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_00_NAWI-MFS_study\03-Data&amp;Analysis\"/>
    </mc:Choice>
  </mc:AlternateContent>
  <xr:revisionPtr revIDLastSave="12" documentId="13_ncr:1_{BEB639BA-C3E4-4204-9EEC-022F579E9519}" xr6:coauthVersionLast="47" xr6:coauthVersionMax="47" xr10:uidLastSave="{034EDCD3-EE24-43B2-8D9A-0501D71BF843}"/>
  <bookViews>
    <workbookView xWindow="-120" yWindow="-120" windowWidth="29040" windowHeight="15840" xr2:uid="{B589DE53-BD76-4D70-A0E8-43232D145762}"/>
  </bookViews>
  <sheets>
    <sheet name="RO D01-Report" sheetId="1" r:id="rId1"/>
    <sheet name="Abbreviation list" sheetId="3" r:id="rId2"/>
    <sheet name="Installation date" sheetId="2" r:id="rId3"/>
  </sheets>
  <externalReferences>
    <externalReference r:id="rId4"/>
  </externalReferences>
  <definedNames>
    <definedName name="_APRA01">OFFSET('[1]RO A01-Report'!$CI$1,([1]PrintMenu!$R$14+2),,,1)</definedName>
    <definedName name="_APRA01_1">OFFSET('[1]RO A01-Report'!$AZ$1,([1]PrintMenu!$R$14+2),,,1)</definedName>
    <definedName name="_APRA01_2">OFFSET('[1]RO A01-Report'!$BA$1,([1]PrintMenu!$R$14+2),,,1)</definedName>
    <definedName name="_APRA01_3">OFFSET('[1]RO A01-Report'!$BB$1,([1]PrintMenu!$R$14+2),,,1)</definedName>
    <definedName name="_APRA02">OFFSET('[1]RO A02-Report'!$CI$1,([1]PrintMenu!$R$14+2),,,1)</definedName>
    <definedName name="_APRA02_1">OFFSET('[1]RO A02-Report'!$AZ$1,([1]PrintMenu!$R$14+2),,,1)</definedName>
    <definedName name="_APRA02_2">OFFSET('[1]RO A02-Report'!$BA$1,([1]PrintMenu!$R$14+2),,,1)</definedName>
    <definedName name="_APRA02_3">OFFSET('[1]RO A02-Report'!$BB$1,([1]PrintMenu!$R$14+2),,,1)</definedName>
    <definedName name="_APRA03">OFFSET('[1]RO A03-Report'!$CI$1,([1]PrintMenu!$R$14+2),,,1)</definedName>
    <definedName name="_APRA03_1">OFFSET('[1]RO A03-Report'!$AZ$1,([1]PrintMenu!$R$14+2),,,1)</definedName>
    <definedName name="_APRA03_2">OFFSET('[1]RO A03-Report'!$BA$1,([1]PrintMenu!$R$14+2),,,1)</definedName>
    <definedName name="_APRA03_3">OFFSET('[1]RO A03-Report'!$BB$1,([1]PrintMenu!$R$14+2),,,1)</definedName>
    <definedName name="_APRB01">OFFSET('[1]RO B01-Report'!$CI$1,([1]PrintMenu!$R$14+2),,,1)</definedName>
    <definedName name="_APRB01_1">OFFSET('[1]RO B01-Report'!$AZ$1,([1]PrintMenu!$R$14+2),,,1)</definedName>
    <definedName name="_APRB01_2">OFFSET('[1]RO B01-Report'!$BA$1,([1]PrintMenu!$R$14+2),,,1)</definedName>
    <definedName name="_APRB01_3">OFFSET('[1]RO B01-Report'!$BB$1,([1]PrintMenu!$R$14+2),,,1)</definedName>
    <definedName name="_APRB02">OFFSET('[1]RO B02-Report'!$CI$1,([1]PrintMenu!$R$14+2),,,1)</definedName>
    <definedName name="_APRB02_1">OFFSET('[1]RO B02-Report'!$AZ$1,([1]PrintMenu!$R$14+2),,,1)</definedName>
    <definedName name="_APRB02_2">OFFSET('[1]RO B02-Report'!$BA$1,([1]PrintMenu!$R$14+2),,,1)</definedName>
    <definedName name="_APRB02_3">OFFSET('[1]RO B02-Report'!$BB$1,([1]PrintMenu!$R$14+2),,,1)</definedName>
    <definedName name="_APRB03">OFFSET('[1]RO B03-Report'!$CI$1,([1]PrintMenu!$R$14+2),,,1)</definedName>
    <definedName name="_APRB03_1">OFFSET('[1]RO B03-Report'!$AZ$1,([1]PrintMenu!$R$14+2),,,1)</definedName>
    <definedName name="_APRB03_2">OFFSET('[1]RO B03-Report'!$BA$1,([1]PrintMenu!$R$14+2),,,1)</definedName>
    <definedName name="_APRB03_3">OFFSET('[1]RO B03-Report'!$BB$1,([1]PrintMenu!$R$14+2),,,1)</definedName>
    <definedName name="_APRC01">OFFSET('[1]RO C01-Report'!$CI$1,([1]PrintMenu!$R$14+2),,,1)</definedName>
    <definedName name="_APRC01_1">OFFSET('[1]RO C01-Report'!$AZ$1,([1]PrintMenu!$R$14+2),,,1)</definedName>
    <definedName name="_APRC01_2">OFFSET('[1]RO C01-Report'!$BA$1,([1]PrintMenu!$R$14+2),,,1)</definedName>
    <definedName name="_APRC01_3">OFFSET('[1]RO C01-Report'!$BB$1,([1]PrintMenu!$R$14+2),,,1)</definedName>
    <definedName name="_APRC02">OFFSET('[1]RO C02-Report'!$CI$1,([1]PrintMenu!$R$14+2),,,1)</definedName>
    <definedName name="_APRC02_1">OFFSET('[1]RO C02-Report'!$AZ$1,([1]PrintMenu!$R$14+2),,,1)</definedName>
    <definedName name="_APRC02_2">OFFSET('[1]RO C02-Report'!$BA$1,([1]PrintMenu!$R$14+2),,,1)</definedName>
    <definedName name="_APRC02_3">OFFSET('[1]RO C02-Report'!$BB$1,([1]PrintMenu!$R$14+2),,,1)</definedName>
    <definedName name="_APRC03">OFFSET('[1]RO C03-Report'!$CI$1,([1]PrintMenu!$R$14+2),,,1)</definedName>
    <definedName name="_APRC03_1">OFFSET('[1]RO C03-Report'!$AZ$1,([1]PrintMenu!$R$14+2),,,1)</definedName>
    <definedName name="_APRC03_2">OFFSET('[1]RO C03-Report'!$BA$1,([1]PrintMenu!$R$14+2),,,1)</definedName>
    <definedName name="_APRC03_3">OFFSET('[1]RO C03-Report'!$BB$1,([1]PrintMenu!$R$14+2),,,1)</definedName>
    <definedName name="_APRD01">OFFSET('RO D01-Report'!$CI$1,([1]PrintMenu!$R$14+2),,,1)</definedName>
    <definedName name="_APRD01_1">OFFSET('RO D01-Report'!$AZ$1,([1]PrintMenu!$R$14+2),,,1)</definedName>
    <definedName name="_APRD01_2">OFFSET('RO D01-Report'!$BA$1,([1]PrintMenu!$R$14+2),,,1)</definedName>
    <definedName name="_APRD01_3">OFFSET('RO D01-Report'!$BB$1,([1]PrintMenu!$R$14+2),,,1)</definedName>
    <definedName name="_APRD02">OFFSET('[1]RO D02-Report'!$CI$1,([1]PrintMenu!$R$14+2),,,1)</definedName>
    <definedName name="_APRD02_1">OFFSET('[1]RO D02-Report'!$AZ$1,([1]PrintMenu!$R$14+2),,,1)</definedName>
    <definedName name="_APRD02_2">OFFSET('[1]RO D02-Report'!$BA$1,([1]PrintMenu!$R$14+2),,,1)</definedName>
    <definedName name="_APRD02_3">OFFSET('[1]RO D02-Report'!$BB$1,([1]PrintMenu!$R$14+2),,,1)</definedName>
    <definedName name="_APRD03">OFFSET('[1]RO D03-Report'!$CI$1,([1]PrintMenu!$R$14+2),,,1)</definedName>
    <definedName name="_APRD03_1">OFFSET('[1]RO D03-Report'!$AZ$1,([1]PrintMenu!$R$14+2),,,1)</definedName>
    <definedName name="_APRD03_2">OFFSET('[1]RO D03-Report'!$BA$1,([1]PrintMenu!$R$14+2),,,1)</definedName>
    <definedName name="_APRD03_3">OFFSET('[1]RO D03-Report'!$BB$1,([1]PrintMenu!$R$14+2),,,1)</definedName>
    <definedName name="_APRE01">OFFSET('[1]RO E01-Report'!$CI$1,([1]PrintMenu!$R$14+2),,,1)</definedName>
    <definedName name="_APRE01_1">OFFSET('[1]RO E01-Report'!$AZ$1,([1]PrintMenu!$R$14+2),,,1)</definedName>
    <definedName name="_APRE01_2">OFFSET('[1]RO E01-Report'!$BA$1,([1]PrintMenu!$R$14+2),,,1)</definedName>
    <definedName name="_APRE01_3">OFFSET('[1]RO E01-Report'!$BB$1,([1]PrintMenu!$R$14+2),,,1)</definedName>
    <definedName name="_APRE02">OFFSET('[1]RO E02-Report'!$CI$1,([1]PrintMenu!$R$14+2),,,1)</definedName>
    <definedName name="_APRE02_1">OFFSET('[1]RO E02-Report'!$AZ$1,([1]PrintMenu!$R$14+2),,,1)</definedName>
    <definedName name="_APRE02_2">OFFSET('[1]RO E02-Report'!$BA$1,([1]PrintMenu!$R$14+2),,,1)</definedName>
    <definedName name="_APRE02_3">OFFSET('[1]RO E02-Report'!$BB$1,([1]PrintMenu!$R$14+2),,,1)</definedName>
    <definedName name="_APRE03">OFFSET('[1]RO E03-Report'!$CI$1,([1]PrintMenu!$R$14+2),,,1)</definedName>
    <definedName name="_APRE03_1">OFFSET('[1]RO E03-Report'!$AZ$1,([1]PrintMenu!$R$14+2),,,1)</definedName>
    <definedName name="_APRE03_2">OFFSET('[1]RO E03-Report'!$BA$1,([1]PrintMenu!$R$14+2),,,1)</definedName>
    <definedName name="_APRE03_3">OFFSET('[1]RO E03-Report'!$BB$1,([1]PrintMenu!$R$14+2),,,1)</definedName>
    <definedName name="_CONFLOWA01">OFFSET('[1]RO A01-Report'!$L$1,([1]PrintMenu!$R$14+2),,,1)</definedName>
    <definedName name="_CONFLOWA02">OFFSET('[1]RO A02-Report'!$L$1,([1]PrintMenu!$R$14+2),,,1)</definedName>
    <definedName name="_CONFLOWA03">OFFSET('[1]RO A03-Report'!$L$1,([1]PrintMenu!$R$14+2),,,1)</definedName>
    <definedName name="_CONFLOWB01">OFFSET('[1]RO B01-Report'!$L$1,([1]PrintMenu!$R$14+2),,,1)</definedName>
    <definedName name="_CONFLOWB02">OFFSET('[1]RO B02-Report'!$L$1,([1]PrintMenu!$R$14+2),,,1)</definedName>
    <definedName name="_CONFLOWB03">OFFSET('[1]RO B03-Report'!$L$1,([1]PrintMenu!$R$14+2),,,1)</definedName>
    <definedName name="_CONFLOWC01">OFFSET('[1]RO C01-Report'!$L$1,([1]PrintMenu!$R$14+2),,,1)</definedName>
    <definedName name="_CONFLOWC02">OFFSET('[1]RO C02-Report'!$L$1,([1]PrintMenu!$R$14+2),,,1)</definedName>
    <definedName name="_CONFLOWC03">OFFSET('[1]RO C03-Report'!$L$1,([1]PrintMenu!$R$14+2),,,1)</definedName>
    <definedName name="_CONFLOWD01">OFFSET('RO D01-Report'!$L$1,([1]PrintMenu!$R$14+2),,,1)</definedName>
    <definedName name="_CONFLOWD02">OFFSET('[1]RO D02-Report'!$L$1,([1]PrintMenu!$R$14+2),,,1)</definedName>
    <definedName name="_CONFLOWD03">OFFSET('[1]RO D03-Report'!$L$1,([1]PrintMenu!$R$14+2),,,1)</definedName>
    <definedName name="_CONFLOWE01">OFFSET('[1]RO E01-Report'!$L$1,([1]PrintMenu!$R$14+2),,,1)</definedName>
    <definedName name="_CONFLOWE02">OFFSET('[1]RO E02-Report'!$L$1,([1]PrintMenu!$R$14+2),,,1)</definedName>
    <definedName name="_CONFLOWE03">OFFSET('[1]RO E03-Report'!$L$1,([1]PrintMenu!$R$14+2),,,1)</definedName>
    <definedName name="_DATEGRID">OFFSET('[1]RO Feed-Report'!$A$1,([1]PrintMenu!$R$14+2),,,1)</definedName>
    <definedName name="_DPA01">OFFSET('[1]RO A01-Report'!$CC$1,([1]PrintMenu!$R$14+2),,,1)</definedName>
    <definedName name="_DPA01_1">OFFSET('[1]RO A01-Report'!$AB$1,([1]PrintMenu!$R$14+2),,,1)</definedName>
    <definedName name="_DPA01_2">OFFSET('[1]RO A01-Report'!$AC$1,([1]PrintMenu!$R$14+2),,,1)</definedName>
    <definedName name="_DPA01_3">OFFSET('[1]RO A01-Report'!$AD$1,([1]PrintMenu!$R$14+2),,,1)</definedName>
    <definedName name="_DPA02">OFFSET('[1]RO A02-Report'!$CC$1,([1]PrintMenu!$R$14+2),,,1)</definedName>
    <definedName name="_DPA02_1">OFFSET('[1]RO A02-Report'!$AB$1,([1]PrintMenu!$R$14+2),,,1)</definedName>
    <definedName name="_DPA02_2">OFFSET('[1]RO A02-Report'!$AC$1,([1]PrintMenu!$R$14+2),,,1)</definedName>
    <definedName name="_DPA02_3">OFFSET('[1]RO A02-Report'!$AD$1,([1]PrintMenu!$R$14+2),,,1)</definedName>
    <definedName name="_DPA03">OFFSET('[1]RO A03-Report'!$CC$1,([1]PrintMenu!$R$14+2),,,1)</definedName>
    <definedName name="_DPA03_1">OFFSET('[1]RO A03-Report'!$AB$1,([1]PrintMenu!$R$14+2),,,1)</definedName>
    <definedName name="_DPA03_2">OFFSET('[1]RO A03-Report'!$AC$1,([1]PrintMenu!$R$14+2),,,1)</definedName>
    <definedName name="_DPA03_3">OFFSET('[1]RO A03-Report'!$AD$1,([1]PrintMenu!$R$14+2),,,1)</definedName>
    <definedName name="_DPB01">OFFSET('[1]RO B01-Report'!$CC$1,([1]PrintMenu!$R$14+2),,,1)</definedName>
    <definedName name="_DPB01_1">OFFSET('[1]RO B01-Report'!$AB$1,([1]PrintMenu!$R$14+2),,,1)</definedName>
    <definedName name="_DPB01_2">OFFSET('[1]RO B01-Report'!$AC$1,([1]PrintMenu!$R$14+2),,,1)</definedName>
    <definedName name="_DPB01_3">OFFSET('[1]RO B01-Report'!$AD$1,([1]PrintMenu!$R$14+2),,,1)</definedName>
    <definedName name="_DPB02">OFFSET('[1]RO B02-Report'!$CC$1,([1]PrintMenu!$R$14+2),,,1)</definedName>
    <definedName name="_DPB02_1">OFFSET('[1]RO B02-Report'!$AB$1,([1]PrintMenu!$R$14+2),,,1)</definedName>
    <definedName name="_DPB02_2">OFFSET('[1]RO B02-Report'!$AC$1,([1]PrintMenu!$R$14+2),,,1)</definedName>
    <definedName name="_DPB02_3">OFFSET('[1]RO B02-Report'!$AD$1,([1]PrintMenu!$R$14+2),,,1)</definedName>
    <definedName name="_DPB03">OFFSET('[1]RO B03-Report'!$CC$1,([1]PrintMenu!$R$14+2),,,1)</definedName>
    <definedName name="_DPB03_1">OFFSET('[1]RO B03-Report'!$AB$1,([1]PrintMenu!$R$14+2),,,1)</definedName>
    <definedName name="_DPB03_2">OFFSET('[1]RO B03-Report'!$AC$1,([1]PrintMenu!$R$14+2),,,1)</definedName>
    <definedName name="_DPB03_3">OFFSET('[1]RO B03-Report'!$AD$1,([1]PrintMenu!$R$14+2),,,1)</definedName>
    <definedName name="_DPC01">OFFSET('[1]RO C01-Report'!$CC$1,([1]PrintMenu!$R$14+2),,,1)</definedName>
    <definedName name="_DPC01_1">OFFSET('[1]RO C01-Report'!$AB$1,([1]PrintMenu!$R$14+2),,,1)</definedName>
    <definedName name="_DPC01_2">OFFSET('[1]RO C01-Report'!$AC$1,([1]PrintMenu!$R$14+2),,,1)</definedName>
    <definedName name="_DPC01_3">OFFSET('[1]RO C01-Report'!$AD$1,([1]PrintMenu!$R$14+2),,,1)</definedName>
    <definedName name="_DPC02">OFFSET('[1]RO C02-Report'!$CC$1,([1]PrintMenu!$R$14+2),,,1)</definedName>
    <definedName name="_DPC02_1">OFFSET('[1]RO C02-Report'!$AB$1,([1]PrintMenu!$R$14+2),,,1)</definedName>
    <definedName name="_DPC02_2">OFFSET('[1]RO C02-Report'!$AC$1,([1]PrintMenu!$R$14+2),,,1)</definedName>
    <definedName name="_DPC02_3">OFFSET('[1]RO C02-Report'!$AD$1,([1]PrintMenu!$R$14+2),,,1)</definedName>
    <definedName name="_DPC03">OFFSET('[1]RO C03-Report'!$CC$1,([1]PrintMenu!$R$14+2),,,1)</definedName>
    <definedName name="_DPC03_1">OFFSET('[1]RO C03-Report'!$AB$1,([1]PrintMenu!$R$14+2),,,1)</definedName>
    <definedName name="_DPC03_2">OFFSET('[1]RO C03-Report'!$AC$1,([1]PrintMenu!$R$14+2),,,1)</definedName>
    <definedName name="_DPC03_3">OFFSET('[1]RO C03-Report'!$AD$1,([1]PrintMenu!$R$14+2),,,1)</definedName>
    <definedName name="_DPD01">OFFSET('RO D01-Report'!$CC$1,([1]PrintMenu!$R$14+2),,,1)</definedName>
    <definedName name="_DPD01_1">OFFSET('RO D01-Report'!$AB$1,([1]PrintMenu!$R$14+2),,,1)</definedName>
    <definedName name="_DPD01_2">OFFSET('RO D01-Report'!$AC$1,([1]PrintMenu!$R$14+2),,,1)</definedName>
    <definedName name="_DPD01_3">OFFSET('RO D01-Report'!$AD$1,([1]PrintMenu!$R$14+2),,,1)</definedName>
    <definedName name="_DPD02">OFFSET('[1]RO D02-Report'!$CC$1,([1]PrintMenu!$R$14+2),,,1)</definedName>
    <definedName name="_DPD02_1">OFFSET('[1]RO D02-Report'!$AB$1,([1]PrintMenu!$R$14+2),,,1)</definedName>
    <definedName name="_DPD02_2">OFFSET('[1]RO D02-Report'!$AC$1,([1]PrintMenu!$R$14+2),,,1)</definedName>
    <definedName name="_DPD02_3">OFFSET('[1]RO D02-Report'!$AD$1,([1]PrintMenu!$R$14+2),,,1)</definedName>
    <definedName name="_DPD03">OFFSET('[1]RO D03-Report'!$CC$1,([1]PrintMenu!$R$14+2),,,1)</definedName>
    <definedName name="_DPD03_1">OFFSET('[1]RO D03-Report'!$AB$1,([1]PrintMenu!$R$14+2),,,1)</definedName>
    <definedName name="_DPD03_2">OFFSET('[1]RO D03-Report'!$AC$1,([1]PrintMenu!$R$14+2),,,1)</definedName>
    <definedName name="_DPD03_3">OFFSET('[1]RO D03-Report'!$AD$1,([1]PrintMenu!$R$14+2),,,1)</definedName>
    <definedName name="_DPE01">OFFSET('[1]RO E01-Report'!$CC$1,([1]PrintMenu!$R$14+2),,,1)</definedName>
    <definedName name="_DPE01_1">OFFSET('[1]RO E01-Report'!$AB$1,([1]PrintMenu!$R$14+2),,,1)</definedName>
    <definedName name="_DPE01_2">OFFSET('[1]RO E01-Report'!$AC$1,([1]PrintMenu!$R$14+2),,,1)</definedName>
    <definedName name="_DPE01_3">OFFSET('[1]RO E01-Report'!$AD$1,([1]PrintMenu!$R$14+2),,,1)</definedName>
    <definedName name="_DPE02">OFFSET('[1]RO E02-Report'!$CC$1,([1]PrintMenu!$R$14+2),,,1)</definedName>
    <definedName name="_DPE02_1">OFFSET('[1]RO E02-Report'!$AB$1,([1]PrintMenu!$R$14+2),,,1)</definedName>
    <definedName name="_DPE02_2">OFFSET('[1]RO E02-Report'!$AC$1,([1]PrintMenu!$R$14+2),,,1)</definedName>
    <definedName name="_DPE02_3">OFFSET('[1]RO E02-Report'!$AD$1,([1]PrintMenu!$R$14+2),,,1)</definedName>
    <definedName name="_DPE03">OFFSET('[1]RO E03-Report'!$CC$1,([1]PrintMenu!$R$14+2),,,1)</definedName>
    <definedName name="_DPE03_1">OFFSET('[1]RO E03-Report'!$AB$1,([1]PrintMenu!$R$14+2),,,1)</definedName>
    <definedName name="_DPE03_2">OFFSET('[1]RO E03-Report'!$AC$1,([1]PrintMenu!$R$14+2),,,1)</definedName>
    <definedName name="_DPE03_3">OFFSET('[1]RO E03-Report'!$AD$1,([1]PrintMenu!$R$14+2),,,1)</definedName>
    <definedName name="_ECA01">OFFSET('[1]RO A01-Report'!$M$1,([1]PrintMenu!$R$14+2),,,1)</definedName>
    <definedName name="_ECA01_1">OFFSET('[1]RO A01-Report'!$N$1,([1]PrintMenu!$R$14+2),,,1)</definedName>
    <definedName name="_ECA01_2">OFFSET('[1]RO A01-Report'!$O$1,([1]PrintMenu!$R$14+2),,,1)</definedName>
    <definedName name="_ECA01_3">OFFSET('[1]RO A01-Report'!$P$1,([1]PrintMenu!$R$14+2),,,1)</definedName>
    <definedName name="_ECA02">OFFSET('[1]RO A02-Report'!$M$1,([1]PrintMenu!$R$14+2),,,1)</definedName>
    <definedName name="_ECA02_1">OFFSET('[1]RO A02-Report'!$N$1,([1]PrintMenu!$R$14+2),,,1)</definedName>
    <definedName name="_ECA02_2">OFFSET('[1]RO A02-Report'!$O$1,([1]PrintMenu!$R$14+2),,,1)</definedName>
    <definedName name="_ECA02_3">OFFSET('[1]RO A02-Report'!$P$1,([1]PrintMenu!$R$14+2),,,1)</definedName>
    <definedName name="_ECA03">OFFSET('[1]RO A03-Report'!$M$1,([1]PrintMenu!$R$14+2),,,1)</definedName>
    <definedName name="_ECA03_1">OFFSET('[1]RO A03-Report'!$N$1,([1]PrintMenu!$R$14+2),,,1)</definedName>
    <definedName name="_ECA03_2">OFFSET('[1]RO A03-Report'!$O$1,([1]PrintMenu!$R$14+2),,,1)</definedName>
    <definedName name="_ECA03_3">OFFSET('[1]RO A03-Report'!$P$1,([1]PrintMenu!$R$14+2),,,1)</definedName>
    <definedName name="_ECB01">OFFSET('[1]RO B01-Report'!$M$1,([1]PrintMenu!$R$14+2),,,1)</definedName>
    <definedName name="_ECB01_1">OFFSET('[1]RO B01-Report'!$N$1,([1]PrintMenu!$R$14+2),,,1)</definedName>
    <definedName name="_ECB01_2">OFFSET('[1]RO B01-Report'!$O$1,([1]PrintMenu!$R$14+2),,,1)</definedName>
    <definedName name="_ECB01_3">OFFSET('[1]RO B01-Report'!$P$1,([1]PrintMenu!$R$14+2),,,1)</definedName>
    <definedName name="_ECB02">OFFSET('[1]RO B02-Report'!$M$1,([1]PrintMenu!$R$14+2),,,1)</definedName>
    <definedName name="_ECB02_1">OFFSET('[1]RO B02-Report'!$N$1,([1]PrintMenu!$R$14+2),,,1)</definedName>
    <definedName name="_ECB02_2">OFFSET('[1]RO B02-Report'!$O$1,([1]PrintMenu!$R$14+2),,,1)</definedName>
    <definedName name="_ECB02_3">OFFSET('[1]RO B02-Report'!$P$1,([1]PrintMenu!$R$14+2),,,1)</definedName>
    <definedName name="_ECB03">OFFSET('[1]RO B03-Report'!$M$1,([1]PrintMenu!$R$14+2),,,1)</definedName>
    <definedName name="_ECB03_1">OFFSET('[1]RO B03-Report'!$N$1,([1]PrintMenu!$R$14+2),,,1)</definedName>
    <definedName name="_ECB03_2">OFFSET('[1]RO B03-Report'!$O$1,([1]PrintMenu!$R$14+2),,,1)</definedName>
    <definedName name="_ECB03_3">OFFSET('[1]RO B03-Report'!$P$1,([1]PrintMenu!$R$14+2),,,1)</definedName>
    <definedName name="_ECC01">OFFSET('[1]RO C01-Report'!$M$1,([1]PrintMenu!$R$14+2),,,1)</definedName>
    <definedName name="_ECC01_1">OFFSET('[1]RO C01-Report'!$N$1,([1]PrintMenu!$R$14+2),,,1)</definedName>
    <definedName name="_ECC01_2">OFFSET('[1]RO C01-Report'!$O$1,([1]PrintMenu!$R$14+2),,,1)</definedName>
    <definedName name="_ECC01_3">OFFSET('[1]RO C01-Report'!$P$1,([1]PrintMenu!$R$14+2),,,1)</definedName>
    <definedName name="_ECC02">OFFSET('[1]RO C02-Report'!$M$1,([1]PrintMenu!$R$14+2),,,1)</definedName>
    <definedName name="_ECC02_1">OFFSET('[1]RO C02-Report'!$N$1,([1]PrintMenu!$R$14+2),,,1)</definedName>
    <definedName name="_ECC02_2">OFFSET('[1]RO C02-Report'!$O$1,([1]PrintMenu!$R$14+2),,,1)</definedName>
    <definedName name="_ECC02_3">OFFSET('[1]RO C02-Report'!$P$1,([1]PrintMenu!$R$14+2),,,1)</definedName>
    <definedName name="_ECC03">OFFSET('[1]RO C03-Report'!$M$1,([1]PrintMenu!$R$14+2),,,1)</definedName>
    <definedName name="_ECC03_1">OFFSET('[1]RO C03-Report'!$N$1,([1]PrintMenu!$R$14+2),,,1)</definedName>
    <definedName name="_ECC03_2">OFFSET('[1]RO C03-Report'!$O$1,([1]PrintMenu!$R$14+2),,,1)</definedName>
    <definedName name="_ECC03_3">OFFSET('[1]RO C03-Report'!$P$1,([1]PrintMenu!$R$14+2),,,1)</definedName>
    <definedName name="_ECD01">OFFSET('RO D01-Report'!$M$1,([1]PrintMenu!$R$14+2),,,1)</definedName>
    <definedName name="_ECD01_1">OFFSET('RO D01-Report'!$N$1,([1]PrintMenu!$R$14+2),,,1)</definedName>
    <definedName name="_ECD01_2">OFFSET('RO D01-Report'!$O$1,([1]PrintMenu!$R$14+2),,,1)</definedName>
    <definedName name="_ECD01_3">OFFSET('RO D01-Report'!$P$1,([1]PrintMenu!$R$14+2),,,1)</definedName>
    <definedName name="_ECD02">OFFSET('[1]RO D02-Report'!$M$1,([1]PrintMenu!$R$14+2),,,1)</definedName>
    <definedName name="_ECD02_1">OFFSET('[1]RO D02-Report'!$N$1,([1]PrintMenu!$R$14+2),,,1)</definedName>
    <definedName name="_ECD02_2">OFFSET('[1]RO D02-Report'!$O$1,([1]PrintMenu!$R$14+2),,,1)</definedName>
    <definedName name="_ECD02_3">OFFSET('[1]RO D02-Report'!$P$1,([1]PrintMenu!$R$14+2),,,1)</definedName>
    <definedName name="_ECD03">OFFSET('[1]RO D03-Report'!$M$1,([1]PrintMenu!$R$14+2),,,1)</definedName>
    <definedName name="_ECD03_1">OFFSET('[1]RO D03-Report'!$N$1,([1]PrintMenu!$R$14+2),,,1)</definedName>
    <definedName name="_ECD03_2">OFFSET('[1]RO D03-Report'!$O$1,([1]PrintMenu!$R$14+2),,,1)</definedName>
    <definedName name="_ECD03_3">OFFSET('[1]RO D03-Report'!$P$1,([1]PrintMenu!$R$14+2),,,1)</definedName>
    <definedName name="_ECE01">OFFSET('[1]RO E01-Report'!$M$1,([1]PrintMenu!$R$14+2),,,1)</definedName>
    <definedName name="_ECE01_1">OFFSET('[1]RO E01-Report'!$N$1,([1]PrintMenu!$R$14+2),,,1)</definedName>
    <definedName name="_ECE01_2">OFFSET('[1]RO E01-Report'!$O$1,([1]PrintMenu!$R$14+2),,,1)</definedName>
    <definedName name="_ECE01_3">OFFSET('[1]RO E01-Report'!$P$1,([1]PrintMenu!$R$14+2),,,1)</definedName>
    <definedName name="_ECE02">OFFSET('[1]RO E02-Report'!$M$1,([1]PrintMenu!$R$14+2),,,1)</definedName>
    <definedName name="_ECE02_1">OFFSET('[1]RO E02-Report'!$N$1,([1]PrintMenu!$R$14+2),,,1)</definedName>
    <definedName name="_ECE02_2">OFFSET('[1]RO E02-Report'!$O$1,([1]PrintMenu!$R$14+2),,,1)</definedName>
    <definedName name="_ECE02_3">OFFSET('[1]RO E02-Report'!$P$1,([1]PrintMenu!$R$14+2),,,1)</definedName>
    <definedName name="_ECE03">OFFSET('[1]RO E03-Report'!$M$1,([1]PrintMenu!$R$14+2),,,1)</definedName>
    <definedName name="_ECE03_1">OFFSET('[1]RO E03-Report'!$N$1,([1]PrintMenu!$R$14+2),,,1)</definedName>
    <definedName name="_ECE03_2">OFFSET('[1]RO E03-Report'!$O$1,([1]PrintMenu!$R$14+2),,,1)</definedName>
    <definedName name="_ECE03_3">OFFSET('[1]RO E03-Report'!$P$1,([1]PrintMenu!$R$14+2),,,1)</definedName>
    <definedName name="_ECGRID">OFFSET('[1]RO Feed-Report'!$E$1,([1]PrintMenu!$R$14+2),,,1)</definedName>
    <definedName name="_FREECL">OFFSET('[1]RO Feed-Report'!$G$1,([1]PrintMenu!$R$14+2),,[1]PrintMenu!$R$6,1)</definedName>
    <definedName name="_latestDate">OFFSET('[1]RO Feed-Report'!$A$1,2,,1)</definedName>
    <definedName name="_PERMFLOWA01">OFFSET('[1]RO A01-Report'!$I$1,([1]PrintMenu!$R$14+2),,,1)</definedName>
    <definedName name="_PERMFLOWA01_1">OFFSET('[1]RO A01-Report'!$Y$1,([1]PrintMenu!$R$14+2),,,1)</definedName>
    <definedName name="_PERMFLOWA01_2">OFFSET('[1]RO A01-Report'!$J$1,([1]PrintMenu!$R$14+2),,,1)</definedName>
    <definedName name="_PERMFLOWA01_3">OFFSET('[1]RO A01-Report'!$K$1,([1]PrintMenu!$R$14+2),,,1)</definedName>
    <definedName name="_PERMFLOWA02">OFFSET('[1]RO A02-Report'!$I$1,([1]PrintMenu!$R$14+2),,,1)</definedName>
    <definedName name="_PERMFLOWA02_1">OFFSET('[1]RO A02-Report'!$Y$1,([1]PrintMenu!$R$14+2),,,1)</definedName>
    <definedName name="_PERMFLOWA02_2">OFFSET('[1]RO A02-Report'!$J$1,([1]PrintMenu!$R$14+2),,,1)</definedName>
    <definedName name="_PERMFLOWA02_3">OFFSET('[1]RO A02-Report'!$K$1,([1]PrintMenu!$R$14+2),,,1)</definedName>
    <definedName name="_PERMFLOWA03">OFFSET('[1]RO A03-Report'!$I$1,([1]PrintMenu!$R$14+2),,,1)</definedName>
    <definedName name="_PERMFLOWA03_1">OFFSET('[1]RO A03-Report'!$Y$1,([1]PrintMenu!$R$14+2),,,1)</definedName>
    <definedName name="_PERMFLOWA03_2">OFFSET('[1]RO A03-Report'!$J$1,([1]PrintMenu!$R$14+2),,,1)</definedName>
    <definedName name="_PERMFLOWA03_3">OFFSET('[1]RO A03-Report'!$K$1,([1]PrintMenu!$R$14+2),,,1)</definedName>
    <definedName name="_PERMFLOWB01">OFFSET('[1]RO B01-Report'!$I$1,([1]PrintMenu!$R$14+2),,,1)</definedName>
    <definedName name="_PERMFLOWB01_1">OFFSET('[1]RO B01-Report'!$Y$1,([1]PrintMenu!$R$14+2),,,1)</definedName>
    <definedName name="_PERMFLOWB01_2">OFFSET('[1]RO B01-Report'!$J$1,([1]PrintMenu!$R$14+2),,,1)</definedName>
    <definedName name="_PERMFLOWB01_3">OFFSET('[1]RO B01-Report'!$K$1,([1]PrintMenu!$R$14+2),,,1)</definedName>
    <definedName name="_PERMFLOWB02">OFFSET('[1]RO B02-Report'!$I$1,([1]PrintMenu!$R$14+2),,,1)</definedName>
    <definedName name="_PERMFLOWB02_1">OFFSET('[1]RO B02-Report'!$Y$1,([1]PrintMenu!$R$14+2),,,1)</definedName>
    <definedName name="_PERMFLOWB02_2">OFFSET('[1]RO B02-Report'!$J$1,([1]PrintMenu!$R$14+2),,,1)</definedName>
    <definedName name="_PERMFLOWB02_3">OFFSET('[1]RO B02-Report'!$K$1,([1]PrintMenu!$R$14+2),,,1)</definedName>
    <definedName name="_PERMFLOWB03">OFFSET('[1]RO B03-Report'!$I$1,([1]PrintMenu!$R$14+2),,,1)</definedName>
    <definedName name="_PERMFLOWB03_1">OFFSET('[1]RO B03-Report'!$Y$1,([1]PrintMenu!$R$14+2),,,1)</definedName>
    <definedName name="_PERMFLOWB03_2">OFFSET('[1]RO B03-Report'!$J$1,([1]PrintMenu!$R$14+2),,,1)</definedName>
    <definedName name="_PERMFLOWB03_3">OFFSET('[1]RO B03-Report'!$K$1,([1]PrintMenu!$R$14+2),,,1)</definedName>
    <definedName name="_PERMFLOWC01">OFFSET('[1]RO C01-Report'!$I$1,([1]PrintMenu!$R$14+2),,,1)</definedName>
    <definedName name="_PERMFLOWC01_1">OFFSET('[1]RO C01-Report'!$Y$1,([1]PrintMenu!$R$14+2),,,1)</definedName>
    <definedName name="_PERMFLOWC01_2">OFFSET('[1]RO C01-Report'!$J$1,([1]PrintMenu!$R$14+2),,,1)</definedName>
    <definedName name="_PERMFLOWC01_3">OFFSET('[1]RO C01-Report'!$K$1,([1]PrintMenu!$R$14+2),,,1)</definedName>
    <definedName name="_PERMFLOWC02">OFFSET('[1]RO C02-Report'!$I$1,([1]PrintMenu!$R$14+2),,,1)</definedName>
    <definedName name="_PERMFLOWC02_1">OFFSET('[1]RO C02-Report'!$Y$1,([1]PrintMenu!$R$14+2),,,1)</definedName>
    <definedName name="_PERMFLOWC02_2">OFFSET('[1]RO C02-Report'!$J$1,([1]PrintMenu!$R$14+2),,,1)</definedName>
    <definedName name="_PERMFLOWC02_3">OFFSET('[1]RO C02-Report'!$K$1,([1]PrintMenu!$R$14+2),,,1)</definedName>
    <definedName name="_PERMFLOWC03">OFFSET('[1]RO C03-Report'!$I$1,([1]PrintMenu!$R$14+2),,,1)</definedName>
    <definedName name="_PERMFLOWC03_1">OFFSET('[1]RO C03-Report'!$Y$1,([1]PrintMenu!$R$14+2),,,1)</definedName>
    <definedName name="_PERMFLOWC03_2">OFFSET('[1]RO C03-Report'!$J$1,([1]PrintMenu!$R$14+2),,,1)</definedName>
    <definedName name="_PERMFLOWC03_3">OFFSET('[1]RO C03-Report'!$K$1,([1]PrintMenu!$R$14+2),,,1)</definedName>
    <definedName name="_PERMFLOWD01">OFFSET('RO D01-Report'!$I$1,([1]PrintMenu!$R$14+2),,,1)</definedName>
    <definedName name="_PERMFLOWD01_1">OFFSET('RO D01-Report'!$Y$1,([1]PrintMenu!$R$14+2),,,1)</definedName>
    <definedName name="_PERMFLOWD01_2">OFFSET('RO D01-Report'!$J$1,([1]PrintMenu!$R$14+2),,,1)</definedName>
    <definedName name="_PERMFLOWD01_3">OFFSET('RO D01-Report'!$K$1,([1]PrintMenu!$R$14+2),,,1)</definedName>
    <definedName name="_PERMFLOWD02">OFFSET('[1]RO D02-Report'!$I$1,([1]PrintMenu!$R$14+2),,,1)</definedName>
    <definedName name="_PERMFLOWD02_1">OFFSET('[1]RO D02-Report'!$Y$1,([1]PrintMenu!$R$14+2),,,1)</definedName>
    <definedName name="_PERMFLOWD02_2">OFFSET('[1]RO D02-Report'!$J$1,([1]PrintMenu!$R$14+2),,,1)</definedName>
    <definedName name="_PERMFLOWD02_3">OFFSET('[1]RO D02-Report'!$K$1,([1]PrintMenu!$R$14+2),,,1)</definedName>
    <definedName name="_PERMFLOWD03">OFFSET('[1]RO D03-Report'!$I$1,([1]PrintMenu!$R$14+2),,,1)</definedName>
    <definedName name="_PERMFLOWD03_1">OFFSET('[1]RO D03-Report'!$Y$1,([1]PrintMenu!$R$14+2),,,1)</definedName>
    <definedName name="_PERMFLOWD03_2">OFFSET('[1]RO D03-Report'!$J$1,([1]PrintMenu!$R$14+2),,,1)</definedName>
    <definedName name="_PERMFLOWD03_3">OFFSET('[1]RO D03-Report'!$K$1,([1]PrintMenu!$R$14+2),,,1)</definedName>
    <definedName name="_PERMFLOWE01">OFFSET('[1]RO E01-Report'!$I$1,([1]PrintMenu!$R$14+2),,,1)</definedName>
    <definedName name="_PERMFLOWE01_1">OFFSET('[1]RO E01-Report'!$Y$1,([1]PrintMenu!$R$14+2),,,1)</definedName>
    <definedName name="_PERMFLOWE01_2">OFFSET('[1]RO E01-Report'!$J$1,([1]PrintMenu!$R$14+2),,,1)</definedName>
    <definedName name="_PERMFLOWE01_3">OFFSET('[1]RO E01-Report'!$K$1,([1]PrintMenu!$R$14+2),,,1)</definedName>
    <definedName name="_PERMFLOWE02">OFFSET('[1]RO E02-Report'!$I$1,([1]PrintMenu!$R$14+2),,,1)</definedName>
    <definedName name="_PERMFLOWE02_1">OFFSET('[1]RO E02-Report'!$Y$1,([1]PrintMenu!$R$14+2),,,1)</definedName>
    <definedName name="_PERMFLOWE02_2">OFFSET('[1]RO E02-Report'!$J$1,([1]PrintMenu!$R$14+2),,,1)</definedName>
    <definedName name="_PERMFLOWE02_3">OFFSET('[1]RO E02-Report'!$K$1,([1]PrintMenu!$R$14+2),,,1)</definedName>
    <definedName name="_PERMFLOWE03">OFFSET('[1]RO E03-Report'!$I$1,([1]PrintMenu!$R$14+2),,,1)</definedName>
    <definedName name="_PERMFLOWE03_1">OFFSET('[1]RO E03-Report'!$Y$1,([1]PrintMenu!$R$14+2),,,1)</definedName>
    <definedName name="_PERMFLOWE03_2">OFFSET('[1]RO E03-Report'!$J$1,([1]PrintMenu!$R$14+2),,,1)</definedName>
    <definedName name="_PERMFLOWE03_3">OFFSET('[1]RO E03-Report'!$K$1,([1]PrintMenu!$R$14+2),,,1)</definedName>
    <definedName name="_PHGRID">OFFSET('[1]RO Feed-Report'!$C$1,([1]PrintMenu!$R$14+2),,,1)</definedName>
    <definedName name="_PHS500">OFFSET('[1]RO Feed-Report'!$C$1,([1]PrintMenu!$R$14+2),,[1]PrintMenu!$R$6,1)</definedName>
    <definedName name="_PSIA01">OFFSET('[1]RO A01-Report'!$B$1,([1]PrintMenu!$R$14+2),,,1)</definedName>
    <definedName name="_PSIA02">OFFSET('[1]RO A02-Report'!$B$1,([1]PrintMenu!$R$14+2),,,1)</definedName>
    <definedName name="_PSIA03">OFFSET('[1]RO A03-Report'!$B$1,([1]PrintMenu!$R$14+2),,,1)</definedName>
    <definedName name="_PSIB01">OFFSET('[1]RO B01-Report'!$B$1,([1]PrintMenu!$R$14+2),,,1)</definedName>
    <definedName name="_PSIB02">OFFSET('[1]RO B02-Report'!$B$1,([1]PrintMenu!$R$14+2),,,1)</definedName>
    <definedName name="_PSIB03">OFFSET('[1]RO B03-Report'!$B$1,([1]PrintMenu!$R$14+2),,,1)</definedName>
    <definedName name="_PSIC01">OFFSET('[1]RO C01-Report'!$B$1,([1]PrintMenu!$R$14+2),,,1)</definedName>
    <definedName name="_PSIC02">OFFSET('[1]RO C02-Report'!$B$1,([1]PrintMenu!$R$14+2),,,1)</definedName>
    <definedName name="_PSIC03">OFFSET('[1]RO C03-Report'!$B$1,([1]PrintMenu!$R$14+2),,,1)</definedName>
    <definedName name="_PSID01">OFFSET('RO D01-Report'!$B$1,([1]PrintMenu!$R$14+2),,,1)</definedName>
    <definedName name="_PSID02">OFFSET('[1]RO D02-Report'!$B$1,([1]PrintMenu!$R$14+2),,,1)</definedName>
    <definedName name="_PSID03">OFFSET('[1]RO D03-Report'!$B$1,([1]PrintMenu!$R$14+2),,,1)</definedName>
    <definedName name="_PSIE01">OFFSET('[1]RO E01-Report'!$B$1,([1]PrintMenu!$R$14+2),,,1)</definedName>
    <definedName name="_PSIE02">OFFSET('[1]RO E02-Report'!$B$1,([1]PrintMenu!$R$14+2),,,1)</definedName>
    <definedName name="_PSIE03">OFFSET('[1]RO E03-Report'!$B$1,([1]PrintMenu!$R$14+2),,,1)</definedName>
    <definedName name="_REMA01">OFFSET('[1]RO A01-Report'!$CG$1,([1]PrintMenu!$R$14+2),,,1)</definedName>
    <definedName name="_REMA02">OFFSET('[1]RO A02-Report'!$CG$1,([1]PrintMenu!$R$14+2),,,1)</definedName>
    <definedName name="_REMA03">OFFSET('[1]RO A03-Report'!$CG$1,([1]PrintMenu!$R$14+2),,,1)</definedName>
    <definedName name="_REMB01">OFFSET('[1]RO B01-Report'!$CG$1,([1]PrintMenu!$R$14+2),,,1)</definedName>
    <definedName name="_REMB02">OFFSET('[1]RO B02-Report'!$CG$1,([1]PrintMenu!$R$14+2),,,1)</definedName>
    <definedName name="_REMB03">OFFSET('[1]RO B03-Report'!$CG$1,([1]PrintMenu!$R$14+2),,,1)</definedName>
    <definedName name="_REMC01">OFFSET('[1]RO C01-Report'!$CG$1,([1]PrintMenu!$R$14+2),,,1)</definedName>
    <definedName name="_REMC02">OFFSET('[1]RO C02-Report'!$CG$1,([1]PrintMenu!$R$14+2),,,1)</definedName>
    <definedName name="_REMC03">OFFSET('[1]RO C03-Report'!$CG$1,([1]PrintMenu!$R$14+2),,,1)</definedName>
    <definedName name="_REMD01">OFFSET('RO D01-Report'!$CG$1,([1]PrintMenu!$R$14+2),,,1)</definedName>
    <definedName name="_REMD02">OFFSET('[1]RO D02-Report'!$CG$1,([1]PrintMenu!$R$14+2),,,1)</definedName>
    <definedName name="_REMD03">OFFSET('[1]RO D03-Report'!$CG$1,([1]PrintMenu!$R$14+2),,,1)</definedName>
    <definedName name="_REME01">OFFSET('[1]RO E01-Report'!$CG$1,([1]PrintMenu!$R$14+2),,,1)</definedName>
    <definedName name="_REME02">OFFSET('[1]RO E02-Report'!$CG$1,([1]PrintMenu!$R$14+2),,,1)</definedName>
    <definedName name="_REME03">OFFSET('[1]RO E03-Report'!$CG$1,([1]PrintMenu!$R$14+2),,,1)</definedName>
    <definedName name="_SFA01">OFFSET('[1]RO A01-Report'!$CA$1,([1]PrintMenu!$R$14+2),,,1)</definedName>
    <definedName name="_SFA01_1">OFFSET('[1]RO A01-Report'!$AN$1,([1]PrintMenu!$R$14+2),,,1)</definedName>
    <definedName name="_SFA01_2">OFFSET('[1]RO A01-Report'!$AO$1,([1]PrintMenu!$R$14+2),,,1)</definedName>
    <definedName name="_SFA01_3">OFFSET('[1]RO A01-Report'!$AP$1,([1]PrintMenu!$R$14+2),,,1)</definedName>
    <definedName name="_SFA02">OFFSET('[1]RO A02-Report'!$CA$1,([1]PrintMenu!$R$14+2),,,1)</definedName>
    <definedName name="_SFA02_1">OFFSET('[1]RO A02-Report'!$AN$1,([1]PrintMenu!$R$14+2),,,1)</definedName>
    <definedName name="_SFA02_2">OFFSET('[1]RO A02-Report'!$AO$1,([1]PrintMenu!$R$14+2),,,1)</definedName>
    <definedName name="_SFA02_3">OFFSET('[1]RO A02-Report'!$AP$1,([1]PrintMenu!$R$14+2),,,1)</definedName>
    <definedName name="_SFA03">OFFSET('[1]RO A03-Report'!$CA$1,([1]PrintMenu!$R$14+2),,,1)</definedName>
    <definedName name="_SFA03_1">OFFSET('[1]RO A03-Report'!$AN$1,([1]PrintMenu!$R$14+2),,,1)</definedName>
    <definedName name="_SFA03_2">OFFSET('[1]RO A03-Report'!$AO$1,([1]PrintMenu!$R$14+2),,,1)</definedName>
    <definedName name="_SFA03_3">OFFSET('[1]RO A03-Report'!$AP$1,([1]PrintMenu!$R$14+2),,,1)</definedName>
    <definedName name="_SFB01">OFFSET('[1]RO B01-Report'!$CA$1,([1]PrintMenu!$R$14+2),,,1)</definedName>
    <definedName name="_SFB01_1">OFFSET('[1]RO B01-Report'!$AN$1,([1]PrintMenu!$R$14+2),,,1)</definedName>
    <definedName name="_SFB01_2">OFFSET('[1]RO B01-Report'!$AO$1,([1]PrintMenu!$R$14+2),,,1)</definedName>
    <definedName name="_SFB01_3">OFFSET('[1]RO B01-Report'!$AP$1,([1]PrintMenu!$R$14+2),,,1)</definedName>
    <definedName name="_SFB02">OFFSET('[1]RO B02-Report'!$CA$1,([1]PrintMenu!$R$14+2),,,1)</definedName>
    <definedName name="_SFB02_1">OFFSET('[1]RO B02-Report'!$AN$1,([1]PrintMenu!$R$14+2),,,1)</definedName>
    <definedName name="_SFB02_2">OFFSET('[1]RO B02-Report'!$AO$1,([1]PrintMenu!$R$14+2),,,1)</definedName>
    <definedName name="_SFB02_3">OFFSET('[1]RO B02-Report'!$AP$1,([1]PrintMenu!$R$14+2),,,1)</definedName>
    <definedName name="_SFB03">OFFSET('[1]RO B03-Report'!$CA$1,([1]PrintMenu!$R$14+2),,,1)</definedName>
    <definedName name="_SFB03_1">OFFSET('[1]RO B03-Report'!$AN$1,([1]PrintMenu!$R$14+2),,,1)</definedName>
    <definedName name="_SFB03_2">OFFSET('[1]RO B03-Report'!$AO$1,([1]PrintMenu!$R$14+2),,,1)</definedName>
    <definedName name="_SFB03_3">OFFSET('[1]RO B03-Report'!$AP$1,([1]PrintMenu!$R$14+2),,,1)</definedName>
    <definedName name="_SFC01">OFFSET('[1]RO C01-Report'!$CA$1,([1]PrintMenu!$R$14+2),,,1)</definedName>
    <definedName name="_SFC01_1">OFFSET('[1]RO C01-Report'!$AN$1,([1]PrintMenu!$R$14+2),,,1)</definedName>
    <definedName name="_SFC01_2">OFFSET('[1]RO C01-Report'!$AO$1,([1]PrintMenu!$R$14+2),,,1)</definedName>
    <definedName name="_SFC01_3">OFFSET('[1]RO C01-Report'!$AP$1,([1]PrintMenu!$R$14+2),,,1)</definedName>
    <definedName name="_SFC02">OFFSET('[1]RO C02-Report'!$CA$1,([1]PrintMenu!$R$14+2),,,1)</definedName>
    <definedName name="_SFC02_1">OFFSET('[1]RO C02-Report'!$AN$1,([1]PrintMenu!$R$14+2),,,1)</definedName>
    <definedName name="_SFC02_2">OFFSET('[1]RO C02-Report'!$AO$1,([1]PrintMenu!$R$14+2),,,1)</definedName>
    <definedName name="_SFC02_3">OFFSET('[1]RO C02-Report'!$AP$1,([1]PrintMenu!$R$14+2),,,1)</definedName>
    <definedName name="_SFC03">OFFSET('[1]RO C03-Report'!$CA$1,([1]PrintMenu!$R$14+2),,,1)</definedName>
    <definedName name="_SFC03_1">OFFSET('[1]RO C03-Report'!$AN$1,([1]PrintMenu!$R$14+2),,,1)</definedName>
    <definedName name="_SFC03_2">OFFSET('[1]RO C03-Report'!$AO$1,([1]PrintMenu!$R$14+2),,,1)</definedName>
    <definedName name="_SFC03_3">OFFSET('[1]RO C03-Report'!$AP$1,([1]PrintMenu!$R$14+2),,,1)</definedName>
    <definedName name="_SFD01">OFFSET('RO D01-Report'!$CA$1,([1]PrintMenu!$R$14+2),,,1)</definedName>
    <definedName name="_SFD01_1">OFFSET('RO D01-Report'!$AN$1,([1]PrintMenu!$R$14+2),,,1)</definedName>
    <definedName name="_SFD01_2">OFFSET('RO D01-Report'!$AO$1,([1]PrintMenu!$R$14+2),,,1)</definedName>
    <definedName name="_SFD01_3">OFFSET('RO D01-Report'!$AP$1,([1]PrintMenu!$R$14+2),,,1)</definedName>
    <definedName name="_SFD02">OFFSET('[1]RO D02-Report'!$CA$1,([1]PrintMenu!$R$14+2),,,1)</definedName>
    <definedName name="_SFD02_1">OFFSET('[1]RO D02-Report'!$AN$1,([1]PrintMenu!$R$14+2),,,1)</definedName>
    <definedName name="_SFD02_2">OFFSET('[1]RO D02-Report'!$AO$1,([1]PrintMenu!$R$14+2),,,1)</definedName>
    <definedName name="_SFD02_3">OFFSET('[1]RO D02-Report'!$AP$1,([1]PrintMenu!$R$14+2),,,1)</definedName>
    <definedName name="_SFD03">OFFSET('[1]RO D03-Report'!$CA$1,([1]PrintMenu!$R$14+2),,,1)</definedName>
    <definedName name="_SFD03_1">OFFSET('[1]RO D03-Report'!$AN$1,([1]PrintMenu!$R$14+2),,,1)</definedName>
    <definedName name="_SFD03_2">OFFSET('[1]RO D03-Report'!$AO$1,([1]PrintMenu!$R$14+2),,,1)</definedName>
    <definedName name="_SFD03_3">OFFSET('[1]RO D03-Report'!$AP$1,([1]PrintMenu!$R$14+2),,,1)</definedName>
    <definedName name="_SFE01">OFFSET('[1]RO E01-Report'!$CA$1,([1]PrintMenu!$R$14+2),,,1)</definedName>
    <definedName name="_SFE01_1">OFFSET('[1]RO E01-Report'!$AN$1,([1]PrintMenu!$R$14+2),,,1)</definedName>
    <definedName name="_SFE01_2">OFFSET('[1]RO E01-Report'!$AO$1,([1]PrintMenu!$R$14+2),,,1)</definedName>
    <definedName name="_SFE01_3">OFFSET('[1]RO E01-Report'!$AP$1,([1]PrintMenu!$R$14+2),,,1)</definedName>
    <definedName name="_SFE02">OFFSET('[1]RO E02-Report'!$CA$1,([1]PrintMenu!$R$14+2),,,1)</definedName>
    <definedName name="_SFE02_1">OFFSET('[1]RO E02-Report'!$AN$1,([1]PrintMenu!$R$14+2),,,1)</definedName>
    <definedName name="_SFE02_2">OFFSET('[1]RO E02-Report'!$AO$1,([1]PrintMenu!$R$14+2),,,1)</definedName>
    <definedName name="_SFE02_3">OFFSET('[1]RO E02-Report'!$AP$1,([1]PrintMenu!$R$14+2),,,1)</definedName>
    <definedName name="_SFE03">OFFSET('[1]RO E03-Report'!$CA$1,([1]PrintMenu!$R$14+2),,,1)</definedName>
    <definedName name="_SFE03_1">OFFSET('[1]RO E03-Report'!$AN$1,([1]PrintMenu!$R$14+2),,,1)</definedName>
    <definedName name="_SFE03_2">OFFSET('[1]RO E03-Report'!$AO$1,([1]PrintMenu!$R$14+2),,,1)</definedName>
    <definedName name="_SFE03_3">OFFSET('[1]RO E03-Report'!$AP$1,([1]PrintMenu!$R$14+2),,,1)</definedName>
    <definedName name="_TEMPGRID">OFFSET('[1]RO Feed-Report'!$D$1,([1]PrintMenu!$R$14+2),,,1)</definedName>
    <definedName name="_TTLCL500">OFFSET('[1]RO Feed-Report'!$J$1,([1]PrintMenu!$R$14+2),,[1]PrintMenu!$R$6,1)</definedName>
    <definedName name="CARTRIDGEDP500">OFFSET('[1]RO Feed-Report'!$I$1,([1]PrintMenu!$R$14+2),,[1]PrintMenu!$R$6,1)</definedName>
    <definedName name="CONDUCTIVITYSERIES">OFFSET('[1]RO Feed-Report'!$E$1,([1]PrintMenu!$R$14+2),,[1]PrintMenu!$R$6,1)</definedName>
    <definedName name="DATES">OFFSET('[1]RO Feed-Report'!$A$1,([1]PrintMenu!$R$14+2),,[1]PrintMenu!$R$6,1)</definedName>
    <definedName name="FEEDPRESSUREA01">OFFSET('[1]RO A01-Report'!$B$1,([1]PrintMenu!$R$14+2),,[1]PrintMenu!$R$6,1)</definedName>
    <definedName name="FEEDPRESSUREA02">OFFSET('[1]RO A02-Report'!$B$1,([1]PrintMenu!$R$14+2),,[1]PrintMenu!$R$6,1)</definedName>
    <definedName name="FEEDPRESSUREA03">OFFSET('[1]RO A03-Report'!$B$1,([1]PrintMenu!$R$14+2),,[1]PrintMenu!$R$6,1)</definedName>
    <definedName name="FEEDPRESSUREB01">OFFSET('[1]RO B01-Report'!$B$1,([1]PrintMenu!$R$14+2),,[1]PrintMenu!$R$6,1)</definedName>
    <definedName name="FEEDPRESSUREB02">OFFSET('[1]RO B02-Report'!$B$1,([1]PrintMenu!$R$14+2),,[1]PrintMenu!$R$6,1)</definedName>
    <definedName name="FEEDPRESSUREB03">OFFSET('[1]RO B03-Report'!$B$1,([1]PrintMenu!$R$14+2),,[1]PrintMenu!$R$6,1)</definedName>
    <definedName name="FeedPressureC01">OFFSET('[1]RO C01-Report'!$B$1,([1]PrintMenu!$R$14+2),,[1]PrintMenu!$R$6,1)</definedName>
    <definedName name="FEEDPRESSUREC02">OFFSET('[1]RO C02-Report'!$B$1,([1]PrintMenu!$R$14+2),,[1]PrintMenu!$R$6,1)</definedName>
    <definedName name="FEEDPRESSUREC03">OFFSET('[1]RO C03-Report'!$B$1,([1]PrintMenu!$R$14+2),,[1]PrintMenu!$R$6,1)</definedName>
    <definedName name="FEEDPRESSURED01">OFFSET('RO D01-Report'!$B$1,([1]PrintMenu!$R$14+2),,[1]PrintMenu!$R$6,1)</definedName>
    <definedName name="FEEDPRESSURED02">OFFSET('[1]RO D02-Report'!$B$1,([1]PrintMenu!$R$14+2),,[1]PrintMenu!$R$6,1)</definedName>
    <definedName name="FEEDPRESSURED03">OFFSET('[1]RO D03-Report'!$B$1,([1]PrintMenu!$R$14+2),,[1]PrintMenu!$R$6,1)</definedName>
    <definedName name="FEEDPRESSUREE01">OFFSET('[1]RO E01-Report'!$B$1,([1]PrintMenu!$R$14+2),,[1]PrintMenu!$R$6,1)</definedName>
    <definedName name="FEEDPRESSUREE02">OFFSET('[1]RO E02-Report'!$B$1,([1]PrintMenu!$R$14+2),,[1]PrintMenu!$R$6,1)</definedName>
    <definedName name="FEEDPRESSUREE03">OFFSET('[1]RO E03-Report'!$B$1,([1]PrintMenu!$R$14+2),,[1]PrintMenu!$R$6,1)</definedName>
    <definedName name="NOEMREM3C03">OFFSET('[1]RO C03-Report'!$BE$1,([1]PrintMenu!$R$14+2),,[1]PrintMenu!$R$6,1)</definedName>
    <definedName name="NORMDP1A01">OFFSET('[1]RO A01-Report'!$AQ$1,([1]PrintMenu!$R$14+2),,[1]PrintMenu!$R$6,1)</definedName>
    <definedName name="NORMDP1A02">OFFSET('[1]RO A02-Report'!$AQ$1,([1]PrintMenu!$R$14+2),,[1]PrintMenu!$R$6,1)</definedName>
    <definedName name="NORMDP1A03">OFFSET('[1]RO A03-Report'!$AQ$1,([1]PrintMenu!$R$14+2),,[1]PrintMenu!$R$6,1)</definedName>
    <definedName name="NORMDP1B01">OFFSET('[1]RO B01-Report'!$AQ$1,([1]PrintMenu!$R$14+2),,[1]PrintMenu!$R$6,1)</definedName>
    <definedName name="NORMDP1B02">OFFSET('[1]RO B02-Report'!$AQ$1,([1]PrintMenu!$R$14+2),,[1]PrintMenu!$R$6,1)</definedName>
    <definedName name="NORMDP1B03">OFFSET('[1]RO B03-Report'!$AQ$1,([1]PrintMenu!$R$14+2),,[1]PrintMenu!$R$6,1)</definedName>
    <definedName name="NORMDP1C01">OFFSET('[1]RO C01-Report'!$AQ$1,([1]PrintMenu!$R$14+2),,[1]PrintMenu!$R$6,1)</definedName>
    <definedName name="NORMDP1C02">OFFSET('[1]RO C02-Report'!$AQ$1,([1]PrintMenu!$R$14+2),,[1]PrintMenu!$R$6,1)</definedName>
    <definedName name="NORMDP1C03">OFFSET('[1]RO C03-Report'!$AQ$1,([1]PrintMenu!$R$14+2),,[1]PrintMenu!$R$6,1)</definedName>
    <definedName name="NORMDP1D01">OFFSET('RO D01-Report'!$AQ$1,([1]PrintMenu!$R$14+2),,[1]PrintMenu!$R$6,1)</definedName>
    <definedName name="NORMDP1D02">OFFSET('[1]RO D02-Report'!$AQ$1,([1]PrintMenu!$R$14+2),,[1]PrintMenu!$R$6,1)</definedName>
    <definedName name="NORMDP1D03">OFFSET('[1]RO D03-Report'!$AQ$1,([1]PrintMenu!$R$14+2),,[1]PrintMenu!$R$6,1)</definedName>
    <definedName name="NORMDP1E01">OFFSET('[1]RO E01-Report'!$AQ$1,([1]PrintMenu!$R$14+2),,[1]PrintMenu!$R$6,1)</definedName>
    <definedName name="NORMDP1E02">OFFSET('[1]RO E02-Report'!$AQ$1,([1]PrintMenu!$R$14+2),,[1]PrintMenu!$R$6,1)</definedName>
    <definedName name="NORMDP1E03">OFFSET('[1]RO E03-Report'!$AQ$1,([1]PrintMenu!$R$14+2),,[1]PrintMenu!$R$6,1)</definedName>
    <definedName name="NORMDP2A01">OFFSET('[1]RO A01-Report'!$AR$1,([1]PrintMenu!$R$14+2),,[1]PrintMenu!$R$6,1)</definedName>
    <definedName name="NORMDP2A02">OFFSET('[1]RO A02-Report'!$AR$1,([1]PrintMenu!$R$14+2),,[1]PrintMenu!$R$6,1)</definedName>
    <definedName name="NORMDP2A03">OFFSET('[1]RO A03-Report'!$AR$1,([1]PrintMenu!$R$14+2),,[1]PrintMenu!$R$6,1)</definedName>
    <definedName name="NORMDP2B01">OFFSET('[1]RO B01-Report'!$AR$1,([1]PrintMenu!$R$14+2),,[1]PrintMenu!$R$6,1)</definedName>
    <definedName name="NORMDP2B02">OFFSET('[1]RO B02-Report'!$AR$1,([1]PrintMenu!$R$14+2),,[1]PrintMenu!$R$6,1)</definedName>
    <definedName name="NORMDP2B03">OFFSET('[1]RO B03-Report'!$AR$1,([1]PrintMenu!$R$14+2),,[1]PrintMenu!$R$6,1)</definedName>
    <definedName name="NORMDP2C01">OFFSET('[1]RO C01-Report'!$AR$1,([1]PrintMenu!$R$14+2),,[1]PrintMenu!$R$6,1)</definedName>
    <definedName name="NORMDP2C02">OFFSET('[1]RO C02-Report'!$AR$1,([1]PrintMenu!$R$14+2),,[1]PrintMenu!$R$6,1)</definedName>
    <definedName name="NORMDP2C03">OFFSET('[1]RO C03-Report'!$AR$1,([1]PrintMenu!$R$14+2),,[1]PrintMenu!$R$6,1)</definedName>
    <definedName name="NORMDP2D01">OFFSET('RO D01-Report'!$AR$1,([1]PrintMenu!$R$14+2),,[1]PrintMenu!$R$6,1)</definedName>
    <definedName name="NORMDP2D02">OFFSET('[1]RO D02-Report'!$AR$1,([1]PrintMenu!$R$14+2),,[1]PrintMenu!$R$6,1)</definedName>
    <definedName name="NORMDP2D03">OFFSET('[1]RO D03-Report'!$AR$1,([1]PrintMenu!$R$14+2),,[1]PrintMenu!$R$6,1)</definedName>
    <definedName name="NORMDP2E01">OFFSET('[1]RO E01-Report'!$AR$1,([1]PrintMenu!$R$14+2),,[1]PrintMenu!$R$6,1)</definedName>
    <definedName name="NORMDP2E02">OFFSET('[1]RO E02-Report'!$AR$1,([1]PrintMenu!$R$14+2),,[1]PrintMenu!$R$6,1)</definedName>
    <definedName name="NORMDP2E03">OFFSET('[1]RO E03-Report'!$AR$1,([1]PrintMenu!$R$14+2),,[1]PrintMenu!$R$6,1)</definedName>
    <definedName name="NORMDP3A01">OFFSET('[1]RO A01-Report'!$AS$1,([1]PrintMenu!$R$14+2),,[1]PrintMenu!$R$6,1)</definedName>
    <definedName name="NORMDP3A02">OFFSET('[1]RO A02-Report'!$AS$1,([1]PrintMenu!$R$14+2),,[1]PrintMenu!$R$6,1)</definedName>
    <definedName name="NORMDP3A03">OFFSET('[1]RO A03-Report'!$AS$1,([1]PrintMenu!$R$14+2),,[1]PrintMenu!$R$6,1)</definedName>
    <definedName name="NORMDP3B01">OFFSET('[1]RO B01-Report'!$AS$1,([1]PrintMenu!$R$14+2),,[1]PrintMenu!$R$6,1)</definedName>
    <definedName name="NORMDP3B02">OFFSET('[1]RO B02-Report'!$AS$1,([1]PrintMenu!$R$14+2),,[1]PrintMenu!$R$6,1)</definedName>
    <definedName name="NORMDP3B03">OFFSET('[1]RO B03-Report'!$AS$1,([1]PrintMenu!$R$14+2),,[1]PrintMenu!$R$6,1)</definedName>
    <definedName name="NORMDP3C01">OFFSET('[1]RO C01-Report'!$AS$1,([1]PrintMenu!$R$14+2),,[1]PrintMenu!$R$6,1)</definedName>
    <definedName name="NORMDP3C02">OFFSET('[1]RO C02-Report'!$AS$1,([1]PrintMenu!$R$14+2),,[1]PrintMenu!$R$6,1)</definedName>
    <definedName name="NORMDP3C03">OFFSET('[1]RO C03-Report'!$AS$1,([1]PrintMenu!$R$14+2),,[1]PrintMenu!$R$6,1)</definedName>
    <definedName name="NORMDP3D01">OFFSET('RO D01-Report'!$AS$1,([1]PrintMenu!$R$14+2),,[1]PrintMenu!$R$6,1)</definedName>
    <definedName name="NORMDP3D02">OFFSET('[1]RO D02-Report'!$AS$1,([1]PrintMenu!$R$14+2),,[1]PrintMenu!$R$6,1)</definedName>
    <definedName name="NORMDP3D03">OFFSET('[1]RO D03-Report'!$AS$1,([1]PrintMenu!$R$14+2),,[1]PrintMenu!$R$6,1)</definedName>
    <definedName name="NORMDP3E01">OFFSET('[1]RO E01-Report'!$AS$1,([1]PrintMenu!$R$14+2),,[1]PrintMenu!$R$6,1)</definedName>
    <definedName name="NORMDP3E02">OFFSET('[1]RO E02-Report'!$AS$1,([1]PrintMenu!$R$14+2),,[1]PrintMenu!$R$6,1)</definedName>
    <definedName name="NORMDP3E03">OFFSET('[1]RO E03-Report'!$AS$1,([1]PrintMenu!$R$14+2),,[1]PrintMenu!$R$6,1)</definedName>
    <definedName name="NORMDPA01">OFFSET('[1]RO A01-Report'!$CD$1,([1]PrintMenu!$R$14+2),,[1]PrintMenu!$R$6,1)</definedName>
    <definedName name="NORMDPA02">OFFSET('[1]RO A02-Report'!$CD$1,([1]PrintMenu!$R$14+2),,[1]PrintMenu!$R$6,1)</definedName>
    <definedName name="NORMDPA03">OFFSET('[1]RO A03-Report'!$CD$1,([1]PrintMenu!$R$14+2),,[1]PrintMenu!$R$6,1)</definedName>
    <definedName name="NORMDPB01">OFFSET('[1]RO B01-Report'!$CD$1,([1]PrintMenu!$R$14+2),,[1]PrintMenu!$R$6,1)</definedName>
    <definedName name="NORMDPB02">OFFSET('[1]RO B02-Report'!$CD$1,([1]PrintMenu!$R$14+2),,[1]PrintMenu!$R$6,1)</definedName>
    <definedName name="NORMDPB03">OFFSET('[1]RO B03-Report'!$CD$1,([1]PrintMenu!$R$14+2),,[1]PrintMenu!$R$6,1)</definedName>
    <definedName name="NORMDPC01">OFFSET('[1]RO C01-Report'!$CD$1,([1]PrintMenu!$R$14+2),,[1]PrintMenu!$R$6,1)</definedName>
    <definedName name="NORMDPC02">OFFSET('[1]RO C02-Report'!$CD$1,([1]PrintMenu!$R$14+2),,[1]PrintMenu!$R$6,1)</definedName>
    <definedName name="NORMDPC03">OFFSET('[1]RO C03-Report'!$CD$1,([1]PrintMenu!$R$14+2),,[1]PrintMenu!$R$6,1)</definedName>
    <definedName name="NORMDPD01">OFFSET('RO D01-Report'!$CD$1,([1]PrintMenu!$R$14+2),,[1]PrintMenu!$R$6,1)</definedName>
    <definedName name="NORMDPD02">OFFSET('[1]RO D02-Report'!$CD$1,([1]PrintMenu!$R$14+2),,[1]PrintMenu!$R$6,1)</definedName>
    <definedName name="NORMDPD03">OFFSET('[1]RO D03-Report'!$CD$1,([1]PrintMenu!$R$14+2),,[1]PrintMenu!$R$6,1)</definedName>
    <definedName name="NORMDPE01">OFFSET('[1]RO E01-Report'!$CD$1,([1]PrintMenu!$R$14+2),,[1]PrintMenu!$R$6,1)</definedName>
    <definedName name="NORMDPE02">OFFSET('[1]RO E02-Report'!$CD$1,([1]PrintMenu!$R$14+2),,[1]PrintMenu!$R$6,1)</definedName>
    <definedName name="NORMDPE03">OFFSET('[1]RO E03-Report'!$CD$1,([1]PrintMenu!$R$14+2),,[1]PrintMenu!$R$6,1)</definedName>
    <definedName name="NORMREM1A01">OFFSET('[1]RO A01-Report'!$BC$1,([1]PrintMenu!$R$14+2),,[1]PrintMenu!$R$6,1)</definedName>
    <definedName name="NORMREM1A02">OFFSET('[1]RO A02-Report'!$BC$1,([1]PrintMenu!$R$14+2),,[1]PrintMenu!$R$6,1)</definedName>
    <definedName name="NORMREM1A03">OFFSET('[1]RO A03-Report'!$BC$1,([1]PrintMenu!$R$14+2),,[1]PrintMenu!$R$6,1)</definedName>
    <definedName name="NORMREM1B01">OFFSET('[1]RO B01-Report'!$BC$1,([1]PrintMenu!$R$14+2),,[1]PrintMenu!$R$6,1)</definedName>
    <definedName name="NORMREM1B02">OFFSET('[1]RO B02-Report'!$BC$1,([1]PrintMenu!$R$14+2),,[1]PrintMenu!$R$6,1)</definedName>
    <definedName name="NORMREM1B03">OFFSET('[1]RO B03-Report'!$BC$1,([1]PrintMenu!$R$14+2),,[1]PrintMenu!$R$6,1)</definedName>
    <definedName name="NORMREM1C01">OFFSET('[1]RO C01-Report'!$BC$1,([1]PrintMenu!$R$14+2),,[1]PrintMenu!$R$6,1)</definedName>
    <definedName name="NORMREM1C02">OFFSET('[1]RO C02-Report'!$BC$1,([1]PrintMenu!$R$14+2),,[1]PrintMenu!$R$6,1)</definedName>
    <definedName name="NORMREM1C03">OFFSET('[1]RO C03-Report'!$BC$1,([1]PrintMenu!$R$14+2),,[1]PrintMenu!$R$6,1)</definedName>
    <definedName name="NORMREM1D01">OFFSET('RO D01-Report'!$BC$1,([1]PrintMenu!$R$14+2),,[1]PrintMenu!$R$6,1)</definedName>
    <definedName name="NORMREM1D02">OFFSET('[1]RO D02-Report'!$BC$1,([1]PrintMenu!$R$14+2),,[1]PrintMenu!$R$6,1)</definedName>
    <definedName name="NORMREM1D03">OFFSET('[1]RO D03-Report'!$BC$1,([1]PrintMenu!$R$14+2),,[1]PrintMenu!$R$6,1)</definedName>
    <definedName name="NORMREM1E01">OFFSET('[1]RO E01-Report'!$BC$1,([1]PrintMenu!$R$14+2),,[1]PrintMenu!$R$6,1)</definedName>
    <definedName name="NORMREM1E02">OFFSET('[1]RO E02-Report'!$BC$1,([1]PrintMenu!$R$14+2),,[1]PrintMenu!$R$6,1)</definedName>
    <definedName name="NORMREM1E03">OFFSET('[1]RO E03-Report'!$BC$1,([1]PrintMenu!$R$14+2),,[1]PrintMenu!$R$6,1)</definedName>
    <definedName name="NORMREM2A01">OFFSET('[1]RO A01-Report'!$BD$1,([1]PrintMenu!$R$14+2),,[1]PrintMenu!$R$6,1)</definedName>
    <definedName name="NORMREM2A02">OFFSET('[1]RO A02-Report'!$BD$1,([1]PrintMenu!$R$14+2),,[1]PrintMenu!$R$6,1)</definedName>
    <definedName name="NORMREM2A03">OFFSET('[1]RO A03-Report'!$BD$1,([1]PrintMenu!$R$14+2),,[1]PrintMenu!$R$6,1)</definedName>
    <definedName name="NORMREM2B01">OFFSET('[1]RO B01-Report'!$BD$1,([1]PrintMenu!$R$14+2),,[1]PrintMenu!$R$6,1)</definedName>
    <definedName name="NORMREM2B02">OFFSET('[1]RO B02-Report'!$BD$1,([1]PrintMenu!$R$14+2),,[1]PrintMenu!$R$6,1)</definedName>
    <definedName name="NORMREM2B03">OFFSET('[1]RO B03-Report'!$BD$1,([1]PrintMenu!$R$14+2),,[1]PrintMenu!$R$6,1)</definedName>
    <definedName name="NORMREM2C01">OFFSET('[1]RO C01-Report'!$BD$1,([1]PrintMenu!$R$14+2),,[1]PrintMenu!$R$6,1)</definedName>
    <definedName name="NORMREM2C02">OFFSET('[1]RO C02-Report'!$BD$1,([1]PrintMenu!$R$14+2),,[1]PrintMenu!$R$6,1)</definedName>
    <definedName name="NORMREM2C03">OFFSET('[1]RO C03-Report'!$BD$1,([1]PrintMenu!$R$14+2),,[1]PrintMenu!$R$6,1)</definedName>
    <definedName name="NORMREM2D01">OFFSET('RO D01-Report'!$BD$1,([1]PrintMenu!$R$14+2),,[1]PrintMenu!$R$6,1)</definedName>
    <definedName name="NORMREM2D02">OFFSET('[1]RO D02-Report'!$BD$1,([1]PrintMenu!$R$14+2),,[1]PrintMenu!$R$6,1)</definedName>
    <definedName name="NORMREM2D03">OFFSET('[1]RO D03-Report'!$BD$1,([1]PrintMenu!$R$14+2),,[1]PrintMenu!$R$6,1)</definedName>
    <definedName name="NORMREM2E01">OFFSET('[1]RO E01-Report'!$BD$1,([1]PrintMenu!$R$14+2),,[1]PrintMenu!$R$6,1)</definedName>
    <definedName name="NORMREM2E02">OFFSET('[1]RO E02-Report'!$BD$1,([1]PrintMenu!$R$14+2),,[1]PrintMenu!$R$6,1)</definedName>
    <definedName name="NORMREM2E03">OFFSET('[1]RO E03-Report'!$BD$1,([1]PrintMenu!$R$14+2),,[1]PrintMenu!$R$6,1)</definedName>
    <definedName name="NORMREM3A01">OFFSET('[1]RO A01-Report'!$BE$1,([1]PrintMenu!$R$14+2),,[1]PrintMenu!$R$6,1)</definedName>
    <definedName name="NORMREM3A02">OFFSET('[1]RO A02-Report'!$BE$1,([1]PrintMenu!$R$14+2),,[1]PrintMenu!$R$6,1)</definedName>
    <definedName name="NORMREM3A03">OFFSET('[1]RO A03-Report'!$BE$1,([1]PrintMenu!$R$14+2),,[1]PrintMenu!$R$6,1)</definedName>
    <definedName name="NORMREM3B01">OFFSET('[1]RO B01-Report'!$BE$1,([1]PrintMenu!$R$14+2),,[1]PrintMenu!$R$6,1)</definedName>
    <definedName name="NORMREM3B02">OFFSET('[1]RO B02-Report'!$BE$1,([1]PrintMenu!$R$14+2),,[1]PrintMenu!$R$6,1)</definedName>
    <definedName name="NORMREM3B03">OFFSET('[1]RO B03-Report'!$BE$1,([1]PrintMenu!$R$14+2),,[1]PrintMenu!$R$6,1)</definedName>
    <definedName name="NORMREM3C01">OFFSET('[1]RO C01-Report'!$BE$1,([1]PrintMenu!$R$14+2),,[1]PrintMenu!$R$6,1)</definedName>
    <definedName name="NORMREM3C02">OFFSET('[1]RO C02-Report'!$BE$1,([1]PrintMenu!$R$14+2),,[1]PrintMenu!$R$6,1)</definedName>
    <definedName name="NORMREM3C03">OFFSET('[1]RO C03-Report'!$BE$1,([1]PrintMenu!$R$14+2),,[1]PrintMenu!$R$6,1)</definedName>
    <definedName name="NORMREM3D01">OFFSET('RO D01-Report'!$BE$1,([1]PrintMenu!$R$14+2),,[1]PrintMenu!$R$6,1)</definedName>
    <definedName name="NORMREM3D02">OFFSET('[1]RO D02-Report'!$BE$1,([1]PrintMenu!$R$14+2),,[1]PrintMenu!$R$6,1)</definedName>
    <definedName name="NORMREM3D03">OFFSET('[1]RO D03-Report'!$BE$1,([1]PrintMenu!$R$14+2),,[1]PrintMenu!$R$6,1)</definedName>
    <definedName name="NORMREM3E01">OFFSET('[1]RO E01-Report'!$BE$1,([1]PrintMenu!$R$14+2),,[1]PrintMenu!$R$6,1)</definedName>
    <definedName name="NORMREM3E02">OFFSET('[1]RO E02-Report'!$BE$1,([1]PrintMenu!$R$14+2),,[1]PrintMenu!$R$6,1)</definedName>
    <definedName name="NORMREM3E03">OFFSET('[1]RO E03-Report'!$BE$1,([1]PrintMenu!$R$14+2),,[1]PrintMenu!$R$6,1)</definedName>
    <definedName name="NORMREMA01">OFFSET('[1]RO A01-Report'!$CJ$1,([1]PrintMenu!$R$14+2),,[1]PrintMenu!$R$6,1)</definedName>
    <definedName name="NORMREMA02">OFFSET('[1]RO A02-Report'!$CJ$1,([1]PrintMenu!$R$14+2),,[1]PrintMenu!$R$6,1)</definedName>
    <definedName name="NORMREMA03">OFFSET('[1]RO A03-Report'!$CJ$1,([1]PrintMenu!$R$14+2),,[1]PrintMenu!$R$6,1)</definedName>
    <definedName name="NORMREMB01">OFFSET('[1]RO B01-Report'!$CJ$1,([1]PrintMenu!$R$14+2),,[1]PrintMenu!$R$6,1)</definedName>
    <definedName name="NORMREMB02">OFFSET('[1]RO B02-Report'!$CJ$1,([1]PrintMenu!$R$14+2),,[1]PrintMenu!$R$6,1)</definedName>
    <definedName name="NORMREMB03">OFFSET('[1]RO B03-Report'!$CJ$1,([1]PrintMenu!$R$14+2),,[1]PrintMenu!$R$6,1)</definedName>
    <definedName name="NORMREMC01">OFFSET('[1]RO C01-Report'!$CJ$1,([1]PrintMenu!$R$14+2),,[1]PrintMenu!$R$6,1)</definedName>
    <definedName name="NORMREMC02">OFFSET('[1]RO C02-Report'!$CJ$1,([1]PrintMenu!$R$14+2),,[1]PrintMenu!$R$6,1)</definedName>
    <definedName name="NORMREMC03">OFFSET('[1]RO C03-Report'!$CJ$1,([1]PrintMenu!$R$14+2),,[1]PrintMenu!$R$6,1)</definedName>
    <definedName name="NORMREMD01">OFFSET('RO D01-Report'!$CJ$1,([1]PrintMenu!$R$14+2),,[1]PrintMenu!$R$6,1)</definedName>
    <definedName name="NORMREMD02">OFFSET('[1]RO D02-Report'!$CJ$1,([1]PrintMenu!$R$14+2),,[1]PrintMenu!$R$6,1)</definedName>
    <definedName name="NORMREMD03">OFFSET('[1]RO D03-Report'!$CJ$1,([1]PrintMenu!$R$14+2),,[1]PrintMenu!$R$6,1)</definedName>
    <definedName name="NORMREME01">OFFSET('[1]RO E01-Report'!$CJ$1,([1]PrintMenu!$R$14+2),,[1]PrintMenu!$R$6,1)</definedName>
    <definedName name="NORMREME02">OFFSET('[1]RO E02-Report'!$CJ$1,([1]PrintMenu!$R$14+2),,[1]PrintMenu!$R$6,1)</definedName>
    <definedName name="NORMREME03">OFFSET('[1]RO E03-Report'!$CJ$1,([1]PrintMenu!$R$14+2),,[1]PrintMenu!$R$6,1)</definedName>
    <definedName name="PERMECA01">OFFSET('[1]RO A01-Report'!$M$1,([1]PrintMenu!$R$14+2),,[1]PrintMenu!$R$6,1)</definedName>
    <definedName name="PERMECA02">OFFSET('[1]RO A02-Report'!$M$1,([1]PrintMenu!$R$14+2),,[1]PrintMenu!$R$6,1)</definedName>
    <definedName name="PERMECA03">OFFSET('[1]RO A03-Report'!$M$1,([1]PrintMenu!$R$14+2),,[1]PrintMenu!$R$6,1)</definedName>
    <definedName name="PERMECB01">OFFSET('[1]RO B01-Report'!$M$1,([1]PrintMenu!$R$14+2),,[1]PrintMenu!$R$6,1)</definedName>
    <definedName name="PERMECB02">OFFSET('[1]RO B02-Report'!$M$1,([1]PrintMenu!$R$14+2),,[1]PrintMenu!$R$6,1)</definedName>
    <definedName name="PERMECB03">OFFSET('[1]RO B03-Report'!$M$1,([1]PrintMenu!$R$14+2),,[1]PrintMenu!$R$6,1)</definedName>
    <definedName name="PERMECC01">OFFSET('[1]RO C01-Report'!$M$1,([1]PrintMenu!$R$14+2),,[1]PrintMenu!$R$6,1)</definedName>
    <definedName name="PERMECC02">OFFSET('[1]RO C02-Report'!$M$1,([1]PrintMenu!$R$14+2),,[1]PrintMenu!$R$6,1)</definedName>
    <definedName name="PERMECC03">OFFSET('[1]RO C03-Report'!$M$1,([1]PrintMenu!$R$14+2),,[1]PrintMenu!$R$6,1)</definedName>
    <definedName name="PERMECD01">OFFSET('RO D01-Report'!$M$1,([1]PrintMenu!$R$14+2),,[1]PrintMenu!$R$6,1)</definedName>
    <definedName name="PERMECD02">OFFSET('[1]RO D02-Report'!$M$1,([1]PrintMenu!$R$14+2),,[1]PrintMenu!$R$6,1)</definedName>
    <definedName name="PERMECD03">OFFSET('[1]RO D03-Report'!$M$1,([1]PrintMenu!$R$14+2),,[1]PrintMenu!$R$6,1)</definedName>
    <definedName name="PERMECE01">OFFSET('[1]RO E01-Report'!$M$1,([1]PrintMenu!$R$14+2),,[1]PrintMenu!$R$6,1)</definedName>
    <definedName name="PERMECE02">OFFSET('[1]RO E02-Report'!$M$1,([1]PrintMenu!$R$14+2),,[1]PrintMenu!$R$6,1)</definedName>
    <definedName name="PERMECE03">OFFSET('[1]RO E03-Report'!$M$1,([1]PrintMenu!$R$14+2),,[1]PrintMenu!$R$6,1)</definedName>
    <definedName name="REMOVALA01">OFFSET('[1]RO A01-Report'!$CG$1,([1]PrintMenu!$R$14+2),,[1]PrintMenu!$R$6,1)</definedName>
    <definedName name="REMOVALA02">OFFSET('[1]RO A02-Report'!$CG$1,([1]PrintMenu!$R$14+2),,[1]PrintMenu!$R$6,1)</definedName>
    <definedName name="REMOVALA03">OFFSET('[1]RO A03-Report'!$CG$1,([1]PrintMenu!$R$14+2),,[1]PrintMenu!$R$6,1)</definedName>
    <definedName name="REMOVALB01">OFFSET('[1]RO B01-Report'!$CG$1,([1]PrintMenu!$R$14+2),,[1]PrintMenu!$R$6,1)</definedName>
    <definedName name="REMOVALB02">OFFSET('[1]RO B02-Report'!$CG$1,([1]PrintMenu!$R$14+2),,[1]PrintMenu!$R$6,1)</definedName>
    <definedName name="REMOVALB03">OFFSET('[1]RO B03-Report'!$CG$1,([1]PrintMenu!$R$14+2),,[1]PrintMenu!$R$6,1)</definedName>
    <definedName name="REMOVALC01">OFFSET('[1]RO C01-Report'!$CG$1,([1]PrintMenu!$R$14+2),,[1]PrintMenu!$R$6,1)</definedName>
    <definedName name="REMOVALC02">OFFSET('[1]RO C02-Report'!$CG$1,([1]PrintMenu!$R$14+2),,[1]PrintMenu!$R$6,1)</definedName>
    <definedName name="REMOVALC03">OFFSET('[1]RO C03-Report'!$CG$1,([1]PrintMenu!$R$14+2),,[1]PrintMenu!$R$6,1)</definedName>
    <definedName name="REMOVALD01">OFFSET('RO D01-Report'!$CG$1,([1]PrintMenu!$R$14+2),,[1]PrintMenu!$R$6,1)</definedName>
    <definedName name="REMOVALD02">OFFSET('[1]RO D02-Report'!$CG$1,([1]PrintMenu!$R$14+2),,[1]PrintMenu!$R$6,1)</definedName>
    <definedName name="REMOVALD03">OFFSET('[1]RO D03-Report'!$CG$1,([1]PrintMenu!$R$14+2),,[1]PrintMenu!$R$6,1)</definedName>
    <definedName name="REMOVALE01">OFFSET('[1]RO E01-Report'!$CG$1,([1]PrintMenu!$R$14+2),,[1]PrintMenu!$R$6,1)</definedName>
    <definedName name="REMOVALE02">OFFSET('[1]RO E02-Report'!$CG$1,([1]PrintMenu!$R$14+2),,[1]PrintMenu!$R$6,1)</definedName>
    <definedName name="REMOVALE03">OFFSET('[1]RO E03-Report'!$CG$1,([1]PrintMenu!$R$14+2),,[1]PrintMenu!$R$6,1)</definedName>
    <definedName name="STAGE1DPA01">OFFSET('[1]RO A01-Report'!$AB$1,([1]PrintMenu!$R$14+2),,[1]PrintMenu!$R$6,1)</definedName>
    <definedName name="STAGE1DPA02">OFFSET('[1]RO A02-Report'!$AB$1,([1]PrintMenu!$R$14+2),,[1]PrintMenu!$R$6,1)</definedName>
    <definedName name="STAGE1DPA03">OFFSET('[1]RO A03-Report'!$AB$1,([1]PrintMenu!$R$14+2),,[1]PrintMenu!$R$6,1)</definedName>
    <definedName name="STAGE1DPB01">OFFSET('[1]RO B01-Report'!$AB$1,([1]PrintMenu!$R$14+2),,[1]PrintMenu!$R$6,1)</definedName>
    <definedName name="STAGE1DPB02">OFFSET('[1]RO B02-Report'!$AB$1,([1]PrintMenu!$R$14+2),,[1]PrintMenu!$R$6,1)</definedName>
    <definedName name="STAGE1DPB03">OFFSET('[1]RO B03-Report'!$AB$1,([1]PrintMenu!$R$14+2),,[1]PrintMenu!$R$6,1)</definedName>
    <definedName name="STAGE1DPC01">OFFSET('[1]RO C01-Report'!$AB$1,([1]PrintMenu!$R$14+2),,[1]PrintMenu!$R$6,1)</definedName>
    <definedName name="STAGE1DPC02">OFFSET('[1]RO C02-Report'!$AB$1,([1]PrintMenu!$R$14+2),,[1]PrintMenu!$R$6,1)</definedName>
    <definedName name="STAGE1DPC03">OFFSET('[1]RO C03-Report'!$AB$1,([1]PrintMenu!$R$14+2),,[1]PrintMenu!$R$6,1)</definedName>
    <definedName name="STAGE1DPD01">OFFSET('RO D01-Report'!$AB$1,([1]PrintMenu!$R$14+2),,[1]PrintMenu!$R$6,1)</definedName>
    <definedName name="STAGE1DPD02">OFFSET('[1]RO D02-Report'!$AB$1,([1]PrintMenu!$R$14+2),,[1]PrintMenu!$R$6,1)</definedName>
    <definedName name="STAGE1DPD03">OFFSET('[1]RO D03-Report'!$AB$1,([1]PrintMenu!$R$14+2),,[1]PrintMenu!$R$6,1)</definedName>
    <definedName name="STAGE1DPE01">OFFSET('[1]RO E01-Report'!$AB$1,([1]PrintMenu!$R$14+2),,[1]PrintMenu!$R$6,1)</definedName>
    <definedName name="STAGE1DPE02">OFFSET('[1]RO E02-Report'!$AB$1,([1]PrintMenu!$R$14+2),,[1]PrintMenu!$R$6,1)</definedName>
    <definedName name="STAGE1DPE03">OFFSET('[1]RO E03-Report'!$AB$1,([1]PrintMenu!$R$14+2),,[1]PrintMenu!$R$6,1)</definedName>
    <definedName name="STAGE1SFA01">OFFSET('[1]RO A01-Report'!$AN$1,([1]PrintMenu!$R$14+2),,[1]PrintMenu!$R$6,1)</definedName>
    <definedName name="STAGE1SFA02">OFFSET('[1]RO A02-Report'!$AN$1,([1]PrintMenu!$R$14+2),,[1]PrintMenu!$R$6,1)</definedName>
    <definedName name="STAGE1SFA03">OFFSET('[1]RO A03-Report'!$AN$1,([1]PrintMenu!$R$14+2),,[1]PrintMenu!$R$6,1)</definedName>
    <definedName name="STAGE1SFB01">OFFSET('[1]RO B01-Report'!$AN$1,([1]PrintMenu!$R$14+2),,[1]PrintMenu!$R$6,1)</definedName>
    <definedName name="STAGE1SFB02">OFFSET('[1]RO B02-Report'!$AN$1,([1]PrintMenu!$R$14+2),,[1]PrintMenu!$R$6,1)</definedName>
    <definedName name="STAGE1SFB03">OFFSET('[1]RO B03-Report'!$AN$1,([1]PrintMenu!$R$14+2),,[1]PrintMenu!$R$6,1)</definedName>
    <definedName name="STAGE1SFC01">OFFSET('[1]RO C01-Report'!$AN$1,([1]PrintMenu!$R$14+2),,[1]PrintMenu!$R$6,1)</definedName>
    <definedName name="STAGE1SFC02">OFFSET('[1]RO C02-Report'!$AN$1,([1]PrintMenu!$R$14+2),,[1]PrintMenu!$R$6,1)</definedName>
    <definedName name="STAGE1SFC03">OFFSET('[1]RO C03-Report'!$AN$1,([1]PrintMenu!$R$14+2),,[1]PrintMenu!$R$6,1)</definedName>
    <definedName name="STAGE1SFD01">OFFSET('RO D01-Report'!$AN$1,([1]PrintMenu!$R$14+2),,[1]PrintMenu!$R$6,1)</definedName>
    <definedName name="STAGE1SFD02">OFFSET('[1]RO D02-Report'!$AN$1,([1]PrintMenu!$R$14+2),,[1]PrintMenu!$R$6,1)</definedName>
    <definedName name="STAGE1SFD03">OFFSET('[1]RO D03-Report'!$AN$1,([1]PrintMenu!$R$14+2),,[1]PrintMenu!$R$6,1)</definedName>
    <definedName name="STAGE1SFE01">OFFSET('[1]RO E01-Report'!$AN$1,([1]PrintMenu!$R$14+2),,[1]PrintMenu!$R$6,1)</definedName>
    <definedName name="STAGE1SFE02">OFFSET('[1]RO E02-Report'!$AN$1,([1]PrintMenu!$R$14+2),,[1]PrintMenu!$R$6,1)</definedName>
    <definedName name="STAGE1SFE03">OFFSET('[1]RO E03-Report'!$AN$1,([1]PrintMenu!$R$14+2),,[1]PrintMenu!$R$6,1)</definedName>
    <definedName name="STAGE2DPA01">OFFSET('[1]RO A01-Report'!$AC$1,([1]PrintMenu!$R$14+2),,[1]PrintMenu!$R$6,1)</definedName>
    <definedName name="STAGE2DPA02">OFFSET('[1]RO A02-Report'!$AC$1,([1]PrintMenu!$R$14+2),,[1]PrintMenu!$R$6,1)</definedName>
    <definedName name="STAGE2DPA03">OFFSET('[1]RO A03-Report'!$AC$1,([1]PrintMenu!$R$14+2),,[1]PrintMenu!$R$6,1)</definedName>
    <definedName name="STAGE2DPB01">OFFSET('[1]RO B01-Report'!$AC$1,([1]PrintMenu!$R$14+2),,[1]PrintMenu!$R$6,1)</definedName>
    <definedName name="STAGE2DPB02">OFFSET('[1]RO B02-Report'!$AC$1,([1]PrintMenu!$R$14+2),,[1]PrintMenu!$R$6,1)</definedName>
    <definedName name="STAGE2DPB03">OFFSET('[1]RO B03-Report'!$AC$1,([1]PrintMenu!$R$14+2),,[1]PrintMenu!$R$6,1)</definedName>
    <definedName name="STAGE2DPC01">OFFSET('[1]RO C01-Report'!$AC$1,([1]PrintMenu!$R$14+2),,[1]PrintMenu!$R$6,1)</definedName>
    <definedName name="STAGE2DPC02">OFFSET('[1]RO C02-Report'!$AC$1,([1]PrintMenu!$R$14+2),,[1]PrintMenu!$R$6,1)</definedName>
    <definedName name="STAGE2DPC03">OFFSET('[1]RO C03-Report'!$AC$1,([1]PrintMenu!$R$14+2),,[1]PrintMenu!$R$6,1)</definedName>
    <definedName name="STAGE2DPD01">OFFSET('RO D01-Report'!$AC$1,([1]PrintMenu!$R$14+2),,[1]PrintMenu!$R$6,1)</definedName>
    <definedName name="STAGE2DPD02">OFFSET('[1]RO D02-Report'!$AC$1,([1]PrintMenu!$R$14+2),,[1]PrintMenu!$R$6,1)</definedName>
    <definedName name="STAGE2DPD03">OFFSET('[1]RO D03-Report'!$AC$1,([1]PrintMenu!$R$14+2),,[1]PrintMenu!$R$6,1)</definedName>
    <definedName name="STAGE2DPE01">OFFSET('[1]RO E01-Report'!$AC$1,([1]PrintMenu!$R$14+2),,[1]PrintMenu!$R$6,1)</definedName>
    <definedName name="STAGE2DPE02">OFFSET('[1]RO E02-Report'!$AC$1,([1]PrintMenu!$R$14+2),,[1]PrintMenu!$R$6,1)</definedName>
    <definedName name="STAGE2DPE03">OFFSET('[1]RO E03-Report'!$AC$1,([1]PrintMenu!$R$14+2),,[1]PrintMenu!$R$6,1)</definedName>
    <definedName name="STAGE2SFA01">OFFSET('[1]RO A01-Report'!$AO$1,([1]PrintMenu!$R$14+2),,[1]PrintMenu!$R$6,1)</definedName>
    <definedName name="STAGE2SFA02">OFFSET('[1]RO A02-Report'!$AO$1,([1]PrintMenu!$R$14+2),,[1]PrintMenu!$R$6,1)</definedName>
    <definedName name="STAGE2SFA03">OFFSET('[1]RO A03-Report'!$AO$1,([1]PrintMenu!$R$14+2),,[1]PrintMenu!$R$6,1)</definedName>
    <definedName name="STAGE2SFB01">OFFSET('[1]RO B01-Report'!$AO$1,([1]PrintMenu!$R$14+2),,[1]PrintMenu!$R$6,1)</definedName>
    <definedName name="STAGE2SFB02">OFFSET('[1]RO B02-Report'!$AO$1,([1]PrintMenu!$R$14+2),,[1]PrintMenu!$R$6,1)</definedName>
    <definedName name="STAGE2SFB03">OFFSET('[1]RO B03-Report'!$AO$1,([1]PrintMenu!$R$14+2),,[1]PrintMenu!$R$6,1)</definedName>
    <definedName name="STAGE2SFC01">OFFSET('[1]RO C01-Report'!$AO$1,([1]PrintMenu!$R$14+2),,[1]PrintMenu!$R$6,1)</definedName>
    <definedName name="STAGE2SFC02">OFFSET('[1]RO C02-Report'!$AO$1,([1]PrintMenu!$R$14+2),,[1]PrintMenu!$R$6,1)</definedName>
    <definedName name="STAGE2SFC03">OFFSET('[1]RO C03-Report'!$AO$1,([1]PrintMenu!$R$14+2),,[1]PrintMenu!$R$6,1)</definedName>
    <definedName name="STAGE2SFD01">OFFSET('RO D01-Report'!$AO$1,([1]PrintMenu!$R$14+2),,[1]PrintMenu!$R$6,1)</definedName>
    <definedName name="STAGE2SFD02">OFFSET('[1]RO D02-Report'!$AO$1,([1]PrintMenu!$R$14+2),,[1]PrintMenu!$R$6,1)</definedName>
    <definedName name="STAGE2SFD03">OFFSET('[1]RO D03-Report'!$AO$1,([1]PrintMenu!$R$14+2),,[1]PrintMenu!$R$6,1)</definedName>
    <definedName name="STAGE2SFE01">OFFSET('[1]RO E01-Report'!$AO$1,([1]PrintMenu!$R$14+2),,[1]PrintMenu!$R$6,1)</definedName>
    <definedName name="STAGE2SFE02">OFFSET('[1]RO E02-Report'!$AO$1,([1]PrintMenu!$R$14+2),,[1]PrintMenu!$R$6,1)</definedName>
    <definedName name="STAGE2SFE03">OFFSET('[1]RO E03-Report'!$AO$1,([1]PrintMenu!$R$14+2),,[1]PrintMenu!$R$6,1)</definedName>
    <definedName name="STAGE3DPA01">OFFSET('[1]RO A01-Report'!$AD$1,([1]PrintMenu!$R$14+2),,[1]PrintMenu!$R$6,1)</definedName>
    <definedName name="STAGE3DPA02">OFFSET('[1]RO A02-Report'!$AD$1,([1]PrintMenu!$R$14+2),,[1]PrintMenu!$R$6,1)</definedName>
    <definedName name="STAGE3DPA03">OFFSET('[1]RO A03-Report'!$AD$1,([1]PrintMenu!$R$14+2),,[1]PrintMenu!$R$6,1)</definedName>
    <definedName name="STAGE3DPB01">OFFSET('[1]RO B01-Report'!$AD$1,([1]PrintMenu!$R$14+2),,[1]PrintMenu!$R$6,1)</definedName>
    <definedName name="STAGE3DPB02">OFFSET('[1]RO B02-Report'!$AD$1,([1]PrintMenu!$R$14+2),,[1]PrintMenu!$R$6,1)</definedName>
    <definedName name="STAGE3DPB03">OFFSET('[1]RO B03-Report'!$AD$1,([1]PrintMenu!$R$14+2),,[1]PrintMenu!$R$6,1)</definedName>
    <definedName name="STAGE3DPC01">OFFSET('[1]RO C01-Report'!$AD$1,([1]PrintMenu!$R$14+2),,[1]PrintMenu!$R$6,1)</definedName>
    <definedName name="STAGE3DPC02">OFFSET('[1]RO C02-Report'!$AD$1,([1]PrintMenu!$R$14+2),,[1]PrintMenu!$R$6,1)</definedName>
    <definedName name="STAGE3DPC03">OFFSET('[1]RO C03-Report'!$AD$1,([1]PrintMenu!$R$14+2),,[1]PrintMenu!$R$6,1)</definedName>
    <definedName name="STAGE3DPD01">OFFSET('RO D01-Report'!$AD$1,([1]PrintMenu!$R$14+2),,[1]PrintMenu!$R$6,1)</definedName>
    <definedName name="STAGE3DPD02">OFFSET('[1]RO D02-Report'!$AD$1,([1]PrintMenu!$R$14+2),,[1]PrintMenu!$R$6,1)</definedName>
    <definedName name="STAGE3DPD03">OFFSET('[1]RO D03-Report'!$AD$1,([1]PrintMenu!$R$14+2),,[1]PrintMenu!$R$6,1)</definedName>
    <definedName name="STAGE3DPE01">OFFSET('[1]RO E01-Report'!$AD$1,([1]PrintMenu!$R$14+2),,[1]PrintMenu!$R$6,1)</definedName>
    <definedName name="STAGE3DPE02">OFFSET('[1]RO E02-Report'!$AD$1,([1]PrintMenu!$R$14+2),,[1]PrintMenu!$R$6,1)</definedName>
    <definedName name="STAGE3DPE03">OFFSET('[1]RO E03-Report'!$AD$1,([1]PrintMenu!$R$14+2),,[1]PrintMenu!$R$6,1)</definedName>
    <definedName name="STAGE3SFA01">OFFSET('[1]RO A01-Report'!$AP$1,([1]PrintMenu!$R$14+2),,[1]PrintMenu!$R$6,1)</definedName>
    <definedName name="STAGE3SFA02">OFFSET('[1]RO A02-Report'!$AP$1,([1]PrintMenu!$R$14+2),,[1]PrintMenu!$R$6,1)</definedName>
    <definedName name="STAGE3SFA03">OFFSET('[1]RO A03-Report'!$AP$1,([1]PrintMenu!$R$14+2),,[1]PrintMenu!$R$6,1)</definedName>
    <definedName name="STAGE3SFB01">OFFSET('[1]RO B01-Report'!$AP$1,([1]PrintMenu!$R$14+2),,[1]PrintMenu!$R$6,1)</definedName>
    <definedName name="STAGE3SFB02">OFFSET('[1]RO B02-Report'!$AP$1,([1]PrintMenu!$R$14+2),,[1]PrintMenu!$R$6,1)</definedName>
    <definedName name="STAGE3SFB03">OFFSET('[1]RO B03-Report'!$AP$1,([1]PrintMenu!$R$14+2),,[1]PrintMenu!$R$6,1)</definedName>
    <definedName name="STAGE3SFC01">OFFSET('[1]RO C01-Report'!$AP$1,([1]PrintMenu!$R$14+2),,[1]PrintMenu!$R$6,1)</definedName>
    <definedName name="STAGE3SFC02">OFFSET('[1]RO C02-Report'!$AP$1,([1]PrintMenu!$R$14+2),,[1]PrintMenu!$R$6,1)</definedName>
    <definedName name="STAGE3SFC03">OFFSET('[1]RO C03-Report'!$AP$1,([1]PrintMenu!$R$14+2),,[1]PrintMenu!$R$6,1)</definedName>
    <definedName name="STAGE3SFD01">OFFSET('RO D01-Report'!$AP$1,([1]PrintMenu!$R$14+2),,[1]PrintMenu!$R$6,1)</definedName>
    <definedName name="STAGE3SFD02">OFFSET('[1]RO D02-Report'!$AP$1,([1]PrintMenu!$R$14+2),,[1]PrintMenu!$R$6,1)</definedName>
    <definedName name="STAGE3SFD03">OFFSET('[1]RO D03-Report'!$AP$1,([1]PrintMenu!$R$14+2),,[1]PrintMenu!$R$6,1)</definedName>
    <definedName name="STAGE3SFE01">OFFSET('[1]RO E01-Report'!$AP$1,([1]PrintMenu!$R$14+2),,[1]PrintMenu!$R$6,1)</definedName>
    <definedName name="STAGE3SFE02">OFFSET('[1]RO E02-Report'!$AP$1,([1]PrintMenu!$R$14+2),,[1]PrintMenu!$R$6,1)</definedName>
    <definedName name="STAGE3SFE03">OFFSET('[1]RO E03-Report'!$AP$1,([1]PrintMenu!$R$14+2),,[1]PrintMenu!$R$6,1)</definedName>
    <definedName name="STG1PERCENTREMA01">OFFSET('[1]RO A01-Report'!$AZ$1,([1]PrintMenu!$R$14+2),,[1]PrintMenu!$R$6,1)</definedName>
    <definedName name="STG1PERCENTREMA02">OFFSET('[1]RO A02-Report'!$AZ$1,([1]PrintMenu!$R$14+2),,[1]PrintMenu!$R$6,1)</definedName>
    <definedName name="STG1PERCENTREMA03">OFFSET('[1]RO A03-Report'!$AZ$1,([1]PrintMenu!$R$14+2),,[1]PrintMenu!$R$6,1)</definedName>
    <definedName name="STG1PERCENTREMB01">OFFSET('[1]RO B01-Report'!$AZ$1,([1]PrintMenu!$R$14+2),,[1]PrintMenu!$R$6,1)</definedName>
    <definedName name="STG1PERCENTREMB02">OFFSET('[1]RO B02-Report'!$AZ$1,([1]PrintMenu!$R$14+2),,[1]PrintMenu!$R$6,1)</definedName>
    <definedName name="STG1PERCENTREMB03">OFFSET('[1]RO B03-Report'!$AZ$1,([1]PrintMenu!$R$14+2),,[1]PrintMenu!$R$6,1)</definedName>
    <definedName name="STG1PERCENTREMC01">OFFSET('[1]RO C01-Report'!$AZ$1,([1]PrintMenu!$R$14+2),,[1]PrintMenu!$R$6,1)</definedName>
    <definedName name="STG1PERCENTREMC02">OFFSET('[1]RO C02-Report'!$AZ$1,([1]PrintMenu!$R$14+2),,[1]PrintMenu!$R$6,1)</definedName>
    <definedName name="STG1PERCENTREMC03">OFFSET('[1]RO C03-Report'!$AZ$1,([1]PrintMenu!$R$14+2),,[1]PrintMenu!$R$6,1)</definedName>
    <definedName name="STG1PERCENTREMD01">OFFSET('RO D01-Report'!$AZ$1,([1]PrintMenu!$R$14+2),,[1]PrintMenu!$R$6,1)</definedName>
    <definedName name="STG1PERCENTREMD02">OFFSET('[1]RO D02-Report'!$AZ$1,([1]PrintMenu!$R$14+2),,[1]PrintMenu!$R$6,1)</definedName>
    <definedName name="STG1PERCENTREMD03">OFFSET('[1]RO D03-Report'!$AZ$1,([1]PrintMenu!$R$14+2),,[1]PrintMenu!$R$6,1)</definedName>
    <definedName name="STG1PERCENTREME01">OFFSET('[1]RO E01-Report'!$AZ$1,([1]PrintMenu!$R$14+2),,[1]PrintMenu!$R$6,1)</definedName>
    <definedName name="STG1PERCENTREME02">OFFSET('[1]RO E02-Report'!$AZ$1,([1]PrintMenu!$R$14+2),,[1]PrintMenu!$R$6,1)</definedName>
    <definedName name="STG1PERCENTREME03">OFFSET('[1]RO E03-Report'!$AZ$1,([1]PrintMenu!$R$14+2),,[1]PrintMenu!$R$6,1)</definedName>
    <definedName name="STG2PERCENTREMA01">OFFSET('[1]RO A01-Report'!$BA$1,([1]PrintMenu!$R$14+2),,[1]PrintMenu!$R$6,1)</definedName>
    <definedName name="STG2PERCENTREMA02">OFFSET('[1]RO A02-Report'!$BA$1,([1]PrintMenu!$R$14+2),,[1]PrintMenu!$R$6,1)</definedName>
    <definedName name="STG2PERCENTREMA03">OFFSET('[1]RO A03-Report'!$BA$1,([1]PrintMenu!$R$14+2),,[1]PrintMenu!$R$6,1)</definedName>
    <definedName name="STG2PERCENTREMB01">OFFSET('[1]RO B01-Report'!$BA$1,([1]PrintMenu!$R$14+2),,[1]PrintMenu!$R$6,1)</definedName>
    <definedName name="STG2PERCENTREMB02">OFFSET('[1]RO B02-Report'!$BA$1,([1]PrintMenu!$R$14+2),,[1]PrintMenu!$R$6,1)</definedName>
    <definedName name="STG2PERCENTREMB03">OFFSET('[1]RO B03-Report'!$BA$1,([1]PrintMenu!$R$14+2),,[1]PrintMenu!$R$6,1)</definedName>
    <definedName name="STG2PERCENTREMC01">OFFSET('[1]RO C01-Report'!$BA$1,([1]PrintMenu!$R$14+2),,[1]PrintMenu!$R$6,1)</definedName>
    <definedName name="STG2PERCENTREMC02">OFFSET('[1]RO C02-Report'!$BA$1,([1]PrintMenu!$R$14+2),,[1]PrintMenu!$R$6,1)</definedName>
    <definedName name="STG2PERCENTREMC03">OFFSET('[1]RO C03-Report'!$BA$1,([1]PrintMenu!$R$14+2),,[1]PrintMenu!$R$6,1)</definedName>
    <definedName name="STG2PERCENTREMD01">OFFSET('RO D01-Report'!$BA$1,([1]PrintMenu!$R$14+2),,[1]PrintMenu!$R$6,1)</definedName>
    <definedName name="STG2PERCENTREMD02">OFFSET('[1]RO D02-Report'!$BA$1,([1]PrintMenu!$R$14+2),,[1]PrintMenu!$R$6,1)</definedName>
    <definedName name="STG2PERCENTREMD03">OFFSET('[1]RO D03-Report'!$BA$1,([1]PrintMenu!$R$14+2),,[1]PrintMenu!$R$6,1)</definedName>
    <definedName name="STG2PERCENTREME01">OFFSET('[1]RO E01-Report'!$BA$1,([1]PrintMenu!$R$14+2),,[1]PrintMenu!$R$6,1)</definedName>
    <definedName name="STG2PERCENTREME02">OFFSET('[1]RO E02-Report'!$BA$1,([1]PrintMenu!$R$14+2),,[1]PrintMenu!$R$6,1)</definedName>
    <definedName name="STG2PERCENTREME03">OFFSET('[1]RO E03-Report'!$BA$1,([1]PrintMenu!$R$14+2),,[1]PrintMenu!$R$6,1)</definedName>
    <definedName name="STG3PERCENTREMA01">OFFSET('[1]RO A01-Report'!$BB$1,([1]PrintMenu!$R$14+2),,[1]PrintMenu!$R$6,1)</definedName>
    <definedName name="STG3PERCENTREMA02">OFFSET('[1]RO A02-Report'!$BB$1,([1]PrintMenu!$R$14+2),,[1]PrintMenu!$R$6,1)</definedName>
    <definedName name="STG3PERCENTREMA03">OFFSET('[1]RO A03-Report'!$BB$1,([1]PrintMenu!$R$14+2),,[1]PrintMenu!$R$6,1)</definedName>
    <definedName name="STG3PERCENTREMB01">OFFSET('[1]RO B01-Report'!$BB$1,([1]PrintMenu!$R$14+2),,[1]PrintMenu!$R$6,1)</definedName>
    <definedName name="STG3PERCENTREMB02">OFFSET('[1]RO B02-Report'!$BB$1,([1]PrintMenu!$R$14+2),,[1]PrintMenu!$R$6,1)</definedName>
    <definedName name="STG3PERCENTREMB03">OFFSET('[1]RO B03-Report'!$BB$1,([1]PrintMenu!$R$14+2),,[1]PrintMenu!$R$6,1)</definedName>
    <definedName name="STG3PERCENTREMC01">OFFSET('[1]RO C01-Report'!$BB$1,([1]PrintMenu!$R$14+2),,[1]PrintMenu!$R$6,1)</definedName>
    <definedName name="STG3PERCENTREMC02">OFFSET('[1]RO C02-Report'!$BB$1,([1]PrintMenu!$R$14+2),,[1]PrintMenu!$R$6,1)</definedName>
    <definedName name="STG3PERCENTREMC03">OFFSET('[1]RO C03-Report'!$BB$1,([1]PrintMenu!$R$14+2),,[1]PrintMenu!$R$6,1)</definedName>
    <definedName name="STG3PERCENTREMD01">OFFSET('RO D01-Report'!$BB$1,([1]PrintMenu!$R$14+2),,[1]PrintMenu!$R$6,1)</definedName>
    <definedName name="STG3PERCENTREMD02">OFFSET('[1]RO D02-Report'!$BB$1,([1]PrintMenu!$R$14+2),,[1]PrintMenu!$R$6,1)</definedName>
    <definedName name="STG3PERCENTREMD03">OFFSET('[1]RO D03-Report'!$BB$1,([1]PrintMenu!$R$14+2),,[1]PrintMenu!$R$6,1)</definedName>
    <definedName name="STG3PERCENTREME01">OFFSET('[1]RO E01-Report'!$BB$1,([1]PrintMenu!$R$14+2),,[1]PrintMenu!$R$6,1)</definedName>
    <definedName name="STG3PERCENTREME02">OFFSET('[1]RO E02-Report'!$BB$1,([1]PrintMenu!$R$14+2),,[1]PrintMenu!$R$6,1)</definedName>
    <definedName name="STG3PERCENTREME03">OFFSET('[1]RO E03-Report'!$BB$1,([1]PrintMenu!$R$14+2),,[1]PrintMenu!$R$6,1)</definedName>
    <definedName name="TEMPERATURESERIES">OFFSET('[1]RO Feed-Report'!$D$1,([1]PrintMenu!$R$14+2),,[1]PrintMenu!$R$6,1)</definedName>
    <definedName name="UNITDPA01">OFFSET('[1]RO A01-Report'!$CC$1,([1]PrintMenu!$R$14+2),,[1]PrintMenu!$R$6,1)</definedName>
    <definedName name="UNITDPA02">OFFSET('[1]RO A02-Report'!$CC$1,([1]PrintMenu!$R$14+2),,[1]PrintMenu!$R$6,1)</definedName>
    <definedName name="UNITDPA03">OFFSET('[1]RO A03-Report'!$CC$1,([1]PrintMenu!$R$14+2),,[1]PrintMenu!$R$6,1)</definedName>
    <definedName name="UNITDPB01">OFFSET('[1]RO B01-Report'!$CC$1,([1]PrintMenu!$R$14+2),,[1]PrintMenu!$R$6,1)</definedName>
    <definedName name="UNITDPB02">OFFSET('[1]RO B02-Report'!$CC$1,([1]PrintMenu!$R$14+2),,[1]PrintMenu!$R$6,1)</definedName>
    <definedName name="UNITDPB03">OFFSET('[1]RO B03-Report'!$CC$1,([1]PrintMenu!$R$14+2),,[1]PrintMenu!$R$6,1)</definedName>
    <definedName name="UNITDPC01">OFFSET('[1]RO C01-Report'!$CC$1,([1]PrintMenu!$R$14+2),,[1]PrintMenu!$R$6,1)</definedName>
    <definedName name="UNITDPC02">OFFSET('[1]RO C02-Report'!$CC$1,([1]PrintMenu!$R$14+2),,[1]PrintMenu!$R$6,1)</definedName>
    <definedName name="UNITDPC03">OFFSET('[1]RO C03-Report'!$CC$1,([1]PrintMenu!$R$14+2),,[1]PrintMenu!$R$6,1)</definedName>
    <definedName name="UNITDPD01">OFFSET('RO D01-Report'!$CC$1,([1]PrintMenu!$R$14+2),,[1]PrintMenu!$R$6,1)</definedName>
    <definedName name="UNITDPD02">OFFSET('[1]RO D02-Report'!$CC$1,([1]PrintMenu!$R$14+2),,[1]PrintMenu!$R$6,1)</definedName>
    <definedName name="UNITDPD03">OFFSET('[1]RO D03-Report'!$CC$1,([1]PrintMenu!$R$14+2),,[1]PrintMenu!$R$6,1)</definedName>
    <definedName name="UNITDPE01">OFFSET('[1]RO E01-Report'!$CC$1,([1]PrintMenu!$R$14+2),,[1]PrintMenu!$R$6,1)</definedName>
    <definedName name="UNITDPE02">OFFSET('[1]RO E02-Report'!$CC$1,([1]PrintMenu!$R$14+2),,[1]PrintMenu!$R$6,1)</definedName>
    <definedName name="UNITDPE03">OFFSET('[1]RO E03-Report'!$CC$1,([1]PrintMenu!$R$14+2),,[1]PrintMenu!$R$6,1)</definedName>
    <definedName name="UNITSFA01">OFFSET('[1]RO A01-Report'!$CA$1,([1]PrintMenu!$R$14+2),,[1]PrintMenu!$R$6,1)</definedName>
    <definedName name="UNITSFA02">OFFSET('[1]RO A02-Report'!$CA$1,([1]PrintMenu!$R$14+2),,[1]PrintMenu!$R$6,1)</definedName>
    <definedName name="UNITSFA03">OFFSET('[1]RO A03-Report'!$CA$1,([1]PrintMenu!$R$14+2),,[1]PrintMenu!$R$6,1)</definedName>
    <definedName name="UNITSFB01">OFFSET('[1]RO B01-Report'!$CA$1,([1]PrintMenu!$R$14+2),,[1]PrintMenu!$R$6,1)</definedName>
    <definedName name="UNITSFB02">OFFSET('[1]RO B02-Report'!$CA$1,([1]PrintMenu!$R$14+2),,[1]PrintMenu!$R$6,1)</definedName>
    <definedName name="UNITSFB03">OFFSET('[1]RO B03-Report'!$CA$1,([1]PrintMenu!$R$14+2),,[1]PrintMenu!$R$6,1)</definedName>
    <definedName name="UNITSFC01">OFFSET('[1]RO C01-Report'!$CA$1,([1]PrintMenu!$R$14+2),,[1]PrintMenu!$R$6,1)</definedName>
    <definedName name="UNITSFC02">OFFSET('[1]RO C02-Report'!$CA$1,([1]PrintMenu!$R$14+2),,[1]PrintMenu!$R$6,1)</definedName>
    <definedName name="UNITSFC03">OFFSET('[1]RO C03-Report'!$CA$1,([1]PrintMenu!$R$14+2),,[1]PrintMenu!$R$6,1)</definedName>
    <definedName name="UNITSFD01">OFFSET('RO D01-Report'!$CA$1,([1]PrintMenu!$R$14+2),,[1]PrintMenu!$R$6,1)</definedName>
    <definedName name="UNITSFD02">OFFSET('[1]RO D02-Report'!$CA$1,([1]PrintMenu!$R$14+2),,[1]PrintMenu!$R$6,1)</definedName>
    <definedName name="UNITSFD03">OFFSET('[1]RO D03-Report'!$CA$1,([1]PrintMenu!$R$14+2),,[1]PrintMenu!$R$6,1)</definedName>
    <definedName name="UNITSFE01">OFFSET('[1]RO E01-Report'!$CA$1,([1]PrintMenu!$R$14+2),,[1]PrintMenu!$R$6,1)</definedName>
    <definedName name="UNITSFE02">OFFSET('[1]RO E02-Report'!$CA$1,([1]PrintMenu!$R$14+2),,[1]PrintMenu!$R$6,1)</definedName>
    <definedName name="UNITSFE03">OFFSET('[1]RO E03-Report'!$CA$1,([1]PrintMenu!$R$14+2),,[1]PrintMenu!$R$6,1)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7" i="1" l="1"/>
  <c r="CE7" i="1" s="1"/>
  <c r="CG7" i="1"/>
  <c r="CC7" i="1"/>
  <c r="BY7" i="1"/>
  <c r="BR7" i="1"/>
  <c r="Y7" i="1" s="1"/>
  <c r="BQ7" i="1"/>
  <c r="BP7" i="1"/>
  <c r="BO7" i="1"/>
  <c r="X7" i="1"/>
  <c r="U7" i="1"/>
  <c r="CQ7" i="1" s="1"/>
  <c r="P7" i="1"/>
  <c r="O7" i="1"/>
  <c r="N7" i="1"/>
  <c r="G7" i="1"/>
  <c r="E7" i="1"/>
  <c r="D7" i="1"/>
  <c r="C7" i="1"/>
  <c r="CK6" i="1"/>
  <c r="CE6" i="1" s="1"/>
  <c r="CG6" i="1"/>
  <c r="CC6" i="1"/>
  <c r="BY6" i="1"/>
  <c r="BR6" i="1"/>
  <c r="K6" i="1" s="1"/>
  <c r="BQ6" i="1"/>
  <c r="BP6" i="1"/>
  <c r="BO6" i="1"/>
  <c r="Y6" i="1" s="1"/>
  <c r="X6" i="1"/>
  <c r="U6" i="1"/>
  <c r="CQ6" i="1" s="1"/>
  <c r="P6" i="1"/>
  <c r="O6" i="1"/>
  <c r="N6" i="1"/>
  <c r="G6" i="1"/>
  <c r="E6" i="1"/>
  <c r="D6" i="1"/>
  <c r="C6" i="1"/>
  <c r="CK5" i="1"/>
  <c r="CE5" i="1" s="1"/>
  <c r="CG5" i="1"/>
  <c r="CC5" i="1"/>
  <c r="BY5" i="1"/>
  <c r="BR5" i="1"/>
  <c r="K5" i="1" s="1"/>
  <c r="BQ5" i="1"/>
  <c r="BP5" i="1"/>
  <c r="BO5" i="1"/>
  <c r="Y5" i="1" s="1"/>
  <c r="X5" i="1"/>
  <c r="U5" i="1"/>
  <c r="CQ5" i="1" s="1"/>
  <c r="P5" i="1"/>
  <c r="O5" i="1"/>
  <c r="N5" i="1"/>
  <c r="G5" i="1"/>
  <c r="E5" i="1"/>
  <c r="D5" i="1"/>
  <c r="C5" i="1"/>
  <c r="CK4" i="1"/>
  <c r="CE4" i="1" s="1"/>
  <c r="CG4" i="1"/>
  <c r="CC4" i="1"/>
  <c r="BY4" i="1"/>
  <c r="BR4" i="1"/>
  <c r="K4" i="1" s="1"/>
  <c r="BQ4" i="1"/>
  <c r="BP4" i="1"/>
  <c r="BO4" i="1"/>
  <c r="Y4" i="1" s="1"/>
  <c r="X4" i="1"/>
  <c r="U4" i="1"/>
  <c r="CQ4" i="1" s="1"/>
  <c r="P4" i="1"/>
  <c r="O4" i="1"/>
  <c r="N4" i="1"/>
  <c r="G4" i="1"/>
  <c r="E4" i="1"/>
  <c r="D4" i="1"/>
  <c r="C4" i="1"/>
  <c r="CK3" i="1"/>
  <c r="CE3" i="1" s="1"/>
  <c r="CG3" i="1"/>
  <c r="CC3" i="1"/>
  <c r="BY3" i="1"/>
  <c r="BR3" i="1"/>
  <c r="K3" i="1" s="1"/>
  <c r="BQ3" i="1"/>
  <c r="BP3" i="1"/>
  <c r="BO3" i="1"/>
  <c r="Y3" i="1" s="1"/>
  <c r="X3" i="1"/>
  <c r="U3" i="1"/>
  <c r="CQ3" i="1" s="1"/>
  <c r="P3" i="1"/>
  <c r="O3" i="1"/>
  <c r="N3" i="1"/>
  <c r="G3" i="1"/>
  <c r="E3" i="1"/>
  <c r="D3" i="1"/>
  <c r="C3" i="1"/>
  <c r="AA6" i="1" l="1"/>
  <c r="AS6" i="1" s="1"/>
  <c r="AG6" i="1"/>
  <c r="AJ4" i="1"/>
  <c r="AE4" i="1"/>
  <c r="AA4" i="1"/>
  <c r="AS4" i="1" s="1"/>
  <c r="AG4" i="1"/>
  <c r="AE5" i="1"/>
  <c r="AA5" i="1"/>
  <c r="AS5" i="1" s="1"/>
  <c r="AG5" i="1"/>
  <c r="AE3" i="1"/>
  <c r="AE7" i="1"/>
  <c r="AA3" i="1"/>
  <c r="AS3" i="1" s="1"/>
  <c r="AG3" i="1"/>
  <c r="AE6" i="1"/>
  <c r="V4" i="1"/>
  <c r="V5" i="1"/>
  <c r="V6" i="1"/>
  <c r="V7" i="1"/>
  <c r="V3" i="1"/>
  <c r="W3" i="1"/>
  <c r="W4" i="1"/>
  <c r="W7" i="1"/>
  <c r="J3" i="1"/>
  <c r="AI3" i="1"/>
  <c r="J4" i="1"/>
  <c r="J5" i="1"/>
  <c r="AJ5" i="1" s="1"/>
  <c r="AI5" i="1"/>
  <c r="J6" i="1"/>
  <c r="AJ6" i="1" s="1"/>
  <c r="J7" i="1"/>
  <c r="K7" i="1"/>
  <c r="Z7" i="1" l="1"/>
  <c r="AF7" i="1"/>
  <c r="Z3" i="1"/>
  <c r="AF3" i="1"/>
  <c r="AI6" i="1"/>
  <c r="AM6" i="1" s="1"/>
  <c r="AM5" i="1"/>
  <c r="Z5" i="1"/>
  <c r="AF5" i="1"/>
  <c r="W6" i="1"/>
  <c r="AJ7" i="1"/>
  <c r="AI4" i="1"/>
  <c r="AM4" i="1" s="1"/>
  <c r="AA7" i="1"/>
  <c r="AG7" i="1"/>
  <c r="Z4" i="1"/>
  <c r="AF4" i="1"/>
  <c r="W5" i="1"/>
  <c r="Z6" i="1"/>
  <c r="AF6" i="1"/>
  <c r="AM3" i="1"/>
  <c r="AJ3" i="1"/>
  <c r="BB3" i="1" l="1"/>
  <c r="AY3" i="1"/>
  <c r="AP3" i="1" s="1"/>
  <c r="BH3" i="1" s="1"/>
  <c r="AV3" i="1"/>
  <c r="BE3" i="1" s="1"/>
  <c r="BB6" i="1"/>
  <c r="AV6" i="1"/>
  <c r="BE6" i="1" s="1"/>
  <c r="AY6" i="1"/>
  <c r="AP6" i="1" s="1"/>
  <c r="BH6" i="1" s="1"/>
  <c r="AR5" i="1"/>
  <c r="AH5" i="1"/>
  <c r="AQ5" i="1"/>
  <c r="AR3" i="1"/>
  <c r="AH3" i="1"/>
  <c r="AQ3" i="1"/>
  <c r="AR6" i="1"/>
  <c r="AQ6" i="1"/>
  <c r="AH6" i="1"/>
  <c r="BB4" i="1"/>
  <c r="AV4" i="1"/>
  <c r="BE4" i="1" s="1"/>
  <c r="AY4" i="1"/>
  <c r="AP4" i="1" s="1"/>
  <c r="BH4" i="1" s="1"/>
  <c r="BB5" i="1"/>
  <c r="AY5" i="1"/>
  <c r="AP5" i="1" s="1"/>
  <c r="BH5" i="1" s="1"/>
  <c r="AV5" i="1"/>
  <c r="BE5" i="1" s="1"/>
  <c r="AS7" i="1"/>
  <c r="AI7" i="1"/>
  <c r="AM7" i="1" s="1"/>
  <c r="AR7" i="1"/>
  <c r="AH7" i="1"/>
  <c r="AQ7" i="1"/>
  <c r="AR4" i="1"/>
  <c r="AQ4" i="1"/>
  <c r="CD4" i="1" s="1"/>
  <c r="AH4" i="1"/>
  <c r="AL3" i="1" l="1"/>
  <c r="AK3" i="1"/>
  <c r="BB7" i="1"/>
  <c r="AY7" i="1"/>
  <c r="AP7" i="1" s="1"/>
  <c r="BH7" i="1" s="1"/>
  <c r="AV7" i="1"/>
  <c r="BE7" i="1" s="1"/>
  <c r="AL5" i="1"/>
  <c r="AK5" i="1"/>
  <c r="AL4" i="1"/>
  <c r="AK4" i="1"/>
  <c r="CD5" i="1"/>
  <c r="AL6" i="1"/>
  <c r="AK6" i="1"/>
  <c r="CD6" i="1"/>
  <c r="CD7" i="1"/>
  <c r="AL7" i="1"/>
  <c r="AK7" i="1"/>
  <c r="CD3" i="1"/>
  <c r="BA7" i="1" l="1"/>
  <c r="AX7" i="1"/>
  <c r="AO7" i="1" s="1"/>
  <c r="BG7" i="1" s="1"/>
  <c r="AU7" i="1"/>
  <c r="BD7" i="1" s="1"/>
  <c r="AZ5" i="1"/>
  <c r="CH5" i="1"/>
  <c r="AW5" i="1"/>
  <c r="AN5" i="1" s="1"/>
  <c r="AT5" i="1"/>
  <c r="BC5" i="1" s="1"/>
  <c r="BA5" i="1"/>
  <c r="AU5" i="1"/>
  <c r="BD5" i="1" s="1"/>
  <c r="AX5" i="1"/>
  <c r="AO5" i="1" s="1"/>
  <c r="BG5" i="1" s="1"/>
  <c r="BA6" i="1"/>
  <c r="AX6" i="1"/>
  <c r="AO6" i="1" s="1"/>
  <c r="BG6" i="1" s="1"/>
  <c r="AU6" i="1"/>
  <c r="BD6" i="1" s="1"/>
  <c r="AZ6" i="1"/>
  <c r="CH6" i="1"/>
  <c r="AW6" i="1"/>
  <c r="AN6" i="1" s="1"/>
  <c r="AT6" i="1"/>
  <c r="BC6" i="1" s="1"/>
  <c r="AZ4" i="1"/>
  <c r="CH4" i="1"/>
  <c r="AW4" i="1"/>
  <c r="AN4" i="1" s="1"/>
  <c r="AT4" i="1"/>
  <c r="BC4" i="1" s="1"/>
  <c r="AZ3" i="1"/>
  <c r="CH3" i="1"/>
  <c r="AW3" i="1"/>
  <c r="AN3" i="1" s="1"/>
  <c r="AT3" i="1"/>
  <c r="BC3" i="1" s="1"/>
  <c r="AZ7" i="1"/>
  <c r="CH7" i="1"/>
  <c r="AT7" i="1"/>
  <c r="BC7" i="1" s="1"/>
  <c r="CJ7" i="1" s="1"/>
  <c r="AW7" i="1"/>
  <c r="AN7" i="1" s="1"/>
  <c r="BA4" i="1"/>
  <c r="BD4" i="1"/>
  <c r="AX4" i="1"/>
  <c r="AO4" i="1" s="1"/>
  <c r="BG4" i="1" s="1"/>
  <c r="AU4" i="1"/>
  <c r="BA3" i="1"/>
  <c r="AX3" i="1"/>
  <c r="AO3" i="1" s="1"/>
  <c r="BG3" i="1" s="1"/>
  <c r="AU3" i="1"/>
  <c r="BD3" i="1" s="1"/>
  <c r="CJ4" i="1" l="1"/>
  <c r="CJ6" i="1"/>
  <c r="CJ3" i="1"/>
  <c r="CI4" i="1"/>
  <c r="CF4" i="1"/>
  <c r="CO4" i="1" s="1"/>
  <c r="CJ5" i="1"/>
  <c r="CB5" i="1"/>
  <c r="CA5" i="1"/>
  <c r="BF5" i="1"/>
  <c r="CI5" i="1"/>
  <c r="CF5" i="1"/>
  <c r="CO5" i="1" s="1"/>
  <c r="CB6" i="1"/>
  <c r="CA6" i="1"/>
  <c r="BF6" i="1"/>
  <c r="CB7" i="1"/>
  <c r="CA7" i="1"/>
  <c r="BF7" i="1"/>
  <c r="CI6" i="1"/>
  <c r="CF6" i="1"/>
  <c r="CO6" i="1" s="1"/>
  <c r="CI3" i="1"/>
  <c r="CF3" i="1"/>
  <c r="CO3" i="1" s="1"/>
  <c r="CI7" i="1"/>
  <c r="CF7" i="1"/>
  <c r="CO7" i="1" s="1"/>
  <c r="CB3" i="1"/>
  <c r="CA3" i="1"/>
  <c r="BF3" i="1"/>
  <c r="CB4" i="1"/>
  <c r="CA4" i="1"/>
  <c r="B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Dawn Vickers</author>
    <author>tc={B7AF9369-3966-45BF-B1EA-B93A8EBE3D81}</author>
  </authors>
  <commentList>
    <comment ref="CL1" authorId="0" shapeId="0" xr:uid="{B310998A-9EE3-4E18-9A07-FE511B2D3EFB}">
      <text>
        <r>
          <rPr>
            <b/>
            <sz val="9"/>
            <color indexed="81"/>
            <rFont val="Tahoma"/>
            <family val="2"/>
          </rPr>
          <t>Dawn Vickers:</t>
        </r>
        <r>
          <rPr>
            <sz val="9"/>
            <color indexed="81"/>
            <rFont val="Tahoma"/>
            <family val="2"/>
          </rPr>
          <t xml:space="preserve">
not used for A-E calculations
</t>
        </r>
      </text>
    </comment>
    <comment ref="CM1" authorId="0" shapeId="0" xr:uid="{5F6B00B5-A310-488E-9540-D2897AB181C4}">
      <text>
        <r>
          <rPr>
            <b/>
            <sz val="9"/>
            <color indexed="81"/>
            <rFont val="Tahoma"/>
            <family val="2"/>
          </rPr>
          <t>Dawn Vickers:</t>
        </r>
        <r>
          <rPr>
            <sz val="9"/>
            <color indexed="81"/>
            <rFont val="Tahoma"/>
            <family val="2"/>
          </rPr>
          <t xml:space="preserve">
not used for A-E calculations</t>
        </r>
      </text>
    </comment>
    <comment ref="CR1" authorId="1" shapeId="0" xr:uid="{B7AF9369-3966-45BF-B1EA-B93A8EBE3D8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Calculation</t>
      </text>
    </comment>
  </commentList>
</comments>
</file>

<file path=xl/sharedStrings.xml><?xml version="1.0" encoding="utf-8"?>
<sst xmlns="http://schemas.openxmlformats.org/spreadsheetml/2006/main" count="112" uniqueCount="111">
  <si>
    <t>date</t>
  </si>
  <si>
    <t>Feed psi</t>
  </si>
  <si>
    <t>Conc Press Stage 1</t>
  </si>
  <si>
    <t>Feed Press Stage 2</t>
  </si>
  <si>
    <t>Stage 2-3 Press</t>
  </si>
  <si>
    <t>Conc psi</t>
  </si>
  <si>
    <t>Perm Press Stage 1</t>
  </si>
  <si>
    <t>Perm psi</t>
  </si>
  <si>
    <t>Perm Flow</t>
  </si>
  <si>
    <t>Stage 2 Flow</t>
  </si>
  <si>
    <t>Stage 3 Flow</t>
  </si>
  <si>
    <t>Conc flow</t>
  </si>
  <si>
    <t>Perm EC</t>
  </si>
  <si>
    <t>Perm EC Stage 1</t>
  </si>
  <si>
    <t>Perm EC Stage 2</t>
  </si>
  <si>
    <t>Perm EC Stage 3</t>
  </si>
  <si>
    <t>Conc EC</t>
  </si>
  <si>
    <t>KVA</t>
  </si>
  <si>
    <t>IBP        amps</t>
  </si>
  <si>
    <t>IBP          KVA</t>
  </si>
  <si>
    <t>Temp (C.)</t>
  </si>
  <si>
    <t>TCF Water</t>
  </si>
  <si>
    <t>Calc Perm EC</t>
  </si>
  <si>
    <t>Feed Flow</t>
  </si>
  <si>
    <t>Stage 1 Flow</t>
  </si>
  <si>
    <t>Stage 1-2 Feed Flow</t>
  </si>
  <si>
    <t>Stage 2-3 Feed Flow</t>
  </si>
  <si>
    <t>1st Pass dp</t>
  </si>
  <si>
    <t>2nd Pass dp</t>
  </si>
  <si>
    <t>3rd Pass dp</t>
  </si>
  <si>
    <t>Stage 1 Flux</t>
  </si>
  <si>
    <t>Stage 2 Flux</t>
  </si>
  <si>
    <t>Stage 3 Flux</t>
  </si>
  <si>
    <t>Stage 1-2 EC</t>
  </si>
  <si>
    <t>Stage 2-3 EC</t>
  </si>
  <si>
    <t>Calc Conc EC</t>
  </si>
  <si>
    <t>Stage 1 AFBC</t>
  </si>
  <si>
    <t>Stage 2 AFBC</t>
  </si>
  <si>
    <t>Stage 3 AFBC</t>
  </si>
  <si>
    <t>Stage 1 SF</t>
  </si>
  <si>
    <t>Stage 2 SF</t>
  </si>
  <si>
    <t>Stage 3 SF</t>
  </si>
  <si>
    <t>Stage 1 NdeltaP</t>
  </si>
  <si>
    <t>Stage 2 NdeltaP</t>
  </si>
  <si>
    <t>Stage 3 NdeltaP</t>
  </si>
  <si>
    <t>Stage 1 NPC</t>
  </si>
  <si>
    <t>Stage 2 NPC</t>
  </si>
  <si>
    <t>Stage 3 NPC</t>
  </si>
  <si>
    <t>Stage 1 Net Driving Press</t>
  </si>
  <si>
    <t>Stage 2 Net Driving Press</t>
  </si>
  <si>
    <t>Stage 3 Net Driving Press</t>
  </si>
  <si>
    <t>Stage 1 Percent Removal</t>
  </si>
  <si>
    <t>Stage 2 Percent  Removal</t>
  </si>
  <si>
    <t>Stage 3 Percent Removal</t>
  </si>
  <si>
    <t>Stage 1 Norm Removal</t>
  </si>
  <si>
    <t>Stage 2 Norm Removal</t>
  </si>
  <si>
    <t>Stage 3 Norm Removal</t>
  </si>
  <si>
    <t>Stage 1 Norm Pressure</t>
  </si>
  <si>
    <t>Stage 2 Norm Pressure</t>
  </si>
  <si>
    <t>Stage 3 Norm Pressure</t>
  </si>
  <si>
    <t>Calc Conc Corr factor</t>
  </si>
  <si>
    <t>Calc 2-3 Cond</t>
  </si>
  <si>
    <t>Calc Conc Cond</t>
  </si>
  <si>
    <t>Stage 1 Bucket Flow</t>
  </si>
  <si>
    <t>Stage 2 Bucket Flow</t>
  </si>
  <si>
    <t>Stage 3 Bucket Flow</t>
  </si>
  <si>
    <t>Stage 1 Flow EST</t>
  </si>
  <si>
    <t>Stage 2 Flow EST</t>
  </si>
  <si>
    <t>Stage 3 Flow EST</t>
  </si>
  <si>
    <t>Total</t>
  </si>
  <si>
    <t>Membrane psi</t>
  </si>
  <si>
    <t>stage 1 bucket EC</t>
  </si>
  <si>
    <t>stage 2 bucket EC</t>
  </si>
  <si>
    <t>stage 3 bucket EC</t>
  </si>
  <si>
    <t>combined bucket EC</t>
  </si>
  <si>
    <t>Unit Feed to Permeate Removal</t>
  </si>
  <si>
    <t>Area Weighted Specific Flux</t>
  </si>
  <si>
    <t>Flow Weighted Specific Flux</t>
  </si>
  <si>
    <t>Unit DP</t>
  </si>
  <si>
    <t>Unit NDeltaP</t>
  </si>
  <si>
    <t>Net Drv Psi</t>
  </si>
  <si>
    <t>NPC</t>
  </si>
  <si>
    <t>Unit AFBC</t>
  </si>
  <si>
    <t>Unit AFBC Removal</t>
  </si>
  <si>
    <t>Unit Norm % Removal</t>
  </si>
  <si>
    <t>Unit Recovery</t>
  </si>
  <si>
    <t>ERD Boost Pressure</t>
  </si>
  <si>
    <t>IBP             Tot.           KVA</t>
  </si>
  <si>
    <t>Unit  AFBC Norm Percent Removal</t>
  </si>
  <si>
    <t>TCF Salt</t>
  </si>
  <si>
    <t xml:space="preserve">Flow Weighted Average Feed Pressure </t>
  </si>
  <si>
    <t>Abbreviation list</t>
  </si>
  <si>
    <t>Conc: Concentrate</t>
  </si>
  <si>
    <t>AFBC: Average feed-brine concentration (log-mean feed brine average)</t>
  </si>
  <si>
    <t>NPC: Normalized permeate concentration</t>
  </si>
  <si>
    <t>Net Drv Psi: Net driving pressure</t>
  </si>
  <si>
    <t>dp, DP: differential pressure</t>
  </si>
  <si>
    <t>Press: Pressure</t>
  </si>
  <si>
    <t>TCF: Temperature correction factor</t>
  </si>
  <si>
    <t>Stage 1-2 Feed Flow: flow rate from RO stage 1 to stage 2 (stage 1 brine flow)</t>
  </si>
  <si>
    <t>NdeltaP: Normalized differential pressure</t>
  </si>
  <si>
    <t>Calc: Calculated</t>
  </si>
  <si>
    <t>Est: Estimated</t>
  </si>
  <si>
    <t>IBP: Interstage booster pump (between stage 1 and 2)</t>
  </si>
  <si>
    <t>EC (Cond): electrical conductivity</t>
  </si>
  <si>
    <t xml:space="preserve">KVA: "Kilovolt-amperes" </t>
  </si>
  <si>
    <t>Notes:</t>
  </si>
  <si>
    <t xml:space="preserve">the system pressures (psi) and flow rates (gpm) are listed in columns B-L. The grey data are directly from the sensors and green are calculated values.  </t>
  </si>
  <si>
    <t>D01</t>
  </si>
  <si>
    <t xml:space="preserve">Installation date </t>
  </si>
  <si>
    <t>Dupont/Filmtec BW30XFRLE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</si>
</sst>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\ h:mm;@"/>
    <numFmt numFmtId="165" formatCode="0.0"/>
    <numFmt numFmtId="166" formatCode="mm\-dd\-yy"/>
    <numFmt numFmtId="167" formatCode="0.000"/>
    <numFmt numFmtId="168" formatCode="0.0%"/>
    <numFmt numFmtId="169" formatCode="m/d/yy;@"/>
  </numFmts>
  <fonts count="9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 wrapText="1"/>
    </xf>
    <xf numFmtId="165" fontId="3" fillId="3" borderId="1" xfId="0" applyNumberFormat="1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8" fontId="2" fillId="0" borderId="0" xfId="1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9" fontId="0" fillId="0" borderId="0" xfId="0" applyNumberFormat="1"/>
    <xf numFmtId="0" fontId="7" fillId="0" borderId="0" xfId="0" applyFont="1" applyFill="1" applyBorder="1" applyAlignment="1"/>
    <xf numFmtId="0" fontId="8" fillId="0" borderId="0" xfId="0" applyFont="1" applyFill="1" applyBorder="1" applyAlignment="1"/>
  </cellXfs>
  <cellStyles count="2">
    <cellStyle name="Normal" xfId="0" builtinId="0"/>
    <cellStyle name="Percent" xfId="1" builtinId="5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 pressure</a:t>
            </a:r>
            <a:r>
              <a:rPr lang="en-US" baseline="0"/>
              <a:t> (PSI)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 D01-Report'!$A$3:$A$934</c:f>
              <c:numCache>
                <c:formatCode>mm\-dd\-yy</c:formatCode>
                <c:ptCount val="932"/>
                <c:pt idx="0">
                  <c:v>44727</c:v>
                </c:pt>
                <c:pt idx="1">
                  <c:v>44726</c:v>
                </c:pt>
                <c:pt idx="2">
                  <c:v>44725</c:v>
                </c:pt>
                <c:pt idx="3">
                  <c:v>44724</c:v>
                </c:pt>
                <c:pt idx="4">
                  <c:v>44723</c:v>
                </c:pt>
                <c:pt idx="5">
                  <c:v>44722</c:v>
                </c:pt>
                <c:pt idx="6">
                  <c:v>44721</c:v>
                </c:pt>
                <c:pt idx="7">
                  <c:v>44720</c:v>
                </c:pt>
                <c:pt idx="8">
                  <c:v>44719</c:v>
                </c:pt>
                <c:pt idx="9">
                  <c:v>44718</c:v>
                </c:pt>
                <c:pt idx="10">
                  <c:v>44717</c:v>
                </c:pt>
                <c:pt idx="11">
                  <c:v>44716</c:v>
                </c:pt>
                <c:pt idx="12">
                  <c:v>44715</c:v>
                </c:pt>
                <c:pt idx="13">
                  <c:v>44714</c:v>
                </c:pt>
                <c:pt idx="14">
                  <c:v>44713</c:v>
                </c:pt>
                <c:pt idx="15">
                  <c:v>44712</c:v>
                </c:pt>
                <c:pt idx="16">
                  <c:v>44711</c:v>
                </c:pt>
                <c:pt idx="17">
                  <c:v>44710</c:v>
                </c:pt>
                <c:pt idx="18">
                  <c:v>44709</c:v>
                </c:pt>
                <c:pt idx="19">
                  <c:v>44708</c:v>
                </c:pt>
                <c:pt idx="20">
                  <c:v>44707</c:v>
                </c:pt>
                <c:pt idx="21">
                  <c:v>44706</c:v>
                </c:pt>
                <c:pt idx="22">
                  <c:v>44705</c:v>
                </c:pt>
                <c:pt idx="23">
                  <c:v>44704</c:v>
                </c:pt>
                <c:pt idx="24">
                  <c:v>44703</c:v>
                </c:pt>
                <c:pt idx="25">
                  <c:v>44702</c:v>
                </c:pt>
                <c:pt idx="26">
                  <c:v>44701</c:v>
                </c:pt>
                <c:pt idx="27">
                  <c:v>44700</c:v>
                </c:pt>
                <c:pt idx="28">
                  <c:v>44699</c:v>
                </c:pt>
                <c:pt idx="29">
                  <c:v>44698</c:v>
                </c:pt>
                <c:pt idx="30">
                  <c:v>44697</c:v>
                </c:pt>
                <c:pt idx="31">
                  <c:v>44696</c:v>
                </c:pt>
                <c:pt idx="32">
                  <c:v>44695</c:v>
                </c:pt>
                <c:pt idx="33">
                  <c:v>44694</c:v>
                </c:pt>
                <c:pt idx="34">
                  <c:v>44693</c:v>
                </c:pt>
                <c:pt idx="35">
                  <c:v>44692</c:v>
                </c:pt>
                <c:pt idx="36">
                  <c:v>44691</c:v>
                </c:pt>
                <c:pt idx="37">
                  <c:v>44690</c:v>
                </c:pt>
                <c:pt idx="38">
                  <c:v>44689</c:v>
                </c:pt>
                <c:pt idx="39">
                  <c:v>44688</c:v>
                </c:pt>
                <c:pt idx="40">
                  <c:v>44687</c:v>
                </c:pt>
                <c:pt idx="41">
                  <c:v>44686</c:v>
                </c:pt>
                <c:pt idx="42">
                  <c:v>44685</c:v>
                </c:pt>
                <c:pt idx="43">
                  <c:v>44684</c:v>
                </c:pt>
                <c:pt idx="44">
                  <c:v>44683</c:v>
                </c:pt>
                <c:pt idx="45">
                  <c:v>44682</c:v>
                </c:pt>
                <c:pt idx="46">
                  <c:v>44681</c:v>
                </c:pt>
                <c:pt idx="47">
                  <c:v>44680</c:v>
                </c:pt>
                <c:pt idx="48">
                  <c:v>44679</c:v>
                </c:pt>
                <c:pt idx="49">
                  <c:v>44678</c:v>
                </c:pt>
                <c:pt idx="50">
                  <c:v>44677</c:v>
                </c:pt>
                <c:pt idx="51">
                  <c:v>44676</c:v>
                </c:pt>
                <c:pt idx="52">
                  <c:v>44675</c:v>
                </c:pt>
                <c:pt idx="53">
                  <c:v>44674</c:v>
                </c:pt>
                <c:pt idx="54">
                  <c:v>44673</c:v>
                </c:pt>
                <c:pt idx="55">
                  <c:v>44672</c:v>
                </c:pt>
                <c:pt idx="56">
                  <c:v>44671</c:v>
                </c:pt>
                <c:pt idx="57">
                  <c:v>44670</c:v>
                </c:pt>
                <c:pt idx="58">
                  <c:v>44669</c:v>
                </c:pt>
                <c:pt idx="59">
                  <c:v>44668</c:v>
                </c:pt>
                <c:pt idx="60">
                  <c:v>44667</c:v>
                </c:pt>
                <c:pt idx="61">
                  <c:v>44666</c:v>
                </c:pt>
                <c:pt idx="62">
                  <c:v>44665</c:v>
                </c:pt>
                <c:pt idx="63">
                  <c:v>44664</c:v>
                </c:pt>
                <c:pt idx="64">
                  <c:v>44663</c:v>
                </c:pt>
                <c:pt idx="65">
                  <c:v>44662</c:v>
                </c:pt>
                <c:pt idx="66">
                  <c:v>44661</c:v>
                </c:pt>
                <c:pt idx="67">
                  <c:v>44660</c:v>
                </c:pt>
                <c:pt idx="68">
                  <c:v>44659</c:v>
                </c:pt>
                <c:pt idx="69">
                  <c:v>44658</c:v>
                </c:pt>
                <c:pt idx="70">
                  <c:v>44657</c:v>
                </c:pt>
                <c:pt idx="71">
                  <c:v>44656</c:v>
                </c:pt>
                <c:pt idx="72">
                  <c:v>44655</c:v>
                </c:pt>
                <c:pt idx="73">
                  <c:v>44654</c:v>
                </c:pt>
                <c:pt idx="74">
                  <c:v>44653</c:v>
                </c:pt>
                <c:pt idx="75">
                  <c:v>44652</c:v>
                </c:pt>
                <c:pt idx="76">
                  <c:v>44651</c:v>
                </c:pt>
                <c:pt idx="77">
                  <c:v>44650</c:v>
                </c:pt>
                <c:pt idx="78">
                  <c:v>44649</c:v>
                </c:pt>
                <c:pt idx="79">
                  <c:v>44648</c:v>
                </c:pt>
                <c:pt idx="80">
                  <c:v>44647</c:v>
                </c:pt>
                <c:pt idx="81">
                  <c:v>44646</c:v>
                </c:pt>
                <c:pt idx="82">
                  <c:v>44645</c:v>
                </c:pt>
                <c:pt idx="83">
                  <c:v>44644</c:v>
                </c:pt>
                <c:pt idx="84">
                  <c:v>44643</c:v>
                </c:pt>
                <c:pt idx="85">
                  <c:v>44642</c:v>
                </c:pt>
                <c:pt idx="86">
                  <c:v>44641</c:v>
                </c:pt>
                <c:pt idx="87">
                  <c:v>44640</c:v>
                </c:pt>
                <c:pt idx="88">
                  <c:v>44639</c:v>
                </c:pt>
                <c:pt idx="89">
                  <c:v>44638</c:v>
                </c:pt>
                <c:pt idx="90">
                  <c:v>44637</c:v>
                </c:pt>
                <c:pt idx="91">
                  <c:v>44636</c:v>
                </c:pt>
                <c:pt idx="92">
                  <c:v>44635</c:v>
                </c:pt>
                <c:pt idx="93">
                  <c:v>44634</c:v>
                </c:pt>
                <c:pt idx="94">
                  <c:v>44633</c:v>
                </c:pt>
                <c:pt idx="95">
                  <c:v>44632</c:v>
                </c:pt>
                <c:pt idx="96">
                  <c:v>44631</c:v>
                </c:pt>
                <c:pt idx="97">
                  <c:v>44630</c:v>
                </c:pt>
                <c:pt idx="98">
                  <c:v>44629</c:v>
                </c:pt>
                <c:pt idx="99">
                  <c:v>44628</c:v>
                </c:pt>
                <c:pt idx="100">
                  <c:v>44627</c:v>
                </c:pt>
                <c:pt idx="101">
                  <c:v>44626</c:v>
                </c:pt>
                <c:pt idx="102">
                  <c:v>44625</c:v>
                </c:pt>
                <c:pt idx="103">
                  <c:v>44624</c:v>
                </c:pt>
                <c:pt idx="104">
                  <c:v>44623</c:v>
                </c:pt>
                <c:pt idx="105">
                  <c:v>44622</c:v>
                </c:pt>
                <c:pt idx="106">
                  <c:v>44621</c:v>
                </c:pt>
                <c:pt idx="107">
                  <c:v>44620</c:v>
                </c:pt>
                <c:pt idx="108">
                  <c:v>44619</c:v>
                </c:pt>
                <c:pt idx="109">
                  <c:v>44618</c:v>
                </c:pt>
                <c:pt idx="110">
                  <c:v>44617</c:v>
                </c:pt>
                <c:pt idx="111">
                  <c:v>44616</c:v>
                </c:pt>
                <c:pt idx="112">
                  <c:v>44615</c:v>
                </c:pt>
                <c:pt idx="113">
                  <c:v>44614</c:v>
                </c:pt>
                <c:pt idx="114">
                  <c:v>44613</c:v>
                </c:pt>
                <c:pt idx="115">
                  <c:v>44612</c:v>
                </c:pt>
                <c:pt idx="116">
                  <c:v>44611</c:v>
                </c:pt>
                <c:pt idx="117">
                  <c:v>44610</c:v>
                </c:pt>
                <c:pt idx="118">
                  <c:v>44609</c:v>
                </c:pt>
                <c:pt idx="119">
                  <c:v>44608</c:v>
                </c:pt>
                <c:pt idx="120">
                  <c:v>44607</c:v>
                </c:pt>
                <c:pt idx="121">
                  <c:v>44606</c:v>
                </c:pt>
                <c:pt idx="122">
                  <c:v>44605</c:v>
                </c:pt>
                <c:pt idx="123">
                  <c:v>44604</c:v>
                </c:pt>
                <c:pt idx="124">
                  <c:v>44603</c:v>
                </c:pt>
                <c:pt idx="125">
                  <c:v>44602</c:v>
                </c:pt>
                <c:pt idx="126">
                  <c:v>44601</c:v>
                </c:pt>
                <c:pt idx="127">
                  <c:v>44600</c:v>
                </c:pt>
                <c:pt idx="128">
                  <c:v>44599</c:v>
                </c:pt>
                <c:pt idx="129">
                  <c:v>44598</c:v>
                </c:pt>
                <c:pt idx="130">
                  <c:v>44597</c:v>
                </c:pt>
                <c:pt idx="131">
                  <c:v>44596</c:v>
                </c:pt>
                <c:pt idx="132">
                  <c:v>44595</c:v>
                </c:pt>
                <c:pt idx="133">
                  <c:v>44594</c:v>
                </c:pt>
                <c:pt idx="134">
                  <c:v>44593</c:v>
                </c:pt>
                <c:pt idx="135">
                  <c:v>44592</c:v>
                </c:pt>
                <c:pt idx="136">
                  <c:v>44591</c:v>
                </c:pt>
                <c:pt idx="137">
                  <c:v>44590</c:v>
                </c:pt>
                <c:pt idx="138">
                  <c:v>44589</c:v>
                </c:pt>
                <c:pt idx="139">
                  <c:v>44588</c:v>
                </c:pt>
                <c:pt idx="140">
                  <c:v>44587</c:v>
                </c:pt>
                <c:pt idx="141">
                  <c:v>44586</c:v>
                </c:pt>
                <c:pt idx="142">
                  <c:v>44585</c:v>
                </c:pt>
                <c:pt idx="143">
                  <c:v>44584</c:v>
                </c:pt>
                <c:pt idx="144">
                  <c:v>44583</c:v>
                </c:pt>
                <c:pt idx="145">
                  <c:v>44582</c:v>
                </c:pt>
                <c:pt idx="146">
                  <c:v>44581</c:v>
                </c:pt>
                <c:pt idx="147">
                  <c:v>44580</c:v>
                </c:pt>
                <c:pt idx="148">
                  <c:v>44579</c:v>
                </c:pt>
                <c:pt idx="149">
                  <c:v>44578</c:v>
                </c:pt>
                <c:pt idx="150">
                  <c:v>44577</c:v>
                </c:pt>
                <c:pt idx="151">
                  <c:v>44576</c:v>
                </c:pt>
                <c:pt idx="152">
                  <c:v>44575</c:v>
                </c:pt>
                <c:pt idx="153">
                  <c:v>44574</c:v>
                </c:pt>
                <c:pt idx="154">
                  <c:v>44573</c:v>
                </c:pt>
                <c:pt idx="155">
                  <c:v>44572</c:v>
                </c:pt>
                <c:pt idx="156">
                  <c:v>44571</c:v>
                </c:pt>
                <c:pt idx="157">
                  <c:v>44570</c:v>
                </c:pt>
                <c:pt idx="158">
                  <c:v>44569</c:v>
                </c:pt>
                <c:pt idx="159">
                  <c:v>44568</c:v>
                </c:pt>
                <c:pt idx="160">
                  <c:v>44567</c:v>
                </c:pt>
                <c:pt idx="161">
                  <c:v>44566</c:v>
                </c:pt>
                <c:pt idx="162">
                  <c:v>44565</c:v>
                </c:pt>
                <c:pt idx="163">
                  <c:v>44564</c:v>
                </c:pt>
                <c:pt idx="164">
                  <c:v>44563</c:v>
                </c:pt>
                <c:pt idx="165">
                  <c:v>44562</c:v>
                </c:pt>
                <c:pt idx="166">
                  <c:v>44561</c:v>
                </c:pt>
                <c:pt idx="167">
                  <c:v>44560</c:v>
                </c:pt>
                <c:pt idx="168">
                  <c:v>44559</c:v>
                </c:pt>
                <c:pt idx="169">
                  <c:v>44558</c:v>
                </c:pt>
                <c:pt idx="170">
                  <c:v>44557</c:v>
                </c:pt>
                <c:pt idx="171">
                  <c:v>44556</c:v>
                </c:pt>
                <c:pt idx="172">
                  <c:v>44555</c:v>
                </c:pt>
                <c:pt idx="173">
                  <c:v>44554</c:v>
                </c:pt>
                <c:pt idx="174">
                  <c:v>44553</c:v>
                </c:pt>
                <c:pt idx="175">
                  <c:v>44552</c:v>
                </c:pt>
                <c:pt idx="176">
                  <c:v>44551</c:v>
                </c:pt>
                <c:pt idx="177">
                  <c:v>44550</c:v>
                </c:pt>
                <c:pt idx="178">
                  <c:v>44549</c:v>
                </c:pt>
                <c:pt idx="179">
                  <c:v>44548</c:v>
                </c:pt>
                <c:pt idx="180">
                  <c:v>44547</c:v>
                </c:pt>
                <c:pt idx="181">
                  <c:v>44546</c:v>
                </c:pt>
                <c:pt idx="182">
                  <c:v>44545</c:v>
                </c:pt>
                <c:pt idx="183">
                  <c:v>44544</c:v>
                </c:pt>
                <c:pt idx="184">
                  <c:v>44543</c:v>
                </c:pt>
                <c:pt idx="185">
                  <c:v>44542</c:v>
                </c:pt>
                <c:pt idx="186">
                  <c:v>44541</c:v>
                </c:pt>
                <c:pt idx="187">
                  <c:v>44540</c:v>
                </c:pt>
                <c:pt idx="188">
                  <c:v>44539</c:v>
                </c:pt>
                <c:pt idx="189">
                  <c:v>44538</c:v>
                </c:pt>
                <c:pt idx="190">
                  <c:v>44537</c:v>
                </c:pt>
                <c:pt idx="191">
                  <c:v>44536</c:v>
                </c:pt>
                <c:pt idx="192">
                  <c:v>44535</c:v>
                </c:pt>
                <c:pt idx="193">
                  <c:v>44534</c:v>
                </c:pt>
                <c:pt idx="194">
                  <c:v>44533</c:v>
                </c:pt>
                <c:pt idx="195">
                  <c:v>44532</c:v>
                </c:pt>
                <c:pt idx="196">
                  <c:v>44531</c:v>
                </c:pt>
                <c:pt idx="197">
                  <c:v>44530</c:v>
                </c:pt>
                <c:pt idx="198">
                  <c:v>44529</c:v>
                </c:pt>
                <c:pt idx="199">
                  <c:v>44528</c:v>
                </c:pt>
                <c:pt idx="200">
                  <c:v>44527</c:v>
                </c:pt>
                <c:pt idx="201">
                  <c:v>44526</c:v>
                </c:pt>
                <c:pt idx="202">
                  <c:v>44525</c:v>
                </c:pt>
                <c:pt idx="203">
                  <c:v>44524</c:v>
                </c:pt>
                <c:pt idx="204">
                  <c:v>44523</c:v>
                </c:pt>
                <c:pt idx="205">
                  <c:v>44522</c:v>
                </c:pt>
                <c:pt idx="206">
                  <c:v>44521</c:v>
                </c:pt>
                <c:pt idx="207">
                  <c:v>44520</c:v>
                </c:pt>
                <c:pt idx="208">
                  <c:v>44519</c:v>
                </c:pt>
                <c:pt idx="209">
                  <c:v>44518</c:v>
                </c:pt>
                <c:pt idx="210">
                  <c:v>44517</c:v>
                </c:pt>
                <c:pt idx="211">
                  <c:v>44516</c:v>
                </c:pt>
                <c:pt idx="212">
                  <c:v>44515</c:v>
                </c:pt>
                <c:pt idx="213">
                  <c:v>44514</c:v>
                </c:pt>
                <c:pt idx="214">
                  <c:v>44513</c:v>
                </c:pt>
                <c:pt idx="215">
                  <c:v>44512</c:v>
                </c:pt>
                <c:pt idx="216">
                  <c:v>44511</c:v>
                </c:pt>
                <c:pt idx="217">
                  <c:v>44510</c:v>
                </c:pt>
                <c:pt idx="218">
                  <c:v>44509</c:v>
                </c:pt>
                <c:pt idx="219">
                  <c:v>44508</c:v>
                </c:pt>
                <c:pt idx="220">
                  <c:v>44507</c:v>
                </c:pt>
                <c:pt idx="221">
                  <c:v>44506</c:v>
                </c:pt>
                <c:pt idx="222">
                  <c:v>44505</c:v>
                </c:pt>
                <c:pt idx="223">
                  <c:v>44504</c:v>
                </c:pt>
                <c:pt idx="224">
                  <c:v>44503</c:v>
                </c:pt>
                <c:pt idx="225">
                  <c:v>44502</c:v>
                </c:pt>
                <c:pt idx="226">
                  <c:v>44501</c:v>
                </c:pt>
                <c:pt idx="227">
                  <c:v>44500</c:v>
                </c:pt>
                <c:pt idx="228">
                  <c:v>44499</c:v>
                </c:pt>
                <c:pt idx="229">
                  <c:v>44498</c:v>
                </c:pt>
                <c:pt idx="230">
                  <c:v>44497</c:v>
                </c:pt>
                <c:pt idx="231">
                  <c:v>44496</c:v>
                </c:pt>
                <c:pt idx="232">
                  <c:v>44495</c:v>
                </c:pt>
                <c:pt idx="233">
                  <c:v>44494</c:v>
                </c:pt>
                <c:pt idx="234">
                  <c:v>44493</c:v>
                </c:pt>
                <c:pt idx="235">
                  <c:v>44492</c:v>
                </c:pt>
                <c:pt idx="236">
                  <c:v>44491</c:v>
                </c:pt>
                <c:pt idx="237">
                  <c:v>44490</c:v>
                </c:pt>
                <c:pt idx="238">
                  <c:v>44489</c:v>
                </c:pt>
                <c:pt idx="239">
                  <c:v>44488</c:v>
                </c:pt>
                <c:pt idx="240">
                  <c:v>44487</c:v>
                </c:pt>
                <c:pt idx="241">
                  <c:v>44486</c:v>
                </c:pt>
                <c:pt idx="242">
                  <c:v>44485</c:v>
                </c:pt>
                <c:pt idx="243">
                  <c:v>44484</c:v>
                </c:pt>
                <c:pt idx="244">
                  <c:v>44483</c:v>
                </c:pt>
                <c:pt idx="245">
                  <c:v>44482</c:v>
                </c:pt>
                <c:pt idx="246">
                  <c:v>44481</c:v>
                </c:pt>
                <c:pt idx="247">
                  <c:v>44480</c:v>
                </c:pt>
                <c:pt idx="248">
                  <c:v>44479</c:v>
                </c:pt>
                <c:pt idx="249">
                  <c:v>44478</c:v>
                </c:pt>
                <c:pt idx="250">
                  <c:v>44477</c:v>
                </c:pt>
                <c:pt idx="251">
                  <c:v>44476</c:v>
                </c:pt>
                <c:pt idx="252">
                  <c:v>44475</c:v>
                </c:pt>
                <c:pt idx="253">
                  <c:v>44474</c:v>
                </c:pt>
                <c:pt idx="254">
                  <c:v>44473</c:v>
                </c:pt>
                <c:pt idx="255">
                  <c:v>44472</c:v>
                </c:pt>
                <c:pt idx="256">
                  <c:v>44471</c:v>
                </c:pt>
                <c:pt idx="257">
                  <c:v>44470</c:v>
                </c:pt>
                <c:pt idx="258">
                  <c:v>44469</c:v>
                </c:pt>
                <c:pt idx="259">
                  <c:v>44468</c:v>
                </c:pt>
                <c:pt idx="260">
                  <c:v>44467</c:v>
                </c:pt>
                <c:pt idx="261">
                  <c:v>44466</c:v>
                </c:pt>
                <c:pt idx="262">
                  <c:v>44465</c:v>
                </c:pt>
                <c:pt idx="263">
                  <c:v>44464</c:v>
                </c:pt>
                <c:pt idx="264">
                  <c:v>44463</c:v>
                </c:pt>
                <c:pt idx="265">
                  <c:v>44462</c:v>
                </c:pt>
                <c:pt idx="266">
                  <c:v>44461</c:v>
                </c:pt>
                <c:pt idx="267">
                  <c:v>44460</c:v>
                </c:pt>
                <c:pt idx="268">
                  <c:v>44459</c:v>
                </c:pt>
                <c:pt idx="269">
                  <c:v>44458</c:v>
                </c:pt>
                <c:pt idx="270">
                  <c:v>44457</c:v>
                </c:pt>
                <c:pt idx="271">
                  <c:v>44456</c:v>
                </c:pt>
                <c:pt idx="272">
                  <c:v>44455</c:v>
                </c:pt>
                <c:pt idx="273">
                  <c:v>44454</c:v>
                </c:pt>
                <c:pt idx="274">
                  <c:v>44453</c:v>
                </c:pt>
                <c:pt idx="275">
                  <c:v>44452</c:v>
                </c:pt>
                <c:pt idx="276">
                  <c:v>44451</c:v>
                </c:pt>
                <c:pt idx="277">
                  <c:v>44450</c:v>
                </c:pt>
                <c:pt idx="278">
                  <c:v>44449</c:v>
                </c:pt>
                <c:pt idx="279">
                  <c:v>44448</c:v>
                </c:pt>
                <c:pt idx="280">
                  <c:v>44447</c:v>
                </c:pt>
                <c:pt idx="281">
                  <c:v>44446</c:v>
                </c:pt>
                <c:pt idx="282">
                  <c:v>44445</c:v>
                </c:pt>
                <c:pt idx="283">
                  <c:v>44444</c:v>
                </c:pt>
                <c:pt idx="284">
                  <c:v>44443</c:v>
                </c:pt>
                <c:pt idx="285">
                  <c:v>44442</c:v>
                </c:pt>
                <c:pt idx="286">
                  <c:v>44441</c:v>
                </c:pt>
                <c:pt idx="287">
                  <c:v>44440</c:v>
                </c:pt>
                <c:pt idx="288">
                  <c:v>44439</c:v>
                </c:pt>
                <c:pt idx="289">
                  <c:v>44438</c:v>
                </c:pt>
                <c:pt idx="290">
                  <c:v>44437</c:v>
                </c:pt>
                <c:pt idx="291">
                  <c:v>44436</c:v>
                </c:pt>
                <c:pt idx="292">
                  <c:v>44435</c:v>
                </c:pt>
                <c:pt idx="293">
                  <c:v>44434</c:v>
                </c:pt>
                <c:pt idx="294">
                  <c:v>44433</c:v>
                </c:pt>
                <c:pt idx="295">
                  <c:v>44432</c:v>
                </c:pt>
                <c:pt idx="296">
                  <c:v>44431</c:v>
                </c:pt>
                <c:pt idx="297">
                  <c:v>44430</c:v>
                </c:pt>
                <c:pt idx="298">
                  <c:v>44429</c:v>
                </c:pt>
                <c:pt idx="299">
                  <c:v>44428</c:v>
                </c:pt>
                <c:pt idx="300">
                  <c:v>44427</c:v>
                </c:pt>
                <c:pt idx="301">
                  <c:v>44426</c:v>
                </c:pt>
                <c:pt idx="302">
                  <c:v>44425</c:v>
                </c:pt>
                <c:pt idx="303">
                  <c:v>44424</c:v>
                </c:pt>
                <c:pt idx="304">
                  <c:v>44423</c:v>
                </c:pt>
                <c:pt idx="305">
                  <c:v>44422</c:v>
                </c:pt>
                <c:pt idx="306">
                  <c:v>44421</c:v>
                </c:pt>
                <c:pt idx="307">
                  <c:v>44420</c:v>
                </c:pt>
                <c:pt idx="308">
                  <c:v>44419</c:v>
                </c:pt>
                <c:pt idx="309">
                  <c:v>44418</c:v>
                </c:pt>
                <c:pt idx="310">
                  <c:v>44417</c:v>
                </c:pt>
                <c:pt idx="311">
                  <c:v>44416</c:v>
                </c:pt>
                <c:pt idx="312">
                  <c:v>44415</c:v>
                </c:pt>
                <c:pt idx="313">
                  <c:v>44414</c:v>
                </c:pt>
                <c:pt idx="314">
                  <c:v>44413</c:v>
                </c:pt>
                <c:pt idx="315">
                  <c:v>44412</c:v>
                </c:pt>
                <c:pt idx="316">
                  <c:v>44411</c:v>
                </c:pt>
                <c:pt idx="317">
                  <c:v>44410</c:v>
                </c:pt>
                <c:pt idx="318">
                  <c:v>44409</c:v>
                </c:pt>
                <c:pt idx="319">
                  <c:v>44408</c:v>
                </c:pt>
                <c:pt idx="320">
                  <c:v>44407</c:v>
                </c:pt>
                <c:pt idx="321">
                  <c:v>44406</c:v>
                </c:pt>
                <c:pt idx="322">
                  <c:v>44405</c:v>
                </c:pt>
                <c:pt idx="323">
                  <c:v>44404</c:v>
                </c:pt>
                <c:pt idx="324">
                  <c:v>44403</c:v>
                </c:pt>
                <c:pt idx="325">
                  <c:v>44402</c:v>
                </c:pt>
                <c:pt idx="326">
                  <c:v>44401</c:v>
                </c:pt>
                <c:pt idx="327">
                  <c:v>44400</c:v>
                </c:pt>
                <c:pt idx="328">
                  <c:v>44399</c:v>
                </c:pt>
                <c:pt idx="329">
                  <c:v>44398</c:v>
                </c:pt>
                <c:pt idx="330">
                  <c:v>44397</c:v>
                </c:pt>
                <c:pt idx="331">
                  <c:v>44396</c:v>
                </c:pt>
                <c:pt idx="332">
                  <c:v>44395</c:v>
                </c:pt>
                <c:pt idx="333">
                  <c:v>44394</c:v>
                </c:pt>
                <c:pt idx="334">
                  <c:v>44393</c:v>
                </c:pt>
                <c:pt idx="335">
                  <c:v>44392</c:v>
                </c:pt>
                <c:pt idx="336">
                  <c:v>44391</c:v>
                </c:pt>
                <c:pt idx="337">
                  <c:v>44390</c:v>
                </c:pt>
                <c:pt idx="338">
                  <c:v>44389</c:v>
                </c:pt>
                <c:pt idx="339">
                  <c:v>44388</c:v>
                </c:pt>
                <c:pt idx="340">
                  <c:v>44387</c:v>
                </c:pt>
                <c:pt idx="341">
                  <c:v>44386</c:v>
                </c:pt>
                <c:pt idx="342">
                  <c:v>44385</c:v>
                </c:pt>
                <c:pt idx="343">
                  <c:v>44384</c:v>
                </c:pt>
                <c:pt idx="344">
                  <c:v>44383</c:v>
                </c:pt>
                <c:pt idx="345">
                  <c:v>44382</c:v>
                </c:pt>
                <c:pt idx="346">
                  <c:v>44381</c:v>
                </c:pt>
                <c:pt idx="347">
                  <c:v>44380</c:v>
                </c:pt>
                <c:pt idx="348">
                  <c:v>44379</c:v>
                </c:pt>
                <c:pt idx="349">
                  <c:v>44378</c:v>
                </c:pt>
                <c:pt idx="350">
                  <c:v>44377</c:v>
                </c:pt>
                <c:pt idx="351">
                  <c:v>44376</c:v>
                </c:pt>
                <c:pt idx="352">
                  <c:v>44375</c:v>
                </c:pt>
                <c:pt idx="353">
                  <c:v>44374</c:v>
                </c:pt>
                <c:pt idx="354">
                  <c:v>44373</c:v>
                </c:pt>
                <c:pt idx="355">
                  <c:v>44372</c:v>
                </c:pt>
                <c:pt idx="356">
                  <c:v>44371</c:v>
                </c:pt>
                <c:pt idx="357">
                  <c:v>44370</c:v>
                </c:pt>
                <c:pt idx="358">
                  <c:v>44369</c:v>
                </c:pt>
                <c:pt idx="359">
                  <c:v>44368</c:v>
                </c:pt>
                <c:pt idx="360">
                  <c:v>44367</c:v>
                </c:pt>
                <c:pt idx="361">
                  <c:v>44366</c:v>
                </c:pt>
                <c:pt idx="362">
                  <c:v>44365</c:v>
                </c:pt>
                <c:pt idx="363">
                  <c:v>44364</c:v>
                </c:pt>
                <c:pt idx="364">
                  <c:v>44363</c:v>
                </c:pt>
                <c:pt idx="365">
                  <c:v>44362</c:v>
                </c:pt>
                <c:pt idx="366">
                  <c:v>44361</c:v>
                </c:pt>
                <c:pt idx="367">
                  <c:v>44360</c:v>
                </c:pt>
                <c:pt idx="368">
                  <c:v>44359</c:v>
                </c:pt>
                <c:pt idx="369">
                  <c:v>44358</c:v>
                </c:pt>
                <c:pt idx="370">
                  <c:v>44357</c:v>
                </c:pt>
                <c:pt idx="371">
                  <c:v>44356</c:v>
                </c:pt>
                <c:pt idx="372">
                  <c:v>44355</c:v>
                </c:pt>
                <c:pt idx="373">
                  <c:v>44354</c:v>
                </c:pt>
                <c:pt idx="374">
                  <c:v>44353</c:v>
                </c:pt>
                <c:pt idx="375">
                  <c:v>44352</c:v>
                </c:pt>
                <c:pt idx="376">
                  <c:v>44351</c:v>
                </c:pt>
                <c:pt idx="377">
                  <c:v>44350</c:v>
                </c:pt>
                <c:pt idx="378">
                  <c:v>44349</c:v>
                </c:pt>
                <c:pt idx="379">
                  <c:v>44348</c:v>
                </c:pt>
                <c:pt idx="380">
                  <c:v>44347</c:v>
                </c:pt>
                <c:pt idx="381">
                  <c:v>44346</c:v>
                </c:pt>
                <c:pt idx="382">
                  <c:v>44345</c:v>
                </c:pt>
                <c:pt idx="383">
                  <c:v>44344</c:v>
                </c:pt>
                <c:pt idx="384">
                  <c:v>44343</c:v>
                </c:pt>
                <c:pt idx="385">
                  <c:v>44342</c:v>
                </c:pt>
                <c:pt idx="386">
                  <c:v>44341</c:v>
                </c:pt>
                <c:pt idx="387">
                  <c:v>44340</c:v>
                </c:pt>
                <c:pt idx="388">
                  <c:v>44339</c:v>
                </c:pt>
                <c:pt idx="389">
                  <c:v>44338</c:v>
                </c:pt>
                <c:pt idx="390">
                  <c:v>44337</c:v>
                </c:pt>
                <c:pt idx="391">
                  <c:v>44336</c:v>
                </c:pt>
                <c:pt idx="392">
                  <c:v>44335</c:v>
                </c:pt>
                <c:pt idx="393">
                  <c:v>44334</c:v>
                </c:pt>
                <c:pt idx="394">
                  <c:v>44333</c:v>
                </c:pt>
                <c:pt idx="395">
                  <c:v>44332</c:v>
                </c:pt>
                <c:pt idx="396">
                  <c:v>44331</c:v>
                </c:pt>
                <c:pt idx="397">
                  <c:v>44330</c:v>
                </c:pt>
                <c:pt idx="398">
                  <c:v>44329</c:v>
                </c:pt>
                <c:pt idx="399">
                  <c:v>44328</c:v>
                </c:pt>
                <c:pt idx="400">
                  <c:v>44327</c:v>
                </c:pt>
                <c:pt idx="401">
                  <c:v>44326</c:v>
                </c:pt>
                <c:pt idx="402">
                  <c:v>44325</c:v>
                </c:pt>
                <c:pt idx="403">
                  <c:v>44324</c:v>
                </c:pt>
                <c:pt idx="404">
                  <c:v>44323</c:v>
                </c:pt>
                <c:pt idx="405">
                  <c:v>44322</c:v>
                </c:pt>
                <c:pt idx="406">
                  <c:v>44321</c:v>
                </c:pt>
                <c:pt idx="407">
                  <c:v>44320</c:v>
                </c:pt>
                <c:pt idx="408">
                  <c:v>44319</c:v>
                </c:pt>
                <c:pt idx="409">
                  <c:v>44318</c:v>
                </c:pt>
                <c:pt idx="410">
                  <c:v>44317</c:v>
                </c:pt>
                <c:pt idx="411">
                  <c:v>44316</c:v>
                </c:pt>
                <c:pt idx="412">
                  <c:v>44315</c:v>
                </c:pt>
                <c:pt idx="413">
                  <c:v>44314</c:v>
                </c:pt>
                <c:pt idx="414">
                  <c:v>44313</c:v>
                </c:pt>
                <c:pt idx="415">
                  <c:v>44312</c:v>
                </c:pt>
                <c:pt idx="416">
                  <c:v>44311</c:v>
                </c:pt>
                <c:pt idx="417">
                  <c:v>44310</c:v>
                </c:pt>
                <c:pt idx="418">
                  <c:v>44309</c:v>
                </c:pt>
                <c:pt idx="419">
                  <c:v>44308</c:v>
                </c:pt>
                <c:pt idx="420">
                  <c:v>44307</c:v>
                </c:pt>
                <c:pt idx="421">
                  <c:v>44306</c:v>
                </c:pt>
                <c:pt idx="422">
                  <c:v>44305</c:v>
                </c:pt>
                <c:pt idx="423">
                  <c:v>44304</c:v>
                </c:pt>
                <c:pt idx="424">
                  <c:v>44303</c:v>
                </c:pt>
                <c:pt idx="425">
                  <c:v>44302</c:v>
                </c:pt>
                <c:pt idx="426">
                  <c:v>44301</c:v>
                </c:pt>
                <c:pt idx="427">
                  <c:v>44300</c:v>
                </c:pt>
                <c:pt idx="428">
                  <c:v>44299</c:v>
                </c:pt>
                <c:pt idx="429">
                  <c:v>44298</c:v>
                </c:pt>
                <c:pt idx="430">
                  <c:v>44297</c:v>
                </c:pt>
                <c:pt idx="431">
                  <c:v>44296</c:v>
                </c:pt>
                <c:pt idx="432">
                  <c:v>44295</c:v>
                </c:pt>
                <c:pt idx="433">
                  <c:v>44294</c:v>
                </c:pt>
                <c:pt idx="434">
                  <c:v>44293</c:v>
                </c:pt>
                <c:pt idx="435">
                  <c:v>44292</c:v>
                </c:pt>
                <c:pt idx="436">
                  <c:v>44291</c:v>
                </c:pt>
                <c:pt idx="437">
                  <c:v>44290</c:v>
                </c:pt>
                <c:pt idx="438">
                  <c:v>44289</c:v>
                </c:pt>
                <c:pt idx="439">
                  <c:v>44288</c:v>
                </c:pt>
                <c:pt idx="440">
                  <c:v>44287</c:v>
                </c:pt>
                <c:pt idx="441">
                  <c:v>44286</c:v>
                </c:pt>
                <c:pt idx="442">
                  <c:v>44285</c:v>
                </c:pt>
                <c:pt idx="443">
                  <c:v>44284</c:v>
                </c:pt>
                <c:pt idx="444">
                  <c:v>44283</c:v>
                </c:pt>
                <c:pt idx="445">
                  <c:v>44282</c:v>
                </c:pt>
                <c:pt idx="446">
                  <c:v>44281</c:v>
                </c:pt>
                <c:pt idx="447">
                  <c:v>44280</c:v>
                </c:pt>
                <c:pt idx="448">
                  <c:v>44279</c:v>
                </c:pt>
                <c:pt idx="449">
                  <c:v>44278</c:v>
                </c:pt>
                <c:pt idx="450">
                  <c:v>44277</c:v>
                </c:pt>
                <c:pt idx="451">
                  <c:v>44276</c:v>
                </c:pt>
                <c:pt idx="452">
                  <c:v>44275</c:v>
                </c:pt>
                <c:pt idx="453">
                  <c:v>44274</c:v>
                </c:pt>
                <c:pt idx="454">
                  <c:v>44273</c:v>
                </c:pt>
                <c:pt idx="455">
                  <c:v>44272</c:v>
                </c:pt>
                <c:pt idx="456">
                  <c:v>44271</c:v>
                </c:pt>
                <c:pt idx="457">
                  <c:v>44270</c:v>
                </c:pt>
                <c:pt idx="458">
                  <c:v>44269</c:v>
                </c:pt>
                <c:pt idx="459">
                  <c:v>44268</c:v>
                </c:pt>
                <c:pt idx="460">
                  <c:v>44267</c:v>
                </c:pt>
                <c:pt idx="461">
                  <c:v>44266</c:v>
                </c:pt>
                <c:pt idx="462">
                  <c:v>44265</c:v>
                </c:pt>
                <c:pt idx="463">
                  <c:v>44264</c:v>
                </c:pt>
                <c:pt idx="464">
                  <c:v>44263</c:v>
                </c:pt>
                <c:pt idx="465">
                  <c:v>44262</c:v>
                </c:pt>
                <c:pt idx="466">
                  <c:v>44261</c:v>
                </c:pt>
                <c:pt idx="467">
                  <c:v>44260</c:v>
                </c:pt>
                <c:pt idx="468">
                  <c:v>44259</c:v>
                </c:pt>
                <c:pt idx="469">
                  <c:v>44258</c:v>
                </c:pt>
                <c:pt idx="470">
                  <c:v>44257</c:v>
                </c:pt>
                <c:pt idx="471">
                  <c:v>44256</c:v>
                </c:pt>
                <c:pt idx="472">
                  <c:v>44255</c:v>
                </c:pt>
                <c:pt idx="473">
                  <c:v>44254</c:v>
                </c:pt>
                <c:pt idx="474">
                  <c:v>44253</c:v>
                </c:pt>
                <c:pt idx="475">
                  <c:v>44252</c:v>
                </c:pt>
                <c:pt idx="476">
                  <c:v>44251</c:v>
                </c:pt>
                <c:pt idx="477">
                  <c:v>44250</c:v>
                </c:pt>
                <c:pt idx="478">
                  <c:v>44249</c:v>
                </c:pt>
                <c:pt idx="479">
                  <c:v>44248</c:v>
                </c:pt>
                <c:pt idx="480">
                  <c:v>44247</c:v>
                </c:pt>
                <c:pt idx="481">
                  <c:v>44246</c:v>
                </c:pt>
                <c:pt idx="482">
                  <c:v>44245</c:v>
                </c:pt>
                <c:pt idx="483">
                  <c:v>44244</c:v>
                </c:pt>
                <c:pt idx="484">
                  <c:v>44243</c:v>
                </c:pt>
                <c:pt idx="485">
                  <c:v>44242</c:v>
                </c:pt>
                <c:pt idx="486">
                  <c:v>44241</c:v>
                </c:pt>
                <c:pt idx="487">
                  <c:v>44240</c:v>
                </c:pt>
                <c:pt idx="488">
                  <c:v>44239</c:v>
                </c:pt>
                <c:pt idx="489">
                  <c:v>44238</c:v>
                </c:pt>
                <c:pt idx="490">
                  <c:v>44237</c:v>
                </c:pt>
                <c:pt idx="491">
                  <c:v>44236</c:v>
                </c:pt>
                <c:pt idx="492">
                  <c:v>44235</c:v>
                </c:pt>
                <c:pt idx="493">
                  <c:v>44234</c:v>
                </c:pt>
                <c:pt idx="494">
                  <c:v>44233</c:v>
                </c:pt>
                <c:pt idx="495">
                  <c:v>44232</c:v>
                </c:pt>
                <c:pt idx="496">
                  <c:v>44231</c:v>
                </c:pt>
                <c:pt idx="497">
                  <c:v>44230</c:v>
                </c:pt>
                <c:pt idx="498">
                  <c:v>44229</c:v>
                </c:pt>
                <c:pt idx="499">
                  <c:v>44228</c:v>
                </c:pt>
                <c:pt idx="500">
                  <c:v>44227</c:v>
                </c:pt>
                <c:pt idx="501">
                  <c:v>44226</c:v>
                </c:pt>
                <c:pt idx="502">
                  <c:v>44225</c:v>
                </c:pt>
                <c:pt idx="503">
                  <c:v>44224</c:v>
                </c:pt>
                <c:pt idx="504">
                  <c:v>44223</c:v>
                </c:pt>
                <c:pt idx="505">
                  <c:v>44222</c:v>
                </c:pt>
                <c:pt idx="506">
                  <c:v>44221</c:v>
                </c:pt>
                <c:pt idx="507">
                  <c:v>44220</c:v>
                </c:pt>
                <c:pt idx="508">
                  <c:v>44219</c:v>
                </c:pt>
                <c:pt idx="509">
                  <c:v>44218</c:v>
                </c:pt>
                <c:pt idx="510">
                  <c:v>44217</c:v>
                </c:pt>
                <c:pt idx="511">
                  <c:v>44216</c:v>
                </c:pt>
                <c:pt idx="512">
                  <c:v>44215</c:v>
                </c:pt>
                <c:pt idx="513">
                  <c:v>44214</c:v>
                </c:pt>
                <c:pt idx="514">
                  <c:v>44213</c:v>
                </c:pt>
                <c:pt idx="515">
                  <c:v>44212</c:v>
                </c:pt>
                <c:pt idx="516">
                  <c:v>44211</c:v>
                </c:pt>
                <c:pt idx="517">
                  <c:v>44210</c:v>
                </c:pt>
                <c:pt idx="518">
                  <c:v>44209</c:v>
                </c:pt>
                <c:pt idx="519">
                  <c:v>44208</c:v>
                </c:pt>
                <c:pt idx="520">
                  <c:v>44207</c:v>
                </c:pt>
                <c:pt idx="521">
                  <c:v>44206</c:v>
                </c:pt>
                <c:pt idx="522">
                  <c:v>44205</c:v>
                </c:pt>
                <c:pt idx="523">
                  <c:v>44204</c:v>
                </c:pt>
                <c:pt idx="524">
                  <c:v>44203</c:v>
                </c:pt>
                <c:pt idx="525">
                  <c:v>44202</c:v>
                </c:pt>
                <c:pt idx="526">
                  <c:v>44201</c:v>
                </c:pt>
                <c:pt idx="527">
                  <c:v>44200</c:v>
                </c:pt>
                <c:pt idx="528">
                  <c:v>44199</c:v>
                </c:pt>
                <c:pt idx="529">
                  <c:v>44198</c:v>
                </c:pt>
                <c:pt idx="530">
                  <c:v>44197</c:v>
                </c:pt>
                <c:pt idx="531">
                  <c:v>44196</c:v>
                </c:pt>
                <c:pt idx="532">
                  <c:v>44195</c:v>
                </c:pt>
                <c:pt idx="533">
                  <c:v>44194</c:v>
                </c:pt>
                <c:pt idx="534">
                  <c:v>44193</c:v>
                </c:pt>
                <c:pt idx="535">
                  <c:v>44192</c:v>
                </c:pt>
                <c:pt idx="536">
                  <c:v>44191</c:v>
                </c:pt>
                <c:pt idx="537">
                  <c:v>44190</c:v>
                </c:pt>
                <c:pt idx="538">
                  <c:v>44189</c:v>
                </c:pt>
                <c:pt idx="539">
                  <c:v>44188</c:v>
                </c:pt>
                <c:pt idx="540">
                  <c:v>44187</c:v>
                </c:pt>
                <c:pt idx="541">
                  <c:v>44186</c:v>
                </c:pt>
                <c:pt idx="542">
                  <c:v>44185</c:v>
                </c:pt>
                <c:pt idx="543">
                  <c:v>44184</c:v>
                </c:pt>
                <c:pt idx="544">
                  <c:v>44183</c:v>
                </c:pt>
                <c:pt idx="545">
                  <c:v>44182</c:v>
                </c:pt>
                <c:pt idx="546">
                  <c:v>44181</c:v>
                </c:pt>
                <c:pt idx="547">
                  <c:v>44180</c:v>
                </c:pt>
                <c:pt idx="548">
                  <c:v>44179</c:v>
                </c:pt>
                <c:pt idx="549">
                  <c:v>44178</c:v>
                </c:pt>
                <c:pt idx="550">
                  <c:v>44177</c:v>
                </c:pt>
                <c:pt idx="551">
                  <c:v>44176</c:v>
                </c:pt>
                <c:pt idx="552">
                  <c:v>44175</c:v>
                </c:pt>
                <c:pt idx="553">
                  <c:v>44174</c:v>
                </c:pt>
                <c:pt idx="554">
                  <c:v>44173</c:v>
                </c:pt>
                <c:pt idx="555">
                  <c:v>44172</c:v>
                </c:pt>
                <c:pt idx="556">
                  <c:v>44171</c:v>
                </c:pt>
                <c:pt idx="557">
                  <c:v>44170</c:v>
                </c:pt>
                <c:pt idx="558">
                  <c:v>44169</c:v>
                </c:pt>
                <c:pt idx="559">
                  <c:v>44168</c:v>
                </c:pt>
                <c:pt idx="560">
                  <c:v>44167</c:v>
                </c:pt>
                <c:pt idx="561">
                  <c:v>44166</c:v>
                </c:pt>
                <c:pt idx="562">
                  <c:v>44165</c:v>
                </c:pt>
                <c:pt idx="563">
                  <c:v>44164</c:v>
                </c:pt>
                <c:pt idx="564">
                  <c:v>44163</c:v>
                </c:pt>
                <c:pt idx="565">
                  <c:v>44162</c:v>
                </c:pt>
                <c:pt idx="566">
                  <c:v>44161</c:v>
                </c:pt>
                <c:pt idx="567">
                  <c:v>44160</c:v>
                </c:pt>
                <c:pt idx="568">
                  <c:v>44159</c:v>
                </c:pt>
                <c:pt idx="569">
                  <c:v>44158</c:v>
                </c:pt>
                <c:pt idx="570">
                  <c:v>44157</c:v>
                </c:pt>
                <c:pt idx="571">
                  <c:v>44156</c:v>
                </c:pt>
                <c:pt idx="572">
                  <c:v>44155</c:v>
                </c:pt>
                <c:pt idx="573">
                  <c:v>44154</c:v>
                </c:pt>
                <c:pt idx="574">
                  <c:v>44153</c:v>
                </c:pt>
                <c:pt idx="575">
                  <c:v>44152</c:v>
                </c:pt>
                <c:pt idx="576">
                  <c:v>44151</c:v>
                </c:pt>
                <c:pt idx="577">
                  <c:v>44150</c:v>
                </c:pt>
                <c:pt idx="578">
                  <c:v>44149</c:v>
                </c:pt>
                <c:pt idx="579">
                  <c:v>44148</c:v>
                </c:pt>
                <c:pt idx="580">
                  <c:v>44147</c:v>
                </c:pt>
                <c:pt idx="581">
                  <c:v>44146</c:v>
                </c:pt>
                <c:pt idx="582">
                  <c:v>44145</c:v>
                </c:pt>
                <c:pt idx="583">
                  <c:v>44144</c:v>
                </c:pt>
                <c:pt idx="584">
                  <c:v>44143</c:v>
                </c:pt>
                <c:pt idx="585">
                  <c:v>44142</c:v>
                </c:pt>
                <c:pt idx="586">
                  <c:v>44141</c:v>
                </c:pt>
                <c:pt idx="587">
                  <c:v>44140</c:v>
                </c:pt>
                <c:pt idx="588">
                  <c:v>44139</c:v>
                </c:pt>
                <c:pt idx="589">
                  <c:v>44138</c:v>
                </c:pt>
                <c:pt idx="590">
                  <c:v>44137</c:v>
                </c:pt>
                <c:pt idx="591">
                  <c:v>44136</c:v>
                </c:pt>
                <c:pt idx="592">
                  <c:v>44135</c:v>
                </c:pt>
                <c:pt idx="593">
                  <c:v>44134</c:v>
                </c:pt>
                <c:pt idx="594">
                  <c:v>44133</c:v>
                </c:pt>
                <c:pt idx="595">
                  <c:v>44132</c:v>
                </c:pt>
                <c:pt idx="596">
                  <c:v>44131</c:v>
                </c:pt>
                <c:pt idx="597">
                  <c:v>44130</c:v>
                </c:pt>
                <c:pt idx="598">
                  <c:v>44129</c:v>
                </c:pt>
                <c:pt idx="599">
                  <c:v>44128</c:v>
                </c:pt>
                <c:pt idx="600">
                  <c:v>44127</c:v>
                </c:pt>
                <c:pt idx="601">
                  <c:v>44126</c:v>
                </c:pt>
                <c:pt idx="602">
                  <c:v>44125</c:v>
                </c:pt>
                <c:pt idx="603">
                  <c:v>44124</c:v>
                </c:pt>
                <c:pt idx="604">
                  <c:v>44123</c:v>
                </c:pt>
                <c:pt idx="605">
                  <c:v>44122</c:v>
                </c:pt>
                <c:pt idx="606">
                  <c:v>44121</c:v>
                </c:pt>
                <c:pt idx="607">
                  <c:v>44120</c:v>
                </c:pt>
                <c:pt idx="608">
                  <c:v>44119</c:v>
                </c:pt>
                <c:pt idx="609">
                  <c:v>44118</c:v>
                </c:pt>
                <c:pt idx="610">
                  <c:v>44117</c:v>
                </c:pt>
                <c:pt idx="611">
                  <c:v>44116</c:v>
                </c:pt>
                <c:pt idx="612">
                  <c:v>44115</c:v>
                </c:pt>
                <c:pt idx="613">
                  <c:v>44114</c:v>
                </c:pt>
                <c:pt idx="614">
                  <c:v>44113</c:v>
                </c:pt>
                <c:pt idx="615">
                  <c:v>44112</c:v>
                </c:pt>
                <c:pt idx="616">
                  <c:v>44111</c:v>
                </c:pt>
                <c:pt idx="617">
                  <c:v>44110</c:v>
                </c:pt>
                <c:pt idx="618">
                  <c:v>44109</c:v>
                </c:pt>
                <c:pt idx="619">
                  <c:v>44108</c:v>
                </c:pt>
                <c:pt idx="620">
                  <c:v>44107</c:v>
                </c:pt>
                <c:pt idx="621">
                  <c:v>44106</c:v>
                </c:pt>
                <c:pt idx="622">
                  <c:v>44105</c:v>
                </c:pt>
                <c:pt idx="623">
                  <c:v>44104</c:v>
                </c:pt>
                <c:pt idx="624">
                  <c:v>44103</c:v>
                </c:pt>
                <c:pt idx="625">
                  <c:v>44102</c:v>
                </c:pt>
                <c:pt idx="626">
                  <c:v>44101</c:v>
                </c:pt>
                <c:pt idx="627">
                  <c:v>44100</c:v>
                </c:pt>
                <c:pt idx="628">
                  <c:v>44099</c:v>
                </c:pt>
                <c:pt idx="629">
                  <c:v>44098</c:v>
                </c:pt>
                <c:pt idx="630">
                  <c:v>44097</c:v>
                </c:pt>
                <c:pt idx="631">
                  <c:v>44096</c:v>
                </c:pt>
                <c:pt idx="632">
                  <c:v>44095</c:v>
                </c:pt>
                <c:pt idx="633">
                  <c:v>44094</c:v>
                </c:pt>
                <c:pt idx="634">
                  <c:v>44093</c:v>
                </c:pt>
                <c:pt idx="635">
                  <c:v>44092</c:v>
                </c:pt>
                <c:pt idx="636">
                  <c:v>44091</c:v>
                </c:pt>
                <c:pt idx="637">
                  <c:v>44090</c:v>
                </c:pt>
                <c:pt idx="638">
                  <c:v>44089</c:v>
                </c:pt>
                <c:pt idx="639">
                  <c:v>44088</c:v>
                </c:pt>
                <c:pt idx="640">
                  <c:v>44087</c:v>
                </c:pt>
                <c:pt idx="641">
                  <c:v>44086</c:v>
                </c:pt>
                <c:pt idx="642">
                  <c:v>44085</c:v>
                </c:pt>
                <c:pt idx="643">
                  <c:v>44084</c:v>
                </c:pt>
                <c:pt idx="644">
                  <c:v>44083</c:v>
                </c:pt>
                <c:pt idx="645">
                  <c:v>44082</c:v>
                </c:pt>
                <c:pt idx="646">
                  <c:v>44081</c:v>
                </c:pt>
                <c:pt idx="647">
                  <c:v>44080</c:v>
                </c:pt>
                <c:pt idx="648">
                  <c:v>44079</c:v>
                </c:pt>
                <c:pt idx="649">
                  <c:v>44078</c:v>
                </c:pt>
                <c:pt idx="650">
                  <c:v>44077</c:v>
                </c:pt>
                <c:pt idx="651">
                  <c:v>44076</c:v>
                </c:pt>
                <c:pt idx="652">
                  <c:v>44075</c:v>
                </c:pt>
                <c:pt idx="653">
                  <c:v>44074</c:v>
                </c:pt>
                <c:pt idx="654">
                  <c:v>44073</c:v>
                </c:pt>
                <c:pt idx="655">
                  <c:v>44072</c:v>
                </c:pt>
                <c:pt idx="656">
                  <c:v>44071</c:v>
                </c:pt>
                <c:pt idx="657">
                  <c:v>44070</c:v>
                </c:pt>
                <c:pt idx="658">
                  <c:v>44069</c:v>
                </c:pt>
                <c:pt idx="659">
                  <c:v>44068</c:v>
                </c:pt>
                <c:pt idx="660">
                  <c:v>44067</c:v>
                </c:pt>
                <c:pt idx="661">
                  <c:v>44066</c:v>
                </c:pt>
                <c:pt idx="662">
                  <c:v>44065</c:v>
                </c:pt>
                <c:pt idx="663">
                  <c:v>44064</c:v>
                </c:pt>
                <c:pt idx="664">
                  <c:v>44063</c:v>
                </c:pt>
                <c:pt idx="665">
                  <c:v>44062</c:v>
                </c:pt>
                <c:pt idx="666">
                  <c:v>44061</c:v>
                </c:pt>
                <c:pt idx="667">
                  <c:v>44060</c:v>
                </c:pt>
                <c:pt idx="668">
                  <c:v>44059</c:v>
                </c:pt>
                <c:pt idx="669">
                  <c:v>44058</c:v>
                </c:pt>
                <c:pt idx="670">
                  <c:v>44057</c:v>
                </c:pt>
                <c:pt idx="671">
                  <c:v>44056</c:v>
                </c:pt>
                <c:pt idx="672">
                  <c:v>44055</c:v>
                </c:pt>
                <c:pt idx="673">
                  <c:v>44054</c:v>
                </c:pt>
                <c:pt idx="674">
                  <c:v>44053</c:v>
                </c:pt>
                <c:pt idx="675">
                  <c:v>44052</c:v>
                </c:pt>
                <c:pt idx="676">
                  <c:v>44051</c:v>
                </c:pt>
                <c:pt idx="677">
                  <c:v>44050</c:v>
                </c:pt>
                <c:pt idx="678">
                  <c:v>44049</c:v>
                </c:pt>
                <c:pt idx="679">
                  <c:v>44048</c:v>
                </c:pt>
                <c:pt idx="680">
                  <c:v>44047</c:v>
                </c:pt>
                <c:pt idx="681">
                  <c:v>44046</c:v>
                </c:pt>
                <c:pt idx="682">
                  <c:v>44045</c:v>
                </c:pt>
                <c:pt idx="683">
                  <c:v>44044</c:v>
                </c:pt>
                <c:pt idx="684">
                  <c:v>44043</c:v>
                </c:pt>
                <c:pt idx="685">
                  <c:v>44042</c:v>
                </c:pt>
                <c:pt idx="686">
                  <c:v>44041</c:v>
                </c:pt>
                <c:pt idx="687">
                  <c:v>44040</c:v>
                </c:pt>
                <c:pt idx="688">
                  <c:v>44039</c:v>
                </c:pt>
                <c:pt idx="689">
                  <c:v>44038</c:v>
                </c:pt>
                <c:pt idx="690">
                  <c:v>44037</c:v>
                </c:pt>
                <c:pt idx="691">
                  <c:v>44036</c:v>
                </c:pt>
                <c:pt idx="692">
                  <c:v>44035</c:v>
                </c:pt>
                <c:pt idx="693">
                  <c:v>44034</c:v>
                </c:pt>
                <c:pt idx="694">
                  <c:v>44033</c:v>
                </c:pt>
                <c:pt idx="695">
                  <c:v>44032</c:v>
                </c:pt>
                <c:pt idx="696">
                  <c:v>44031</c:v>
                </c:pt>
                <c:pt idx="697">
                  <c:v>44030</c:v>
                </c:pt>
                <c:pt idx="698">
                  <c:v>44029</c:v>
                </c:pt>
                <c:pt idx="699">
                  <c:v>44028</c:v>
                </c:pt>
                <c:pt idx="700">
                  <c:v>44027</c:v>
                </c:pt>
                <c:pt idx="701">
                  <c:v>44026</c:v>
                </c:pt>
                <c:pt idx="702">
                  <c:v>44025</c:v>
                </c:pt>
                <c:pt idx="703">
                  <c:v>44024</c:v>
                </c:pt>
                <c:pt idx="704">
                  <c:v>44023</c:v>
                </c:pt>
                <c:pt idx="705">
                  <c:v>44022</c:v>
                </c:pt>
                <c:pt idx="706">
                  <c:v>44021</c:v>
                </c:pt>
                <c:pt idx="707">
                  <c:v>44020</c:v>
                </c:pt>
                <c:pt idx="708">
                  <c:v>44019</c:v>
                </c:pt>
                <c:pt idx="709">
                  <c:v>44018</c:v>
                </c:pt>
                <c:pt idx="710">
                  <c:v>44017</c:v>
                </c:pt>
                <c:pt idx="711">
                  <c:v>44016</c:v>
                </c:pt>
                <c:pt idx="712">
                  <c:v>44015</c:v>
                </c:pt>
                <c:pt idx="713">
                  <c:v>44014</c:v>
                </c:pt>
                <c:pt idx="714">
                  <c:v>44013</c:v>
                </c:pt>
                <c:pt idx="715">
                  <c:v>44012</c:v>
                </c:pt>
                <c:pt idx="716">
                  <c:v>44011</c:v>
                </c:pt>
                <c:pt idx="717">
                  <c:v>44010</c:v>
                </c:pt>
                <c:pt idx="718">
                  <c:v>44009</c:v>
                </c:pt>
                <c:pt idx="719">
                  <c:v>44008</c:v>
                </c:pt>
                <c:pt idx="720">
                  <c:v>44007</c:v>
                </c:pt>
                <c:pt idx="721">
                  <c:v>44006</c:v>
                </c:pt>
                <c:pt idx="722">
                  <c:v>44005</c:v>
                </c:pt>
                <c:pt idx="723">
                  <c:v>44004</c:v>
                </c:pt>
                <c:pt idx="724">
                  <c:v>44003</c:v>
                </c:pt>
                <c:pt idx="725">
                  <c:v>44002</c:v>
                </c:pt>
                <c:pt idx="726">
                  <c:v>44001</c:v>
                </c:pt>
                <c:pt idx="727">
                  <c:v>44000</c:v>
                </c:pt>
                <c:pt idx="728">
                  <c:v>43999</c:v>
                </c:pt>
                <c:pt idx="729">
                  <c:v>43998</c:v>
                </c:pt>
                <c:pt idx="730">
                  <c:v>43997</c:v>
                </c:pt>
                <c:pt idx="731">
                  <c:v>43996</c:v>
                </c:pt>
                <c:pt idx="732">
                  <c:v>43995</c:v>
                </c:pt>
                <c:pt idx="733">
                  <c:v>43994</c:v>
                </c:pt>
                <c:pt idx="734">
                  <c:v>43993</c:v>
                </c:pt>
                <c:pt idx="735">
                  <c:v>43992</c:v>
                </c:pt>
                <c:pt idx="736">
                  <c:v>43991</c:v>
                </c:pt>
                <c:pt idx="737">
                  <c:v>43990</c:v>
                </c:pt>
                <c:pt idx="738">
                  <c:v>43989</c:v>
                </c:pt>
                <c:pt idx="739">
                  <c:v>43988</c:v>
                </c:pt>
                <c:pt idx="740">
                  <c:v>43987</c:v>
                </c:pt>
                <c:pt idx="741">
                  <c:v>43986</c:v>
                </c:pt>
                <c:pt idx="742">
                  <c:v>43985</c:v>
                </c:pt>
                <c:pt idx="743">
                  <c:v>43984</c:v>
                </c:pt>
                <c:pt idx="744">
                  <c:v>43983</c:v>
                </c:pt>
                <c:pt idx="745">
                  <c:v>43982</c:v>
                </c:pt>
                <c:pt idx="746">
                  <c:v>43981</c:v>
                </c:pt>
                <c:pt idx="747">
                  <c:v>43980</c:v>
                </c:pt>
                <c:pt idx="748">
                  <c:v>43979</c:v>
                </c:pt>
                <c:pt idx="749">
                  <c:v>43978</c:v>
                </c:pt>
                <c:pt idx="750">
                  <c:v>43977</c:v>
                </c:pt>
                <c:pt idx="751">
                  <c:v>43976</c:v>
                </c:pt>
                <c:pt idx="752">
                  <c:v>43975</c:v>
                </c:pt>
                <c:pt idx="753">
                  <c:v>43974</c:v>
                </c:pt>
                <c:pt idx="754">
                  <c:v>43973</c:v>
                </c:pt>
                <c:pt idx="755">
                  <c:v>43972</c:v>
                </c:pt>
                <c:pt idx="756">
                  <c:v>43971</c:v>
                </c:pt>
                <c:pt idx="757">
                  <c:v>43970</c:v>
                </c:pt>
                <c:pt idx="758">
                  <c:v>43969</c:v>
                </c:pt>
                <c:pt idx="759">
                  <c:v>43968</c:v>
                </c:pt>
                <c:pt idx="760">
                  <c:v>43967</c:v>
                </c:pt>
                <c:pt idx="761">
                  <c:v>43966</c:v>
                </c:pt>
                <c:pt idx="762">
                  <c:v>43965</c:v>
                </c:pt>
                <c:pt idx="763">
                  <c:v>43964</c:v>
                </c:pt>
                <c:pt idx="764">
                  <c:v>43963</c:v>
                </c:pt>
                <c:pt idx="765">
                  <c:v>43962</c:v>
                </c:pt>
                <c:pt idx="766">
                  <c:v>43961</c:v>
                </c:pt>
                <c:pt idx="767">
                  <c:v>43960</c:v>
                </c:pt>
                <c:pt idx="768">
                  <c:v>43959</c:v>
                </c:pt>
                <c:pt idx="769">
                  <c:v>43958</c:v>
                </c:pt>
                <c:pt idx="770">
                  <c:v>43957</c:v>
                </c:pt>
                <c:pt idx="771">
                  <c:v>43956</c:v>
                </c:pt>
                <c:pt idx="772">
                  <c:v>43955</c:v>
                </c:pt>
                <c:pt idx="773">
                  <c:v>43954</c:v>
                </c:pt>
                <c:pt idx="774">
                  <c:v>43953</c:v>
                </c:pt>
                <c:pt idx="775">
                  <c:v>43952</c:v>
                </c:pt>
                <c:pt idx="776">
                  <c:v>43951</c:v>
                </c:pt>
                <c:pt idx="777">
                  <c:v>43950</c:v>
                </c:pt>
                <c:pt idx="778">
                  <c:v>43949</c:v>
                </c:pt>
                <c:pt idx="779">
                  <c:v>43948</c:v>
                </c:pt>
                <c:pt idx="780">
                  <c:v>43947</c:v>
                </c:pt>
                <c:pt idx="781">
                  <c:v>43946</c:v>
                </c:pt>
                <c:pt idx="782">
                  <c:v>43945</c:v>
                </c:pt>
                <c:pt idx="783">
                  <c:v>43944</c:v>
                </c:pt>
                <c:pt idx="784">
                  <c:v>43943</c:v>
                </c:pt>
                <c:pt idx="785">
                  <c:v>43942</c:v>
                </c:pt>
                <c:pt idx="786">
                  <c:v>43941</c:v>
                </c:pt>
                <c:pt idx="787">
                  <c:v>43940</c:v>
                </c:pt>
                <c:pt idx="788">
                  <c:v>43939</c:v>
                </c:pt>
                <c:pt idx="789">
                  <c:v>43938</c:v>
                </c:pt>
                <c:pt idx="790">
                  <c:v>43937</c:v>
                </c:pt>
                <c:pt idx="791">
                  <c:v>43936</c:v>
                </c:pt>
                <c:pt idx="792">
                  <c:v>43935</c:v>
                </c:pt>
                <c:pt idx="793">
                  <c:v>43934</c:v>
                </c:pt>
                <c:pt idx="794">
                  <c:v>43933</c:v>
                </c:pt>
                <c:pt idx="795">
                  <c:v>43932</c:v>
                </c:pt>
                <c:pt idx="796">
                  <c:v>43931</c:v>
                </c:pt>
                <c:pt idx="797">
                  <c:v>43930</c:v>
                </c:pt>
                <c:pt idx="798">
                  <c:v>43929</c:v>
                </c:pt>
                <c:pt idx="799">
                  <c:v>43928</c:v>
                </c:pt>
                <c:pt idx="800">
                  <c:v>43927</c:v>
                </c:pt>
                <c:pt idx="801">
                  <c:v>43926</c:v>
                </c:pt>
                <c:pt idx="802">
                  <c:v>43925</c:v>
                </c:pt>
                <c:pt idx="803">
                  <c:v>43924</c:v>
                </c:pt>
                <c:pt idx="804">
                  <c:v>43923</c:v>
                </c:pt>
                <c:pt idx="805">
                  <c:v>43922</c:v>
                </c:pt>
                <c:pt idx="806">
                  <c:v>43921</c:v>
                </c:pt>
                <c:pt idx="807">
                  <c:v>43920</c:v>
                </c:pt>
                <c:pt idx="808">
                  <c:v>43919</c:v>
                </c:pt>
                <c:pt idx="809">
                  <c:v>43918</c:v>
                </c:pt>
                <c:pt idx="810">
                  <c:v>43917</c:v>
                </c:pt>
                <c:pt idx="811">
                  <c:v>43916</c:v>
                </c:pt>
                <c:pt idx="812">
                  <c:v>43915</c:v>
                </c:pt>
                <c:pt idx="813">
                  <c:v>43914</c:v>
                </c:pt>
                <c:pt idx="814">
                  <c:v>43913</c:v>
                </c:pt>
                <c:pt idx="815">
                  <c:v>43912</c:v>
                </c:pt>
                <c:pt idx="816">
                  <c:v>43911</c:v>
                </c:pt>
                <c:pt idx="817">
                  <c:v>43910</c:v>
                </c:pt>
                <c:pt idx="818">
                  <c:v>43909</c:v>
                </c:pt>
                <c:pt idx="819">
                  <c:v>43908</c:v>
                </c:pt>
                <c:pt idx="820">
                  <c:v>43907</c:v>
                </c:pt>
                <c:pt idx="821">
                  <c:v>43906</c:v>
                </c:pt>
                <c:pt idx="822">
                  <c:v>43905</c:v>
                </c:pt>
                <c:pt idx="823">
                  <c:v>43904</c:v>
                </c:pt>
                <c:pt idx="824">
                  <c:v>43903</c:v>
                </c:pt>
                <c:pt idx="825">
                  <c:v>43902</c:v>
                </c:pt>
                <c:pt idx="826">
                  <c:v>43901</c:v>
                </c:pt>
                <c:pt idx="827">
                  <c:v>43900</c:v>
                </c:pt>
                <c:pt idx="828">
                  <c:v>43899</c:v>
                </c:pt>
                <c:pt idx="829">
                  <c:v>43898</c:v>
                </c:pt>
                <c:pt idx="830">
                  <c:v>43897</c:v>
                </c:pt>
                <c:pt idx="831">
                  <c:v>43896</c:v>
                </c:pt>
                <c:pt idx="832">
                  <c:v>43895</c:v>
                </c:pt>
                <c:pt idx="833">
                  <c:v>43894</c:v>
                </c:pt>
                <c:pt idx="834">
                  <c:v>43893</c:v>
                </c:pt>
                <c:pt idx="835">
                  <c:v>43892</c:v>
                </c:pt>
                <c:pt idx="836">
                  <c:v>43891</c:v>
                </c:pt>
                <c:pt idx="837">
                  <c:v>43890</c:v>
                </c:pt>
                <c:pt idx="838">
                  <c:v>43889</c:v>
                </c:pt>
                <c:pt idx="839">
                  <c:v>43888</c:v>
                </c:pt>
                <c:pt idx="840">
                  <c:v>43887</c:v>
                </c:pt>
                <c:pt idx="841">
                  <c:v>43886</c:v>
                </c:pt>
                <c:pt idx="842">
                  <c:v>43885</c:v>
                </c:pt>
                <c:pt idx="843">
                  <c:v>43884</c:v>
                </c:pt>
                <c:pt idx="844">
                  <c:v>43883</c:v>
                </c:pt>
                <c:pt idx="845">
                  <c:v>43882</c:v>
                </c:pt>
                <c:pt idx="846">
                  <c:v>43881</c:v>
                </c:pt>
                <c:pt idx="847">
                  <c:v>43880</c:v>
                </c:pt>
                <c:pt idx="848">
                  <c:v>43879</c:v>
                </c:pt>
                <c:pt idx="849">
                  <c:v>43878</c:v>
                </c:pt>
                <c:pt idx="850">
                  <c:v>43877</c:v>
                </c:pt>
                <c:pt idx="851">
                  <c:v>43876</c:v>
                </c:pt>
                <c:pt idx="852">
                  <c:v>43875</c:v>
                </c:pt>
                <c:pt idx="853">
                  <c:v>43874</c:v>
                </c:pt>
                <c:pt idx="854">
                  <c:v>43873</c:v>
                </c:pt>
                <c:pt idx="855">
                  <c:v>43872</c:v>
                </c:pt>
                <c:pt idx="856">
                  <c:v>43871</c:v>
                </c:pt>
                <c:pt idx="857">
                  <c:v>43870</c:v>
                </c:pt>
                <c:pt idx="858">
                  <c:v>43869</c:v>
                </c:pt>
                <c:pt idx="859">
                  <c:v>43868</c:v>
                </c:pt>
                <c:pt idx="860">
                  <c:v>43867</c:v>
                </c:pt>
                <c:pt idx="861">
                  <c:v>43866</c:v>
                </c:pt>
                <c:pt idx="862">
                  <c:v>43865</c:v>
                </c:pt>
                <c:pt idx="863">
                  <c:v>43864</c:v>
                </c:pt>
                <c:pt idx="864">
                  <c:v>43863</c:v>
                </c:pt>
                <c:pt idx="865">
                  <c:v>43862</c:v>
                </c:pt>
                <c:pt idx="866">
                  <c:v>43861</c:v>
                </c:pt>
                <c:pt idx="867">
                  <c:v>43860</c:v>
                </c:pt>
                <c:pt idx="868">
                  <c:v>43859</c:v>
                </c:pt>
                <c:pt idx="869">
                  <c:v>43858</c:v>
                </c:pt>
                <c:pt idx="870">
                  <c:v>43857</c:v>
                </c:pt>
                <c:pt idx="871">
                  <c:v>43856</c:v>
                </c:pt>
                <c:pt idx="872">
                  <c:v>43855</c:v>
                </c:pt>
                <c:pt idx="873">
                  <c:v>43854</c:v>
                </c:pt>
                <c:pt idx="874">
                  <c:v>43853</c:v>
                </c:pt>
                <c:pt idx="875">
                  <c:v>43852</c:v>
                </c:pt>
                <c:pt idx="876">
                  <c:v>43851</c:v>
                </c:pt>
                <c:pt idx="877">
                  <c:v>43850</c:v>
                </c:pt>
                <c:pt idx="878">
                  <c:v>43849</c:v>
                </c:pt>
                <c:pt idx="879">
                  <c:v>43848</c:v>
                </c:pt>
                <c:pt idx="880">
                  <c:v>43847</c:v>
                </c:pt>
                <c:pt idx="881">
                  <c:v>43846</c:v>
                </c:pt>
                <c:pt idx="882">
                  <c:v>43845</c:v>
                </c:pt>
                <c:pt idx="883">
                  <c:v>43844</c:v>
                </c:pt>
                <c:pt idx="884">
                  <c:v>43843</c:v>
                </c:pt>
                <c:pt idx="885">
                  <c:v>43842</c:v>
                </c:pt>
                <c:pt idx="886">
                  <c:v>43841</c:v>
                </c:pt>
                <c:pt idx="887">
                  <c:v>43840</c:v>
                </c:pt>
                <c:pt idx="888">
                  <c:v>43839</c:v>
                </c:pt>
                <c:pt idx="889">
                  <c:v>43838</c:v>
                </c:pt>
                <c:pt idx="890">
                  <c:v>43837</c:v>
                </c:pt>
                <c:pt idx="891">
                  <c:v>43836</c:v>
                </c:pt>
                <c:pt idx="892">
                  <c:v>43835</c:v>
                </c:pt>
                <c:pt idx="893">
                  <c:v>43834</c:v>
                </c:pt>
                <c:pt idx="894">
                  <c:v>43833</c:v>
                </c:pt>
                <c:pt idx="895">
                  <c:v>43832</c:v>
                </c:pt>
                <c:pt idx="896">
                  <c:v>43831</c:v>
                </c:pt>
                <c:pt idx="897">
                  <c:v>43830</c:v>
                </c:pt>
                <c:pt idx="898">
                  <c:v>43829</c:v>
                </c:pt>
                <c:pt idx="899">
                  <c:v>43828</c:v>
                </c:pt>
                <c:pt idx="900">
                  <c:v>43827</c:v>
                </c:pt>
                <c:pt idx="901">
                  <c:v>43826</c:v>
                </c:pt>
                <c:pt idx="902">
                  <c:v>43825</c:v>
                </c:pt>
                <c:pt idx="903">
                  <c:v>43824</c:v>
                </c:pt>
                <c:pt idx="904">
                  <c:v>43823</c:v>
                </c:pt>
                <c:pt idx="905">
                  <c:v>43822</c:v>
                </c:pt>
                <c:pt idx="906">
                  <c:v>43821</c:v>
                </c:pt>
                <c:pt idx="907">
                  <c:v>43820</c:v>
                </c:pt>
                <c:pt idx="908">
                  <c:v>43819</c:v>
                </c:pt>
                <c:pt idx="909">
                  <c:v>43818</c:v>
                </c:pt>
                <c:pt idx="910">
                  <c:v>43817</c:v>
                </c:pt>
                <c:pt idx="911">
                  <c:v>43816</c:v>
                </c:pt>
                <c:pt idx="912">
                  <c:v>43815</c:v>
                </c:pt>
                <c:pt idx="913">
                  <c:v>43814</c:v>
                </c:pt>
                <c:pt idx="914">
                  <c:v>43813</c:v>
                </c:pt>
                <c:pt idx="915">
                  <c:v>43812</c:v>
                </c:pt>
                <c:pt idx="916">
                  <c:v>43811</c:v>
                </c:pt>
                <c:pt idx="917">
                  <c:v>43810</c:v>
                </c:pt>
                <c:pt idx="918">
                  <c:v>43809</c:v>
                </c:pt>
                <c:pt idx="919">
                  <c:v>43808</c:v>
                </c:pt>
                <c:pt idx="920">
                  <c:v>43807</c:v>
                </c:pt>
                <c:pt idx="921">
                  <c:v>43806</c:v>
                </c:pt>
                <c:pt idx="922">
                  <c:v>43805</c:v>
                </c:pt>
                <c:pt idx="923">
                  <c:v>43804</c:v>
                </c:pt>
                <c:pt idx="924">
                  <c:v>43803</c:v>
                </c:pt>
                <c:pt idx="925">
                  <c:v>43802</c:v>
                </c:pt>
                <c:pt idx="926">
                  <c:v>43801</c:v>
                </c:pt>
                <c:pt idx="927">
                  <c:v>43800</c:v>
                </c:pt>
                <c:pt idx="928">
                  <c:v>43799</c:v>
                </c:pt>
                <c:pt idx="929">
                  <c:v>43799</c:v>
                </c:pt>
                <c:pt idx="930">
                  <c:v>43798</c:v>
                </c:pt>
                <c:pt idx="931">
                  <c:v>43797</c:v>
                </c:pt>
              </c:numCache>
            </c:numRef>
          </c:xVal>
          <c:yVal>
            <c:numRef>
              <c:f>'RO D01-Report'!$B$3:$B$934</c:f>
              <c:numCache>
                <c:formatCode>#,##0</c:formatCode>
                <c:ptCount val="932"/>
                <c:pt idx="0">
                  <c:v>170.94833246866861</c:v>
                </c:pt>
                <c:pt idx="1">
                  <c:v>169.89671643575033</c:v>
                </c:pt>
                <c:pt idx="2">
                  <c:v>168.5282940864563</c:v>
                </c:pt>
                <c:pt idx="3">
                  <c:v>168.65857013066611</c:v>
                </c:pt>
                <c:pt idx="4">
                  <c:v>169.35803461074829</c:v>
                </c:pt>
                <c:pt idx="5">
                  <c:v>170.31912708282471</c:v>
                </c:pt>
                <c:pt idx="6">
                  <c:v>170.47776460647583</c:v>
                </c:pt>
                <c:pt idx="7">
                  <c:v>171.12095235188801</c:v>
                </c:pt>
                <c:pt idx="8">
                  <c:v>170.83659331003824</c:v>
                </c:pt>
                <c:pt idx="9">
                  <c:v>169.72302738825479</c:v>
                </c:pt>
                <c:pt idx="10">
                  <c:v>171.28759876887003</c:v>
                </c:pt>
                <c:pt idx="11">
                  <c:v>172.96809911727905</c:v>
                </c:pt>
                <c:pt idx="12">
                  <c:v>172.93994951248169</c:v>
                </c:pt>
                <c:pt idx="13">
                  <c:v>172.55397392721738</c:v>
                </c:pt>
                <c:pt idx="14">
                  <c:v>172.52800718943277</c:v>
                </c:pt>
                <c:pt idx="15">
                  <c:v>170.21467781066895</c:v>
                </c:pt>
                <c:pt idx="16">
                  <c:v>171.59342082341513</c:v>
                </c:pt>
                <c:pt idx="17">
                  <c:v>173.36380624771118</c:v>
                </c:pt>
                <c:pt idx="18">
                  <c:v>174.47868537902832</c:v>
                </c:pt>
                <c:pt idx="19">
                  <c:v>174.47201999028525</c:v>
                </c:pt>
                <c:pt idx="20">
                  <c:v>173.91327460606894</c:v>
                </c:pt>
                <c:pt idx="21">
                  <c:v>174.58377345403036</c:v>
                </c:pt>
                <c:pt idx="22">
                  <c:v>174.41765403747559</c:v>
                </c:pt>
                <c:pt idx="23">
                  <c:v>171.96208683649698</c:v>
                </c:pt>
                <c:pt idx="24">
                  <c:v>173.01632420221964</c:v>
                </c:pt>
                <c:pt idx="25">
                  <c:v>174.95938142140707</c:v>
                </c:pt>
                <c:pt idx="26">
                  <c:v>173.96784655253092</c:v>
                </c:pt>
                <c:pt idx="27">
                  <c:v>173.42681154291679</c:v>
                </c:pt>
                <c:pt idx="28">
                  <c:v>173.76612822214761</c:v>
                </c:pt>
                <c:pt idx="29">
                  <c:v>172.95606438318887</c:v>
                </c:pt>
                <c:pt idx="30">
                  <c:v>171.18736664454141</c:v>
                </c:pt>
                <c:pt idx="31">
                  <c:v>171.84570185343424</c:v>
                </c:pt>
                <c:pt idx="32">
                  <c:v>173.03118515014648</c:v>
                </c:pt>
                <c:pt idx="33">
                  <c:v>174.47393671671549</c:v>
                </c:pt>
                <c:pt idx="34">
                  <c:v>174.94426806767783</c:v>
                </c:pt>
                <c:pt idx="35">
                  <c:v>176.19617080688477</c:v>
                </c:pt>
                <c:pt idx="36">
                  <c:v>174.3181734085083</c:v>
                </c:pt>
                <c:pt idx="37">
                  <c:v>171.35887908935547</c:v>
                </c:pt>
                <c:pt idx="38">
                  <c:v>171.227250734965</c:v>
                </c:pt>
                <c:pt idx="39">
                  <c:v>172.21384270985922</c:v>
                </c:pt>
                <c:pt idx="40">
                  <c:v>171.92107439041138</c:v>
                </c:pt>
                <c:pt idx="41">
                  <c:v>172.1405636469523</c:v>
                </c:pt>
                <c:pt idx="42">
                  <c:v>172.18125597635904</c:v>
                </c:pt>
                <c:pt idx="43">
                  <c:v>172.40570004781088</c:v>
                </c:pt>
                <c:pt idx="44">
                  <c:v>170.32239182790121</c:v>
                </c:pt>
                <c:pt idx="45">
                  <c:v>170.76803509394327</c:v>
                </c:pt>
                <c:pt idx="46">
                  <c:v>171.58703104654947</c:v>
                </c:pt>
                <c:pt idx="47">
                  <c:v>172.05398400624594</c:v>
                </c:pt>
                <c:pt idx="48">
                  <c:v>170.26662876295006</c:v>
                </c:pt>
                <c:pt idx="49">
                  <c:v>170.47267452875772</c:v>
                </c:pt>
                <c:pt idx="50">
                  <c:v>169.46576722462973</c:v>
                </c:pt>
                <c:pt idx="51">
                  <c:v>167.7318237622579</c:v>
                </c:pt>
                <c:pt idx="52">
                  <c:v>169.55645879109701</c:v>
                </c:pt>
                <c:pt idx="53">
                  <c:v>169.71844123391543</c:v>
                </c:pt>
                <c:pt idx="60">
                  <c:v>173.89149557577596</c:v>
                </c:pt>
                <c:pt idx="61">
                  <c:v>176.82710599899292</c:v>
                </c:pt>
                <c:pt idx="62">
                  <c:v>177.23641141255698</c:v>
                </c:pt>
                <c:pt idx="63">
                  <c:v>176.23131481806436</c:v>
                </c:pt>
                <c:pt idx="64">
                  <c:v>176.94759496053061</c:v>
                </c:pt>
                <c:pt idx="65">
                  <c:v>173.61698516209921</c:v>
                </c:pt>
                <c:pt idx="66">
                  <c:v>173.80912590026855</c:v>
                </c:pt>
                <c:pt idx="67">
                  <c:v>174.20684353510538</c:v>
                </c:pt>
                <c:pt idx="68">
                  <c:v>174.14808909098306</c:v>
                </c:pt>
                <c:pt idx="69">
                  <c:v>170.7539119720459</c:v>
                </c:pt>
                <c:pt idx="70">
                  <c:v>174.41206725438437</c:v>
                </c:pt>
                <c:pt idx="71">
                  <c:v>174.59233729044595</c:v>
                </c:pt>
                <c:pt idx="72">
                  <c:v>173.15916506449381</c:v>
                </c:pt>
                <c:pt idx="73">
                  <c:v>173.94094498952231</c:v>
                </c:pt>
                <c:pt idx="74">
                  <c:v>175.43116092681885</c:v>
                </c:pt>
                <c:pt idx="75">
                  <c:v>175.48263390858969</c:v>
                </c:pt>
                <c:pt idx="76">
                  <c:v>175.83279148737589</c:v>
                </c:pt>
                <c:pt idx="77">
                  <c:v>180.26077795028687</c:v>
                </c:pt>
                <c:pt idx="78">
                  <c:v>174.69624482915643</c:v>
                </c:pt>
                <c:pt idx="79">
                  <c:v>174.33930603663126</c:v>
                </c:pt>
                <c:pt idx="80">
                  <c:v>174.1430401802063</c:v>
                </c:pt>
                <c:pt idx="81">
                  <c:v>174.60229285558066</c:v>
                </c:pt>
                <c:pt idx="82">
                  <c:v>174.24203872680664</c:v>
                </c:pt>
                <c:pt idx="83">
                  <c:v>174.04931926727295</c:v>
                </c:pt>
                <c:pt idx="84">
                  <c:v>173.97792482376099</c:v>
                </c:pt>
                <c:pt idx="85">
                  <c:v>174.24839194615683</c:v>
                </c:pt>
                <c:pt idx="86">
                  <c:v>174.18155002593994</c:v>
                </c:pt>
                <c:pt idx="87">
                  <c:v>174.90730746587118</c:v>
                </c:pt>
                <c:pt idx="88">
                  <c:v>175.6522134145101</c:v>
                </c:pt>
                <c:pt idx="89">
                  <c:v>175.01289240519205</c:v>
                </c:pt>
                <c:pt idx="90">
                  <c:v>176.14350682308799</c:v>
                </c:pt>
                <c:pt idx="91">
                  <c:v>176.58772611618042</c:v>
                </c:pt>
                <c:pt idx="92">
                  <c:v>176.04184039433798</c:v>
                </c:pt>
                <c:pt idx="93">
                  <c:v>175.67739137013754</c:v>
                </c:pt>
                <c:pt idx="94">
                  <c:v>176.46366749639097</c:v>
                </c:pt>
                <c:pt idx="95">
                  <c:v>177.51582447687784</c:v>
                </c:pt>
                <c:pt idx="96">
                  <c:v>178.53908507029215</c:v>
                </c:pt>
                <c:pt idx="97">
                  <c:v>178.01472981770834</c:v>
                </c:pt>
                <c:pt idx="98">
                  <c:v>178.62933286031088</c:v>
                </c:pt>
                <c:pt idx="99">
                  <c:v>178.12857802708945</c:v>
                </c:pt>
                <c:pt idx="100">
                  <c:v>208.83185569361638</c:v>
                </c:pt>
                <c:pt idx="101">
                  <c:v>176.98858181635538</c:v>
                </c:pt>
                <c:pt idx="102">
                  <c:v>177.904590288798</c:v>
                </c:pt>
                <c:pt idx="103">
                  <c:v>176.22451337178549</c:v>
                </c:pt>
                <c:pt idx="104">
                  <c:v>175.68515539169312</c:v>
                </c:pt>
                <c:pt idx="105">
                  <c:v>175.88576364517212</c:v>
                </c:pt>
                <c:pt idx="106">
                  <c:v>175.43939479192099</c:v>
                </c:pt>
                <c:pt idx="107">
                  <c:v>175.17686176300049</c:v>
                </c:pt>
                <c:pt idx="108">
                  <c:v>176.89099232355753</c:v>
                </c:pt>
                <c:pt idx="109">
                  <c:v>178.47508637110391</c:v>
                </c:pt>
                <c:pt idx="110">
                  <c:v>175.87045733133951</c:v>
                </c:pt>
                <c:pt idx="111">
                  <c:v>175.36078500747681</c:v>
                </c:pt>
                <c:pt idx="112">
                  <c:v>177.64870246251425</c:v>
                </c:pt>
                <c:pt idx="113">
                  <c:v>175.71483861019738</c:v>
                </c:pt>
                <c:pt idx="114">
                  <c:v>173.81930446624756</c:v>
                </c:pt>
                <c:pt idx="115">
                  <c:v>172.47962601979575</c:v>
                </c:pt>
                <c:pt idx="116">
                  <c:v>174.5987842877706</c:v>
                </c:pt>
                <c:pt idx="117">
                  <c:v>176.13419214884439</c:v>
                </c:pt>
                <c:pt idx="118">
                  <c:v>174.90787172317505</c:v>
                </c:pt>
                <c:pt idx="119">
                  <c:v>175.73894008000693</c:v>
                </c:pt>
                <c:pt idx="120">
                  <c:v>173.33331489562988</c:v>
                </c:pt>
                <c:pt idx="121">
                  <c:v>170.84738826751709</c:v>
                </c:pt>
                <c:pt idx="122">
                  <c:v>169.22260888417563</c:v>
                </c:pt>
                <c:pt idx="123">
                  <c:v>168.297403494517</c:v>
                </c:pt>
                <c:pt idx="124">
                  <c:v>173.31188917160034</c:v>
                </c:pt>
                <c:pt idx="125">
                  <c:v>174.55697997411093</c:v>
                </c:pt>
                <c:pt idx="126">
                  <c:v>172.83504803975424</c:v>
                </c:pt>
                <c:pt idx="127">
                  <c:v>171.05698935190836</c:v>
                </c:pt>
                <c:pt idx="128">
                  <c:v>171.06301657358804</c:v>
                </c:pt>
                <c:pt idx="129">
                  <c:v>171.50904289881387</c:v>
                </c:pt>
                <c:pt idx="130">
                  <c:v>170.36046616236368</c:v>
                </c:pt>
                <c:pt idx="131">
                  <c:v>174.46989361445108</c:v>
                </c:pt>
                <c:pt idx="132">
                  <c:v>173.98738447825113</c:v>
                </c:pt>
                <c:pt idx="133">
                  <c:v>173.3016913731893</c:v>
                </c:pt>
                <c:pt idx="134">
                  <c:v>168.59461975097656</c:v>
                </c:pt>
                <c:pt idx="135">
                  <c:v>168.45662752787271</c:v>
                </c:pt>
                <c:pt idx="136">
                  <c:v>167.77076848347983</c:v>
                </c:pt>
                <c:pt idx="137">
                  <c:v>168.51842546463013</c:v>
                </c:pt>
                <c:pt idx="138">
                  <c:v>165.54105504353842</c:v>
                </c:pt>
                <c:pt idx="139">
                  <c:v>166.24822425842285</c:v>
                </c:pt>
                <c:pt idx="140">
                  <c:v>167.4650752691575</c:v>
                </c:pt>
                <c:pt idx="141">
                  <c:v>166.84709485371908</c:v>
                </c:pt>
                <c:pt idx="142">
                  <c:v>165.33703152338663</c:v>
                </c:pt>
                <c:pt idx="143">
                  <c:v>164.90920384724936</c:v>
                </c:pt>
                <c:pt idx="144">
                  <c:v>165.60584990183511</c:v>
                </c:pt>
                <c:pt idx="145">
                  <c:v>164.62166309356689</c:v>
                </c:pt>
                <c:pt idx="146">
                  <c:v>164.62539180119833</c:v>
                </c:pt>
                <c:pt idx="147">
                  <c:v>161.84190225601196</c:v>
                </c:pt>
                <c:pt idx="148">
                  <c:v>158.47242014895204</c:v>
                </c:pt>
                <c:pt idx="149">
                  <c:v>159.58409231680412</c:v>
                </c:pt>
                <c:pt idx="150">
                  <c:v>159.87702830632529</c:v>
                </c:pt>
                <c:pt idx="151">
                  <c:v>160.68286259969076</c:v>
                </c:pt>
                <c:pt idx="152">
                  <c:v>160.8989175160726</c:v>
                </c:pt>
                <c:pt idx="153">
                  <c:v>159.74419148763022</c:v>
                </c:pt>
                <c:pt idx="154">
                  <c:v>158.14018869400024</c:v>
                </c:pt>
                <c:pt idx="155">
                  <c:v>156.40365060170492</c:v>
                </c:pt>
                <c:pt idx="156">
                  <c:v>153.04778798421225</c:v>
                </c:pt>
                <c:pt idx="157">
                  <c:v>151.34250275293985</c:v>
                </c:pt>
                <c:pt idx="158">
                  <c:v>147.98158100673132</c:v>
                </c:pt>
                <c:pt idx="161">
                  <c:v>203.73871820623225</c:v>
                </c:pt>
                <c:pt idx="162">
                  <c:v>203.88389905293783</c:v>
                </c:pt>
                <c:pt idx="163">
                  <c:v>202.41131401062012</c:v>
                </c:pt>
                <c:pt idx="164">
                  <c:v>197.43250481287637</c:v>
                </c:pt>
                <c:pt idx="165">
                  <c:v>201.79519176483154</c:v>
                </c:pt>
                <c:pt idx="166">
                  <c:v>202.63685210545859</c:v>
                </c:pt>
                <c:pt idx="167">
                  <c:v>203.0810612042745</c:v>
                </c:pt>
                <c:pt idx="168">
                  <c:v>202.52017084757486</c:v>
                </c:pt>
                <c:pt idx="169">
                  <c:v>202.77613973617554</c:v>
                </c:pt>
                <c:pt idx="170">
                  <c:v>200.01827843983969</c:v>
                </c:pt>
                <c:pt idx="171">
                  <c:v>199.23217233022055</c:v>
                </c:pt>
                <c:pt idx="172">
                  <c:v>197.60921796162924</c:v>
                </c:pt>
                <c:pt idx="173">
                  <c:v>198.55488141377768</c:v>
                </c:pt>
                <c:pt idx="174">
                  <c:v>198.38767910003662</c:v>
                </c:pt>
                <c:pt idx="175">
                  <c:v>196.55195840199789</c:v>
                </c:pt>
                <c:pt idx="176">
                  <c:v>195.8579133351644</c:v>
                </c:pt>
                <c:pt idx="177">
                  <c:v>194.60209576288858</c:v>
                </c:pt>
                <c:pt idx="178">
                  <c:v>195.18377558390299</c:v>
                </c:pt>
                <c:pt idx="179">
                  <c:v>196.46254618962607</c:v>
                </c:pt>
                <c:pt idx="180">
                  <c:v>196.1876745223999</c:v>
                </c:pt>
                <c:pt idx="181">
                  <c:v>197.33125305175781</c:v>
                </c:pt>
                <c:pt idx="182">
                  <c:v>195.77034536997476</c:v>
                </c:pt>
                <c:pt idx="183">
                  <c:v>194.7464656829834</c:v>
                </c:pt>
                <c:pt idx="184">
                  <c:v>190.92316563924155</c:v>
                </c:pt>
                <c:pt idx="185">
                  <c:v>188.19438950220743</c:v>
                </c:pt>
                <c:pt idx="186">
                  <c:v>188.64209747314453</c:v>
                </c:pt>
                <c:pt idx="187">
                  <c:v>190.91015481948853</c:v>
                </c:pt>
                <c:pt idx="188">
                  <c:v>189.73356628417969</c:v>
                </c:pt>
                <c:pt idx="189">
                  <c:v>191.75352382659912</c:v>
                </c:pt>
                <c:pt idx="190">
                  <c:v>190.55003833770752</c:v>
                </c:pt>
                <c:pt idx="191">
                  <c:v>186.86817391713461</c:v>
                </c:pt>
                <c:pt idx="192">
                  <c:v>189.27185233434042</c:v>
                </c:pt>
                <c:pt idx="193">
                  <c:v>189.98359553019205</c:v>
                </c:pt>
                <c:pt idx="194">
                  <c:v>189.83186737696329</c:v>
                </c:pt>
                <c:pt idx="195">
                  <c:v>186.66764179865518</c:v>
                </c:pt>
                <c:pt idx="196">
                  <c:v>187.91208076477051</c:v>
                </c:pt>
                <c:pt idx="197">
                  <c:v>187.69507996241251</c:v>
                </c:pt>
                <c:pt idx="198">
                  <c:v>185.85739088058472</c:v>
                </c:pt>
                <c:pt idx="199">
                  <c:v>185.26970609029135</c:v>
                </c:pt>
                <c:pt idx="200">
                  <c:v>186.10531234741211</c:v>
                </c:pt>
                <c:pt idx="201">
                  <c:v>185.20000441869101</c:v>
                </c:pt>
                <c:pt idx="202">
                  <c:v>188.75020996729532</c:v>
                </c:pt>
                <c:pt idx="203">
                  <c:v>186.26977475484213</c:v>
                </c:pt>
                <c:pt idx="204">
                  <c:v>184.55994701385498</c:v>
                </c:pt>
                <c:pt idx="205">
                  <c:v>183.28787088394165</c:v>
                </c:pt>
                <c:pt idx="206">
                  <c:v>183.04876470565796</c:v>
                </c:pt>
                <c:pt idx="207">
                  <c:v>184.13831186294556</c:v>
                </c:pt>
                <c:pt idx="208">
                  <c:v>183.70704094568887</c:v>
                </c:pt>
                <c:pt idx="209">
                  <c:v>182.74118394118088</c:v>
                </c:pt>
                <c:pt idx="210">
                  <c:v>183.05674632390341</c:v>
                </c:pt>
                <c:pt idx="211">
                  <c:v>180.09433635075888</c:v>
                </c:pt>
                <c:pt idx="212">
                  <c:v>178.09384361902872</c:v>
                </c:pt>
                <c:pt idx="213">
                  <c:v>178.5048942565918</c:v>
                </c:pt>
                <c:pt idx="214">
                  <c:v>179.27068901062012</c:v>
                </c:pt>
                <c:pt idx="215">
                  <c:v>180.20330333709717</c:v>
                </c:pt>
                <c:pt idx="216">
                  <c:v>180.23572874069214</c:v>
                </c:pt>
                <c:pt idx="217">
                  <c:v>181.66481351852417</c:v>
                </c:pt>
                <c:pt idx="218">
                  <c:v>182.95938841501871</c:v>
                </c:pt>
                <c:pt idx="219">
                  <c:v>179.80462805430093</c:v>
                </c:pt>
                <c:pt idx="220">
                  <c:v>179.73464647928873</c:v>
                </c:pt>
                <c:pt idx="221">
                  <c:v>181.08694616953531</c:v>
                </c:pt>
                <c:pt idx="222">
                  <c:v>180.97249635060629</c:v>
                </c:pt>
                <c:pt idx="223">
                  <c:v>182.02360471089682</c:v>
                </c:pt>
                <c:pt idx="224">
                  <c:v>181.32659769058228</c:v>
                </c:pt>
                <c:pt idx="225">
                  <c:v>179.95108095804849</c:v>
                </c:pt>
                <c:pt idx="226">
                  <c:v>175.44033670425415</c:v>
                </c:pt>
                <c:pt idx="227">
                  <c:v>176.21171553929648</c:v>
                </c:pt>
                <c:pt idx="228">
                  <c:v>176.36446205774942</c:v>
                </c:pt>
                <c:pt idx="229">
                  <c:v>175.93888219197592</c:v>
                </c:pt>
                <c:pt idx="230">
                  <c:v>176.58138163884482</c:v>
                </c:pt>
                <c:pt idx="231">
                  <c:v>178.4074099858602</c:v>
                </c:pt>
                <c:pt idx="232">
                  <c:v>177.84935142115543</c:v>
                </c:pt>
                <c:pt idx="233">
                  <c:v>175.607058207194</c:v>
                </c:pt>
                <c:pt idx="234">
                  <c:v>175.19215456644693</c:v>
                </c:pt>
                <c:pt idx="235">
                  <c:v>175.94527991612753</c:v>
                </c:pt>
                <c:pt idx="236">
                  <c:v>176.05738464991251</c:v>
                </c:pt>
                <c:pt idx="237">
                  <c:v>175.91388209660849</c:v>
                </c:pt>
                <c:pt idx="238">
                  <c:v>175.87070910135904</c:v>
                </c:pt>
                <c:pt idx="239">
                  <c:v>175.09590419133505</c:v>
                </c:pt>
                <c:pt idx="240">
                  <c:v>170.37882137298584</c:v>
                </c:pt>
                <c:pt idx="241">
                  <c:v>172.49827559789023</c:v>
                </c:pt>
                <c:pt idx="242">
                  <c:v>172.84733136494955</c:v>
                </c:pt>
                <c:pt idx="243">
                  <c:v>173.60577183773643</c:v>
                </c:pt>
                <c:pt idx="244">
                  <c:v>173.47319523493448</c:v>
                </c:pt>
                <c:pt idx="245">
                  <c:v>172.02314329147339</c:v>
                </c:pt>
                <c:pt idx="246">
                  <c:v>173.15571737289429</c:v>
                </c:pt>
                <c:pt idx="247">
                  <c:v>168.86863114206415</c:v>
                </c:pt>
                <c:pt idx="248">
                  <c:v>166.59930985697198</c:v>
                </c:pt>
                <c:pt idx="249">
                  <c:v>167.06067842425722</c:v>
                </c:pt>
                <c:pt idx="250">
                  <c:v>169.33679159064042</c:v>
                </c:pt>
                <c:pt idx="251">
                  <c:v>168.80775594711304</c:v>
                </c:pt>
                <c:pt idx="252">
                  <c:v>168.30223639806113</c:v>
                </c:pt>
                <c:pt idx="253">
                  <c:v>167.82666826248169</c:v>
                </c:pt>
                <c:pt idx="254">
                  <c:v>165.55414613087973</c:v>
                </c:pt>
                <c:pt idx="255">
                  <c:v>166.06096394856772</c:v>
                </c:pt>
                <c:pt idx="256">
                  <c:v>167.66815280914307</c:v>
                </c:pt>
                <c:pt idx="257">
                  <c:v>168.42071215311685</c:v>
                </c:pt>
                <c:pt idx="258">
                  <c:v>166.19206301371256</c:v>
                </c:pt>
                <c:pt idx="259">
                  <c:v>167.22454992930093</c:v>
                </c:pt>
                <c:pt idx="260">
                  <c:v>166.55458879470825</c:v>
                </c:pt>
                <c:pt idx="261">
                  <c:v>165.46135171254477</c:v>
                </c:pt>
                <c:pt idx="262">
                  <c:v>164.67583227157593</c:v>
                </c:pt>
                <c:pt idx="263">
                  <c:v>165.04235156377158</c:v>
                </c:pt>
                <c:pt idx="264">
                  <c:v>165.7717661857605</c:v>
                </c:pt>
                <c:pt idx="265">
                  <c:v>165.11523723602295</c:v>
                </c:pt>
                <c:pt idx="266">
                  <c:v>164.55374924341837</c:v>
                </c:pt>
                <c:pt idx="267">
                  <c:v>164.51139990488687</c:v>
                </c:pt>
                <c:pt idx="268">
                  <c:v>163.26723035176596</c:v>
                </c:pt>
                <c:pt idx="269">
                  <c:v>163.58604351679483</c:v>
                </c:pt>
                <c:pt idx="270">
                  <c:v>164.13370577494302</c:v>
                </c:pt>
                <c:pt idx="271">
                  <c:v>164.11309258143106</c:v>
                </c:pt>
                <c:pt idx="272">
                  <c:v>164.20565032958984</c:v>
                </c:pt>
                <c:pt idx="273">
                  <c:v>162.73959970474243</c:v>
                </c:pt>
                <c:pt idx="274">
                  <c:v>162.03348684310913</c:v>
                </c:pt>
                <c:pt idx="275">
                  <c:v>159.14648024241129</c:v>
                </c:pt>
                <c:pt idx="276">
                  <c:v>158.79625844955444</c:v>
                </c:pt>
                <c:pt idx="277">
                  <c:v>159.54015366236368</c:v>
                </c:pt>
                <c:pt idx="278">
                  <c:v>157.06445407867432</c:v>
                </c:pt>
                <c:pt idx="279">
                  <c:v>156.48770904541016</c:v>
                </c:pt>
                <c:pt idx="280">
                  <c:v>156.02421855926514</c:v>
                </c:pt>
                <c:pt idx="281">
                  <c:v>154.32067217145647</c:v>
                </c:pt>
                <c:pt idx="282">
                  <c:v>151.82673090154475</c:v>
                </c:pt>
                <c:pt idx="283">
                  <c:v>152.54110457257528</c:v>
                </c:pt>
                <c:pt idx="284">
                  <c:v>152.78883735501037</c:v>
                </c:pt>
                <c:pt idx="308">
                  <c:v>162.05855746799045</c:v>
                </c:pt>
                <c:pt idx="309">
                  <c:v>161.72825082143149</c:v>
                </c:pt>
                <c:pt idx="310">
                  <c:v>160.12695773442587</c:v>
                </c:pt>
                <c:pt idx="311">
                  <c:v>155.95218563079834</c:v>
                </c:pt>
                <c:pt idx="312">
                  <c:v>162.63992071151733</c:v>
                </c:pt>
                <c:pt idx="313">
                  <c:v>162.54964256286621</c:v>
                </c:pt>
                <c:pt idx="314">
                  <c:v>161.74941953023276</c:v>
                </c:pt>
                <c:pt idx="315">
                  <c:v>161.60642941792807</c:v>
                </c:pt>
                <c:pt idx="316">
                  <c:v>161.97338104248047</c:v>
                </c:pt>
                <c:pt idx="317">
                  <c:v>160.63244469960532</c:v>
                </c:pt>
                <c:pt idx="318">
                  <c:v>160.1410673459371</c:v>
                </c:pt>
                <c:pt idx="319">
                  <c:v>161.34692446390787</c:v>
                </c:pt>
                <c:pt idx="320">
                  <c:v>162.04282744725546</c:v>
                </c:pt>
                <c:pt idx="321">
                  <c:v>161.72826528549194</c:v>
                </c:pt>
                <c:pt idx="322">
                  <c:v>161.79014057360197</c:v>
                </c:pt>
                <c:pt idx="323">
                  <c:v>161.31720781326294</c:v>
                </c:pt>
                <c:pt idx="324">
                  <c:v>159.95410903294882</c:v>
                </c:pt>
                <c:pt idx="325">
                  <c:v>158.5041076145815</c:v>
                </c:pt>
                <c:pt idx="326">
                  <c:v>161.49767510096231</c:v>
                </c:pt>
                <c:pt idx="327">
                  <c:v>161.74435504277548</c:v>
                </c:pt>
                <c:pt idx="328">
                  <c:v>160.96837170918783</c:v>
                </c:pt>
                <c:pt idx="329">
                  <c:v>161.69815905888876</c:v>
                </c:pt>
                <c:pt idx="330">
                  <c:v>160.82697836558023</c:v>
                </c:pt>
                <c:pt idx="331">
                  <c:v>158.701944510142</c:v>
                </c:pt>
                <c:pt idx="332">
                  <c:v>159.31790208816528</c:v>
                </c:pt>
                <c:pt idx="333">
                  <c:v>160.70814863840738</c:v>
                </c:pt>
                <c:pt idx="334">
                  <c:v>161.03394397099814</c:v>
                </c:pt>
                <c:pt idx="335">
                  <c:v>160.24944941202799</c:v>
                </c:pt>
                <c:pt idx="336">
                  <c:v>160.73413578669229</c:v>
                </c:pt>
                <c:pt idx="337">
                  <c:v>160.57218805948892</c:v>
                </c:pt>
                <c:pt idx="338">
                  <c:v>159.10684410730997</c:v>
                </c:pt>
                <c:pt idx="339">
                  <c:v>159.21411069234213</c:v>
                </c:pt>
                <c:pt idx="340">
                  <c:v>160.12709871927896</c:v>
                </c:pt>
                <c:pt idx="341">
                  <c:v>161.90118086965461</c:v>
                </c:pt>
                <c:pt idx="342">
                  <c:v>163.3384625886616</c:v>
                </c:pt>
                <c:pt idx="343">
                  <c:v>161.82933855056763</c:v>
                </c:pt>
                <c:pt idx="344">
                  <c:v>159.3130113283793</c:v>
                </c:pt>
                <c:pt idx="345">
                  <c:v>159.11119318008423</c:v>
                </c:pt>
                <c:pt idx="346">
                  <c:v>160.08509254455566</c:v>
                </c:pt>
                <c:pt idx="347">
                  <c:v>161.30736351013184</c:v>
                </c:pt>
                <c:pt idx="348">
                  <c:v>161.91318941116333</c:v>
                </c:pt>
                <c:pt idx="349">
                  <c:v>161.88809633255005</c:v>
                </c:pt>
                <c:pt idx="350">
                  <c:v>162.24744335810342</c:v>
                </c:pt>
                <c:pt idx="351">
                  <c:v>161.93665552139282</c:v>
                </c:pt>
                <c:pt idx="352">
                  <c:v>159.77730639775595</c:v>
                </c:pt>
                <c:pt idx="353">
                  <c:v>160.22437206904092</c:v>
                </c:pt>
                <c:pt idx="354">
                  <c:v>161.58812999725342</c:v>
                </c:pt>
                <c:pt idx="355">
                  <c:v>162.7684178352356</c:v>
                </c:pt>
                <c:pt idx="356">
                  <c:v>162.21225007375082</c:v>
                </c:pt>
                <c:pt idx="357">
                  <c:v>160.49293343226114</c:v>
                </c:pt>
                <c:pt idx="358">
                  <c:v>161.09942531585693</c:v>
                </c:pt>
                <c:pt idx="359">
                  <c:v>158.4743480682373</c:v>
                </c:pt>
                <c:pt idx="360">
                  <c:v>158.41762018203735</c:v>
                </c:pt>
                <c:pt idx="361">
                  <c:v>159.09846893946329</c:v>
                </c:pt>
                <c:pt idx="362">
                  <c:v>159.73687346776327</c:v>
                </c:pt>
                <c:pt idx="363">
                  <c:v>160.56502604484558</c:v>
                </c:pt>
                <c:pt idx="364">
                  <c:v>160.41648213068643</c:v>
                </c:pt>
                <c:pt idx="365">
                  <c:v>159.36097494761148</c:v>
                </c:pt>
                <c:pt idx="366">
                  <c:v>157.7397665977478</c:v>
                </c:pt>
                <c:pt idx="367">
                  <c:v>157.64747746785483</c:v>
                </c:pt>
                <c:pt idx="368">
                  <c:v>160.05918757120767</c:v>
                </c:pt>
                <c:pt idx="369">
                  <c:v>159.72671540578207</c:v>
                </c:pt>
                <c:pt idx="370">
                  <c:v>158.46886345647997</c:v>
                </c:pt>
                <c:pt idx="371">
                  <c:v>160.09142485119048</c:v>
                </c:pt>
                <c:pt idx="372">
                  <c:v>160.86792755126953</c:v>
                </c:pt>
                <c:pt idx="373">
                  <c:v>158.99028301239014</c:v>
                </c:pt>
                <c:pt idx="374">
                  <c:v>157.83586247762045</c:v>
                </c:pt>
                <c:pt idx="375">
                  <c:v>159.46091159184775</c:v>
                </c:pt>
                <c:pt idx="376">
                  <c:v>159.76902739206949</c:v>
                </c:pt>
                <c:pt idx="377">
                  <c:v>159.1180969874064</c:v>
                </c:pt>
                <c:pt idx="378">
                  <c:v>158.63310511906943</c:v>
                </c:pt>
                <c:pt idx="379">
                  <c:v>155.15463177363077</c:v>
                </c:pt>
                <c:pt idx="380">
                  <c:v>155.74325774436772</c:v>
                </c:pt>
                <c:pt idx="381">
                  <c:v>157.12331565221152</c:v>
                </c:pt>
                <c:pt idx="382">
                  <c:v>157.30907249450684</c:v>
                </c:pt>
                <c:pt idx="383">
                  <c:v>158.76214218139648</c:v>
                </c:pt>
                <c:pt idx="384">
                  <c:v>155.41081285476685</c:v>
                </c:pt>
                <c:pt idx="385">
                  <c:v>157.1687151590983</c:v>
                </c:pt>
                <c:pt idx="386">
                  <c:v>156.47659746805826</c:v>
                </c:pt>
                <c:pt idx="387">
                  <c:v>154.94060786565146</c:v>
                </c:pt>
                <c:pt idx="388">
                  <c:v>155.81241830190024</c:v>
                </c:pt>
                <c:pt idx="389">
                  <c:v>157.08807420730591</c:v>
                </c:pt>
                <c:pt idx="390">
                  <c:v>156.23886124460321</c:v>
                </c:pt>
                <c:pt idx="391">
                  <c:v>153.60715039571127</c:v>
                </c:pt>
                <c:pt idx="392">
                  <c:v>154.0053209577288</c:v>
                </c:pt>
                <c:pt idx="393">
                  <c:v>154.53950675328574</c:v>
                </c:pt>
                <c:pt idx="394">
                  <c:v>153.59855620066324</c:v>
                </c:pt>
                <c:pt idx="395">
                  <c:v>152.82961002985635</c:v>
                </c:pt>
                <c:pt idx="396">
                  <c:v>154.33576059341431</c:v>
                </c:pt>
                <c:pt idx="397">
                  <c:v>154.07551542917886</c:v>
                </c:pt>
                <c:pt idx="398">
                  <c:v>153.30281352996826</c:v>
                </c:pt>
                <c:pt idx="399">
                  <c:v>152.29292043050131</c:v>
                </c:pt>
                <c:pt idx="400">
                  <c:v>150.79403053446018</c:v>
                </c:pt>
                <c:pt idx="401">
                  <c:v>148.20352617899576</c:v>
                </c:pt>
                <c:pt idx="402">
                  <c:v>147.62186781565347</c:v>
                </c:pt>
                <c:pt idx="403">
                  <c:v>146.7579000790914</c:v>
                </c:pt>
                <c:pt idx="404">
                  <c:v>150.87096138460092</c:v>
                </c:pt>
                <c:pt idx="405">
                  <c:v>152.97833978562127</c:v>
                </c:pt>
                <c:pt idx="408">
                  <c:v>183.90203617640904</c:v>
                </c:pt>
                <c:pt idx="409">
                  <c:v>185.51285600662231</c:v>
                </c:pt>
                <c:pt idx="410">
                  <c:v>185.59701283772787</c:v>
                </c:pt>
                <c:pt idx="411">
                  <c:v>184.28308022540548</c:v>
                </c:pt>
                <c:pt idx="412">
                  <c:v>191.96625264485678</c:v>
                </c:pt>
                <c:pt idx="413">
                  <c:v>190.405930519104</c:v>
                </c:pt>
                <c:pt idx="414">
                  <c:v>191.56530014673868</c:v>
                </c:pt>
                <c:pt idx="415">
                  <c:v>189.52382198969522</c:v>
                </c:pt>
                <c:pt idx="416">
                  <c:v>188.45525916417441</c:v>
                </c:pt>
                <c:pt idx="417">
                  <c:v>190.09153079986572</c:v>
                </c:pt>
                <c:pt idx="418">
                  <c:v>190.90141264597574</c:v>
                </c:pt>
                <c:pt idx="419">
                  <c:v>190.85049740473428</c:v>
                </c:pt>
                <c:pt idx="420">
                  <c:v>190.92470725377402</c:v>
                </c:pt>
                <c:pt idx="421">
                  <c:v>188.87492752075195</c:v>
                </c:pt>
                <c:pt idx="422">
                  <c:v>187.38744942347208</c:v>
                </c:pt>
                <c:pt idx="423">
                  <c:v>188.36300913492838</c:v>
                </c:pt>
                <c:pt idx="424">
                  <c:v>189.64336951573691</c:v>
                </c:pt>
                <c:pt idx="425">
                  <c:v>188.20724709828696</c:v>
                </c:pt>
                <c:pt idx="426">
                  <c:v>190.58258249383223</c:v>
                </c:pt>
                <c:pt idx="427">
                  <c:v>188.5955088933309</c:v>
                </c:pt>
                <c:pt idx="428">
                  <c:v>188.81351470947266</c:v>
                </c:pt>
                <c:pt idx="429">
                  <c:v>186.45530112584433</c:v>
                </c:pt>
                <c:pt idx="430">
                  <c:v>186.48079840342203</c:v>
                </c:pt>
                <c:pt idx="431">
                  <c:v>182.26382493972778</c:v>
                </c:pt>
                <c:pt idx="432">
                  <c:v>185.82240915298462</c:v>
                </c:pt>
                <c:pt idx="433">
                  <c:v>187.65944856585878</c:v>
                </c:pt>
                <c:pt idx="434">
                  <c:v>187.91344738006592</c:v>
                </c:pt>
                <c:pt idx="435">
                  <c:v>188.25900824864706</c:v>
                </c:pt>
                <c:pt idx="436">
                  <c:v>186.54254372914633</c:v>
                </c:pt>
                <c:pt idx="437">
                  <c:v>186.50541098912558</c:v>
                </c:pt>
                <c:pt idx="438">
                  <c:v>186.77233028411865</c:v>
                </c:pt>
                <c:pt idx="439">
                  <c:v>186.68788611370584</c:v>
                </c:pt>
                <c:pt idx="440">
                  <c:v>186.25108061445519</c:v>
                </c:pt>
                <c:pt idx="441">
                  <c:v>190.62109581629434</c:v>
                </c:pt>
                <c:pt idx="442">
                  <c:v>190.93239053090414</c:v>
                </c:pt>
                <c:pt idx="443">
                  <c:v>189.79877694447836</c:v>
                </c:pt>
                <c:pt idx="444">
                  <c:v>190.1935331026713</c:v>
                </c:pt>
                <c:pt idx="445">
                  <c:v>192.20950428644815</c:v>
                </c:pt>
                <c:pt idx="446">
                  <c:v>188.90008544921875</c:v>
                </c:pt>
                <c:pt idx="447">
                  <c:v>190.42531400981701</c:v>
                </c:pt>
                <c:pt idx="448">
                  <c:v>191.4066380092076</c:v>
                </c:pt>
                <c:pt idx="449">
                  <c:v>192.03561305999756</c:v>
                </c:pt>
                <c:pt idx="450">
                  <c:v>190.40141948064169</c:v>
                </c:pt>
                <c:pt idx="451">
                  <c:v>189.14513158798218</c:v>
                </c:pt>
                <c:pt idx="452">
                  <c:v>192.16021601359049</c:v>
                </c:pt>
                <c:pt idx="453">
                  <c:v>192.84582614898682</c:v>
                </c:pt>
                <c:pt idx="454">
                  <c:v>192.52821588516235</c:v>
                </c:pt>
                <c:pt idx="455">
                  <c:v>194.4168938000997</c:v>
                </c:pt>
                <c:pt idx="456">
                  <c:v>195.37356217702231</c:v>
                </c:pt>
                <c:pt idx="457">
                  <c:v>192.95571009318033</c:v>
                </c:pt>
                <c:pt idx="458">
                  <c:v>191.67237041307533</c:v>
                </c:pt>
                <c:pt idx="459">
                  <c:v>190.71693197886148</c:v>
                </c:pt>
                <c:pt idx="460">
                  <c:v>194.09668032328287</c:v>
                </c:pt>
                <c:pt idx="461">
                  <c:v>190.56039476394653</c:v>
                </c:pt>
                <c:pt idx="462">
                  <c:v>192.70528761545816</c:v>
                </c:pt>
                <c:pt idx="463">
                  <c:v>191.3735203742981</c:v>
                </c:pt>
                <c:pt idx="464">
                  <c:v>188.92529090245566</c:v>
                </c:pt>
                <c:pt idx="465">
                  <c:v>188.37285312016806</c:v>
                </c:pt>
                <c:pt idx="466">
                  <c:v>188.16400210062662</c:v>
                </c:pt>
                <c:pt idx="467">
                  <c:v>191.43123753865561</c:v>
                </c:pt>
                <c:pt idx="468">
                  <c:v>189.24902788798013</c:v>
                </c:pt>
                <c:pt idx="469">
                  <c:v>193.09777339299521</c:v>
                </c:pt>
                <c:pt idx="470">
                  <c:v>191.31919813156128</c:v>
                </c:pt>
                <c:pt idx="471">
                  <c:v>190.21708567937216</c:v>
                </c:pt>
                <c:pt idx="472">
                  <c:v>189.87363084157309</c:v>
                </c:pt>
                <c:pt idx="473">
                  <c:v>190.6876080830892</c:v>
                </c:pt>
                <c:pt idx="474">
                  <c:v>191.32151746749878</c:v>
                </c:pt>
                <c:pt idx="475">
                  <c:v>188.2527092297872</c:v>
                </c:pt>
                <c:pt idx="476">
                  <c:v>191.01655117670694</c:v>
                </c:pt>
                <c:pt idx="477">
                  <c:v>190.72123336791992</c:v>
                </c:pt>
                <c:pt idx="478">
                  <c:v>189.73223431905112</c:v>
                </c:pt>
                <c:pt idx="479">
                  <c:v>190.72416925430298</c:v>
                </c:pt>
                <c:pt idx="480">
                  <c:v>191.84206438064575</c:v>
                </c:pt>
                <c:pt idx="481">
                  <c:v>191.58552026748657</c:v>
                </c:pt>
                <c:pt idx="482">
                  <c:v>192.16994524002075</c:v>
                </c:pt>
                <c:pt idx="483">
                  <c:v>190.82136138280234</c:v>
                </c:pt>
                <c:pt idx="484">
                  <c:v>188.99520699183145</c:v>
                </c:pt>
                <c:pt idx="485">
                  <c:v>187.92578045527139</c:v>
                </c:pt>
                <c:pt idx="486">
                  <c:v>187.77286704381308</c:v>
                </c:pt>
                <c:pt idx="487">
                  <c:v>188.63654216130575</c:v>
                </c:pt>
                <c:pt idx="488">
                  <c:v>189.10388867060342</c:v>
                </c:pt>
                <c:pt idx="489">
                  <c:v>189.10953140258789</c:v>
                </c:pt>
                <c:pt idx="490">
                  <c:v>189.48587942123413</c:v>
                </c:pt>
                <c:pt idx="491">
                  <c:v>189.113481203715</c:v>
                </c:pt>
                <c:pt idx="492">
                  <c:v>187.2003895441691</c:v>
                </c:pt>
                <c:pt idx="493">
                  <c:v>187.43544594446817</c:v>
                </c:pt>
                <c:pt idx="494">
                  <c:v>188.83691596984863</c:v>
                </c:pt>
                <c:pt idx="495">
                  <c:v>188.57646433512369</c:v>
                </c:pt>
                <c:pt idx="496">
                  <c:v>188.67347621917725</c:v>
                </c:pt>
                <c:pt idx="497">
                  <c:v>188.70401207605997</c:v>
                </c:pt>
                <c:pt idx="498">
                  <c:v>187.82766342163086</c:v>
                </c:pt>
                <c:pt idx="499">
                  <c:v>186.79384517669678</c:v>
                </c:pt>
                <c:pt idx="500">
                  <c:v>187.6671379407247</c:v>
                </c:pt>
                <c:pt idx="501">
                  <c:v>189.36835670471191</c:v>
                </c:pt>
                <c:pt idx="502">
                  <c:v>188.10372575124106</c:v>
                </c:pt>
                <c:pt idx="503">
                  <c:v>187.62024593353271</c:v>
                </c:pt>
                <c:pt idx="504">
                  <c:v>188.19670645395914</c:v>
                </c:pt>
                <c:pt idx="505">
                  <c:v>188.72431770960489</c:v>
                </c:pt>
                <c:pt idx="506">
                  <c:v>187.02426560719809</c:v>
                </c:pt>
                <c:pt idx="507">
                  <c:v>182.87525876363119</c:v>
                </c:pt>
                <c:pt idx="508">
                  <c:v>183.27741734186807</c:v>
                </c:pt>
                <c:pt idx="509">
                  <c:v>182.23011064529419</c:v>
                </c:pt>
                <c:pt idx="510">
                  <c:v>182.0185388964276</c:v>
                </c:pt>
                <c:pt idx="511">
                  <c:v>184.28694899876913</c:v>
                </c:pt>
                <c:pt idx="512">
                  <c:v>182.74637361852135</c:v>
                </c:pt>
                <c:pt idx="513">
                  <c:v>180.68313153584799</c:v>
                </c:pt>
                <c:pt idx="514">
                  <c:v>180.52978706359863</c:v>
                </c:pt>
                <c:pt idx="515">
                  <c:v>181.052281220754</c:v>
                </c:pt>
                <c:pt idx="516">
                  <c:v>179.48762798309326</c:v>
                </c:pt>
                <c:pt idx="517">
                  <c:v>180.42469072341919</c:v>
                </c:pt>
                <c:pt idx="518">
                  <c:v>179.28249183067908</c:v>
                </c:pt>
                <c:pt idx="519">
                  <c:v>182.24050820090554</c:v>
                </c:pt>
                <c:pt idx="520">
                  <c:v>179.91860008239746</c:v>
                </c:pt>
                <c:pt idx="521">
                  <c:v>181.4216194152832</c:v>
                </c:pt>
                <c:pt idx="522">
                  <c:v>183.2466025352478</c:v>
                </c:pt>
                <c:pt idx="523">
                  <c:v>182.8696257273356</c:v>
                </c:pt>
                <c:pt idx="524">
                  <c:v>181.81707016626993</c:v>
                </c:pt>
                <c:pt idx="525">
                  <c:v>181.57129398981729</c:v>
                </c:pt>
                <c:pt idx="526">
                  <c:v>180.89475011825562</c:v>
                </c:pt>
                <c:pt idx="527">
                  <c:v>180.41968107223511</c:v>
                </c:pt>
                <c:pt idx="528">
                  <c:v>178.1360961596171</c:v>
                </c:pt>
                <c:pt idx="529">
                  <c:v>177.27446222305298</c:v>
                </c:pt>
                <c:pt idx="530">
                  <c:v>178.66554927825928</c:v>
                </c:pt>
                <c:pt idx="531">
                  <c:v>179.48946189880371</c:v>
                </c:pt>
                <c:pt idx="532">
                  <c:v>182.44849872589111</c:v>
                </c:pt>
                <c:pt idx="533">
                  <c:v>182.31806914011636</c:v>
                </c:pt>
                <c:pt idx="534">
                  <c:v>179.36572678883871</c:v>
                </c:pt>
                <c:pt idx="535">
                  <c:v>176.48895613352457</c:v>
                </c:pt>
                <c:pt idx="536">
                  <c:v>174.3309089342753</c:v>
                </c:pt>
                <c:pt idx="537">
                  <c:v>175.09995524088541</c:v>
                </c:pt>
                <c:pt idx="538">
                  <c:v>179.88387425740561</c:v>
                </c:pt>
                <c:pt idx="539">
                  <c:v>178.16441186269125</c:v>
                </c:pt>
                <c:pt idx="540">
                  <c:v>177.49393192927042</c:v>
                </c:pt>
                <c:pt idx="541">
                  <c:v>174.49507236480713</c:v>
                </c:pt>
                <c:pt idx="542">
                  <c:v>175.11512200037637</c:v>
                </c:pt>
                <c:pt idx="543">
                  <c:v>174.47285380262011</c:v>
                </c:pt>
                <c:pt idx="544">
                  <c:v>173.0838745435079</c:v>
                </c:pt>
                <c:pt idx="545">
                  <c:v>172.96774498192039</c:v>
                </c:pt>
                <c:pt idx="546">
                  <c:v>174.47309271494547</c:v>
                </c:pt>
                <c:pt idx="547">
                  <c:v>173.39684592799136</c:v>
                </c:pt>
                <c:pt idx="548">
                  <c:v>170.58178663253784</c:v>
                </c:pt>
                <c:pt idx="549">
                  <c:v>168.48982604344687</c:v>
                </c:pt>
                <c:pt idx="550">
                  <c:v>170.07300758361816</c:v>
                </c:pt>
                <c:pt idx="551">
                  <c:v>170.41829284032187</c:v>
                </c:pt>
                <c:pt idx="552">
                  <c:v>170.28005679448447</c:v>
                </c:pt>
                <c:pt idx="553">
                  <c:v>168.59736184512869</c:v>
                </c:pt>
                <c:pt idx="554">
                  <c:v>170.44811993334667</c:v>
                </c:pt>
                <c:pt idx="555">
                  <c:v>171.14682324727377</c:v>
                </c:pt>
                <c:pt idx="556">
                  <c:v>169.500203927358</c:v>
                </c:pt>
                <c:pt idx="557">
                  <c:v>172.90209213892618</c:v>
                </c:pt>
                <c:pt idx="558">
                  <c:v>173.15893411636353</c:v>
                </c:pt>
                <c:pt idx="559">
                  <c:v>172.7839674949646</c:v>
                </c:pt>
                <c:pt idx="560">
                  <c:v>170.89554500579834</c:v>
                </c:pt>
                <c:pt idx="561">
                  <c:v>170.10421832402548</c:v>
                </c:pt>
                <c:pt idx="562">
                  <c:v>167.99695110321045</c:v>
                </c:pt>
                <c:pt idx="563">
                  <c:v>167.67831341425577</c:v>
                </c:pt>
                <c:pt idx="564">
                  <c:v>167.39161030451456</c:v>
                </c:pt>
                <c:pt idx="565">
                  <c:v>167.40750694274902</c:v>
                </c:pt>
                <c:pt idx="566">
                  <c:v>168.15791511535645</c:v>
                </c:pt>
                <c:pt idx="567">
                  <c:v>167.9842399195621</c:v>
                </c:pt>
                <c:pt idx="568">
                  <c:v>166.37002277374268</c:v>
                </c:pt>
                <c:pt idx="569">
                  <c:v>164.37230571111044</c:v>
                </c:pt>
                <c:pt idx="570">
                  <c:v>163.14263359705606</c:v>
                </c:pt>
                <c:pt idx="571">
                  <c:v>165.14339001973471</c:v>
                </c:pt>
                <c:pt idx="572">
                  <c:v>165.02074845631918</c:v>
                </c:pt>
                <c:pt idx="573">
                  <c:v>164.01494725545248</c:v>
                </c:pt>
                <c:pt idx="574">
                  <c:v>163.91332515080771</c:v>
                </c:pt>
                <c:pt idx="575">
                  <c:v>163.12443240483603</c:v>
                </c:pt>
                <c:pt idx="576">
                  <c:v>160.42549800872803</c:v>
                </c:pt>
                <c:pt idx="577">
                  <c:v>159.95812527338663</c:v>
                </c:pt>
                <c:pt idx="578">
                  <c:v>162.42416159311929</c:v>
                </c:pt>
                <c:pt idx="579">
                  <c:v>162.93528938293457</c:v>
                </c:pt>
                <c:pt idx="580">
                  <c:v>162.65677769978842</c:v>
                </c:pt>
                <c:pt idx="581">
                  <c:v>159.91672690709433</c:v>
                </c:pt>
                <c:pt idx="582">
                  <c:v>161.09044901529947</c:v>
                </c:pt>
                <c:pt idx="583">
                  <c:v>158.24398597081503</c:v>
                </c:pt>
                <c:pt idx="584">
                  <c:v>156.98041407267252</c:v>
                </c:pt>
                <c:pt idx="585">
                  <c:v>157.64462296168008</c:v>
                </c:pt>
                <c:pt idx="586">
                  <c:v>154.14823309580484</c:v>
                </c:pt>
                <c:pt idx="587">
                  <c:v>153.9362309506065</c:v>
                </c:pt>
                <c:pt idx="588">
                  <c:v>154.54038000106812</c:v>
                </c:pt>
                <c:pt idx="589">
                  <c:v>153.17892042795816</c:v>
                </c:pt>
                <c:pt idx="590">
                  <c:v>148.96707257357511</c:v>
                </c:pt>
                <c:pt idx="591">
                  <c:v>150.23563941319784</c:v>
                </c:pt>
                <c:pt idx="592">
                  <c:v>153.26846583684286</c:v>
                </c:pt>
                <c:pt idx="593">
                  <c:v>153.19873205820718</c:v>
                </c:pt>
                <c:pt idx="594">
                  <c:v>152.22060452974759</c:v>
                </c:pt>
                <c:pt idx="595">
                  <c:v>151.74700021743774</c:v>
                </c:pt>
                <c:pt idx="596">
                  <c:v>151.70852963129678</c:v>
                </c:pt>
                <c:pt idx="597">
                  <c:v>149.70714410146078</c:v>
                </c:pt>
                <c:pt idx="598">
                  <c:v>147.58905092875162</c:v>
                </c:pt>
                <c:pt idx="599">
                  <c:v>147.16933552424112</c:v>
                </c:pt>
                <c:pt idx="600">
                  <c:v>148.02842423288445</c:v>
                </c:pt>
                <c:pt idx="601">
                  <c:v>146.77573331197104</c:v>
                </c:pt>
                <c:pt idx="602">
                  <c:v>146.17525377775493</c:v>
                </c:pt>
                <c:pt idx="603">
                  <c:v>144.12850681940714</c:v>
                </c:pt>
                <c:pt idx="604">
                  <c:v>141.26312144597372</c:v>
                </c:pt>
                <c:pt idx="605">
                  <c:v>140.51653035481772</c:v>
                </c:pt>
                <c:pt idx="606">
                  <c:v>141.8127826054891</c:v>
                </c:pt>
                <c:pt idx="607">
                  <c:v>142.13200298945108</c:v>
                </c:pt>
                <c:pt idx="608">
                  <c:v>141.17628125642474</c:v>
                </c:pt>
                <c:pt idx="609">
                  <c:v>141.19770034154257</c:v>
                </c:pt>
                <c:pt idx="610">
                  <c:v>139.07919724782309</c:v>
                </c:pt>
                <c:pt idx="611">
                  <c:v>136.49766572316489</c:v>
                </c:pt>
                <c:pt idx="612">
                  <c:v>136.81713755925497</c:v>
                </c:pt>
                <c:pt idx="613">
                  <c:v>136.39571340878805</c:v>
                </c:pt>
                <c:pt idx="614">
                  <c:v>134.88334401448569</c:v>
                </c:pt>
                <c:pt idx="615">
                  <c:v>133.16166607538858</c:v>
                </c:pt>
                <c:pt idx="616">
                  <c:v>130.37034177780151</c:v>
                </c:pt>
                <c:pt idx="617">
                  <c:v>124.20047219594319</c:v>
                </c:pt>
                <c:pt idx="618">
                  <c:v>115.73348582874645</c:v>
                </c:pt>
                <c:pt idx="627">
                  <c:v>182.12948947482639</c:v>
                </c:pt>
                <c:pt idx="628">
                  <c:v>180.77606248855591</c:v>
                </c:pt>
                <c:pt idx="629">
                  <c:v>181.8400648434957</c:v>
                </c:pt>
                <c:pt idx="630">
                  <c:v>181.97022803624472</c:v>
                </c:pt>
                <c:pt idx="631">
                  <c:v>181.92150084177652</c:v>
                </c:pt>
                <c:pt idx="632">
                  <c:v>179.8664379119873</c:v>
                </c:pt>
                <c:pt idx="633">
                  <c:v>178.23908233642578</c:v>
                </c:pt>
                <c:pt idx="634">
                  <c:v>181.01927518844604</c:v>
                </c:pt>
                <c:pt idx="635">
                  <c:v>181.74544270833334</c:v>
                </c:pt>
                <c:pt idx="636">
                  <c:v>182.13796838124594</c:v>
                </c:pt>
                <c:pt idx="637">
                  <c:v>181.57941579818726</c:v>
                </c:pt>
                <c:pt idx="638">
                  <c:v>179.52565392027509</c:v>
                </c:pt>
                <c:pt idx="639">
                  <c:v>177.90227937698364</c:v>
                </c:pt>
                <c:pt idx="640">
                  <c:v>177.56918541590372</c:v>
                </c:pt>
                <c:pt idx="641">
                  <c:v>178.65108569463095</c:v>
                </c:pt>
                <c:pt idx="642">
                  <c:v>179.83617353439331</c:v>
                </c:pt>
                <c:pt idx="643">
                  <c:v>177.98627630869547</c:v>
                </c:pt>
                <c:pt idx="644">
                  <c:v>177.71881866455078</c:v>
                </c:pt>
                <c:pt idx="645">
                  <c:v>175.4972736040751</c:v>
                </c:pt>
                <c:pt idx="646">
                  <c:v>174.09470669428507</c:v>
                </c:pt>
                <c:pt idx="647">
                  <c:v>173.31283113326148</c:v>
                </c:pt>
                <c:pt idx="648">
                  <c:v>176.98593231568853</c:v>
                </c:pt>
                <c:pt idx="649">
                  <c:v>178.33175404866537</c:v>
                </c:pt>
                <c:pt idx="650">
                  <c:v>176.40087858835855</c:v>
                </c:pt>
                <c:pt idx="651">
                  <c:v>177.28030321074695</c:v>
                </c:pt>
                <c:pt idx="652">
                  <c:v>175.27811431884766</c:v>
                </c:pt>
                <c:pt idx="654">
                  <c:v>174.96167031312601</c:v>
                </c:pt>
                <c:pt idx="655">
                  <c:v>177.33134078979492</c:v>
                </c:pt>
                <c:pt idx="656">
                  <c:v>177.20311574733003</c:v>
                </c:pt>
                <c:pt idx="657">
                  <c:v>175.39269383748373</c:v>
                </c:pt>
                <c:pt idx="658">
                  <c:v>177.02832508087158</c:v>
                </c:pt>
                <c:pt idx="659">
                  <c:v>175.36766942342123</c:v>
                </c:pt>
                <c:pt idx="660">
                  <c:v>172.47554111480713</c:v>
                </c:pt>
                <c:pt idx="661">
                  <c:v>173.18255043029785</c:v>
                </c:pt>
                <c:pt idx="662">
                  <c:v>173.27781454722086</c:v>
                </c:pt>
                <c:pt idx="663">
                  <c:v>173.63769865036011</c:v>
                </c:pt>
                <c:pt idx="664">
                  <c:v>175.14005947113037</c:v>
                </c:pt>
                <c:pt idx="665">
                  <c:v>172.44454272588095</c:v>
                </c:pt>
                <c:pt idx="666">
                  <c:v>172.41441188139075</c:v>
                </c:pt>
                <c:pt idx="667">
                  <c:v>170.40105866732662</c:v>
                </c:pt>
                <c:pt idx="668">
                  <c:v>170.73427327473959</c:v>
                </c:pt>
                <c:pt idx="669">
                  <c:v>177.21930972012606</c:v>
                </c:pt>
                <c:pt idx="670">
                  <c:v>177.47972654684995</c:v>
                </c:pt>
                <c:pt idx="671">
                  <c:v>177.12267843882242</c:v>
                </c:pt>
                <c:pt idx="672">
                  <c:v>179.68321180343628</c:v>
                </c:pt>
                <c:pt idx="673">
                  <c:v>178.33536434173584</c:v>
                </c:pt>
                <c:pt idx="674">
                  <c:v>174.47231975354646</c:v>
                </c:pt>
                <c:pt idx="675">
                  <c:v>174.9230759938558</c:v>
                </c:pt>
                <c:pt idx="676">
                  <c:v>177.58416382471719</c:v>
                </c:pt>
                <c:pt idx="677">
                  <c:v>179.10035371780396</c:v>
                </c:pt>
                <c:pt idx="678">
                  <c:v>177.98863744735718</c:v>
                </c:pt>
                <c:pt idx="679">
                  <c:v>177.19015718347887</c:v>
                </c:pt>
                <c:pt idx="680">
                  <c:v>177.42949597040811</c:v>
                </c:pt>
                <c:pt idx="681">
                  <c:v>175.33600918451944</c:v>
                </c:pt>
                <c:pt idx="682">
                  <c:v>174.46453269322714</c:v>
                </c:pt>
                <c:pt idx="683">
                  <c:v>178.00549475351968</c:v>
                </c:pt>
                <c:pt idx="684">
                  <c:v>178.07597732543945</c:v>
                </c:pt>
                <c:pt idx="685">
                  <c:v>177.65369621912637</c:v>
                </c:pt>
                <c:pt idx="686">
                  <c:v>177.83714182000412</c:v>
                </c:pt>
                <c:pt idx="687">
                  <c:v>178.31975587209067</c:v>
                </c:pt>
                <c:pt idx="688">
                  <c:v>176.18834575017294</c:v>
                </c:pt>
                <c:pt idx="689">
                  <c:v>174.39076042175293</c:v>
                </c:pt>
                <c:pt idx="690">
                  <c:v>176.98442824681601</c:v>
                </c:pt>
                <c:pt idx="691">
                  <c:v>176.6357887463692</c:v>
                </c:pt>
                <c:pt idx="692">
                  <c:v>177.59245920181274</c:v>
                </c:pt>
                <c:pt idx="693">
                  <c:v>176.6075037320455</c:v>
                </c:pt>
                <c:pt idx="694">
                  <c:v>176.2152541478475</c:v>
                </c:pt>
                <c:pt idx="695">
                  <c:v>173.53445100784302</c:v>
                </c:pt>
                <c:pt idx="696">
                  <c:v>173.95894209543863</c:v>
                </c:pt>
                <c:pt idx="697">
                  <c:v>173.98055394490561</c:v>
                </c:pt>
                <c:pt idx="698">
                  <c:v>175.45816898345947</c:v>
                </c:pt>
                <c:pt idx="699">
                  <c:v>175.69558970133463</c:v>
                </c:pt>
                <c:pt idx="700">
                  <c:v>174.5546703338623</c:v>
                </c:pt>
                <c:pt idx="701">
                  <c:v>173.09726969401041</c:v>
                </c:pt>
                <c:pt idx="702">
                  <c:v>171.33872858683267</c:v>
                </c:pt>
                <c:pt idx="703">
                  <c:v>171.38125610351563</c:v>
                </c:pt>
                <c:pt idx="704">
                  <c:v>172.92849795023599</c:v>
                </c:pt>
                <c:pt idx="705">
                  <c:v>174.05773289998373</c:v>
                </c:pt>
                <c:pt idx="706">
                  <c:v>172.62471199035645</c:v>
                </c:pt>
                <c:pt idx="707">
                  <c:v>172.41946156819662</c:v>
                </c:pt>
                <c:pt idx="708">
                  <c:v>171.1534620920817</c:v>
                </c:pt>
                <c:pt idx="709">
                  <c:v>169.37982368469238</c:v>
                </c:pt>
                <c:pt idx="710">
                  <c:v>168.40267372131348</c:v>
                </c:pt>
                <c:pt idx="711">
                  <c:v>170.20163896348743</c:v>
                </c:pt>
                <c:pt idx="712">
                  <c:v>172.74182192484537</c:v>
                </c:pt>
                <c:pt idx="713">
                  <c:v>172.66799163818359</c:v>
                </c:pt>
                <c:pt idx="714">
                  <c:v>173.09602419535318</c:v>
                </c:pt>
                <c:pt idx="715">
                  <c:v>171.05347315470377</c:v>
                </c:pt>
                <c:pt idx="716">
                  <c:v>169.37043430494225</c:v>
                </c:pt>
                <c:pt idx="717">
                  <c:v>168.15042368570963</c:v>
                </c:pt>
                <c:pt idx="718">
                  <c:v>170.53883043924967</c:v>
                </c:pt>
                <c:pt idx="719">
                  <c:v>172.07073911031088</c:v>
                </c:pt>
                <c:pt idx="720">
                  <c:v>170.07387034098306</c:v>
                </c:pt>
                <c:pt idx="721">
                  <c:v>168.87136904398599</c:v>
                </c:pt>
                <c:pt idx="722">
                  <c:v>168.44177373250326</c:v>
                </c:pt>
                <c:pt idx="723">
                  <c:v>166.48136329650879</c:v>
                </c:pt>
                <c:pt idx="724">
                  <c:v>166.17867469787598</c:v>
                </c:pt>
                <c:pt idx="725">
                  <c:v>167.68796730041504</c:v>
                </c:pt>
                <c:pt idx="726">
                  <c:v>169.42699559529623</c:v>
                </c:pt>
                <c:pt idx="727">
                  <c:v>166.44675636291504</c:v>
                </c:pt>
                <c:pt idx="728">
                  <c:v>167.85513657789963</c:v>
                </c:pt>
                <c:pt idx="730">
                  <c:v>165.27155303955078</c:v>
                </c:pt>
                <c:pt idx="731">
                  <c:v>164.26639366149902</c:v>
                </c:pt>
                <c:pt idx="732">
                  <c:v>165.67374865214029</c:v>
                </c:pt>
                <c:pt idx="733">
                  <c:v>167.5619010925293</c:v>
                </c:pt>
                <c:pt idx="734">
                  <c:v>165.67456436157227</c:v>
                </c:pt>
                <c:pt idx="735">
                  <c:v>165.23317845662436</c:v>
                </c:pt>
                <c:pt idx="736">
                  <c:v>166.38681920369467</c:v>
                </c:pt>
                <c:pt idx="737">
                  <c:v>164.88097686767577</c:v>
                </c:pt>
                <c:pt idx="738">
                  <c:v>162.60658264160156</c:v>
                </c:pt>
                <c:pt idx="739">
                  <c:v>165.83868535359701</c:v>
                </c:pt>
                <c:pt idx="740">
                  <c:v>167.26015981038412</c:v>
                </c:pt>
                <c:pt idx="741">
                  <c:v>166.5472501118978</c:v>
                </c:pt>
                <c:pt idx="742">
                  <c:v>166.73793665568033</c:v>
                </c:pt>
                <c:pt idx="743">
                  <c:v>163.77816899617514</c:v>
                </c:pt>
                <c:pt idx="744">
                  <c:v>162.27117411295572</c:v>
                </c:pt>
                <c:pt idx="745">
                  <c:v>164.37950388590494</c:v>
                </c:pt>
                <c:pt idx="746">
                  <c:v>165.16671752929688</c:v>
                </c:pt>
                <c:pt idx="747">
                  <c:v>166.45308113098145</c:v>
                </c:pt>
                <c:pt idx="748">
                  <c:v>165.03075981140137</c:v>
                </c:pt>
                <c:pt idx="749">
                  <c:v>162.86555099487305</c:v>
                </c:pt>
                <c:pt idx="750">
                  <c:v>160.06834920247397</c:v>
                </c:pt>
                <c:pt idx="751">
                  <c:v>161.11670091417102</c:v>
                </c:pt>
                <c:pt idx="752">
                  <c:v>184.09303131103516</c:v>
                </c:pt>
                <c:pt idx="753">
                  <c:v>186.90587679545084</c:v>
                </c:pt>
                <c:pt idx="754">
                  <c:v>187.84471321105957</c:v>
                </c:pt>
                <c:pt idx="755">
                  <c:v>189.31584421793619</c:v>
                </c:pt>
                <c:pt idx="756">
                  <c:v>189.44657389322916</c:v>
                </c:pt>
                <c:pt idx="757">
                  <c:v>190.26532046000162</c:v>
                </c:pt>
                <c:pt idx="758">
                  <c:v>186.16440073649088</c:v>
                </c:pt>
                <c:pt idx="759">
                  <c:v>185.74714724222818</c:v>
                </c:pt>
                <c:pt idx="760">
                  <c:v>188.08636728922525</c:v>
                </c:pt>
                <c:pt idx="761">
                  <c:v>188.42926534016928</c:v>
                </c:pt>
                <c:pt idx="762">
                  <c:v>188.25548553466797</c:v>
                </c:pt>
                <c:pt idx="763">
                  <c:v>185.05793507893881</c:v>
                </c:pt>
                <c:pt idx="764">
                  <c:v>186.90095955984933</c:v>
                </c:pt>
                <c:pt idx="765">
                  <c:v>179.80892944335938</c:v>
                </c:pt>
                <c:pt idx="782">
                  <c:v>192.8591480255127</c:v>
                </c:pt>
                <c:pt idx="783">
                  <c:v>189.94844309488931</c:v>
                </c:pt>
                <c:pt idx="784">
                  <c:v>191.64139048258463</c:v>
                </c:pt>
                <c:pt idx="785">
                  <c:v>191.81021817525229</c:v>
                </c:pt>
                <c:pt idx="786">
                  <c:v>193.96357027689615</c:v>
                </c:pt>
                <c:pt idx="787">
                  <c:v>196.30548985799155</c:v>
                </c:pt>
                <c:pt idx="788">
                  <c:v>197.68835639953613</c:v>
                </c:pt>
                <c:pt idx="789">
                  <c:v>195.38728968302408</c:v>
                </c:pt>
                <c:pt idx="790">
                  <c:v>196.89398574829102</c:v>
                </c:pt>
                <c:pt idx="791">
                  <c:v>192.68875122070313</c:v>
                </c:pt>
                <c:pt idx="792">
                  <c:v>197.2434056599935</c:v>
                </c:pt>
                <c:pt idx="793">
                  <c:v>196.60410308837891</c:v>
                </c:pt>
                <c:pt idx="794">
                  <c:v>197.41099611918131</c:v>
                </c:pt>
                <c:pt idx="795">
                  <c:v>197.93282190958658</c:v>
                </c:pt>
                <c:pt idx="796">
                  <c:v>197.35449663798013</c:v>
                </c:pt>
                <c:pt idx="797">
                  <c:v>196.69138145446777</c:v>
                </c:pt>
                <c:pt idx="798">
                  <c:v>195.83773549397787</c:v>
                </c:pt>
                <c:pt idx="799">
                  <c:v>194.38772074381509</c:v>
                </c:pt>
                <c:pt idx="800">
                  <c:v>193.01630783081055</c:v>
                </c:pt>
                <c:pt idx="801">
                  <c:v>190.68512026468912</c:v>
                </c:pt>
                <c:pt idx="802">
                  <c:v>190.97268549601236</c:v>
                </c:pt>
                <c:pt idx="803">
                  <c:v>192.34950574239096</c:v>
                </c:pt>
                <c:pt idx="804">
                  <c:v>192.35124842325845</c:v>
                </c:pt>
                <c:pt idx="805">
                  <c:v>191.63675371805826</c:v>
                </c:pt>
                <c:pt idx="806">
                  <c:v>192.24383672078451</c:v>
                </c:pt>
                <c:pt idx="807">
                  <c:v>192.04180971781412</c:v>
                </c:pt>
                <c:pt idx="808">
                  <c:v>192.85114796956381</c:v>
                </c:pt>
                <c:pt idx="809">
                  <c:v>193.77318318684897</c:v>
                </c:pt>
                <c:pt idx="810">
                  <c:v>195.77016639709473</c:v>
                </c:pt>
                <c:pt idx="811">
                  <c:v>194.58729298909506</c:v>
                </c:pt>
                <c:pt idx="812">
                  <c:v>192.85175895690918</c:v>
                </c:pt>
                <c:pt idx="813">
                  <c:v>192.56941223144531</c:v>
                </c:pt>
                <c:pt idx="814">
                  <c:v>191.29671605428061</c:v>
                </c:pt>
                <c:pt idx="815">
                  <c:v>189.12612024943033</c:v>
                </c:pt>
                <c:pt idx="816">
                  <c:v>191.29361852010092</c:v>
                </c:pt>
                <c:pt idx="817">
                  <c:v>194.5603519015842</c:v>
                </c:pt>
                <c:pt idx="819">
                  <c:v>197.05727767944336</c:v>
                </c:pt>
                <c:pt idx="820">
                  <c:v>195.53588422139487</c:v>
                </c:pt>
                <c:pt idx="821">
                  <c:v>191.43528811136881</c:v>
                </c:pt>
                <c:pt idx="822">
                  <c:v>191.30727450052896</c:v>
                </c:pt>
                <c:pt idx="823">
                  <c:v>193.32908312479654</c:v>
                </c:pt>
                <c:pt idx="824">
                  <c:v>192.74450302124023</c:v>
                </c:pt>
                <c:pt idx="825">
                  <c:v>191.97646649678549</c:v>
                </c:pt>
                <c:pt idx="826">
                  <c:v>192.11999130249023</c:v>
                </c:pt>
                <c:pt idx="827">
                  <c:v>190.49195957183838</c:v>
                </c:pt>
                <c:pt idx="828">
                  <c:v>189.40475908915201</c:v>
                </c:pt>
                <c:pt idx="829">
                  <c:v>189.07985654084578</c:v>
                </c:pt>
                <c:pt idx="830">
                  <c:v>190.85206858317056</c:v>
                </c:pt>
                <c:pt idx="831">
                  <c:v>191.09626902704653</c:v>
                </c:pt>
                <c:pt idx="832">
                  <c:v>187.69911257425943</c:v>
                </c:pt>
                <c:pt idx="833">
                  <c:v>191.19209035237631</c:v>
                </c:pt>
                <c:pt idx="834">
                  <c:v>192.7078685760498</c:v>
                </c:pt>
                <c:pt idx="835">
                  <c:v>190.59475962320963</c:v>
                </c:pt>
                <c:pt idx="836">
                  <c:v>191.45045789082846</c:v>
                </c:pt>
                <c:pt idx="837">
                  <c:v>189.8757438659668</c:v>
                </c:pt>
                <c:pt idx="838">
                  <c:v>190.59820556640625</c:v>
                </c:pt>
                <c:pt idx="839">
                  <c:v>187.06759897867838</c:v>
                </c:pt>
                <c:pt idx="840">
                  <c:v>191.05254809061685</c:v>
                </c:pt>
                <c:pt idx="841">
                  <c:v>189.01815032958984</c:v>
                </c:pt>
                <c:pt idx="842">
                  <c:v>188.30796305338541</c:v>
                </c:pt>
                <c:pt idx="843">
                  <c:v>188.93929608662924</c:v>
                </c:pt>
                <c:pt idx="844">
                  <c:v>190.1476879119873</c:v>
                </c:pt>
                <c:pt idx="845">
                  <c:v>189.92714055379233</c:v>
                </c:pt>
                <c:pt idx="846">
                  <c:v>188.88119252522787</c:v>
                </c:pt>
                <c:pt idx="847">
                  <c:v>189.28522555033365</c:v>
                </c:pt>
                <c:pt idx="848">
                  <c:v>189.50189908345541</c:v>
                </c:pt>
                <c:pt idx="849">
                  <c:v>187.90389887491861</c:v>
                </c:pt>
                <c:pt idx="850">
                  <c:v>183.79450289408365</c:v>
                </c:pt>
                <c:pt idx="851">
                  <c:v>188.24725659688315</c:v>
                </c:pt>
                <c:pt idx="852">
                  <c:v>188.95250447591147</c:v>
                </c:pt>
                <c:pt idx="853">
                  <c:v>186.64859898885092</c:v>
                </c:pt>
                <c:pt idx="854">
                  <c:v>188.97174135843912</c:v>
                </c:pt>
                <c:pt idx="855">
                  <c:v>187.82368787129721</c:v>
                </c:pt>
                <c:pt idx="856">
                  <c:v>185.81779861450195</c:v>
                </c:pt>
                <c:pt idx="857">
                  <c:v>186.21952692667642</c:v>
                </c:pt>
                <c:pt idx="858">
                  <c:v>185.83209292093912</c:v>
                </c:pt>
                <c:pt idx="859">
                  <c:v>187.26314226786295</c:v>
                </c:pt>
                <c:pt idx="860">
                  <c:v>186.59129269917807</c:v>
                </c:pt>
                <c:pt idx="861">
                  <c:v>171.73867034912109</c:v>
                </c:pt>
                <c:pt idx="862">
                  <c:v>185.42601776123047</c:v>
                </c:pt>
                <c:pt idx="863">
                  <c:v>182.76478640238443</c:v>
                </c:pt>
                <c:pt idx="864">
                  <c:v>181.82415962219238</c:v>
                </c:pt>
                <c:pt idx="865">
                  <c:v>183.33039410909018</c:v>
                </c:pt>
                <c:pt idx="866">
                  <c:v>183.58371607462564</c:v>
                </c:pt>
                <c:pt idx="867">
                  <c:v>182.5301602681478</c:v>
                </c:pt>
                <c:pt idx="868">
                  <c:v>181.50187683105469</c:v>
                </c:pt>
                <c:pt idx="869">
                  <c:v>179.46546872456869</c:v>
                </c:pt>
                <c:pt idx="870">
                  <c:v>178.08286031087241</c:v>
                </c:pt>
                <c:pt idx="871">
                  <c:v>178.32688013712564</c:v>
                </c:pt>
                <c:pt idx="872">
                  <c:v>178.49808375040689</c:v>
                </c:pt>
                <c:pt idx="873">
                  <c:v>178.63323084513345</c:v>
                </c:pt>
                <c:pt idx="874">
                  <c:v>176.78604571024576</c:v>
                </c:pt>
                <c:pt idx="875">
                  <c:v>177.37486775716147</c:v>
                </c:pt>
                <c:pt idx="876">
                  <c:v>175.65242731003534</c:v>
                </c:pt>
                <c:pt idx="877">
                  <c:v>174.96595446268717</c:v>
                </c:pt>
                <c:pt idx="878">
                  <c:v>174.62652778625488</c:v>
                </c:pt>
                <c:pt idx="879">
                  <c:v>174.83078956604004</c:v>
                </c:pt>
                <c:pt idx="880">
                  <c:v>174.24217054578992</c:v>
                </c:pt>
                <c:pt idx="881">
                  <c:v>170.7218116760254</c:v>
                </c:pt>
                <c:pt idx="882">
                  <c:v>170.24867502848306</c:v>
                </c:pt>
                <c:pt idx="884">
                  <c:v>190.81829923741958</c:v>
                </c:pt>
                <c:pt idx="885">
                  <c:v>194.31114474209872</c:v>
                </c:pt>
                <c:pt idx="886">
                  <c:v>195.08381398518881</c:v>
                </c:pt>
                <c:pt idx="887">
                  <c:v>195.39083035786948</c:v>
                </c:pt>
                <c:pt idx="888">
                  <c:v>194.5085589090983</c:v>
                </c:pt>
                <c:pt idx="889">
                  <c:v>194.24996630350748</c:v>
                </c:pt>
                <c:pt idx="890">
                  <c:v>193.46403058369955</c:v>
                </c:pt>
                <c:pt idx="891">
                  <c:v>191.99436442057291</c:v>
                </c:pt>
                <c:pt idx="892">
                  <c:v>191.96039009094238</c:v>
                </c:pt>
                <c:pt idx="893">
                  <c:v>189.10673141479492</c:v>
                </c:pt>
                <c:pt idx="894">
                  <c:v>192.65950711568198</c:v>
                </c:pt>
                <c:pt idx="895">
                  <c:v>191.48240979512533</c:v>
                </c:pt>
                <c:pt idx="896">
                  <c:v>191.80669911702475</c:v>
                </c:pt>
                <c:pt idx="897">
                  <c:v>194.44193522135416</c:v>
                </c:pt>
                <c:pt idx="898">
                  <c:v>192.79699007670084</c:v>
                </c:pt>
                <c:pt idx="899">
                  <c:v>192.2293504079183</c:v>
                </c:pt>
                <c:pt idx="900">
                  <c:v>194.01894378662109</c:v>
                </c:pt>
                <c:pt idx="901">
                  <c:v>195.00509134928384</c:v>
                </c:pt>
                <c:pt idx="902">
                  <c:v>193.94262059529623</c:v>
                </c:pt>
                <c:pt idx="903">
                  <c:v>186.75148709615073</c:v>
                </c:pt>
                <c:pt idx="904">
                  <c:v>189.36943689982095</c:v>
                </c:pt>
                <c:pt idx="905">
                  <c:v>187.37552960713705</c:v>
                </c:pt>
                <c:pt idx="906">
                  <c:v>184.64955393473306</c:v>
                </c:pt>
                <c:pt idx="907">
                  <c:v>179.75618286132811</c:v>
                </c:pt>
                <c:pt idx="909">
                  <c:v>186.46831948416573</c:v>
                </c:pt>
                <c:pt idx="910">
                  <c:v>187.66344197591147</c:v>
                </c:pt>
                <c:pt idx="911">
                  <c:v>187.18560727437338</c:v>
                </c:pt>
                <c:pt idx="912">
                  <c:v>184.79646237691244</c:v>
                </c:pt>
                <c:pt idx="913">
                  <c:v>183.58063761393228</c:v>
                </c:pt>
                <c:pt idx="914">
                  <c:v>181.6506258646647</c:v>
                </c:pt>
                <c:pt idx="915">
                  <c:v>182.93400700887045</c:v>
                </c:pt>
                <c:pt idx="916">
                  <c:v>183.75741068522134</c:v>
                </c:pt>
                <c:pt idx="917">
                  <c:v>183.05479176839194</c:v>
                </c:pt>
                <c:pt idx="918">
                  <c:v>182.01677258809408</c:v>
                </c:pt>
                <c:pt idx="919">
                  <c:v>179.69048436482748</c:v>
                </c:pt>
                <c:pt idx="920">
                  <c:v>179.21347554524741</c:v>
                </c:pt>
                <c:pt idx="921">
                  <c:v>180.16278584798178</c:v>
                </c:pt>
                <c:pt idx="922">
                  <c:v>181.18310546875</c:v>
                </c:pt>
                <c:pt idx="924">
                  <c:v>183.36950588226318</c:v>
                </c:pt>
                <c:pt idx="925">
                  <c:v>182.93074544270834</c:v>
                </c:pt>
                <c:pt idx="926">
                  <c:v>181.088742574056</c:v>
                </c:pt>
                <c:pt idx="927">
                  <c:v>181.46280161539713</c:v>
                </c:pt>
                <c:pt idx="928">
                  <c:v>191.48240979512533</c:v>
                </c:pt>
                <c:pt idx="929">
                  <c:v>183.62928708394369</c:v>
                </c:pt>
                <c:pt idx="930">
                  <c:v>183.5729897816976</c:v>
                </c:pt>
                <c:pt idx="931">
                  <c:v>182.44039535522461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D-44D6-BC12-5ECC6F58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976192"/>
        <c:axId val="243413280"/>
      </c:scatterChart>
      <c:valAx>
        <c:axId val="6919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dd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13280"/>
        <c:crosses val="autoZero"/>
        <c:crossBetween val="midCat"/>
      </c:valAx>
      <c:valAx>
        <c:axId val="2434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 Flux </a:t>
            </a:r>
            <a:r>
              <a:rPr lang="en-US" baseline="0"/>
              <a:t>(gfd/psi)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 D01-Report'!$A$3:$A$934</c:f>
              <c:numCache>
                <c:formatCode>mm\-dd\-yy</c:formatCode>
                <c:ptCount val="932"/>
                <c:pt idx="0">
                  <c:v>44727</c:v>
                </c:pt>
                <c:pt idx="1">
                  <c:v>44726</c:v>
                </c:pt>
                <c:pt idx="2">
                  <c:v>44725</c:v>
                </c:pt>
                <c:pt idx="3">
                  <c:v>44724</c:v>
                </c:pt>
                <c:pt idx="4">
                  <c:v>44723</c:v>
                </c:pt>
                <c:pt idx="5">
                  <c:v>44722</c:v>
                </c:pt>
                <c:pt idx="6">
                  <c:v>44721</c:v>
                </c:pt>
                <c:pt idx="7">
                  <c:v>44720</c:v>
                </c:pt>
                <c:pt idx="8">
                  <c:v>44719</c:v>
                </c:pt>
                <c:pt idx="9">
                  <c:v>44718</c:v>
                </c:pt>
                <c:pt idx="10">
                  <c:v>44717</c:v>
                </c:pt>
                <c:pt idx="11">
                  <c:v>44716</c:v>
                </c:pt>
                <c:pt idx="12">
                  <c:v>44715</c:v>
                </c:pt>
                <c:pt idx="13">
                  <c:v>44714</c:v>
                </c:pt>
                <c:pt idx="14">
                  <c:v>44713</c:v>
                </c:pt>
                <c:pt idx="15">
                  <c:v>44712</c:v>
                </c:pt>
                <c:pt idx="16">
                  <c:v>44711</c:v>
                </c:pt>
                <c:pt idx="17">
                  <c:v>44710</c:v>
                </c:pt>
                <c:pt idx="18">
                  <c:v>44709</c:v>
                </c:pt>
                <c:pt idx="19">
                  <c:v>44708</c:v>
                </c:pt>
                <c:pt idx="20">
                  <c:v>44707</c:v>
                </c:pt>
                <c:pt idx="21">
                  <c:v>44706</c:v>
                </c:pt>
                <c:pt idx="22">
                  <c:v>44705</c:v>
                </c:pt>
                <c:pt idx="23">
                  <c:v>44704</c:v>
                </c:pt>
                <c:pt idx="24">
                  <c:v>44703</c:v>
                </c:pt>
                <c:pt idx="25">
                  <c:v>44702</c:v>
                </c:pt>
                <c:pt idx="26">
                  <c:v>44701</c:v>
                </c:pt>
                <c:pt idx="27">
                  <c:v>44700</c:v>
                </c:pt>
                <c:pt idx="28">
                  <c:v>44699</c:v>
                </c:pt>
                <c:pt idx="29">
                  <c:v>44698</c:v>
                </c:pt>
                <c:pt idx="30">
                  <c:v>44697</c:v>
                </c:pt>
                <c:pt idx="31">
                  <c:v>44696</c:v>
                </c:pt>
                <c:pt idx="32">
                  <c:v>44695</c:v>
                </c:pt>
                <c:pt idx="33">
                  <c:v>44694</c:v>
                </c:pt>
                <c:pt idx="34">
                  <c:v>44693</c:v>
                </c:pt>
                <c:pt idx="35">
                  <c:v>44692</c:v>
                </c:pt>
                <c:pt idx="36">
                  <c:v>44691</c:v>
                </c:pt>
                <c:pt idx="37">
                  <c:v>44690</c:v>
                </c:pt>
                <c:pt idx="38">
                  <c:v>44689</c:v>
                </c:pt>
                <c:pt idx="39">
                  <c:v>44688</c:v>
                </c:pt>
                <c:pt idx="40">
                  <c:v>44687</c:v>
                </c:pt>
                <c:pt idx="41">
                  <c:v>44686</c:v>
                </c:pt>
                <c:pt idx="42">
                  <c:v>44685</c:v>
                </c:pt>
                <c:pt idx="43">
                  <c:v>44684</c:v>
                </c:pt>
                <c:pt idx="44">
                  <c:v>44683</c:v>
                </c:pt>
                <c:pt idx="45">
                  <c:v>44682</c:v>
                </c:pt>
                <c:pt idx="46">
                  <c:v>44681</c:v>
                </c:pt>
                <c:pt idx="47">
                  <c:v>44680</c:v>
                </c:pt>
                <c:pt idx="48">
                  <c:v>44679</c:v>
                </c:pt>
                <c:pt idx="49">
                  <c:v>44678</c:v>
                </c:pt>
                <c:pt idx="50">
                  <c:v>44677</c:v>
                </c:pt>
                <c:pt idx="51">
                  <c:v>44676</c:v>
                </c:pt>
                <c:pt idx="52">
                  <c:v>44675</c:v>
                </c:pt>
                <c:pt idx="53">
                  <c:v>44674</c:v>
                </c:pt>
                <c:pt idx="54">
                  <c:v>44673</c:v>
                </c:pt>
                <c:pt idx="55">
                  <c:v>44672</c:v>
                </c:pt>
                <c:pt idx="56">
                  <c:v>44671</c:v>
                </c:pt>
                <c:pt idx="57">
                  <c:v>44670</c:v>
                </c:pt>
                <c:pt idx="58">
                  <c:v>44669</c:v>
                </c:pt>
                <c:pt idx="59">
                  <c:v>44668</c:v>
                </c:pt>
                <c:pt idx="60">
                  <c:v>44667</c:v>
                </c:pt>
                <c:pt idx="61">
                  <c:v>44666</c:v>
                </c:pt>
                <c:pt idx="62">
                  <c:v>44665</c:v>
                </c:pt>
                <c:pt idx="63">
                  <c:v>44664</c:v>
                </c:pt>
                <c:pt idx="64">
                  <c:v>44663</c:v>
                </c:pt>
                <c:pt idx="65">
                  <c:v>44662</c:v>
                </c:pt>
                <c:pt idx="66">
                  <c:v>44661</c:v>
                </c:pt>
                <c:pt idx="67">
                  <c:v>44660</c:v>
                </c:pt>
                <c:pt idx="68">
                  <c:v>44659</c:v>
                </c:pt>
                <c:pt idx="69">
                  <c:v>44658</c:v>
                </c:pt>
                <c:pt idx="70">
                  <c:v>44657</c:v>
                </c:pt>
                <c:pt idx="71">
                  <c:v>44656</c:v>
                </c:pt>
                <c:pt idx="72">
                  <c:v>44655</c:v>
                </c:pt>
                <c:pt idx="73">
                  <c:v>44654</c:v>
                </c:pt>
                <c:pt idx="74">
                  <c:v>44653</c:v>
                </c:pt>
                <c:pt idx="75">
                  <c:v>44652</c:v>
                </c:pt>
                <c:pt idx="76">
                  <c:v>44651</c:v>
                </c:pt>
                <c:pt idx="77">
                  <c:v>44650</c:v>
                </c:pt>
                <c:pt idx="78">
                  <c:v>44649</c:v>
                </c:pt>
                <c:pt idx="79">
                  <c:v>44648</c:v>
                </c:pt>
                <c:pt idx="80">
                  <c:v>44647</c:v>
                </c:pt>
                <c:pt idx="81">
                  <c:v>44646</c:v>
                </c:pt>
                <c:pt idx="82">
                  <c:v>44645</c:v>
                </c:pt>
                <c:pt idx="83">
                  <c:v>44644</c:v>
                </c:pt>
                <c:pt idx="84">
                  <c:v>44643</c:v>
                </c:pt>
                <c:pt idx="85">
                  <c:v>44642</c:v>
                </c:pt>
                <c:pt idx="86">
                  <c:v>44641</c:v>
                </c:pt>
                <c:pt idx="87">
                  <c:v>44640</c:v>
                </c:pt>
                <c:pt idx="88">
                  <c:v>44639</c:v>
                </c:pt>
                <c:pt idx="89">
                  <c:v>44638</c:v>
                </c:pt>
                <c:pt idx="90">
                  <c:v>44637</c:v>
                </c:pt>
                <c:pt idx="91">
                  <c:v>44636</c:v>
                </c:pt>
                <c:pt idx="92">
                  <c:v>44635</c:v>
                </c:pt>
                <c:pt idx="93">
                  <c:v>44634</c:v>
                </c:pt>
                <c:pt idx="94">
                  <c:v>44633</c:v>
                </c:pt>
                <c:pt idx="95">
                  <c:v>44632</c:v>
                </c:pt>
                <c:pt idx="96">
                  <c:v>44631</c:v>
                </c:pt>
                <c:pt idx="97">
                  <c:v>44630</c:v>
                </c:pt>
                <c:pt idx="98">
                  <c:v>44629</c:v>
                </c:pt>
                <c:pt idx="99">
                  <c:v>44628</c:v>
                </c:pt>
                <c:pt idx="100">
                  <c:v>44627</c:v>
                </c:pt>
                <c:pt idx="101">
                  <c:v>44626</c:v>
                </c:pt>
                <c:pt idx="102">
                  <c:v>44625</c:v>
                </c:pt>
                <c:pt idx="103">
                  <c:v>44624</c:v>
                </c:pt>
                <c:pt idx="104">
                  <c:v>44623</c:v>
                </c:pt>
                <c:pt idx="105">
                  <c:v>44622</c:v>
                </c:pt>
                <c:pt idx="106">
                  <c:v>44621</c:v>
                </c:pt>
                <c:pt idx="107">
                  <c:v>44620</c:v>
                </c:pt>
                <c:pt idx="108">
                  <c:v>44619</c:v>
                </c:pt>
                <c:pt idx="109">
                  <c:v>44618</c:v>
                </c:pt>
                <c:pt idx="110">
                  <c:v>44617</c:v>
                </c:pt>
                <c:pt idx="111">
                  <c:v>44616</c:v>
                </c:pt>
                <c:pt idx="112">
                  <c:v>44615</c:v>
                </c:pt>
                <c:pt idx="113">
                  <c:v>44614</c:v>
                </c:pt>
                <c:pt idx="114">
                  <c:v>44613</c:v>
                </c:pt>
                <c:pt idx="115">
                  <c:v>44612</c:v>
                </c:pt>
                <c:pt idx="116">
                  <c:v>44611</c:v>
                </c:pt>
                <c:pt idx="117">
                  <c:v>44610</c:v>
                </c:pt>
                <c:pt idx="118">
                  <c:v>44609</c:v>
                </c:pt>
                <c:pt idx="119">
                  <c:v>44608</c:v>
                </c:pt>
                <c:pt idx="120">
                  <c:v>44607</c:v>
                </c:pt>
                <c:pt idx="121">
                  <c:v>44606</c:v>
                </c:pt>
                <c:pt idx="122">
                  <c:v>44605</c:v>
                </c:pt>
                <c:pt idx="123">
                  <c:v>44604</c:v>
                </c:pt>
                <c:pt idx="124">
                  <c:v>44603</c:v>
                </c:pt>
                <c:pt idx="125">
                  <c:v>44602</c:v>
                </c:pt>
                <c:pt idx="126">
                  <c:v>44601</c:v>
                </c:pt>
                <c:pt idx="127">
                  <c:v>44600</c:v>
                </c:pt>
                <c:pt idx="128">
                  <c:v>44599</c:v>
                </c:pt>
                <c:pt idx="129">
                  <c:v>44598</c:v>
                </c:pt>
                <c:pt idx="130">
                  <c:v>44597</c:v>
                </c:pt>
                <c:pt idx="131">
                  <c:v>44596</c:v>
                </c:pt>
                <c:pt idx="132">
                  <c:v>44595</c:v>
                </c:pt>
                <c:pt idx="133">
                  <c:v>44594</c:v>
                </c:pt>
                <c:pt idx="134">
                  <c:v>44593</c:v>
                </c:pt>
                <c:pt idx="135">
                  <c:v>44592</c:v>
                </c:pt>
                <c:pt idx="136">
                  <c:v>44591</c:v>
                </c:pt>
                <c:pt idx="137">
                  <c:v>44590</c:v>
                </c:pt>
                <c:pt idx="138">
                  <c:v>44589</c:v>
                </c:pt>
                <c:pt idx="139">
                  <c:v>44588</c:v>
                </c:pt>
                <c:pt idx="140">
                  <c:v>44587</c:v>
                </c:pt>
                <c:pt idx="141">
                  <c:v>44586</c:v>
                </c:pt>
                <c:pt idx="142">
                  <c:v>44585</c:v>
                </c:pt>
                <c:pt idx="143">
                  <c:v>44584</c:v>
                </c:pt>
                <c:pt idx="144">
                  <c:v>44583</c:v>
                </c:pt>
                <c:pt idx="145">
                  <c:v>44582</c:v>
                </c:pt>
                <c:pt idx="146">
                  <c:v>44581</c:v>
                </c:pt>
                <c:pt idx="147">
                  <c:v>44580</c:v>
                </c:pt>
                <c:pt idx="148">
                  <c:v>44579</c:v>
                </c:pt>
                <c:pt idx="149">
                  <c:v>44578</c:v>
                </c:pt>
                <c:pt idx="150">
                  <c:v>44577</c:v>
                </c:pt>
                <c:pt idx="151">
                  <c:v>44576</c:v>
                </c:pt>
                <c:pt idx="152">
                  <c:v>44575</c:v>
                </c:pt>
                <c:pt idx="153">
                  <c:v>44574</c:v>
                </c:pt>
                <c:pt idx="154">
                  <c:v>44573</c:v>
                </c:pt>
                <c:pt idx="155">
                  <c:v>44572</c:v>
                </c:pt>
                <c:pt idx="156">
                  <c:v>44571</c:v>
                </c:pt>
                <c:pt idx="157">
                  <c:v>44570</c:v>
                </c:pt>
                <c:pt idx="158">
                  <c:v>44569</c:v>
                </c:pt>
                <c:pt idx="159">
                  <c:v>44568</c:v>
                </c:pt>
                <c:pt idx="160">
                  <c:v>44567</c:v>
                </c:pt>
                <c:pt idx="161">
                  <c:v>44566</c:v>
                </c:pt>
                <c:pt idx="162">
                  <c:v>44565</c:v>
                </c:pt>
                <c:pt idx="163">
                  <c:v>44564</c:v>
                </c:pt>
                <c:pt idx="164">
                  <c:v>44563</c:v>
                </c:pt>
                <c:pt idx="165">
                  <c:v>44562</c:v>
                </c:pt>
                <c:pt idx="166">
                  <c:v>44561</c:v>
                </c:pt>
                <c:pt idx="167">
                  <c:v>44560</c:v>
                </c:pt>
                <c:pt idx="168">
                  <c:v>44559</c:v>
                </c:pt>
                <c:pt idx="169">
                  <c:v>44558</c:v>
                </c:pt>
                <c:pt idx="170">
                  <c:v>44557</c:v>
                </c:pt>
                <c:pt idx="171">
                  <c:v>44556</c:v>
                </c:pt>
                <c:pt idx="172">
                  <c:v>44555</c:v>
                </c:pt>
                <c:pt idx="173">
                  <c:v>44554</c:v>
                </c:pt>
                <c:pt idx="174">
                  <c:v>44553</c:v>
                </c:pt>
                <c:pt idx="175">
                  <c:v>44552</c:v>
                </c:pt>
                <c:pt idx="176">
                  <c:v>44551</c:v>
                </c:pt>
                <c:pt idx="177">
                  <c:v>44550</c:v>
                </c:pt>
                <c:pt idx="178">
                  <c:v>44549</c:v>
                </c:pt>
                <c:pt idx="179">
                  <c:v>44548</c:v>
                </c:pt>
                <c:pt idx="180">
                  <c:v>44547</c:v>
                </c:pt>
                <c:pt idx="181">
                  <c:v>44546</c:v>
                </c:pt>
                <c:pt idx="182">
                  <c:v>44545</c:v>
                </c:pt>
                <c:pt idx="183">
                  <c:v>44544</c:v>
                </c:pt>
                <c:pt idx="184">
                  <c:v>44543</c:v>
                </c:pt>
                <c:pt idx="185">
                  <c:v>44542</c:v>
                </c:pt>
                <c:pt idx="186">
                  <c:v>44541</c:v>
                </c:pt>
                <c:pt idx="187">
                  <c:v>44540</c:v>
                </c:pt>
                <c:pt idx="188">
                  <c:v>44539</c:v>
                </c:pt>
                <c:pt idx="189">
                  <c:v>44538</c:v>
                </c:pt>
                <c:pt idx="190">
                  <c:v>44537</c:v>
                </c:pt>
                <c:pt idx="191">
                  <c:v>44536</c:v>
                </c:pt>
                <c:pt idx="192">
                  <c:v>44535</c:v>
                </c:pt>
                <c:pt idx="193">
                  <c:v>44534</c:v>
                </c:pt>
                <c:pt idx="194">
                  <c:v>44533</c:v>
                </c:pt>
                <c:pt idx="195">
                  <c:v>44532</c:v>
                </c:pt>
                <c:pt idx="196">
                  <c:v>44531</c:v>
                </c:pt>
                <c:pt idx="197">
                  <c:v>44530</c:v>
                </c:pt>
                <c:pt idx="198">
                  <c:v>44529</c:v>
                </c:pt>
                <c:pt idx="199">
                  <c:v>44528</c:v>
                </c:pt>
                <c:pt idx="200">
                  <c:v>44527</c:v>
                </c:pt>
                <c:pt idx="201">
                  <c:v>44526</c:v>
                </c:pt>
                <c:pt idx="202">
                  <c:v>44525</c:v>
                </c:pt>
                <c:pt idx="203">
                  <c:v>44524</c:v>
                </c:pt>
                <c:pt idx="204">
                  <c:v>44523</c:v>
                </c:pt>
                <c:pt idx="205">
                  <c:v>44522</c:v>
                </c:pt>
                <c:pt idx="206">
                  <c:v>44521</c:v>
                </c:pt>
                <c:pt idx="207">
                  <c:v>44520</c:v>
                </c:pt>
                <c:pt idx="208">
                  <c:v>44519</c:v>
                </c:pt>
                <c:pt idx="209">
                  <c:v>44518</c:v>
                </c:pt>
                <c:pt idx="210">
                  <c:v>44517</c:v>
                </c:pt>
                <c:pt idx="211">
                  <c:v>44516</c:v>
                </c:pt>
                <c:pt idx="212">
                  <c:v>44515</c:v>
                </c:pt>
                <c:pt idx="213">
                  <c:v>44514</c:v>
                </c:pt>
                <c:pt idx="214">
                  <c:v>44513</c:v>
                </c:pt>
                <c:pt idx="215">
                  <c:v>44512</c:v>
                </c:pt>
                <c:pt idx="216">
                  <c:v>44511</c:v>
                </c:pt>
                <c:pt idx="217">
                  <c:v>44510</c:v>
                </c:pt>
                <c:pt idx="218">
                  <c:v>44509</c:v>
                </c:pt>
                <c:pt idx="219">
                  <c:v>44508</c:v>
                </c:pt>
                <c:pt idx="220">
                  <c:v>44507</c:v>
                </c:pt>
                <c:pt idx="221">
                  <c:v>44506</c:v>
                </c:pt>
                <c:pt idx="222">
                  <c:v>44505</c:v>
                </c:pt>
                <c:pt idx="223">
                  <c:v>44504</c:v>
                </c:pt>
                <c:pt idx="224">
                  <c:v>44503</c:v>
                </c:pt>
                <c:pt idx="225">
                  <c:v>44502</c:v>
                </c:pt>
                <c:pt idx="226">
                  <c:v>44501</c:v>
                </c:pt>
                <c:pt idx="227">
                  <c:v>44500</c:v>
                </c:pt>
                <c:pt idx="228">
                  <c:v>44499</c:v>
                </c:pt>
                <c:pt idx="229">
                  <c:v>44498</c:v>
                </c:pt>
                <c:pt idx="230">
                  <c:v>44497</c:v>
                </c:pt>
                <c:pt idx="231">
                  <c:v>44496</c:v>
                </c:pt>
                <c:pt idx="232">
                  <c:v>44495</c:v>
                </c:pt>
                <c:pt idx="233">
                  <c:v>44494</c:v>
                </c:pt>
                <c:pt idx="234">
                  <c:v>44493</c:v>
                </c:pt>
                <c:pt idx="235">
                  <c:v>44492</c:v>
                </c:pt>
                <c:pt idx="236">
                  <c:v>44491</c:v>
                </c:pt>
                <c:pt idx="237">
                  <c:v>44490</c:v>
                </c:pt>
                <c:pt idx="238">
                  <c:v>44489</c:v>
                </c:pt>
                <c:pt idx="239">
                  <c:v>44488</c:v>
                </c:pt>
                <c:pt idx="240">
                  <c:v>44487</c:v>
                </c:pt>
                <c:pt idx="241">
                  <c:v>44486</c:v>
                </c:pt>
                <c:pt idx="242">
                  <c:v>44485</c:v>
                </c:pt>
                <c:pt idx="243">
                  <c:v>44484</c:v>
                </c:pt>
                <c:pt idx="244">
                  <c:v>44483</c:v>
                </c:pt>
                <c:pt idx="245">
                  <c:v>44482</c:v>
                </c:pt>
                <c:pt idx="246">
                  <c:v>44481</c:v>
                </c:pt>
                <c:pt idx="247">
                  <c:v>44480</c:v>
                </c:pt>
                <c:pt idx="248">
                  <c:v>44479</c:v>
                </c:pt>
                <c:pt idx="249">
                  <c:v>44478</c:v>
                </c:pt>
                <c:pt idx="250">
                  <c:v>44477</c:v>
                </c:pt>
                <c:pt idx="251">
                  <c:v>44476</c:v>
                </c:pt>
                <c:pt idx="252">
                  <c:v>44475</c:v>
                </c:pt>
                <c:pt idx="253">
                  <c:v>44474</c:v>
                </c:pt>
                <c:pt idx="254">
                  <c:v>44473</c:v>
                </c:pt>
                <c:pt idx="255">
                  <c:v>44472</c:v>
                </c:pt>
                <c:pt idx="256">
                  <c:v>44471</c:v>
                </c:pt>
                <c:pt idx="257">
                  <c:v>44470</c:v>
                </c:pt>
                <c:pt idx="258">
                  <c:v>44469</c:v>
                </c:pt>
                <c:pt idx="259">
                  <c:v>44468</c:v>
                </c:pt>
                <c:pt idx="260">
                  <c:v>44467</c:v>
                </c:pt>
                <c:pt idx="261">
                  <c:v>44466</c:v>
                </c:pt>
                <c:pt idx="262">
                  <c:v>44465</c:v>
                </c:pt>
                <c:pt idx="263">
                  <c:v>44464</c:v>
                </c:pt>
                <c:pt idx="264">
                  <c:v>44463</c:v>
                </c:pt>
                <c:pt idx="265">
                  <c:v>44462</c:v>
                </c:pt>
                <c:pt idx="266">
                  <c:v>44461</c:v>
                </c:pt>
                <c:pt idx="267">
                  <c:v>44460</c:v>
                </c:pt>
                <c:pt idx="268">
                  <c:v>44459</c:v>
                </c:pt>
                <c:pt idx="269">
                  <c:v>44458</c:v>
                </c:pt>
                <c:pt idx="270">
                  <c:v>44457</c:v>
                </c:pt>
                <c:pt idx="271">
                  <c:v>44456</c:v>
                </c:pt>
                <c:pt idx="272">
                  <c:v>44455</c:v>
                </c:pt>
                <c:pt idx="273">
                  <c:v>44454</c:v>
                </c:pt>
                <c:pt idx="274">
                  <c:v>44453</c:v>
                </c:pt>
                <c:pt idx="275">
                  <c:v>44452</c:v>
                </c:pt>
                <c:pt idx="276">
                  <c:v>44451</c:v>
                </c:pt>
                <c:pt idx="277">
                  <c:v>44450</c:v>
                </c:pt>
                <c:pt idx="278">
                  <c:v>44449</c:v>
                </c:pt>
                <c:pt idx="279">
                  <c:v>44448</c:v>
                </c:pt>
                <c:pt idx="280">
                  <c:v>44447</c:v>
                </c:pt>
                <c:pt idx="281">
                  <c:v>44446</c:v>
                </c:pt>
                <c:pt idx="282">
                  <c:v>44445</c:v>
                </c:pt>
                <c:pt idx="283">
                  <c:v>44444</c:v>
                </c:pt>
                <c:pt idx="284">
                  <c:v>44443</c:v>
                </c:pt>
                <c:pt idx="285">
                  <c:v>44442</c:v>
                </c:pt>
                <c:pt idx="286">
                  <c:v>44441</c:v>
                </c:pt>
                <c:pt idx="287">
                  <c:v>44440</c:v>
                </c:pt>
                <c:pt idx="288">
                  <c:v>44439</c:v>
                </c:pt>
                <c:pt idx="289">
                  <c:v>44438</c:v>
                </c:pt>
                <c:pt idx="290">
                  <c:v>44437</c:v>
                </c:pt>
                <c:pt idx="291">
                  <c:v>44436</c:v>
                </c:pt>
                <c:pt idx="292">
                  <c:v>44435</c:v>
                </c:pt>
                <c:pt idx="293">
                  <c:v>44434</c:v>
                </c:pt>
                <c:pt idx="294">
                  <c:v>44433</c:v>
                </c:pt>
                <c:pt idx="295">
                  <c:v>44432</c:v>
                </c:pt>
                <c:pt idx="296">
                  <c:v>44431</c:v>
                </c:pt>
                <c:pt idx="297">
                  <c:v>44430</c:v>
                </c:pt>
                <c:pt idx="298">
                  <c:v>44429</c:v>
                </c:pt>
                <c:pt idx="299">
                  <c:v>44428</c:v>
                </c:pt>
                <c:pt idx="300">
                  <c:v>44427</c:v>
                </c:pt>
                <c:pt idx="301">
                  <c:v>44426</c:v>
                </c:pt>
                <c:pt idx="302">
                  <c:v>44425</c:v>
                </c:pt>
                <c:pt idx="303">
                  <c:v>44424</c:v>
                </c:pt>
                <c:pt idx="304">
                  <c:v>44423</c:v>
                </c:pt>
                <c:pt idx="305">
                  <c:v>44422</c:v>
                </c:pt>
                <c:pt idx="306">
                  <c:v>44421</c:v>
                </c:pt>
                <c:pt idx="307">
                  <c:v>44420</c:v>
                </c:pt>
                <c:pt idx="308">
                  <c:v>44419</c:v>
                </c:pt>
                <c:pt idx="309">
                  <c:v>44418</c:v>
                </c:pt>
                <c:pt idx="310">
                  <c:v>44417</c:v>
                </c:pt>
                <c:pt idx="311">
                  <c:v>44416</c:v>
                </c:pt>
                <c:pt idx="312">
                  <c:v>44415</c:v>
                </c:pt>
                <c:pt idx="313">
                  <c:v>44414</c:v>
                </c:pt>
                <c:pt idx="314">
                  <c:v>44413</c:v>
                </c:pt>
                <c:pt idx="315">
                  <c:v>44412</c:v>
                </c:pt>
                <c:pt idx="316">
                  <c:v>44411</c:v>
                </c:pt>
                <c:pt idx="317">
                  <c:v>44410</c:v>
                </c:pt>
                <c:pt idx="318">
                  <c:v>44409</c:v>
                </c:pt>
                <c:pt idx="319">
                  <c:v>44408</c:v>
                </c:pt>
                <c:pt idx="320">
                  <c:v>44407</c:v>
                </c:pt>
                <c:pt idx="321">
                  <c:v>44406</c:v>
                </c:pt>
                <c:pt idx="322">
                  <c:v>44405</c:v>
                </c:pt>
                <c:pt idx="323">
                  <c:v>44404</c:v>
                </c:pt>
                <c:pt idx="324">
                  <c:v>44403</c:v>
                </c:pt>
                <c:pt idx="325">
                  <c:v>44402</c:v>
                </c:pt>
                <c:pt idx="326">
                  <c:v>44401</c:v>
                </c:pt>
                <c:pt idx="327">
                  <c:v>44400</c:v>
                </c:pt>
                <c:pt idx="328">
                  <c:v>44399</c:v>
                </c:pt>
                <c:pt idx="329">
                  <c:v>44398</c:v>
                </c:pt>
                <c:pt idx="330">
                  <c:v>44397</c:v>
                </c:pt>
                <c:pt idx="331">
                  <c:v>44396</c:v>
                </c:pt>
                <c:pt idx="332">
                  <c:v>44395</c:v>
                </c:pt>
                <c:pt idx="333">
                  <c:v>44394</c:v>
                </c:pt>
                <c:pt idx="334">
                  <c:v>44393</c:v>
                </c:pt>
                <c:pt idx="335">
                  <c:v>44392</c:v>
                </c:pt>
                <c:pt idx="336">
                  <c:v>44391</c:v>
                </c:pt>
                <c:pt idx="337">
                  <c:v>44390</c:v>
                </c:pt>
                <c:pt idx="338">
                  <c:v>44389</c:v>
                </c:pt>
                <c:pt idx="339">
                  <c:v>44388</c:v>
                </c:pt>
                <c:pt idx="340">
                  <c:v>44387</c:v>
                </c:pt>
                <c:pt idx="341">
                  <c:v>44386</c:v>
                </c:pt>
                <c:pt idx="342">
                  <c:v>44385</c:v>
                </c:pt>
                <c:pt idx="343">
                  <c:v>44384</c:v>
                </c:pt>
                <c:pt idx="344">
                  <c:v>44383</c:v>
                </c:pt>
                <c:pt idx="345">
                  <c:v>44382</c:v>
                </c:pt>
                <c:pt idx="346">
                  <c:v>44381</c:v>
                </c:pt>
                <c:pt idx="347">
                  <c:v>44380</c:v>
                </c:pt>
                <c:pt idx="348">
                  <c:v>44379</c:v>
                </c:pt>
                <c:pt idx="349">
                  <c:v>44378</c:v>
                </c:pt>
                <c:pt idx="350">
                  <c:v>44377</c:v>
                </c:pt>
                <c:pt idx="351">
                  <c:v>44376</c:v>
                </c:pt>
                <c:pt idx="352">
                  <c:v>44375</c:v>
                </c:pt>
                <c:pt idx="353">
                  <c:v>44374</c:v>
                </c:pt>
                <c:pt idx="354">
                  <c:v>44373</c:v>
                </c:pt>
                <c:pt idx="355">
                  <c:v>44372</c:v>
                </c:pt>
                <c:pt idx="356">
                  <c:v>44371</c:v>
                </c:pt>
                <c:pt idx="357">
                  <c:v>44370</c:v>
                </c:pt>
                <c:pt idx="358">
                  <c:v>44369</c:v>
                </c:pt>
                <c:pt idx="359">
                  <c:v>44368</c:v>
                </c:pt>
                <c:pt idx="360">
                  <c:v>44367</c:v>
                </c:pt>
                <c:pt idx="361">
                  <c:v>44366</c:v>
                </c:pt>
                <c:pt idx="362">
                  <c:v>44365</c:v>
                </c:pt>
                <c:pt idx="363">
                  <c:v>44364</c:v>
                </c:pt>
                <c:pt idx="364">
                  <c:v>44363</c:v>
                </c:pt>
                <c:pt idx="365">
                  <c:v>44362</c:v>
                </c:pt>
                <c:pt idx="366">
                  <c:v>44361</c:v>
                </c:pt>
                <c:pt idx="367">
                  <c:v>44360</c:v>
                </c:pt>
                <c:pt idx="368">
                  <c:v>44359</c:v>
                </c:pt>
                <c:pt idx="369">
                  <c:v>44358</c:v>
                </c:pt>
                <c:pt idx="370">
                  <c:v>44357</c:v>
                </c:pt>
                <c:pt idx="371">
                  <c:v>44356</c:v>
                </c:pt>
                <c:pt idx="372">
                  <c:v>44355</c:v>
                </c:pt>
                <c:pt idx="373">
                  <c:v>44354</c:v>
                </c:pt>
                <c:pt idx="374">
                  <c:v>44353</c:v>
                </c:pt>
                <c:pt idx="375">
                  <c:v>44352</c:v>
                </c:pt>
                <c:pt idx="376">
                  <c:v>44351</c:v>
                </c:pt>
                <c:pt idx="377">
                  <c:v>44350</c:v>
                </c:pt>
                <c:pt idx="378">
                  <c:v>44349</c:v>
                </c:pt>
                <c:pt idx="379">
                  <c:v>44348</c:v>
                </c:pt>
                <c:pt idx="380">
                  <c:v>44347</c:v>
                </c:pt>
                <c:pt idx="381">
                  <c:v>44346</c:v>
                </c:pt>
                <c:pt idx="382">
                  <c:v>44345</c:v>
                </c:pt>
                <c:pt idx="383">
                  <c:v>44344</c:v>
                </c:pt>
                <c:pt idx="384">
                  <c:v>44343</c:v>
                </c:pt>
                <c:pt idx="385">
                  <c:v>44342</c:v>
                </c:pt>
                <c:pt idx="386">
                  <c:v>44341</c:v>
                </c:pt>
                <c:pt idx="387">
                  <c:v>44340</c:v>
                </c:pt>
                <c:pt idx="388">
                  <c:v>44339</c:v>
                </c:pt>
                <c:pt idx="389">
                  <c:v>44338</c:v>
                </c:pt>
                <c:pt idx="390">
                  <c:v>44337</c:v>
                </c:pt>
                <c:pt idx="391">
                  <c:v>44336</c:v>
                </c:pt>
                <c:pt idx="392">
                  <c:v>44335</c:v>
                </c:pt>
                <c:pt idx="393">
                  <c:v>44334</c:v>
                </c:pt>
                <c:pt idx="394">
                  <c:v>44333</c:v>
                </c:pt>
                <c:pt idx="395">
                  <c:v>44332</c:v>
                </c:pt>
                <c:pt idx="396">
                  <c:v>44331</c:v>
                </c:pt>
                <c:pt idx="397">
                  <c:v>44330</c:v>
                </c:pt>
                <c:pt idx="398">
                  <c:v>44329</c:v>
                </c:pt>
                <c:pt idx="399">
                  <c:v>44328</c:v>
                </c:pt>
                <c:pt idx="400">
                  <c:v>44327</c:v>
                </c:pt>
                <c:pt idx="401">
                  <c:v>44326</c:v>
                </c:pt>
                <c:pt idx="402">
                  <c:v>44325</c:v>
                </c:pt>
                <c:pt idx="403">
                  <c:v>44324</c:v>
                </c:pt>
                <c:pt idx="404">
                  <c:v>44323</c:v>
                </c:pt>
                <c:pt idx="405">
                  <c:v>44322</c:v>
                </c:pt>
                <c:pt idx="406">
                  <c:v>44321</c:v>
                </c:pt>
                <c:pt idx="407">
                  <c:v>44320</c:v>
                </c:pt>
                <c:pt idx="408">
                  <c:v>44319</c:v>
                </c:pt>
                <c:pt idx="409">
                  <c:v>44318</c:v>
                </c:pt>
                <c:pt idx="410">
                  <c:v>44317</c:v>
                </c:pt>
                <c:pt idx="411">
                  <c:v>44316</c:v>
                </c:pt>
                <c:pt idx="412">
                  <c:v>44315</c:v>
                </c:pt>
                <c:pt idx="413">
                  <c:v>44314</c:v>
                </c:pt>
                <c:pt idx="414">
                  <c:v>44313</c:v>
                </c:pt>
                <c:pt idx="415">
                  <c:v>44312</c:v>
                </c:pt>
                <c:pt idx="416">
                  <c:v>44311</c:v>
                </c:pt>
                <c:pt idx="417">
                  <c:v>44310</c:v>
                </c:pt>
                <c:pt idx="418">
                  <c:v>44309</c:v>
                </c:pt>
                <c:pt idx="419">
                  <c:v>44308</c:v>
                </c:pt>
                <c:pt idx="420">
                  <c:v>44307</c:v>
                </c:pt>
                <c:pt idx="421">
                  <c:v>44306</c:v>
                </c:pt>
                <c:pt idx="422">
                  <c:v>44305</c:v>
                </c:pt>
                <c:pt idx="423">
                  <c:v>44304</c:v>
                </c:pt>
                <c:pt idx="424">
                  <c:v>44303</c:v>
                </c:pt>
                <c:pt idx="425">
                  <c:v>44302</c:v>
                </c:pt>
                <c:pt idx="426">
                  <c:v>44301</c:v>
                </c:pt>
                <c:pt idx="427">
                  <c:v>44300</c:v>
                </c:pt>
                <c:pt idx="428">
                  <c:v>44299</c:v>
                </c:pt>
                <c:pt idx="429">
                  <c:v>44298</c:v>
                </c:pt>
                <c:pt idx="430">
                  <c:v>44297</c:v>
                </c:pt>
                <c:pt idx="431">
                  <c:v>44296</c:v>
                </c:pt>
                <c:pt idx="432">
                  <c:v>44295</c:v>
                </c:pt>
                <c:pt idx="433">
                  <c:v>44294</c:v>
                </c:pt>
                <c:pt idx="434">
                  <c:v>44293</c:v>
                </c:pt>
                <c:pt idx="435">
                  <c:v>44292</c:v>
                </c:pt>
                <c:pt idx="436">
                  <c:v>44291</c:v>
                </c:pt>
                <c:pt idx="437">
                  <c:v>44290</c:v>
                </c:pt>
                <c:pt idx="438">
                  <c:v>44289</c:v>
                </c:pt>
                <c:pt idx="439">
                  <c:v>44288</c:v>
                </c:pt>
                <c:pt idx="440">
                  <c:v>44287</c:v>
                </c:pt>
                <c:pt idx="441">
                  <c:v>44286</c:v>
                </c:pt>
                <c:pt idx="442">
                  <c:v>44285</c:v>
                </c:pt>
                <c:pt idx="443">
                  <c:v>44284</c:v>
                </c:pt>
                <c:pt idx="444">
                  <c:v>44283</c:v>
                </c:pt>
                <c:pt idx="445">
                  <c:v>44282</c:v>
                </c:pt>
                <c:pt idx="446">
                  <c:v>44281</c:v>
                </c:pt>
                <c:pt idx="447">
                  <c:v>44280</c:v>
                </c:pt>
                <c:pt idx="448">
                  <c:v>44279</c:v>
                </c:pt>
                <c:pt idx="449">
                  <c:v>44278</c:v>
                </c:pt>
                <c:pt idx="450">
                  <c:v>44277</c:v>
                </c:pt>
                <c:pt idx="451">
                  <c:v>44276</c:v>
                </c:pt>
                <c:pt idx="452">
                  <c:v>44275</c:v>
                </c:pt>
                <c:pt idx="453">
                  <c:v>44274</c:v>
                </c:pt>
                <c:pt idx="454">
                  <c:v>44273</c:v>
                </c:pt>
                <c:pt idx="455">
                  <c:v>44272</c:v>
                </c:pt>
                <c:pt idx="456">
                  <c:v>44271</c:v>
                </c:pt>
                <c:pt idx="457">
                  <c:v>44270</c:v>
                </c:pt>
                <c:pt idx="458">
                  <c:v>44269</c:v>
                </c:pt>
                <c:pt idx="459">
                  <c:v>44268</c:v>
                </c:pt>
                <c:pt idx="460">
                  <c:v>44267</c:v>
                </c:pt>
                <c:pt idx="461">
                  <c:v>44266</c:v>
                </c:pt>
                <c:pt idx="462">
                  <c:v>44265</c:v>
                </c:pt>
                <c:pt idx="463">
                  <c:v>44264</c:v>
                </c:pt>
                <c:pt idx="464">
                  <c:v>44263</c:v>
                </c:pt>
                <c:pt idx="465">
                  <c:v>44262</c:v>
                </c:pt>
                <c:pt idx="466">
                  <c:v>44261</c:v>
                </c:pt>
                <c:pt idx="467">
                  <c:v>44260</c:v>
                </c:pt>
                <c:pt idx="468">
                  <c:v>44259</c:v>
                </c:pt>
                <c:pt idx="469">
                  <c:v>44258</c:v>
                </c:pt>
                <c:pt idx="470">
                  <c:v>44257</c:v>
                </c:pt>
                <c:pt idx="471">
                  <c:v>44256</c:v>
                </c:pt>
                <c:pt idx="472">
                  <c:v>44255</c:v>
                </c:pt>
                <c:pt idx="473">
                  <c:v>44254</c:v>
                </c:pt>
                <c:pt idx="474">
                  <c:v>44253</c:v>
                </c:pt>
                <c:pt idx="475">
                  <c:v>44252</c:v>
                </c:pt>
                <c:pt idx="476">
                  <c:v>44251</c:v>
                </c:pt>
                <c:pt idx="477">
                  <c:v>44250</c:v>
                </c:pt>
                <c:pt idx="478">
                  <c:v>44249</c:v>
                </c:pt>
                <c:pt idx="479">
                  <c:v>44248</c:v>
                </c:pt>
                <c:pt idx="480">
                  <c:v>44247</c:v>
                </c:pt>
                <c:pt idx="481">
                  <c:v>44246</c:v>
                </c:pt>
                <c:pt idx="482">
                  <c:v>44245</c:v>
                </c:pt>
                <c:pt idx="483">
                  <c:v>44244</c:v>
                </c:pt>
                <c:pt idx="484">
                  <c:v>44243</c:v>
                </c:pt>
                <c:pt idx="485">
                  <c:v>44242</c:v>
                </c:pt>
                <c:pt idx="486">
                  <c:v>44241</c:v>
                </c:pt>
                <c:pt idx="487">
                  <c:v>44240</c:v>
                </c:pt>
                <c:pt idx="488">
                  <c:v>44239</c:v>
                </c:pt>
                <c:pt idx="489">
                  <c:v>44238</c:v>
                </c:pt>
                <c:pt idx="490">
                  <c:v>44237</c:v>
                </c:pt>
                <c:pt idx="491">
                  <c:v>44236</c:v>
                </c:pt>
                <c:pt idx="492">
                  <c:v>44235</c:v>
                </c:pt>
                <c:pt idx="493">
                  <c:v>44234</c:v>
                </c:pt>
                <c:pt idx="494">
                  <c:v>44233</c:v>
                </c:pt>
                <c:pt idx="495">
                  <c:v>44232</c:v>
                </c:pt>
                <c:pt idx="496">
                  <c:v>44231</c:v>
                </c:pt>
                <c:pt idx="497">
                  <c:v>44230</c:v>
                </c:pt>
                <c:pt idx="498">
                  <c:v>44229</c:v>
                </c:pt>
                <c:pt idx="499">
                  <c:v>44228</c:v>
                </c:pt>
                <c:pt idx="500">
                  <c:v>44227</c:v>
                </c:pt>
                <c:pt idx="501">
                  <c:v>44226</c:v>
                </c:pt>
                <c:pt idx="502">
                  <c:v>44225</c:v>
                </c:pt>
                <c:pt idx="503">
                  <c:v>44224</c:v>
                </c:pt>
                <c:pt idx="504">
                  <c:v>44223</c:v>
                </c:pt>
                <c:pt idx="505">
                  <c:v>44222</c:v>
                </c:pt>
                <c:pt idx="506">
                  <c:v>44221</c:v>
                </c:pt>
                <c:pt idx="507">
                  <c:v>44220</c:v>
                </c:pt>
                <c:pt idx="508">
                  <c:v>44219</c:v>
                </c:pt>
                <c:pt idx="509">
                  <c:v>44218</c:v>
                </c:pt>
                <c:pt idx="510">
                  <c:v>44217</c:v>
                </c:pt>
                <c:pt idx="511">
                  <c:v>44216</c:v>
                </c:pt>
                <c:pt idx="512">
                  <c:v>44215</c:v>
                </c:pt>
                <c:pt idx="513">
                  <c:v>44214</c:v>
                </c:pt>
                <c:pt idx="514">
                  <c:v>44213</c:v>
                </c:pt>
                <c:pt idx="515">
                  <c:v>44212</c:v>
                </c:pt>
                <c:pt idx="516">
                  <c:v>44211</c:v>
                </c:pt>
                <c:pt idx="517">
                  <c:v>44210</c:v>
                </c:pt>
                <c:pt idx="518">
                  <c:v>44209</c:v>
                </c:pt>
                <c:pt idx="519">
                  <c:v>44208</c:v>
                </c:pt>
                <c:pt idx="520">
                  <c:v>44207</c:v>
                </c:pt>
                <c:pt idx="521">
                  <c:v>44206</c:v>
                </c:pt>
                <c:pt idx="522">
                  <c:v>44205</c:v>
                </c:pt>
                <c:pt idx="523">
                  <c:v>44204</c:v>
                </c:pt>
                <c:pt idx="524">
                  <c:v>44203</c:v>
                </c:pt>
                <c:pt idx="525">
                  <c:v>44202</c:v>
                </c:pt>
                <c:pt idx="526">
                  <c:v>44201</c:v>
                </c:pt>
                <c:pt idx="527">
                  <c:v>44200</c:v>
                </c:pt>
                <c:pt idx="528">
                  <c:v>44199</c:v>
                </c:pt>
                <c:pt idx="529">
                  <c:v>44198</c:v>
                </c:pt>
                <c:pt idx="530">
                  <c:v>44197</c:v>
                </c:pt>
                <c:pt idx="531">
                  <c:v>44196</c:v>
                </c:pt>
                <c:pt idx="532">
                  <c:v>44195</c:v>
                </c:pt>
                <c:pt idx="533">
                  <c:v>44194</c:v>
                </c:pt>
                <c:pt idx="534">
                  <c:v>44193</c:v>
                </c:pt>
                <c:pt idx="535">
                  <c:v>44192</c:v>
                </c:pt>
                <c:pt idx="536">
                  <c:v>44191</c:v>
                </c:pt>
                <c:pt idx="537">
                  <c:v>44190</c:v>
                </c:pt>
                <c:pt idx="538">
                  <c:v>44189</c:v>
                </c:pt>
                <c:pt idx="539">
                  <c:v>44188</c:v>
                </c:pt>
                <c:pt idx="540">
                  <c:v>44187</c:v>
                </c:pt>
                <c:pt idx="541">
                  <c:v>44186</c:v>
                </c:pt>
                <c:pt idx="542">
                  <c:v>44185</c:v>
                </c:pt>
                <c:pt idx="543">
                  <c:v>44184</c:v>
                </c:pt>
                <c:pt idx="544">
                  <c:v>44183</c:v>
                </c:pt>
                <c:pt idx="545">
                  <c:v>44182</c:v>
                </c:pt>
                <c:pt idx="546">
                  <c:v>44181</c:v>
                </c:pt>
                <c:pt idx="547">
                  <c:v>44180</c:v>
                </c:pt>
                <c:pt idx="548">
                  <c:v>44179</c:v>
                </c:pt>
                <c:pt idx="549">
                  <c:v>44178</c:v>
                </c:pt>
                <c:pt idx="550">
                  <c:v>44177</c:v>
                </c:pt>
                <c:pt idx="551">
                  <c:v>44176</c:v>
                </c:pt>
                <c:pt idx="552">
                  <c:v>44175</c:v>
                </c:pt>
                <c:pt idx="553">
                  <c:v>44174</c:v>
                </c:pt>
                <c:pt idx="554">
                  <c:v>44173</c:v>
                </c:pt>
                <c:pt idx="555">
                  <c:v>44172</c:v>
                </c:pt>
                <c:pt idx="556">
                  <c:v>44171</c:v>
                </c:pt>
                <c:pt idx="557">
                  <c:v>44170</c:v>
                </c:pt>
                <c:pt idx="558">
                  <c:v>44169</c:v>
                </c:pt>
                <c:pt idx="559">
                  <c:v>44168</c:v>
                </c:pt>
                <c:pt idx="560">
                  <c:v>44167</c:v>
                </c:pt>
                <c:pt idx="561">
                  <c:v>44166</c:v>
                </c:pt>
                <c:pt idx="562">
                  <c:v>44165</c:v>
                </c:pt>
                <c:pt idx="563">
                  <c:v>44164</c:v>
                </c:pt>
                <c:pt idx="564">
                  <c:v>44163</c:v>
                </c:pt>
                <c:pt idx="565">
                  <c:v>44162</c:v>
                </c:pt>
                <c:pt idx="566">
                  <c:v>44161</c:v>
                </c:pt>
                <c:pt idx="567">
                  <c:v>44160</c:v>
                </c:pt>
                <c:pt idx="568">
                  <c:v>44159</c:v>
                </c:pt>
                <c:pt idx="569">
                  <c:v>44158</c:v>
                </c:pt>
                <c:pt idx="570">
                  <c:v>44157</c:v>
                </c:pt>
                <c:pt idx="571">
                  <c:v>44156</c:v>
                </c:pt>
                <c:pt idx="572">
                  <c:v>44155</c:v>
                </c:pt>
                <c:pt idx="573">
                  <c:v>44154</c:v>
                </c:pt>
                <c:pt idx="574">
                  <c:v>44153</c:v>
                </c:pt>
                <c:pt idx="575">
                  <c:v>44152</c:v>
                </c:pt>
                <c:pt idx="576">
                  <c:v>44151</c:v>
                </c:pt>
                <c:pt idx="577">
                  <c:v>44150</c:v>
                </c:pt>
                <c:pt idx="578">
                  <c:v>44149</c:v>
                </c:pt>
                <c:pt idx="579">
                  <c:v>44148</c:v>
                </c:pt>
                <c:pt idx="580">
                  <c:v>44147</c:v>
                </c:pt>
                <c:pt idx="581">
                  <c:v>44146</c:v>
                </c:pt>
                <c:pt idx="582">
                  <c:v>44145</c:v>
                </c:pt>
                <c:pt idx="583">
                  <c:v>44144</c:v>
                </c:pt>
                <c:pt idx="584">
                  <c:v>44143</c:v>
                </c:pt>
                <c:pt idx="585">
                  <c:v>44142</c:v>
                </c:pt>
                <c:pt idx="586">
                  <c:v>44141</c:v>
                </c:pt>
                <c:pt idx="587">
                  <c:v>44140</c:v>
                </c:pt>
                <c:pt idx="588">
                  <c:v>44139</c:v>
                </c:pt>
                <c:pt idx="589">
                  <c:v>44138</c:v>
                </c:pt>
                <c:pt idx="590">
                  <c:v>44137</c:v>
                </c:pt>
                <c:pt idx="591">
                  <c:v>44136</c:v>
                </c:pt>
                <c:pt idx="592">
                  <c:v>44135</c:v>
                </c:pt>
                <c:pt idx="593">
                  <c:v>44134</c:v>
                </c:pt>
                <c:pt idx="594">
                  <c:v>44133</c:v>
                </c:pt>
                <c:pt idx="595">
                  <c:v>44132</c:v>
                </c:pt>
                <c:pt idx="596">
                  <c:v>44131</c:v>
                </c:pt>
                <c:pt idx="597">
                  <c:v>44130</c:v>
                </c:pt>
                <c:pt idx="598">
                  <c:v>44129</c:v>
                </c:pt>
                <c:pt idx="599">
                  <c:v>44128</c:v>
                </c:pt>
                <c:pt idx="600">
                  <c:v>44127</c:v>
                </c:pt>
                <c:pt idx="601">
                  <c:v>44126</c:v>
                </c:pt>
                <c:pt idx="602">
                  <c:v>44125</c:v>
                </c:pt>
                <c:pt idx="603">
                  <c:v>44124</c:v>
                </c:pt>
                <c:pt idx="604">
                  <c:v>44123</c:v>
                </c:pt>
                <c:pt idx="605">
                  <c:v>44122</c:v>
                </c:pt>
                <c:pt idx="606">
                  <c:v>44121</c:v>
                </c:pt>
                <c:pt idx="607">
                  <c:v>44120</c:v>
                </c:pt>
                <c:pt idx="608">
                  <c:v>44119</c:v>
                </c:pt>
                <c:pt idx="609">
                  <c:v>44118</c:v>
                </c:pt>
                <c:pt idx="610">
                  <c:v>44117</c:v>
                </c:pt>
                <c:pt idx="611">
                  <c:v>44116</c:v>
                </c:pt>
                <c:pt idx="612">
                  <c:v>44115</c:v>
                </c:pt>
                <c:pt idx="613">
                  <c:v>44114</c:v>
                </c:pt>
                <c:pt idx="614">
                  <c:v>44113</c:v>
                </c:pt>
                <c:pt idx="615">
                  <c:v>44112</c:v>
                </c:pt>
                <c:pt idx="616">
                  <c:v>44111</c:v>
                </c:pt>
                <c:pt idx="617">
                  <c:v>44110</c:v>
                </c:pt>
                <c:pt idx="618">
                  <c:v>44109</c:v>
                </c:pt>
                <c:pt idx="619">
                  <c:v>44108</c:v>
                </c:pt>
                <c:pt idx="620">
                  <c:v>44107</c:v>
                </c:pt>
                <c:pt idx="621">
                  <c:v>44106</c:v>
                </c:pt>
                <c:pt idx="622">
                  <c:v>44105</c:v>
                </c:pt>
                <c:pt idx="623">
                  <c:v>44104</c:v>
                </c:pt>
                <c:pt idx="624">
                  <c:v>44103</c:v>
                </c:pt>
                <c:pt idx="625">
                  <c:v>44102</c:v>
                </c:pt>
                <c:pt idx="626">
                  <c:v>44101</c:v>
                </c:pt>
                <c:pt idx="627">
                  <c:v>44100</c:v>
                </c:pt>
                <c:pt idx="628">
                  <c:v>44099</c:v>
                </c:pt>
                <c:pt idx="629">
                  <c:v>44098</c:v>
                </c:pt>
                <c:pt idx="630">
                  <c:v>44097</c:v>
                </c:pt>
                <c:pt idx="631">
                  <c:v>44096</c:v>
                </c:pt>
                <c:pt idx="632">
                  <c:v>44095</c:v>
                </c:pt>
                <c:pt idx="633">
                  <c:v>44094</c:v>
                </c:pt>
                <c:pt idx="634">
                  <c:v>44093</c:v>
                </c:pt>
                <c:pt idx="635">
                  <c:v>44092</c:v>
                </c:pt>
                <c:pt idx="636">
                  <c:v>44091</c:v>
                </c:pt>
                <c:pt idx="637">
                  <c:v>44090</c:v>
                </c:pt>
                <c:pt idx="638">
                  <c:v>44089</c:v>
                </c:pt>
                <c:pt idx="639">
                  <c:v>44088</c:v>
                </c:pt>
                <c:pt idx="640">
                  <c:v>44087</c:v>
                </c:pt>
                <c:pt idx="641">
                  <c:v>44086</c:v>
                </c:pt>
                <c:pt idx="642">
                  <c:v>44085</c:v>
                </c:pt>
                <c:pt idx="643">
                  <c:v>44084</c:v>
                </c:pt>
                <c:pt idx="644">
                  <c:v>44083</c:v>
                </c:pt>
                <c:pt idx="645">
                  <c:v>44082</c:v>
                </c:pt>
                <c:pt idx="646">
                  <c:v>44081</c:v>
                </c:pt>
                <c:pt idx="647">
                  <c:v>44080</c:v>
                </c:pt>
                <c:pt idx="648">
                  <c:v>44079</c:v>
                </c:pt>
                <c:pt idx="649">
                  <c:v>44078</c:v>
                </c:pt>
                <c:pt idx="650">
                  <c:v>44077</c:v>
                </c:pt>
                <c:pt idx="651">
                  <c:v>44076</c:v>
                </c:pt>
                <c:pt idx="652">
                  <c:v>44075</c:v>
                </c:pt>
                <c:pt idx="653">
                  <c:v>44074</c:v>
                </c:pt>
                <c:pt idx="654">
                  <c:v>44073</c:v>
                </c:pt>
                <c:pt idx="655">
                  <c:v>44072</c:v>
                </c:pt>
                <c:pt idx="656">
                  <c:v>44071</c:v>
                </c:pt>
                <c:pt idx="657">
                  <c:v>44070</c:v>
                </c:pt>
                <c:pt idx="658">
                  <c:v>44069</c:v>
                </c:pt>
                <c:pt idx="659">
                  <c:v>44068</c:v>
                </c:pt>
                <c:pt idx="660">
                  <c:v>44067</c:v>
                </c:pt>
                <c:pt idx="661">
                  <c:v>44066</c:v>
                </c:pt>
                <c:pt idx="662">
                  <c:v>44065</c:v>
                </c:pt>
                <c:pt idx="663">
                  <c:v>44064</c:v>
                </c:pt>
                <c:pt idx="664">
                  <c:v>44063</c:v>
                </c:pt>
                <c:pt idx="665">
                  <c:v>44062</c:v>
                </c:pt>
                <c:pt idx="666">
                  <c:v>44061</c:v>
                </c:pt>
                <c:pt idx="667">
                  <c:v>44060</c:v>
                </c:pt>
                <c:pt idx="668">
                  <c:v>44059</c:v>
                </c:pt>
                <c:pt idx="669">
                  <c:v>44058</c:v>
                </c:pt>
                <c:pt idx="670">
                  <c:v>44057</c:v>
                </c:pt>
                <c:pt idx="671">
                  <c:v>44056</c:v>
                </c:pt>
                <c:pt idx="672">
                  <c:v>44055</c:v>
                </c:pt>
                <c:pt idx="673">
                  <c:v>44054</c:v>
                </c:pt>
                <c:pt idx="674">
                  <c:v>44053</c:v>
                </c:pt>
                <c:pt idx="675">
                  <c:v>44052</c:v>
                </c:pt>
                <c:pt idx="676">
                  <c:v>44051</c:v>
                </c:pt>
                <c:pt idx="677">
                  <c:v>44050</c:v>
                </c:pt>
                <c:pt idx="678">
                  <c:v>44049</c:v>
                </c:pt>
                <c:pt idx="679">
                  <c:v>44048</c:v>
                </c:pt>
                <c:pt idx="680">
                  <c:v>44047</c:v>
                </c:pt>
                <c:pt idx="681">
                  <c:v>44046</c:v>
                </c:pt>
                <c:pt idx="682">
                  <c:v>44045</c:v>
                </c:pt>
                <c:pt idx="683">
                  <c:v>44044</c:v>
                </c:pt>
                <c:pt idx="684">
                  <c:v>44043</c:v>
                </c:pt>
                <c:pt idx="685">
                  <c:v>44042</c:v>
                </c:pt>
                <c:pt idx="686">
                  <c:v>44041</c:v>
                </c:pt>
                <c:pt idx="687">
                  <c:v>44040</c:v>
                </c:pt>
                <c:pt idx="688">
                  <c:v>44039</c:v>
                </c:pt>
                <c:pt idx="689">
                  <c:v>44038</c:v>
                </c:pt>
                <c:pt idx="690">
                  <c:v>44037</c:v>
                </c:pt>
                <c:pt idx="691">
                  <c:v>44036</c:v>
                </c:pt>
                <c:pt idx="692">
                  <c:v>44035</c:v>
                </c:pt>
                <c:pt idx="693">
                  <c:v>44034</c:v>
                </c:pt>
                <c:pt idx="694">
                  <c:v>44033</c:v>
                </c:pt>
                <c:pt idx="695">
                  <c:v>44032</c:v>
                </c:pt>
                <c:pt idx="696">
                  <c:v>44031</c:v>
                </c:pt>
                <c:pt idx="697">
                  <c:v>44030</c:v>
                </c:pt>
                <c:pt idx="698">
                  <c:v>44029</c:v>
                </c:pt>
                <c:pt idx="699">
                  <c:v>44028</c:v>
                </c:pt>
                <c:pt idx="700">
                  <c:v>44027</c:v>
                </c:pt>
                <c:pt idx="701">
                  <c:v>44026</c:v>
                </c:pt>
                <c:pt idx="702">
                  <c:v>44025</c:v>
                </c:pt>
                <c:pt idx="703">
                  <c:v>44024</c:v>
                </c:pt>
                <c:pt idx="704">
                  <c:v>44023</c:v>
                </c:pt>
                <c:pt idx="705">
                  <c:v>44022</c:v>
                </c:pt>
                <c:pt idx="706">
                  <c:v>44021</c:v>
                </c:pt>
                <c:pt idx="707">
                  <c:v>44020</c:v>
                </c:pt>
                <c:pt idx="708">
                  <c:v>44019</c:v>
                </c:pt>
                <c:pt idx="709">
                  <c:v>44018</c:v>
                </c:pt>
                <c:pt idx="710">
                  <c:v>44017</c:v>
                </c:pt>
                <c:pt idx="711">
                  <c:v>44016</c:v>
                </c:pt>
                <c:pt idx="712">
                  <c:v>44015</c:v>
                </c:pt>
                <c:pt idx="713">
                  <c:v>44014</c:v>
                </c:pt>
                <c:pt idx="714">
                  <c:v>44013</c:v>
                </c:pt>
                <c:pt idx="715">
                  <c:v>44012</c:v>
                </c:pt>
                <c:pt idx="716">
                  <c:v>44011</c:v>
                </c:pt>
                <c:pt idx="717">
                  <c:v>44010</c:v>
                </c:pt>
                <c:pt idx="718">
                  <c:v>44009</c:v>
                </c:pt>
                <c:pt idx="719">
                  <c:v>44008</c:v>
                </c:pt>
                <c:pt idx="720">
                  <c:v>44007</c:v>
                </c:pt>
                <c:pt idx="721">
                  <c:v>44006</c:v>
                </c:pt>
                <c:pt idx="722">
                  <c:v>44005</c:v>
                </c:pt>
                <c:pt idx="723">
                  <c:v>44004</c:v>
                </c:pt>
                <c:pt idx="724">
                  <c:v>44003</c:v>
                </c:pt>
                <c:pt idx="725">
                  <c:v>44002</c:v>
                </c:pt>
                <c:pt idx="726">
                  <c:v>44001</c:v>
                </c:pt>
                <c:pt idx="727">
                  <c:v>44000</c:v>
                </c:pt>
                <c:pt idx="728">
                  <c:v>43999</c:v>
                </c:pt>
                <c:pt idx="729">
                  <c:v>43998</c:v>
                </c:pt>
                <c:pt idx="730">
                  <c:v>43997</c:v>
                </c:pt>
                <c:pt idx="731">
                  <c:v>43996</c:v>
                </c:pt>
                <c:pt idx="732">
                  <c:v>43995</c:v>
                </c:pt>
                <c:pt idx="733">
                  <c:v>43994</c:v>
                </c:pt>
                <c:pt idx="734">
                  <c:v>43993</c:v>
                </c:pt>
                <c:pt idx="735">
                  <c:v>43992</c:v>
                </c:pt>
                <c:pt idx="736">
                  <c:v>43991</c:v>
                </c:pt>
                <c:pt idx="737">
                  <c:v>43990</c:v>
                </c:pt>
                <c:pt idx="738">
                  <c:v>43989</c:v>
                </c:pt>
                <c:pt idx="739">
                  <c:v>43988</c:v>
                </c:pt>
                <c:pt idx="740">
                  <c:v>43987</c:v>
                </c:pt>
                <c:pt idx="741">
                  <c:v>43986</c:v>
                </c:pt>
                <c:pt idx="742">
                  <c:v>43985</c:v>
                </c:pt>
                <c:pt idx="743">
                  <c:v>43984</c:v>
                </c:pt>
                <c:pt idx="744">
                  <c:v>43983</c:v>
                </c:pt>
                <c:pt idx="745">
                  <c:v>43982</c:v>
                </c:pt>
                <c:pt idx="746">
                  <c:v>43981</c:v>
                </c:pt>
                <c:pt idx="747">
                  <c:v>43980</c:v>
                </c:pt>
                <c:pt idx="748">
                  <c:v>43979</c:v>
                </c:pt>
                <c:pt idx="749">
                  <c:v>43978</c:v>
                </c:pt>
                <c:pt idx="750">
                  <c:v>43977</c:v>
                </c:pt>
                <c:pt idx="751">
                  <c:v>43976</c:v>
                </c:pt>
                <c:pt idx="752">
                  <c:v>43975</c:v>
                </c:pt>
                <c:pt idx="753">
                  <c:v>43974</c:v>
                </c:pt>
                <c:pt idx="754">
                  <c:v>43973</c:v>
                </c:pt>
                <c:pt idx="755">
                  <c:v>43972</c:v>
                </c:pt>
                <c:pt idx="756">
                  <c:v>43971</c:v>
                </c:pt>
                <c:pt idx="757">
                  <c:v>43970</c:v>
                </c:pt>
                <c:pt idx="758">
                  <c:v>43969</c:v>
                </c:pt>
                <c:pt idx="759">
                  <c:v>43968</c:v>
                </c:pt>
                <c:pt idx="760">
                  <c:v>43967</c:v>
                </c:pt>
                <c:pt idx="761">
                  <c:v>43966</c:v>
                </c:pt>
                <c:pt idx="762">
                  <c:v>43965</c:v>
                </c:pt>
                <c:pt idx="763">
                  <c:v>43964</c:v>
                </c:pt>
                <c:pt idx="764">
                  <c:v>43963</c:v>
                </c:pt>
                <c:pt idx="765">
                  <c:v>43962</c:v>
                </c:pt>
                <c:pt idx="766">
                  <c:v>43961</c:v>
                </c:pt>
                <c:pt idx="767">
                  <c:v>43960</c:v>
                </c:pt>
                <c:pt idx="768">
                  <c:v>43959</c:v>
                </c:pt>
                <c:pt idx="769">
                  <c:v>43958</c:v>
                </c:pt>
                <c:pt idx="770">
                  <c:v>43957</c:v>
                </c:pt>
                <c:pt idx="771">
                  <c:v>43956</c:v>
                </c:pt>
                <c:pt idx="772">
                  <c:v>43955</c:v>
                </c:pt>
                <c:pt idx="773">
                  <c:v>43954</c:v>
                </c:pt>
                <c:pt idx="774">
                  <c:v>43953</c:v>
                </c:pt>
                <c:pt idx="775">
                  <c:v>43952</c:v>
                </c:pt>
                <c:pt idx="776">
                  <c:v>43951</c:v>
                </c:pt>
                <c:pt idx="777">
                  <c:v>43950</c:v>
                </c:pt>
                <c:pt idx="778">
                  <c:v>43949</c:v>
                </c:pt>
                <c:pt idx="779">
                  <c:v>43948</c:v>
                </c:pt>
                <c:pt idx="780">
                  <c:v>43947</c:v>
                </c:pt>
                <c:pt idx="781">
                  <c:v>43946</c:v>
                </c:pt>
                <c:pt idx="782">
                  <c:v>43945</c:v>
                </c:pt>
                <c:pt idx="783">
                  <c:v>43944</c:v>
                </c:pt>
                <c:pt idx="784">
                  <c:v>43943</c:v>
                </c:pt>
                <c:pt idx="785">
                  <c:v>43942</c:v>
                </c:pt>
                <c:pt idx="786">
                  <c:v>43941</c:v>
                </c:pt>
                <c:pt idx="787">
                  <c:v>43940</c:v>
                </c:pt>
                <c:pt idx="788">
                  <c:v>43939</c:v>
                </c:pt>
                <c:pt idx="789">
                  <c:v>43938</c:v>
                </c:pt>
                <c:pt idx="790">
                  <c:v>43937</c:v>
                </c:pt>
                <c:pt idx="791">
                  <c:v>43936</c:v>
                </c:pt>
                <c:pt idx="792">
                  <c:v>43935</c:v>
                </c:pt>
                <c:pt idx="793">
                  <c:v>43934</c:v>
                </c:pt>
                <c:pt idx="794">
                  <c:v>43933</c:v>
                </c:pt>
                <c:pt idx="795">
                  <c:v>43932</c:v>
                </c:pt>
                <c:pt idx="796">
                  <c:v>43931</c:v>
                </c:pt>
                <c:pt idx="797">
                  <c:v>43930</c:v>
                </c:pt>
                <c:pt idx="798">
                  <c:v>43929</c:v>
                </c:pt>
                <c:pt idx="799">
                  <c:v>43928</c:v>
                </c:pt>
                <c:pt idx="800">
                  <c:v>43927</c:v>
                </c:pt>
                <c:pt idx="801">
                  <c:v>43926</c:v>
                </c:pt>
                <c:pt idx="802">
                  <c:v>43925</c:v>
                </c:pt>
                <c:pt idx="803">
                  <c:v>43924</c:v>
                </c:pt>
                <c:pt idx="804">
                  <c:v>43923</c:v>
                </c:pt>
                <c:pt idx="805">
                  <c:v>43922</c:v>
                </c:pt>
                <c:pt idx="806">
                  <c:v>43921</c:v>
                </c:pt>
                <c:pt idx="807">
                  <c:v>43920</c:v>
                </c:pt>
                <c:pt idx="808">
                  <c:v>43919</c:v>
                </c:pt>
                <c:pt idx="809">
                  <c:v>43918</c:v>
                </c:pt>
                <c:pt idx="810">
                  <c:v>43917</c:v>
                </c:pt>
                <c:pt idx="811">
                  <c:v>43916</c:v>
                </c:pt>
                <c:pt idx="812">
                  <c:v>43915</c:v>
                </c:pt>
                <c:pt idx="813">
                  <c:v>43914</c:v>
                </c:pt>
                <c:pt idx="814">
                  <c:v>43913</c:v>
                </c:pt>
                <c:pt idx="815">
                  <c:v>43912</c:v>
                </c:pt>
                <c:pt idx="816">
                  <c:v>43911</c:v>
                </c:pt>
                <c:pt idx="817">
                  <c:v>43910</c:v>
                </c:pt>
                <c:pt idx="818">
                  <c:v>43909</c:v>
                </c:pt>
                <c:pt idx="819">
                  <c:v>43908</c:v>
                </c:pt>
                <c:pt idx="820">
                  <c:v>43907</c:v>
                </c:pt>
                <c:pt idx="821">
                  <c:v>43906</c:v>
                </c:pt>
                <c:pt idx="822">
                  <c:v>43905</c:v>
                </c:pt>
                <c:pt idx="823">
                  <c:v>43904</c:v>
                </c:pt>
                <c:pt idx="824">
                  <c:v>43903</c:v>
                </c:pt>
                <c:pt idx="825">
                  <c:v>43902</c:v>
                </c:pt>
                <c:pt idx="826">
                  <c:v>43901</c:v>
                </c:pt>
                <c:pt idx="827">
                  <c:v>43900</c:v>
                </c:pt>
                <c:pt idx="828">
                  <c:v>43899</c:v>
                </c:pt>
                <c:pt idx="829">
                  <c:v>43898</c:v>
                </c:pt>
                <c:pt idx="830">
                  <c:v>43897</c:v>
                </c:pt>
                <c:pt idx="831">
                  <c:v>43896</c:v>
                </c:pt>
                <c:pt idx="832">
                  <c:v>43895</c:v>
                </c:pt>
                <c:pt idx="833">
                  <c:v>43894</c:v>
                </c:pt>
                <c:pt idx="834">
                  <c:v>43893</c:v>
                </c:pt>
                <c:pt idx="835">
                  <c:v>43892</c:v>
                </c:pt>
                <c:pt idx="836">
                  <c:v>43891</c:v>
                </c:pt>
                <c:pt idx="837">
                  <c:v>43890</c:v>
                </c:pt>
                <c:pt idx="838">
                  <c:v>43889</c:v>
                </c:pt>
                <c:pt idx="839">
                  <c:v>43888</c:v>
                </c:pt>
                <c:pt idx="840">
                  <c:v>43887</c:v>
                </c:pt>
                <c:pt idx="841">
                  <c:v>43886</c:v>
                </c:pt>
                <c:pt idx="842">
                  <c:v>43885</c:v>
                </c:pt>
                <c:pt idx="843">
                  <c:v>43884</c:v>
                </c:pt>
                <c:pt idx="844">
                  <c:v>43883</c:v>
                </c:pt>
                <c:pt idx="845">
                  <c:v>43882</c:v>
                </c:pt>
                <c:pt idx="846">
                  <c:v>43881</c:v>
                </c:pt>
                <c:pt idx="847">
                  <c:v>43880</c:v>
                </c:pt>
                <c:pt idx="848">
                  <c:v>43879</c:v>
                </c:pt>
                <c:pt idx="849">
                  <c:v>43878</c:v>
                </c:pt>
                <c:pt idx="850">
                  <c:v>43877</c:v>
                </c:pt>
                <c:pt idx="851">
                  <c:v>43876</c:v>
                </c:pt>
                <c:pt idx="852">
                  <c:v>43875</c:v>
                </c:pt>
                <c:pt idx="853">
                  <c:v>43874</c:v>
                </c:pt>
                <c:pt idx="854">
                  <c:v>43873</c:v>
                </c:pt>
                <c:pt idx="855">
                  <c:v>43872</c:v>
                </c:pt>
                <c:pt idx="856">
                  <c:v>43871</c:v>
                </c:pt>
                <c:pt idx="857">
                  <c:v>43870</c:v>
                </c:pt>
                <c:pt idx="858">
                  <c:v>43869</c:v>
                </c:pt>
                <c:pt idx="859">
                  <c:v>43868</c:v>
                </c:pt>
                <c:pt idx="860">
                  <c:v>43867</c:v>
                </c:pt>
                <c:pt idx="861">
                  <c:v>43866</c:v>
                </c:pt>
                <c:pt idx="862">
                  <c:v>43865</c:v>
                </c:pt>
                <c:pt idx="863">
                  <c:v>43864</c:v>
                </c:pt>
                <c:pt idx="864">
                  <c:v>43863</c:v>
                </c:pt>
                <c:pt idx="865">
                  <c:v>43862</c:v>
                </c:pt>
                <c:pt idx="866">
                  <c:v>43861</c:v>
                </c:pt>
                <c:pt idx="867">
                  <c:v>43860</c:v>
                </c:pt>
                <c:pt idx="868">
                  <c:v>43859</c:v>
                </c:pt>
                <c:pt idx="869">
                  <c:v>43858</c:v>
                </c:pt>
                <c:pt idx="870">
                  <c:v>43857</c:v>
                </c:pt>
                <c:pt idx="871">
                  <c:v>43856</c:v>
                </c:pt>
                <c:pt idx="872">
                  <c:v>43855</c:v>
                </c:pt>
                <c:pt idx="873">
                  <c:v>43854</c:v>
                </c:pt>
                <c:pt idx="874">
                  <c:v>43853</c:v>
                </c:pt>
                <c:pt idx="875">
                  <c:v>43852</c:v>
                </c:pt>
                <c:pt idx="876">
                  <c:v>43851</c:v>
                </c:pt>
                <c:pt idx="877">
                  <c:v>43850</c:v>
                </c:pt>
                <c:pt idx="878">
                  <c:v>43849</c:v>
                </c:pt>
                <c:pt idx="879">
                  <c:v>43848</c:v>
                </c:pt>
                <c:pt idx="880">
                  <c:v>43847</c:v>
                </c:pt>
                <c:pt idx="881">
                  <c:v>43846</c:v>
                </c:pt>
                <c:pt idx="882">
                  <c:v>43845</c:v>
                </c:pt>
                <c:pt idx="883">
                  <c:v>43844</c:v>
                </c:pt>
                <c:pt idx="884">
                  <c:v>43843</c:v>
                </c:pt>
                <c:pt idx="885">
                  <c:v>43842</c:v>
                </c:pt>
                <c:pt idx="886">
                  <c:v>43841</c:v>
                </c:pt>
                <c:pt idx="887">
                  <c:v>43840</c:v>
                </c:pt>
                <c:pt idx="888">
                  <c:v>43839</c:v>
                </c:pt>
                <c:pt idx="889">
                  <c:v>43838</c:v>
                </c:pt>
                <c:pt idx="890">
                  <c:v>43837</c:v>
                </c:pt>
                <c:pt idx="891">
                  <c:v>43836</c:v>
                </c:pt>
                <c:pt idx="892">
                  <c:v>43835</c:v>
                </c:pt>
                <c:pt idx="893">
                  <c:v>43834</c:v>
                </c:pt>
                <c:pt idx="894">
                  <c:v>43833</c:v>
                </c:pt>
                <c:pt idx="895">
                  <c:v>43832</c:v>
                </c:pt>
                <c:pt idx="896">
                  <c:v>43831</c:v>
                </c:pt>
                <c:pt idx="897">
                  <c:v>43830</c:v>
                </c:pt>
                <c:pt idx="898">
                  <c:v>43829</c:v>
                </c:pt>
                <c:pt idx="899">
                  <c:v>43828</c:v>
                </c:pt>
                <c:pt idx="900">
                  <c:v>43827</c:v>
                </c:pt>
                <c:pt idx="901">
                  <c:v>43826</c:v>
                </c:pt>
                <c:pt idx="902">
                  <c:v>43825</c:v>
                </c:pt>
                <c:pt idx="903">
                  <c:v>43824</c:v>
                </c:pt>
                <c:pt idx="904">
                  <c:v>43823</c:v>
                </c:pt>
                <c:pt idx="905">
                  <c:v>43822</c:v>
                </c:pt>
                <c:pt idx="906">
                  <c:v>43821</c:v>
                </c:pt>
                <c:pt idx="907">
                  <c:v>43820</c:v>
                </c:pt>
                <c:pt idx="908">
                  <c:v>43819</c:v>
                </c:pt>
                <c:pt idx="909">
                  <c:v>43818</c:v>
                </c:pt>
                <c:pt idx="910">
                  <c:v>43817</c:v>
                </c:pt>
                <c:pt idx="911">
                  <c:v>43816</c:v>
                </c:pt>
                <c:pt idx="912">
                  <c:v>43815</c:v>
                </c:pt>
                <c:pt idx="913">
                  <c:v>43814</c:v>
                </c:pt>
                <c:pt idx="914">
                  <c:v>43813</c:v>
                </c:pt>
                <c:pt idx="915">
                  <c:v>43812</c:v>
                </c:pt>
                <c:pt idx="916">
                  <c:v>43811</c:v>
                </c:pt>
                <c:pt idx="917">
                  <c:v>43810</c:v>
                </c:pt>
                <c:pt idx="918">
                  <c:v>43809</c:v>
                </c:pt>
                <c:pt idx="919">
                  <c:v>43808</c:v>
                </c:pt>
                <c:pt idx="920">
                  <c:v>43807</c:v>
                </c:pt>
                <c:pt idx="921">
                  <c:v>43806</c:v>
                </c:pt>
                <c:pt idx="922">
                  <c:v>43805</c:v>
                </c:pt>
                <c:pt idx="923">
                  <c:v>43804</c:v>
                </c:pt>
                <c:pt idx="924">
                  <c:v>43803</c:v>
                </c:pt>
                <c:pt idx="925">
                  <c:v>43802</c:v>
                </c:pt>
                <c:pt idx="926">
                  <c:v>43801</c:v>
                </c:pt>
                <c:pt idx="927">
                  <c:v>43800</c:v>
                </c:pt>
                <c:pt idx="928">
                  <c:v>43799</c:v>
                </c:pt>
                <c:pt idx="929">
                  <c:v>43799</c:v>
                </c:pt>
                <c:pt idx="930">
                  <c:v>43798</c:v>
                </c:pt>
                <c:pt idx="931">
                  <c:v>43797</c:v>
                </c:pt>
              </c:numCache>
            </c:numRef>
          </c:xVal>
          <c:yVal>
            <c:numRef>
              <c:f>'RO D01-Report'!$AN$2:$AN$933</c:f>
              <c:numCache>
                <c:formatCode>0.000</c:formatCode>
                <c:ptCount val="932"/>
                <c:pt idx="1">
                  <c:v>9.2664763553281473E-2</c:v>
                </c:pt>
                <c:pt idx="2">
                  <c:v>9.3671846491359095E-2</c:v>
                </c:pt>
                <c:pt idx="3">
                  <c:v>9.50305725868269E-2</c:v>
                </c:pt>
                <c:pt idx="4">
                  <c:v>9.4703250554110788E-2</c:v>
                </c:pt>
                <c:pt idx="5">
                  <c:v>9.4019141667949807E-2</c:v>
                </c:pt>
                <c:pt idx="6">
                  <c:v>9.3945728036355092E-2</c:v>
                </c:pt>
                <c:pt idx="7">
                  <c:v>9.6301181910971048E-2</c:v>
                </c:pt>
                <c:pt idx="8">
                  <c:v>9.5581524808455012E-2</c:v>
                </c:pt>
                <c:pt idx="9">
                  <c:v>9.6259982638274025E-2</c:v>
                </c:pt>
                <c:pt idx="10">
                  <c:v>9.7128547435270926E-2</c:v>
                </c:pt>
                <c:pt idx="11">
                  <c:v>9.6529036830375115E-2</c:v>
                </c:pt>
                <c:pt idx="12">
                  <c:v>9.6265521745403912E-2</c:v>
                </c:pt>
                <c:pt idx="13">
                  <c:v>9.6498472697021706E-2</c:v>
                </c:pt>
                <c:pt idx="14">
                  <c:v>9.500109589888979E-2</c:v>
                </c:pt>
                <c:pt idx="15">
                  <c:v>9.3423728632731462E-2</c:v>
                </c:pt>
                <c:pt idx="16">
                  <c:v>9.5033017016254676E-2</c:v>
                </c:pt>
                <c:pt idx="17">
                  <c:v>9.46100794762713E-2</c:v>
                </c:pt>
                <c:pt idx="18">
                  <c:v>9.4174037545141615E-2</c:v>
                </c:pt>
                <c:pt idx="19">
                  <c:v>9.4810122061004587E-2</c:v>
                </c:pt>
                <c:pt idx="20">
                  <c:v>9.4652402246038908E-2</c:v>
                </c:pt>
                <c:pt idx="21">
                  <c:v>9.5000191515904372E-2</c:v>
                </c:pt>
                <c:pt idx="22">
                  <c:v>9.4928359046519389E-2</c:v>
                </c:pt>
                <c:pt idx="23">
                  <c:v>9.5327959018330327E-2</c:v>
                </c:pt>
                <c:pt idx="24">
                  <c:v>9.6911660251977172E-2</c:v>
                </c:pt>
                <c:pt idx="25">
                  <c:v>9.6041976548155827E-2</c:v>
                </c:pt>
                <c:pt idx="26">
                  <c:v>9.5124636452384989E-2</c:v>
                </c:pt>
                <c:pt idx="27">
                  <c:v>9.5245174491073892E-2</c:v>
                </c:pt>
                <c:pt idx="28">
                  <c:v>9.2563401990988531E-2</c:v>
                </c:pt>
                <c:pt idx="29">
                  <c:v>9.2514427611715078E-2</c:v>
                </c:pt>
                <c:pt idx="30">
                  <c:v>9.2994454473231708E-2</c:v>
                </c:pt>
                <c:pt idx="31">
                  <c:v>9.3884273872498369E-2</c:v>
                </c:pt>
                <c:pt idx="32">
                  <c:v>9.3145906002157941E-2</c:v>
                </c:pt>
                <c:pt idx="33">
                  <c:v>9.2166604589074011E-2</c:v>
                </c:pt>
                <c:pt idx="34">
                  <c:v>9.2279142667795869E-2</c:v>
                </c:pt>
                <c:pt idx="35">
                  <c:v>9.2446439596920948E-2</c:v>
                </c:pt>
                <c:pt idx="36">
                  <c:v>9.3051733130623093E-2</c:v>
                </c:pt>
                <c:pt idx="37">
                  <c:v>9.5581055685869123E-2</c:v>
                </c:pt>
                <c:pt idx="38">
                  <c:v>9.7051188693988363E-2</c:v>
                </c:pt>
                <c:pt idx="39">
                  <c:v>9.5222130368887395E-2</c:v>
                </c:pt>
                <c:pt idx="40">
                  <c:v>9.4473405399987817E-2</c:v>
                </c:pt>
                <c:pt idx="41">
                  <c:v>9.4792036567983254E-2</c:v>
                </c:pt>
                <c:pt idx="42">
                  <c:v>9.4312155638411638E-2</c:v>
                </c:pt>
                <c:pt idx="43">
                  <c:v>9.4513519219909012E-2</c:v>
                </c:pt>
                <c:pt idx="44">
                  <c:v>9.5365932200318027E-2</c:v>
                </c:pt>
                <c:pt idx="45">
                  <c:v>9.6432654121965888E-2</c:v>
                </c:pt>
                <c:pt idx="46">
                  <c:v>9.6193963384181611E-2</c:v>
                </c:pt>
                <c:pt idx="47">
                  <c:v>9.5593564711312931E-2</c:v>
                </c:pt>
                <c:pt idx="48">
                  <c:v>9.6115516677458143E-2</c:v>
                </c:pt>
                <c:pt idx="49">
                  <c:v>9.6594638989084061E-2</c:v>
                </c:pt>
                <c:pt idx="50">
                  <c:v>9.6331437296866343E-2</c:v>
                </c:pt>
                <c:pt idx="51">
                  <c:v>9.7371073987700257E-2</c:v>
                </c:pt>
                <c:pt idx="52">
                  <c:v>9.920479174530944E-2</c:v>
                </c:pt>
                <c:pt idx="53">
                  <c:v>9.9259371183962136E-2</c:v>
                </c:pt>
                <c:pt idx="54">
                  <c:v>0.10068207237437025</c:v>
                </c:pt>
                <c:pt idx="61">
                  <c:v>9.6015563043571825E-2</c:v>
                </c:pt>
                <c:pt idx="62">
                  <c:v>9.600476904704848E-2</c:v>
                </c:pt>
                <c:pt idx="63">
                  <c:v>9.6652758049917548E-2</c:v>
                </c:pt>
                <c:pt idx="64">
                  <c:v>9.6258096043890268E-2</c:v>
                </c:pt>
                <c:pt idx="65">
                  <c:v>9.5322988898645253E-2</c:v>
                </c:pt>
                <c:pt idx="66">
                  <c:v>9.7294217348432535E-2</c:v>
                </c:pt>
                <c:pt idx="67">
                  <c:v>9.6185075108232071E-2</c:v>
                </c:pt>
                <c:pt idx="68">
                  <c:v>9.4803937255497919E-2</c:v>
                </c:pt>
                <c:pt idx="69">
                  <c:v>9.4175688696451959E-2</c:v>
                </c:pt>
                <c:pt idx="70">
                  <c:v>9.6230757318223753E-2</c:v>
                </c:pt>
                <c:pt idx="71">
                  <c:v>9.8055515167667473E-2</c:v>
                </c:pt>
                <c:pt idx="72">
                  <c:v>9.8981453652468521E-2</c:v>
                </c:pt>
                <c:pt idx="73">
                  <c:v>0.10048888138302856</c:v>
                </c:pt>
                <c:pt idx="74">
                  <c:v>0.10020807321153526</c:v>
                </c:pt>
                <c:pt idx="75">
                  <c:v>9.8839565576466532E-2</c:v>
                </c:pt>
                <c:pt idx="76">
                  <c:v>9.9878204255247155E-2</c:v>
                </c:pt>
                <c:pt idx="77">
                  <c:v>9.9267320513386506E-2</c:v>
                </c:pt>
                <c:pt idx="78">
                  <c:v>9.4036517542426853E-2</c:v>
                </c:pt>
                <c:pt idx="79">
                  <c:v>9.7049049970477586E-2</c:v>
                </c:pt>
                <c:pt idx="80">
                  <c:v>9.7566665641896602E-2</c:v>
                </c:pt>
                <c:pt idx="81">
                  <c:v>9.5954470242529843E-2</c:v>
                </c:pt>
                <c:pt idx="82">
                  <c:v>9.5007012084334555E-2</c:v>
                </c:pt>
                <c:pt idx="83">
                  <c:v>9.4061967513353911E-2</c:v>
                </c:pt>
                <c:pt idx="84">
                  <c:v>9.268731390359887E-2</c:v>
                </c:pt>
                <c:pt idx="85">
                  <c:v>9.2969138608380422E-2</c:v>
                </c:pt>
                <c:pt idx="86">
                  <c:v>9.3507053382778843E-2</c:v>
                </c:pt>
                <c:pt idx="87">
                  <c:v>9.4307693106617269E-2</c:v>
                </c:pt>
                <c:pt idx="88">
                  <c:v>9.4357959335912317E-2</c:v>
                </c:pt>
                <c:pt idx="89">
                  <c:v>9.0302773893190663E-2</c:v>
                </c:pt>
                <c:pt idx="90">
                  <c:v>8.9112067298517367E-2</c:v>
                </c:pt>
                <c:pt idx="91">
                  <c:v>8.9134277539395193E-2</c:v>
                </c:pt>
                <c:pt idx="92">
                  <c:v>8.9219548521699832E-2</c:v>
                </c:pt>
                <c:pt idx="93">
                  <c:v>8.9465236630380238E-2</c:v>
                </c:pt>
                <c:pt idx="94">
                  <c:v>8.961867725020338E-2</c:v>
                </c:pt>
                <c:pt idx="95">
                  <c:v>8.913170949739746E-2</c:v>
                </c:pt>
                <c:pt idx="96">
                  <c:v>8.8256411132800111E-2</c:v>
                </c:pt>
                <c:pt idx="97">
                  <c:v>8.864265643560082E-2</c:v>
                </c:pt>
                <c:pt idx="98">
                  <c:v>8.8742651765737923E-2</c:v>
                </c:pt>
                <c:pt idx="99">
                  <c:v>8.8561002048883231E-2</c:v>
                </c:pt>
                <c:pt idx="100">
                  <c:v>8.8689825234529521E-2</c:v>
                </c:pt>
                <c:pt idx="101">
                  <c:v>8.207473341295593E-2</c:v>
                </c:pt>
                <c:pt idx="102">
                  <c:v>9.8840681149452256E-2</c:v>
                </c:pt>
                <c:pt idx="103">
                  <c:v>9.8489333425486048E-2</c:v>
                </c:pt>
                <c:pt idx="104">
                  <c:v>9.8185604410738633E-2</c:v>
                </c:pt>
                <c:pt idx="105">
                  <c:v>9.7954172525787073E-2</c:v>
                </c:pt>
                <c:pt idx="106">
                  <c:v>9.7157251060095678E-2</c:v>
                </c:pt>
                <c:pt idx="107">
                  <c:v>9.5902145082827309E-2</c:v>
                </c:pt>
                <c:pt idx="108">
                  <c:v>9.787116724489496E-2</c:v>
                </c:pt>
                <c:pt idx="109">
                  <c:v>9.7937292205410781E-2</c:v>
                </c:pt>
                <c:pt idx="110">
                  <c:v>9.7541629375481456E-2</c:v>
                </c:pt>
                <c:pt idx="111">
                  <c:v>0.10030122877401437</c:v>
                </c:pt>
                <c:pt idx="112">
                  <c:v>0.10086622451033739</c:v>
                </c:pt>
                <c:pt idx="113">
                  <c:v>0.10121786388176759</c:v>
                </c:pt>
                <c:pt idx="114">
                  <c:v>0.10153309367480506</c:v>
                </c:pt>
                <c:pt idx="115">
                  <c:v>0.10221700167106905</c:v>
                </c:pt>
                <c:pt idx="116">
                  <c:v>0.10120435437732166</c:v>
                </c:pt>
                <c:pt idx="117">
                  <c:v>0.10061450527238452</c:v>
                </c:pt>
                <c:pt idx="118">
                  <c:v>0.1004183199322202</c:v>
                </c:pt>
                <c:pt idx="119">
                  <c:v>0.10077515134112341</c:v>
                </c:pt>
                <c:pt idx="120">
                  <c:v>0.10120736169619882</c:v>
                </c:pt>
                <c:pt idx="121">
                  <c:v>0.1021869492964266</c:v>
                </c:pt>
                <c:pt idx="122">
                  <c:v>0.10246858606861464</c:v>
                </c:pt>
                <c:pt idx="123">
                  <c:v>0.10200325952248457</c:v>
                </c:pt>
                <c:pt idx="124">
                  <c:v>0.10148966146322867</c:v>
                </c:pt>
                <c:pt idx="125">
                  <c:v>0.10102523877142323</c:v>
                </c:pt>
                <c:pt idx="126">
                  <c:v>9.978273381065221E-2</c:v>
                </c:pt>
                <c:pt idx="127">
                  <c:v>0.10080910944454689</c:v>
                </c:pt>
                <c:pt idx="128">
                  <c:v>0.10196968686849793</c:v>
                </c:pt>
                <c:pt idx="129">
                  <c:v>0.10348795975025468</c:v>
                </c:pt>
                <c:pt idx="130">
                  <c:v>0.10342845601168567</c:v>
                </c:pt>
                <c:pt idx="131">
                  <c:v>0.10310971426709788</c:v>
                </c:pt>
                <c:pt idx="132">
                  <c:v>0.1031371365693023</c:v>
                </c:pt>
                <c:pt idx="133">
                  <c:v>0.10244209564924768</c:v>
                </c:pt>
                <c:pt idx="134">
                  <c:v>0.10254116516130758</c:v>
                </c:pt>
                <c:pt idx="135">
                  <c:v>0.10488568273794352</c:v>
                </c:pt>
                <c:pt idx="136">
                  <c:v>0.10719140266925253</c:v>
                </c:pt>
                <c:pt idx="137">
                  <c:v>0.10715727891984003</c:v>
                </c:pt>
                <c:pt idx="138">
                  <c:v>0.10742725153673624</c:v>
                </c:pt>
                <c:pt idx="139">
                  <c:v>0.10705172411343973</c:v>
                </c:pt>
                <c:pt idx="140">
                  <c:v>0.10979811779024123</c:v>
                </c:pt>
                <c:pt idx="141">
                  <c:v>0.10958768675214046</c:v>
                </c:pt>
                <c:pt idx="142">
                  <c:v>0.10985200840171892</c:v>
                </c:pt>
                <c:pt idx="143">
                  <c:v>0.11105863275274371</c:v>
                </c:pt>
                <c:pt idx="144">
                  <c:v>0.110786073431938</c:v>
                </c:pt>
                <c:pt idx="145">
                  <c:v>0.1107029877659729</c:v>
                </c:pt>
                <c:pt idx="146">
                  <c:v>0.11151838352345395</c:v>
                </c:pt>
                <c:pt idx="147">
                  <c:v>0.11143034817491827</c:v>
                </c:pt>
                <c:pt idx="148">
                  <c:v>0.11349862660800827</c:v>
                </c:pt>
                <c:pt idx="149">
                  <c:v>0.11492905940634669</c:v>
                </c:pt>
                <c:pt idx="150">
                  <c:v>0.11415526990174751</c:v>
                </c:pt>
                <c:pt idx="151">
                  <c:v>0.11349013447039348</c:v>
                </c:pt>
                <c:pt idx="152">
                  <c:v>0.1139967671283541</c:v>
                </c:pt>
                <c:pt idx="153">
                  <c:v>0.11402126077126128</c:v>
                </c:pt>
                <c:pt idx="154">
                  <c:v>0.1148074728200342</c:v>
                </c:pt>
                <c:pt idx="155">
                  <c:v>0.11635314721160811</c:v>
                </c:pt>
                <c:pt idx="156">
                  <c:v>0.11788085972727652</c:v>
                </c:pt>
                <c:pt idx="157">
                  <c:v>0.12037332383729125</c:v>
                </c:pt>
                <c:pt idx="158">
                  <c:v>0.12101104156528798</c:v>
                </c:pt>
                <c:pt idx="159">
                  <c:v>0.1259789366531022</c:v>
                </c:pt>
                <c:pt idx="162">
                  <c:v>8.7387437402328655E-2</c:v>
                </c:pt>
                <c:pt idx="163">
                  <c:v>8.616837894111383E-2</c:v>
                </c:pt>
                <c:pt idx="164">
                  <c:v>8.6024681583746376E-2</c:v>
                </c:pt>
                <c:pt idx="165">
                  <c:v>8.6403008253473232E-2</c:v>
                </c:pt>
                <c:pt idx="166">
                  <c:v>8.6032081796437135E-2</c:v>
                </c:pt>
                <c:pt idx="167">
                  <c:v>8.5973653705836109E-2</c:v>
                </c:pt>
                <c:pt idx="168">
                  <c:v>8.6749245749000545E-2</c:v>
                </c:pt>
                <c:pt idx="169">
                  <c:v>8.68324393359452E-2</c:v>
                </c:pt>
                <c:pt idx="170">
                  <c:v>8.6965270233951966E-2</c:v>
                </c:pt>
                <c:pt idx="171">
                  <c:v>8.7605375435054755E-2</c:v>
                </c:pt>
                <c:pt idx="172">
                  <c:v>8.8164797397829939E-2</c:v>
                </c:pt>
                <c:pt idx="173">
                  <c:v>8.830478353913257E-2</c:v>
                </c:pt>
                <c:pt idx="174">
                  <c:v>8.7616628293209722E-2</c:v>
                </c:pt>
                <c:pt idx="175">
                  <c:v>8.6858259462665954E-2</c:v>
                </c:pt>
                <c:pt idx="176">
                  <c:v>8.619631123641136E-2</c:v>
                </c:pt>
                <c:pt idx="177">
                  <c:v>8.5086925591434451E-2</c:v>
                </c:pt>
                <c:pt idx="178">
                  <c:v>7.9836789512709685E-2</c:v>
                </c:pt>
                <c:pt idx="179">
                  <c:v>7.9612878654030828E-2</c:v>
                </c:pt>
                <c:pt idx="180">
                  <c:v>8.5436147193633016E-2</c:v>
                </c:pt>
                <c:pt idx="181">
                  <c:v>8.5334455471644366E-2</c:v>
                </c:pt>
                <c:pt idx="182">
                  <c:v>8.5720857933546835E-2</c:v>
                </c:pt>
                <c:pt idx="183">
                  <c:v>8.7371878925115734E-2</c:v>
                </c:pt>
                <c:pt idx="184">
                  <c:v>8.8176162022362364E-2</c:v>
                </c:pt>
                <c:pt idx="185">
                  <c:v>8.8372787571785988E-2</c:v>
                </c:pt>
                <c:pt idx="186">
                  <c:v>8.8092517753837321E-2</c:v>
                </c:pt>
                <c:pt idx="187">
                  <c:v>8.7769115736271469E-2</c:v>
                </c:pt>
                <c:pt idx="188">
                  <c:v>8.8046476917448893E-2</c:v>
                </c:pt>
                <c:pt idx="189">
                  <c:v>8.7838962023409947E-2</c:v>
                </c:pt>
                <c:pt idx="190">
                  <c:v>8.6427470310321983E-2</c:v>
                </c:pt>
                <c:pt idx="191">
                  <c:v>8.8318350625336384E-2</c:v>
                </c:pt>
                <c:pt idx="192">
                  <c:v>8.9470163012558987E-2</c:v>
                </c:pt>
                <c:pt idx="193">
                  <c:v>8.8808740005664549E-2</c:v>
                </c:pt>
                <c:pt idx="194">
                  <c:v>8.7993910859213847E-2</c:v>
                </c:pt>
                <c:pt idx="195">
                  <c:v>8.7558948144812868E-2</c:v>
                </c:pt>
                <c:pt idx="196">
                  <c:v>8.6584388084409977E-2</c:v>
                </c:pt>
                <c:pt idx="197">
                  <c:v>8.6178712672133909E-2</c:v>
                </c:pt>
                <c:pt idx="198">
                  <c:v>8.6319456517327989E-2</c:v>
                </c:pt>
                <c:pt idx="199">
                  <c:v>8.7060509505830441E-2</c:v>
                </c:pt>
                <c:pt idx="200">
                  <c:v>8.7232656744082288E-2</c:v>
                </c:pt>
                <c:pt idx="201">
                  <c:v>8.7073757038422184E-2</c:v>
                </c:pt>
                <c:pt idx="202">
                  <c:v>8.7011589662407476E-2</c:v>
                </c:pt>
                <c:pt idx="203">
                  <c:v>8.5718097221578027E-2</c:v>
                </c:pt>
                <c:pt idx="204">
                  <c:v>8.6341873945494071E-2</c:v>
                </c:pt>
                <c:pt idx="205">
                  <c:v>8.6723393831610221E-2</c:v>
                </c:pt>
                <c:pt idx="206">
                  <c:v>8.7149770214184921E-2</c:v>
                </c:pt>
                <c:pt idx="207">
                  <c:v>8.6738358773535029E-2</c:v>
                </c:pt>
                <c:pt idx="208">
                  <c:v>8.7456102295764865E-2</c:v>
                </c:pt>
                <c:pt idx="209">
                  <c:v>8.7483210441086201E-2</c:v>
                </c:pt>
                <c:pt idx="210">
                  <c:v>8.8140693413225751E-2</c:v>
                </c:pt>
                <c:pt idx="211">
                  <c:v>8.8611598275567943E-2</c:v>
                </c:pt>
                <c:pt idx="212">
                  <c:v>8.9200160036065498E-2</c:v>
                </c:pt>
                <c:pt idx="213">
                  <c:v>8.9640455504307201E-2</c:v>
                </c:pt>
                <c:pt idx="214">
                  <c:v>8.9026004655020516E-2</c:v>
                </c:pt>
                <c:pt idx="215">
                  <c:v>8.8365919489173148E-2</c:v>
                </c:pt>
                <c:pt idx="216">
                  <c:v>8.7932110633385047E-2</c:v>
                </c:pt>
                <c:pt idx="217">
                  <c:v>8.8122960081103485E-2</c:v>
                </c:pt>
                <c:pt idx="218">
                  <c:v>8.855282016106103E-2</c:v>
                </c:pt>
                <c:pt idx="219">
                  <c:v>8.8613543939414896E-2</c:v>
                </c:pt>
                <c:pt idx="220">
                  <c:v>8.8888746542548136E-2</c:v>
                </c:pt>
                <c:pt idx="221">
                  <c:v>8.8474742657487365E-2</c:v>
                </c:pt>
                <c:pt idx="222">
                  <c:v>8.8021247354447885E-2</c:v>
                </c:pt>
                <c:pt idx="223">
                  <c:v>8.7745972164760919E-2</c:v>
                </c:pt>
                <c:pt idx="224">
                  <c:v>8.8974044891450846E-2</c:v>
                </c:pt>
                <c:pt idx="225">
                  <c:v>8.9029486485496245E-2</c:v>
                </c:pt>
                <c:pt idx="226">
                  <c:v>8.9778196664353743E-2</c:v>
                </c:pt>
                <c:pt idx="227">
                  <c:v>9.0764884791801267E-2</c:v>
                </c:pt>
                <c:pt idx="228">
                  <c:v>9.0366781108393149E-2</c:v>
                </c:pt>
                <c:pt idx="229">
                  <c:v>8.9118918143734779E-2</c:v>
                </c:pt>
                <c:pt idx="230">
                  <c:v>8.9275830988746641E-2</c:v>
                </c:pt>
                <c:pt idx="231">
                  <c:v>8.9444593030690342E-2</c:v>
                </c:pt>
                <c:pt idx="232">
                  <c:v>8.9857595965716602E-2</c:v>
                </c:pt>
                <c:pt idx="233">
                  <c:v>9.0989299146942107E-2</c:v>
                </c:pt>
                <c:pt idx="234">
                  <c:v>9.1366654677564774E-2</c:v>
                </c:pt>
                <c:pt idx="235">
                  <c:v>9.0253400760752694E-2</c:v>
                </c:pt>
                <c:pt idx="236">
                  <c:v>9.0277496020643291E-2</c:v>
                </c:pt>
                <c:pt idx="237">
                  <c:v>8.9856584158077638E-2</c:v>
                </c:pt>
                <c:pt idx="238">
                  <c:v>9.0477219912278417E-2</c:v>
                </c:pt>
                <c:pt idx="239">
                  <c:v>9.1226304143475948E-2</c:v>
                </c:pt>
                <c:pt idx="240">
                  <c:v>9.2022779495100598E-2</c:v>
                </c:pt>
                <c:pt idx="241">
                  <c:v>9.3836550176360958E-2</c:v>
                </c:pt>
                <c:pt idx="242">
                  <c:v>9.2763494854865874E-2</c:v>
                </c:pt>
                <c:pt idx="243">
                  <c:v>9.1655133751457701E-2</c:v>
                </c:pt>
                <c:pt idx="244">
                  <c:v>9.1722727987529798E-2</c:v>
                </c:pt>
                <c:pt idx="245">
                  <c:v>9.2202259985390694E-2</c:v>
                </c:pt>
                <c:pt idx="246">
                  <c:v>9.1878888271448605E-2</c:v>
                </c:pt>
                <c:pt idx="247">
                  <c:v>9.2225845024540301E-2</c:v>
                </c:pt>
                <c:pt idx="248">
                  <c:v>9.2788052890933892E-2</c:v>
                </c:pt>
                <c:pt idx="249">
                  <c:v>9.2736857672938308E-2</c:v>
                </c:pt>
                <c:pt idx="250">
                  <c:v>9.2347207807376597E-2</c:v>
                </c:pt>
                <c:pt idx="251">
                  <c:v>9.0911773957757194E-2</c:v>
                </c:pt>
                <c:pt idx="252">
                  <c:v>9.4338548203888498E-2</c:v>
                </c:pt>
                <c:pt idx="253">
                  <c:v>9.4348170955888072E-2</c:v>
                </c:pt>
                <c:pt idx="254">
                  <c:v>9.4666478580541419E-2</c:v>
                </c:pt>
                <c:pt idx="255">
                  <c:v>9.5158633362333933E-2</c:v>
                </c:pt>
                <c:pt idx="256">
                  <c:v>9.4879304346776036E-2</c:v>
                </c:pt>
                <c:pt idx="257">
                  <c:v>9.4333971250754961E-2</c:v>
                </c:pt>
                <c:pt idx="258">
                  <c:v>9.4270058749324745E-2</c:v>
                </c:pt>
                <c:pt idx="259">
                  <c:v>9.4692320261358487E-2</c:v>
                </c:pt>
                <c:pt idx="260">
                  <c:v>9.5158563951101199E-2</c:v>
                </c:pt>
                <c:pt idx="261">
                  <c:v>9.5729384550524099E-2</c:v>
                </c:pt>
                <c:pt idx="262">
                  <c:v>9.6998280721821276E-2</c:v>
                </c:pt>
                <c:pt idx="263">
                  <c:v>9.7220678249673675E-2</c:v>
                </c:pt>
                <c:pt idx="264">
                  <c:v>9.5880050092598285E-2</c:v>
                </c:pt>
                <c:pt idx="265">
                  <c:v>9.5828636969754771E-2</c:v>
                </c:pt>
                <c:pt idx="266">
                  <c:v>9.3744402046265635E-2</c:v>
                </c:pt>
                <c:pt idx="267">
                  <c:v>9.2560354285952967E-2</c:v>
                </c:pt>
                <c:pt idx="268">
                  <c:v>9.2799717167582271E-2</c:v>
                </c:pt>
                <c:pt idx="269">
                  <c:v>9.4601933011534758E-2</c:v>
                </c:pt>
                <c:pt idx="270">
                  <c:v>9.4727568489507488E-2</c:v>
                </c:pt>
                <c:pt idx="271">
                  <c:v>9.3859952298081736E-2</c:v>
                </c:pt>
                <c:pt idx="272">
                  <c:v>9.3694233680762767E-2</c:v>
                </c:pt>
                <c:pt idx="273">
                  <c:v>9.4127360252262066E-2</c:v>
                </c:pt>
                <c:pt idx="274">
                  <c:v>9.433248318002857E-2</c:v>
                </c:pt>
                <c:pt idx="275">
                  <c:v>9.5171597572209013E-2</c:v>
                </c:pt>
                <c:pt idx="276">
                  <c:v>9.7062700082967079E-2</c:v>
                </c:pt>
                <c:pt idx="277">
                  <c:v>9.6824385476433572E-2</c:v>
                </c:pt>
                <c:pt idx="278">
                  <c:v>9.6072781555160303E-2</c:v>
                </c:pt>
                <c:pt idx="279">
                  <c:v>9.6672484394792479E-2</c:v>
                </c:pt>
                <c:pt idx="280">
                  <c:v>9.6629246605294608E-2</c:v>
                </c:pt>
                <c:pt idx="281">
                  <c:v>9.8667577754954383E-2</c:v>
                </c:pt>
                <c:pt idx="282">
                  <c:v>9.9927786035014482E-2</c:v>
                </c:pt>
                <c:pt idx="283">
                  <c:v>0.10104614474495147</c:v>
                </c:pt>
                <c:pt idx="284">
                  <c:v>0.1013841641381419</c:v>
                </c:pt>
                <c:pt idx="285">
                  <c:v>0.10209900965342487</c:v>
                </c:pt>
                <c:pt idx="309">
                  <c:v>9.3411738594478599E-2</c:v>
                </c:pt>
                <c:pt idx="310">
                  <c:v>9.4122373518338201E-2</c:v>
                </c:pt>
                <c:pt idx="311">
                  <c:v>9.5644865129033113E-2</c:v>
                </c:pt>
                <c:pt idx="312">
                  <c:v>9.5199840093286456E-2</c:v>
                </c:pt>
                <c:pt idx="313">
                  <c:v>9.4687042064298968E-2</c:v>
                </c:pt>
                <c:pt idx="314">
                  <c:v>9.4680495476287735E-2</c:v>
                </c:pt>
                <c:pt idx="315">
                  <c:v>9.4787182365279762E-2</c:v>
                </c:pt>
                <c:pt idx="316">
                  <c:v>9.4576418175873644E-2</c:v>
                </c:pt>
                <c:pt idx="317">
                  <c:v>9.5296064846452838E-2</c:v>
                </c:pt>
                <c:pt idx="318">
                  <c:v>9.6880242743846753E-2</c:v>
                </c:pt>
                <c:pt idx="319">
                  <c:v>9.6276989565442866E-2</c:v>
                </c:pt>
                <c:pt idx="320">
                  <c:v>9.5670290756263376E-2</c:v>
                </c:pt>
                <c:pt idx="321">
                  <c:v>9.5354045536638954E-2</c:v>
                </c:pt>
                <c:pt idx="322">
                  <c:v>9.4809668566432345E-2</c:v>
                </c:pt>
                <c:pt idx="323">
                  <c:v>9.427907492413945E-2</c:v>
                </c:pt>
                <c:pt idx="324">
                  <c:v>9.4827398761937673E-2</c:v>
                </c:pt>
                <c:pt idx="325">
                  <c:v>9.6198510281372496E-2</c:v>
                </c:pt>
                <c:pt idx="326">
                  <c:v>9.6308383628411404E-2</c:v>
                </c:pt>
                <c:pt idx="327">
                  <c:v>9.472115861562426E-2</c:v>
                </c:pt>
                <c:pt idx="328">
                  <c:v>9.4836603124668392E-2</c:v>
                </c:pt>
                <c:pt idx="329">
                  <c:v>9.4577977957144427E-2</c:v>
                </c:pt>
                <c:pt idx="330">
                  <c:v>9.4219103392350165E-2</c:v>
                </c:pt>
                <c:pt idx="331">
                  <c:v>9.5987655752947793E-2</c:v>
                </c:pt>
                <c:pt idx="332">
                  <c:v>9.86372136465474E-2</c:v>
                </c:pt>
                <c:pt idx="333">
                  <c:v>9.8513121292901559E-2</c:v>
                </c:pt>
                <c:pt idx="334">
                  <c:v>9.7971425039217186E-2</c:v>
                </c:pt>
                <c:pt idx="335">
                  <c:v>9.7623077656746729E-2</c:v>
                </c:pt>
                <c:pt idx="336">
                  <c:v>9.5452655176360521E-2</c:v>
                </c:pt>
                <c:pt idx="337">
                  <c:v>9.550676577909889E-2</c:v>
                </c:pt>
                <c:pt idx="338">
                  <c:v>9.592458966722256E-2</c:v>
                </c:pt>
                <c:pt idx="339">
                  <c:v>9.717668412871272E-2</c:v>
                </c:pt>
                <c:pt idx="340">
                  <c:v>9.6671039273099654E-2</c:v>
                </c:pt>
                <c:pt idx="341">
                  <c:v>9.6259443478457093E-2</c:v>
                </c:pt>
                <c:pt idx="342">
                  <c:v>9.5909055818516026E-2</c:v>
                </c:pt>
                <c:pt idx="343">
                  <c:v>9.832217538356694E-2</c:v>
                </c:pt>
                <c:pt idx="344">
                  <c:v>9.9317765779515066E-2</c:v>
                </c:pt>
                <c:pt idx="345">
                  <c:v>0.10127212334246381</c:v>
                </c:pt>
                <c:pt idx="346">
                  <c:v>0.10133656007065089</c:v>
                </c:pt>
                <c:pt idx="347">
                  <c:v>0.10052271657163728</c:v>
                </c:pt>
                <c:pt idx="348">
                  <c:v>9.9894869407931366E-2</c:v>
                </c:pt>
                <c:pt idx="349">
                  <c:v>9.967946040354736E-2</c:v>
                </c:pt>
                <c:pt idx="350">
                  <c:v>9.9522475982088326E-2</c:v>
                </c:pt>
                <c:pt idx="351">
                  <c:v>9.9506277958427578E-2</c:v>
                </c:pt>
                <c:pt idx="352">
                  <c:v>0.10045959189675456</c:v>
                </c:pt>
                <c:pt idx="353">
                  <c:v>0.10156415662485264</c:v>
                </c:pt>
                <c:pt idx="354">
                  <c:v>0.10118156938740944</c:v>
                </c:pt>
                <c:pt idx="355">
                  <c:v>0.10061824293042965</c:v>
                </c:pt>
                <c:pt idx="356">
                  <c:v>0.10055393749910531</c:v>
                </c:pt>
                <c:pt idx="357">
                  <c:v>0.10088306341110513</c:v>
                </c:pt>
                <c:pt idx="358">
                  <c:v>0.10131295403398619</c:v>
                </c:pt>
                <c:pt idx="359">
                  <c:v>0.10515610627374625</c:v>
                </c:pt>
                <c:pt idx="360">
                  <c:v>0.10702144232021513</c:v>
                </c:pt>
                <c:pt idx="361">
                  <c:v>0.10711122088647856</c:v>
                </c:pt>
                <c:pt idx="362">
                  <c:v>0.10644335597262966</c:v>
                </c:pt>
                <c:pt idx="363">
                  <c:v>0.10658028366798189</c:v>
                </c:pt>
                <c:pt idx="364">
                  <c:v>0.10098591303639987</c:v>
                </c:pt>
                <c:pt idx="365">
                  <c:v>0.10093908951478621</c:v>
                </c:pt>
                <c:pt idx="366">
                  <c:v>0.10169751009423005</c:v>
                </c:pt>
                <c:pt idx="367">
                  <c:v>0.1032379551946398</c:v>
                </c:pt>
                <c:pt idx="368">
                  <c:v>0.10305824616746555</c:v>
                </c:pt>
                <c:pt idx="369">
                  <c:v>0.1024259955962767</c:v>
                </c:pt>
                <c:pt idx="370">
                  <c:v>0.1033570332820641</c:v>
                </c:pt>
                <c:pt idx="371">
                  <c:v>0.1045638466700413</c:v>
                </c:pt>
                <c:pt idx="372">
                  <c:v>0.10361212371999627</c:v>
                </c:pt>
                <c:pt idx="373">
                  <c:v>0.10317010806607897</c:v>
                </c:pt>
                <c:pt idx="374">
                  <c:v>0.10427611194341364</c:v>
                </c:pt>
                <c:pt idx="375">
                  <c:v>0.10353521275942403</c:v>
                </c:pt>
                <c:pt idx="376">
                  <c:v>0.10493673295626992</c:v>
                </c:pt>
                <c:pt idx="377">
                  <c:v>0.10502051515597936</c:v>
                </c:pt>
                <c:pt idx="378">
                  <c:v>0.10648021831840376</c:v>
                </c:pt>
                <c:pt idx="379">
                  <c:v>0.10871236433374609</c:v>
                </c:pt>
                <c:pt idx="380">
                  <c:v>0.11102636480261552</c:v>
                </c:pt>
                <c:pt idx="381">
                  <c:v>0.11107298693913606</c:v>
                </c:pt>
                <c:pt idx="382">
                  <c:v>0.11040190812135334</c:v>
                </c:pt>
                <c:pt idx="383">
                  <c:v>0.10972590842516398</c:v>
                </c:pt>
                <c:pt idx="384">
                  <c:v>0.1092939206244907</c:v>
                </c:pt>
                <c:pt idx="385">
                  <c:v>0.1099335225777012</c:v>
                </c:pt>
                <c:pt idx="386">
                  <c:v>0.11016028106487241</c:v>
                </c:pt>
                <c:pt idx="387">
                  <c:v>0.11122018050550142</c:v>
                </c:pt>
                <c:pt idx="388">
                  <c:v>0.11374427763290831</c:v>
                </c:pt>
                <c:pt idx="389">
                  <c:v>0.11427906496988602</c:v>
                </c:pt>
                <c:pt idx="390">
                  <c:v>0.11408835048314356</c:v>
                </c:pt>
                <c:pt idx="391">
                  <c:v>0.11430197281599196</c:v>
                </c:pt>
                <c:pt idx="392">
                  <c:v>0.11338397141470236</c:v>
                </c:pt>
                <c:pt idx="393">
                  <c:v>0.11199206473386648</c:v>
                </c:pt>
                <c:pt idx="394">
                  <c:v>0.11158217227193004</c:v>
                </c:pt>
                <c:pt idx="395">
                  <c:v>0.11331023919548082</c:v>
                </c:pt>
                <c:pt idx="396">
                  <c:v>0.11360239062668108</c:v>
                </c:pt>
                <c:pt idx="397">
                  <c:v>0.11293883188799132</c:v>
                </c:pt>
                <c:pt idx="398">
                  <c:v>0.11316104756337018</c:v>
                </c:pt>
                <c:pt idx="399">
                  <c:v>0.11416294977295616</c:v>
                </c:pt>
                <c:pt idx="400">
                  <c:v>0.11450256880563704</c:v>
                </c:pt>
                <c:pt idx="401">
                  <c:v>0.11516989859525456</c:v>
                </c:pt>
                <c:pt idx="402">
                  <c:v>0.11541148345331902</c:v>
                </c:pt>
                <c:pt idx="403">
                  <c:v>0.11597851656864448</c:v>
                </c:pt>
                <c:pt idx="404">
                  <c:v>0.11695798389499988</c:v>
                </c:pt>
                <c:pt idx="405">
                  <c:v>0.11326069706402618</c:v>
                </c:pt>
                <c:pt idx="406">
                  <c:v>0.11144756130554674</c:v>
                </c:pt>
                <c:pt idx="409">
                  <c:v>8.8947063621079139E-2</c:v>
                </c:pt>
                <c:pt idx="410">
                  <c:v>9.0560863527122407E-2</c:v>
                </c:pt>
                <c:pt idx="411">
                  <c:v>9.0611488223734729E-2</c:v>
                </c:pt>
                <c:pt idx="412">
                  <c:v>9.0384040573909863E-2</c:v>
                </c:pt>
                <c:pt idx="413">
                  <c:v>8.6952031336386834E-2</c:v>
                </c:pt>
                <c:pt idx="414">
                  <c:v>8.8455415136554277E-2</c:v>
                </c:pt>
                <c:pt idx="415">
                  <c:v>8.8949626408336979E-2</c:v>
                </c:pt>
                <c:pt idx="416">
                  <c:v>8.8980004665334511E-2</c:v>
                </c:pt>
                <c:pt idx="417">
                  <c:v>8.8484004554083395E-2</c:v>
                </c:pt>
                <c:pt idx="418">
                  <c:v>8.8494375780040033E-2</c:v>
                </c:pt>
                <c:pt idx="419">
                  <c:v>8.8152419947500407E-2</c:v>
                </c:pt>
                <c:pt idx="420">
                  <c:v>8.9616738578672375E-2</c:v>
                </c:pt>
                <c:pt idx="421">
                  <c:v>8.975664771197911E-2</c:v>
                </c:pt>
                <c:pt idx="422">
                  <c:v>9.0166618985779212E-2</c:v>
                </c:pt>
                <c:pt idx="423">
                  <c:v>9.0692440242412534E-2</c:v>
                </c:pt>
                <c:pt idx="424">
                  <c:v>9.0329346250337367E-2</c:v>
                </c:pt>
                <c:pt idx="425">
                  <c:v>9.0590006068058657E-2</c:v>
                </c:pt>
                <c:pt idx="426">
                  <c:v>9.0553222553064708E-2</c:v>
                </c:pt>
                <c:pt idx="427">
                  <c:v>9.0874545616680846E-2</c:v>
                </c:pt>
                <c:pt idx="428">
                  <c:v>9.1239908104042686E-2</c:v>
                </c:pt>
                <c:pt idx="429">
                  <c:v>8.9885530788041179E-2</c:v>
                </c:pt>
                <c:pt idx="430">
                  <c:v>8.8348185889657163E-2</c:v>
                </c:pt>
                <c:pt idx="431">
                  <c:v>8.8120524453096746E-2</c:v>
                </c:pt>
                <c:pt idx="432">
                  <c:v>8.7947549528171062E-2</c:v>
                </c:pt>
                <c:pt idx="433">
                  <c:v>8.8118778714172841E-2</c:v>
                </c:pt>
                <c:pt idx="434">
                  <c:v>8.7084959648358648E-2</c:v>
                </c:pt>
                <c:pt idx="435">
                  <c:v>8.7143937906954197E-2</c:v>
                </c:pt>
                <c:pt idx="436">
                  <c:v>8.7610768823438143E-2</c:v>
                </c:pt>
                <c:pt idx="437">
                  <c:v>8.8433730487191275E-2</c:v>
                </c:pt>
                <c:pt idx="438">
                  <c:v>8.8466342405062973E-2</c:v>
                </c:pt>
                <c:pt idx="439">
                  <c:v>8.8371994625876166E-2</c:v>
                </c:pt>
                <c:pt idx="440">
                  <c:v>8.8795198792687408E-2</c:v>
                </c:pt>
                <c:pt idx="441">
                  <c:v>8.5964935084127225E-2</c:v>
                </c:pt>
                <c:pt idx="442">
                  <c:v>8.6126777442254013E-2</c:v>
                </c:pt>
                <c:pt idx="443">
                  <c:v>8.8124130572880488E-2</c:v>
                </c:pt>
                <c:pt idx="444">
                  <c:v>9.0110924821755617E-2</c:v>
                </c:pt>
                <c:pt idx="445">
                  <c:v>8.9805892556391542E-2</c:v>
                </c:pt>
                <c:pt idx="446">
                  <c:v>9.0311646732454454E-2</c:v>
                </c:pt>
                <c:pt idx="447">
                  <c:v>9.0864253563956082E-2</c:v>
                </c:pt>
                <c:pt idx="448">
                  <c:v>9.0663825270317883E-2</c:v>
                </c:pt>
                <c:pt idx="449">
                  <c:v>8.950459078976461E-2</c:v>
                </c:pt>
                <c:pt idx="450">
                  <c:v>8.9936617629181245E-2</c:v>
                </c:pt>
                <c:pt idx="451">
                  <c:v>9.064579754745257E-2</c:v>
                </c:pt>
                <c:pt idx="452">
                  <c:v>9.0141511360069565E-2</c:v>
                </c:pt>
                <c:pt idx="453">
                  <c:v>8.9605496852366309E-2</c:v>
                </c:pt>
                <c:pt idx="454">
                  <c:v>8.9546464835054823E-2</c:v>
                </c:pt>
                <c:pt idx="455">
                  <c:v>8.9765255348342732E-2</c:v>
                </c:pt>
                <c:pt idx="456">
                  <c:v>8.9409493948198276E-2</c:v>
                </c:pt>
                <c:pt idx="457">
                  <c:v>9.054071607950237E-2</c:v>
                </c:pt>
                <c:pt idx="458">
                  <c:v>9.2286334640149709E-2</c:v>
                </c:pt>
                <c:pt idx="459">
                  <c:v>9.1618487628709069E-2</c:v>
                </c:pt>
                <c:pt idx="460">
                  <c:v>9.1462023832945577E-2</c:v>
                </c:pt>
                <c:pt idx="461">
                  <c:v>9.166717257839456E-2</c:v>
                </c:pt>
                <c:pt idx="462">
                  <c:v>9.1021465542716354E-2</c:v>
                </c:pt>
                <c:pt idx="463">
                  <c:v>9.0676027070835302E-2</c:v>
                </c:pt>
                <c:pt idx="464">
                  <c:v>9.0735952040558718E-2</c:v>
                </c:pt>
                <c:pt idx="465">
                  <c:v>9.1389242288064082E-2</c:v>
                </c:pt>
                <c:pt idx="466">
                  <c:v>9.1477701570058134E-2</c:v>
                </c:pt>
                <c:pt idx="467">
                  <c:v>9.0820925678666717E-2</c:v>
                </c:pt>
                <c:pt idx="468">
                  <c:v>9.0307895586660095E-2</c:v>
                </c:pt>
                <c:pt idx="469">
                  <c:v>9.0531213198211363E-2</c:v>
                </c:pt>
                <c:pt idx="470">
                  <c:v>9.0660622525674514E-2</c:v>
                </c:pt>
                <c:pt idx="471">
                  <c:v>9.0579414871717875E-2</c:v>
                </c:pt>
                <c:pt idx="472">
                  <c:v>9.1129637919739451E-2</c:v>
                </c:pt>
                <c:pt idx="473">
                  <c:v>9.1107817628413162E-2</c:v>
                </c:pt>
                <c:pt idx="474">
                  <c:v>9.071325714721501E-2</c:v>
                </c:pt>
                <c:pt idx="475">
                  <c:v>9.0639262776402732E-2</c:v>
                </c:pt>
                <c:pt idx="476">
                  <c:v>9.1239655742377065E-2</c:v>
                </c:pt>
                <c:pt idx="477">
                  <c:v>9.1411107038773004E-2</c:v>
                </c:pt>
                <c:pt idx="478">
                  <c:v>9.1822275591362038E-2</c:v>
                </c:pt>
                <c:pt idx="479">
                  <c:v>9.2405378730394977E-2</c:v>
                </c:pt>
                <c:pt idx="480">
                  <c:v>9.2011761305316506E-2</c:v>
                </c:pt>
                <c:pt idx="481">
                  <c:v>9.1819028673847503E-2</c:v>
                </c:pt>
                <c:pt idx="482">
                  <c:v>9.2091320430264106E-2</c:v>
                </c:pt>
                <c:pt idx="483">
                  <c:v>9.2112997959257772E-2</c:v>
                </c:pt>
                <c:pt idx="484">
                  <c:v>9.2209699822051017E-2</c:v>
                </c:pt>
                <c:pt idx="485">
                  <c:v>9.2166106146119836E-2</c:v>
                </c:pt>
                <c:pt idx="486">
                  <c:v>9.3669727180673262E-2</c:v>
                </c:pt>
                <c:pt idx="487">
                  <c:v>9.2895315828409195E-2</c:v>
                </c:pt>
                <c:pt idx="488">
                  <c:v>9.2731168072869311E-2</c:v>
                </c:pt>
                <c:pt idx="489">
                  <c:v>9.1861047902420861E-2</c:v>
                </c:pt>
                <c:pt idx="490">
                  <c:v>9.1647579238605309E-2</c:v>
                </c:pt>
                <c:pt idx="491">
                  <c:v>9.1390153006434494E-2</c:v>
                </c:pt>
                <c:pt idx="492">
                  <c:v>9.1788620386162464E-2</c:v>
                </c:pt>
                <c:pt idx="493">
                  <c:v>9.3145114104912066E-2</c:v>
                </c:pt>
                <c:pt idx="494">
                  <c:v>9.2777574915348521E-2</c:v>
                </c:pt>
                <c:pt idx="495">
                  <c:v>9.2019125775670896E-2</c:v>
                </c:pt>
                <c:pt idx="496">
                  <c:v>9.2304343747689283E-2</c:v>
                </c:pt>
                <c:pt idx="497">
                  <c:v>9.2252710644964486E-2</c:v>
                </c:pt>
                <c:pt idx="498">
                  <c:v>9.2513411870627796E-2</c:v>
                </c:pt>
                <c:pt idx="499">
                  <c:v>9.3325423421282208E-2</c:v>
                </c:pt>
                <c:pt idx="500">
                  <c:v>9.4634469305102317E-2</c:v>
                </c:pt>
                <c:pt idx="501">
                  <c:v>9.4935101368716523E-2</c:v>
                </c:pt>
                <c:pt idx="502">
                  <c:v>9.5069221946033289E-2</c:v>
                </c:pt>
                <c:pt idx="503">
                  <c:v>9.5760512448767612E-2</c:v>
                </c:pt>
                <c:pt idx="504">
                  <c:v>9.6680961428448023E-2</c:v>
                </c:pt>
                <c:pt idx="505">
                  <c:v>9.4579223266666027E-2</c:v>
                </c:pt>
                <c:pt idx="506">
                  <c:v>9.5366734514444232E-2</c:v>
                </c:pt>
                <c:pt idx="507">
                  <c:v>9.6487482055803667E-2</c:v>
                </c:pt>
                <c:pt idx="508">
                  <c:v>9.6174868236174965E-2</c:v>
                </c:pt>
                <c:pt idx="509">
                  <c:v>9.6234618237133182E-2</c:v>
                </c:pt>
                <c:pt idx="510">
                  <c:v>9.6126340527279031E-2</c:v>
                </c:pt>
                <c:pt idx="511">
                  <c:v>9.5433808263863329E-2</c:v>
                </c:pt>
                <c:pt idx="512">
                  <c:v>9.5355435102322555E-2</c:v>
                </c:pt>
                <c:pt idx="513">
                  <c:v>9.6796717105285257E-2</c:v>
                </c:pt>
                <c:pt idx="514">
                  <c:v>9.8122360348205803E-2</c:v>
                </c:pt>
                <c:pt idx="515">
                  <c:v>9.7636569681094576E-2</c:v>
                </c:pt>
                <c:pt idx="516">
                  <c:v>9.7340863535275338E-2</c:v>
                </c:pt>
                <c:pt idx="517">
                  <c:v>9.5038981794553348E-2</c:v>
                </c:pt>
                <c:pt idx="518">
                  <c:v>9.49049321298156E-2</c:v>
                </c:pt>
                <c:pt idx="519">
                  <c:v>9.6105196274019505E-2</c:v>
                </c:pt>
                <c:pt idx="520">
                  <c:v>9.4471486712191563E-2</c:v>
                </c:pt>
                <c:pt idx="521">
                  <c:v>9.4737966870710247E-2</c:v>
                </c:pt>
                <c:pt idx="522">
                  <c:v>9.4471266757907985E-2</c:v>
                </c:pt>
                <c:pt idx="523">
                  <c:v>9.43512852032862E-2</c:v>
                </c:pt>
                <c:pt idx="524">
                  <c:v>9.4224293079940402E-2</c:v>
                </c:pt>
                <c:pt idx="525">
                  <c:v>9.4689978031209779E-2</c:v>
                </c:pt>
                <c:pt idx="526">
                  <c:v>9.4453474195705406E-2</c:v>
                </c:pt>
                <c:pt idx="527">
                  <c:v>9.6839579730946312E-2</c:v>
                </c:pt>
                <c:pt idx="528">
                  <c:v>0.10044234321347989</c:v>
                </c:pt>
                <c:pt idx="529">
                  <c:v>0.10090450689753944</c:v>
                </c:pt>
                <c:pt idx="530">
                  <c:v>0.10118233789222876</c:v>
                </c:pt>
                <c:pt idx="531">
                  <c:v>0.10052417193494105</c:v>
                </c:pt>
                <c:pt idx="532">
                  <c:v>9.8296292730452164E-2</c:v>
                </c:pt>
                <c:pt idx="533">
                  <c:v>9.8710100261104355E-2</c:v>
                </c:pt>
                <c:pt idx="534">
                  <c:v>9.9698450529407817E-2</c:v>
                </c:pt>
                <c:pt idx="535">
                  <c:v>0.10011658673589952</c:v>
                </c:pt>
                <c:pt idx="536">
                  <c:v>0.10033574695999628</c:v>
                </c:pt>
                <c:pt idx="537">
                  <c:v>0.10057907466535082</c:v>
                </c:pt>
                <c:pt idx="538">
                  <c:v>9.970545554548281E-2</c:v>
                </c:pt>
                <c:pt idx="539">
                  <c:v>9.8615178771020065E-2</c:v>
                </c:pt>
                <c:pt idx="540">
                  <c:v>9.8268921061281961E-2</c:v>
                </c:pt>
                <c:pt idx="541">
                  <c:v>9.9345383626496475E-2</c:v>
                </c:pt>
                <c:pt idx="542">
                  <c:v>0.10126800266325278</c:v>
                </c:pt>
                <c:pt idx="543">
                  <c:v>0.10182095314912334</c:v>
                </c:pt>
                <c:pt idx="544">
                  <c:v>0.1014628661409487</c:v>
                </c:pt>
                <c:pt idx="545">
                  <c:v>0.10257122745064103</c:v>
                </c:pt>
                <c:pt idx="546">
                  <c:v>0.10227083135763178</c:v>
                </c:pt>
                <c:pt idx="547">
                  <c:v>0.10164281890314041</c:v>
                </c:pt>
                <c:pt idx="548">
                  <c:v>0.10220818762450957</c:v>
                </c:pt>
                <c:pt idx="549">
                  <c:v>0.1028902835141879</c:v>
                </c:pt>
                <c:pt idx="550">
                  <c:v>0.1028418277912458</c:v>
                </c:pt>
                <c:pt idx="551">
                  <c:v>0.10206965007996943</c:v>
                </c:pt>
                <c:pt idx="552">
                  <c:v>0.10255123774384919</c:v>
                </c:pt>
                <c:pt idx="553">
                  <c:v>0.10287750329450078</c:v>
                </c:pt>
                <c:pt idx="554">
                  <c:v>0.10275466083804929</c:v>
                </c:pt>
                <c:pt idx="555">
                  <c:v>0.1013956106137448</c:v>
                </c:pt>
                <c:pt idx="556">
                  <c:v>0.10190378855678831</c:v>
                </c:pt>
                <c:pt idx="557">
                  <c:v>0.10220212227658799</c:v>
                </c:pt>
                <c:pt idx="558">
                  <c:v>0.10105512396969794</c:v>
                </c:pt>
                <c:pt idx="559">
                  <c:v>0.10081156100520898</c:v>
                </c:pt>
                <c:pt idx="560">
                  <c:v>0.10209066353332594</c:v>
                </c:pt>
                <c:pt idx="561">
                  <c:v>0.10241531229862633</c:v>
                </c:pt>
                <c:pt idx="562">
                  <c:v>0.10292108865445111</c:v>
                </c:pt>
                <c:pt idx="563">
                  <c:v>0.1043277950116113</c:v>
                </c:pt>
                <c:pt idx="564">
                  <c:v>0.10484033546237913</c:v>
                </c:pt>
                <c:pt idx="565">
                  <c:v>0.10459584660710332</c:v>
                </c:pt>
                <c:pt idx="566">
                  <c:v>0.1046993665735568</c:v>
                </c:pt>
                <c:pt idx="567">
                  <c:v>0.10367761621576098</c:v>
                </c:pt>
                <c:pt idx="568">
                  <c:v>0.10354263847405626</c:v>
                </c:pt>
                <c:pt idx="569">
                  <c:v>0.10466647521000329</c:v>
                </c:pt>
                <c:pt idx="570">
                  <c:v>0.10672005401533823</c:v>
                </c:pt>
                <c:pt idx="571">
                  <c:v>0.10647966353610064</c:v>
                </c:pt>
                <c:pt idx="572">
                  <c:v>0.10541210118665691</c:v>
                </c:pt>
                <c:pt idx="573">
                  <c:v>0.10525265110939629</c:v>
                </c:pt>
                <c:pt idx="574">
                  <c:v>0.10556907974584291</c:v>
                </c:pt>
                <c:pt idx="575">
                  <c:v>0.10635927988816848</c:v>
                </c:pt>
                <c:pt idx="576">
                  <c:v>0.10634124199336518</c:v>
                </c:pt>
                <c:pt idx="577">
                  <c:v>0.10769118751768271</c:v>
                </c:pt>
                <c:pt idx="578">
                  <c:v>0.10769778163198492</c:v>
                </c:pt>
                <c:pt idx="579">
                  <c:v>0.10739993915569138</c:v>
                </c:pt>
                <c:pt idx="580">
                  <c:v>0.10673411520698906</c:v>
                </c:pt>
                <c:pt idx="581">
                  <c:v>0.10707211991098996</c:v>
                </c:pt>
                <c:pt idx="582">
                  <c:v>0.10706201200520683</c:v>
                </c:pt>
                <c:pt idx="583">
                  <c:v>0.10737161957647619</c:v>
                </c:pt>
                <c:pt idx="584">
                  <c:v>0.10977657722354887</c:v>
                </c:pt>
                <c:pt idx="585">
                  <c:v>0.10986297044230732</c:v>
                </c:pt>
                <c:pt idx="586">
                  <c:v>0.10877967110432468</c:v>
                </c:pt>
                <c:pt idx="587">
                  <c:v>0.10882638296920676</c:v>
                </c:pt>
                <c:pt idx="588">
                  <c:v>0.10930726956468095</c:v>
                </c:pt>
                <c:pt idx="589">
                  <c:v>0.10974816326482488</c:v>
                </c:pt>
                <c:pt idx="590">
                  <c:v>0.11074034431483867</c:v>
                </c:pt>
                <c:pt idx="591">
                  <c:v>0.11260840071384287</c:v>
                </c:pt>
                <c:pt idx="592">
                  <c:v>0.11142668421964262</c:v>
                </c:pt>
                <c:pt idx="593">
                  <c:v>0.11044072663590263</c:v>
                </c:pt>
                <c:pt idx="594">
                  <c:v>0.11040360563913808</c:v>
                </c:pt>
                <c:pt idx="595">
                  <c:v>0.11029610720048985</c:v>
                </c:pt>
                <c:pt idx="596">
                  <c:v>0.11154730992825662</c:v>
                </c:pt>
                <c:pt idx="597">
                  <c:v>0.11668641460950209</c:v>
                </c:pt>
                <c:pt idx="598">
                  <c:v>0.11805404735345038</c:v>
                </c:pt>
                <c:pt idx="599">
                  <c:v>0.11791936081618154</c:v>
                </c:pt>
                <c:pt idx="600">
                  <c:v>0.1167611794892075</c:v>
                </c:pt>
                <c:pt idx="601">
                  <c:v>0.11667660607602294</c:v>
                </c:pt>
                <c:pt idx="602">
                  <c:v>0.11727457486936918</c:v>
                </c:pt>
                <c:pt idx="603">
                  <c:v>0.11744096133675788</c:v>
                </c:pt>
                <c:pt idx="604">
                  <c:v>0.11922617505538993</c:v>
                </c:pt>
                <c:pt idx="605">
                  <c:v>0.12158492319979164</c:v>
                </c:pt>
                <c:pt idx="606">
                  <c:v>0.12224541438280824</c:v>
                </c:pt>
                <c:pt idx="607">
                  <c:v>0.12107112928741721</c:v>
                </c:pt>
                <c:pt idx="608">
                  <c:v>0.1210858392142755</c:v>
                </c:pt>
                <c:pt idx="609">
                  <c:v>0.12170041300482989</c:v>
                </c:pt>
                <c:pt idx="610">
                  <c:v>0.12222669183409877</c:v>
                </c:pt>
                <c:pt idx="611">
                  <c:v>0.1248071758725708</c:v>
                </c:pt>
                <c:pt idx="612">
                  <c:v>0.12775514469954335</c:v>
                </c:pt>
                <c:pt idx="613">
                  <c:v>0.12852096524208351</c:v>
                </c:pt>
                <c:pt idx="614">
                  <c:v>0.12934957381879106</c:v>
                </c:pt>
                <c:pt idx="615">
                  <c:v>0.13012595442885383</c:v>
                </c:pt>
                <c:pt idx="616">
                  <c:v>0.13466896792553412</c:v>
                </c:pt>
                <c:pt idx="617">
                  <c:v>0.13820575130040277</c:v>
                </c:pt>
                <c:pt idx="618">
                  <c:v>0.14395242768750538</c:v>
                </c:pt>
                <c:pt idx="619">
                  <c:v>0.15512239432064406</c:v>
                </c:pt>
                <c:pt idx="628">
                  <c:v>9.096619375646843E-2</c:v>
                </c:pt>
                <c:pt idx="629">
                  <c:v>9.1127594626249142E-2</c:v>
                </c:pt>
                <c:pt idx="630">
                  <c:v>8.9486606038680111E-2</c:v>
                </c:pt>
                <c:pt idx="631">
                  <c:v>8.9202723266571735E-2</c:v>
                </c:pt>
                <c:pt idx="632">
                  <c:v>8.9550986827245091E-2</c:v>
                </c:pt>
                <c:pt idx="633">
                  <c:v>9.0562713687146204E-2</c:v>
                </c:pt>
                <c:pt idx="634">
                  <c:v>9.0398656024194252E-2</c:v>
                </c:pt>
                <c:pt idx="635">
                  <c:v>8.9674494023410725E-2</c:v>
                </c:pt>
                <c:pt idx="636">
                  <c:v>8.913210308356162E-2</c:v>
                </c:pt>
                <c:pt idx="637">
                  <c:v>8.8656077173459066E-2</c:v>
                </c:pt>
                <c:pt idx="638">
                  <c:v>8.9154777104830857E-2</c:v>
                </c:pt>
                <c:pt idx="639">
                  <c:v>8.9809171023053858E-2</c:v>
                </c:pt>
                <c:pt idx="640">
                  <c:v>9.0269849193707619E-2</c:v>
                </c:pt>
                <c:pt idx="641">
                  <c:v>8.987260944167845E-2</c:v>
                </c:pt>
                <c:pt idx="642">
                  <c:v>8.9643150854664788E-2</c:v>
                </c:pt>
                <c:pt idx="643">
                  <c:v>8.968034814196392E-2</c:v>
                </c:pt>
                <c:pt idx="644">
                  <c:v>8.9363647115151074E-2</c:v>
                </c:pt>
                <c:pt idx="645">
                  <c:v>9.0634795098841453E-2</c:v>
                </c:pt>
                <c:pt idx="646">
                  <c:v>9.1685178839990791E-2</c:v>
                </c:pt>
                <c:pt idx="647">
                  <c:v>9.2042494073661149E-2</c:v>
                </c:pt>
                <c:pt idx="648">
                  <c:v>9.1058253802148534E-2</c:v>
                </c:pt>
                <c:pt idx="649">
                  <c:v>9.0142629123493467E-2</c:v>
                </c:pt>
                <c:pt idx="650">
                  <c:v>9.0076627531111952E-2</c:v>
                </c:pt>
                <c:pt idx="651">
                  <c:v>9.1111412915609077E-2</c:v>
                </c:pt>
                <c:pt idx="652">
                  <c:v>9.1192862642557354E-2</c:v>
                </c:pt>
                <c:pt idx="653">
                  <c:v>9.1867852405374456E-2</c:v>
                </c:pt>
                <c:pt idx="655">
                  <c:v>9.1177725861565209E-2</c:v>
                </c:pt>
                <c:pt idx="656">
                  <c:v>9.0743176621545435E-2</c:v>
                </c:pt>
                <c:pt idx="657">
                  <c:v>9.0400249696765203E-2</c:v>
                </c:pt>
                <c:pt idx="658">
                  <c:v>9.0773415245629374E-2</c:v>
                </c:pt>
                <c:pt idx="659">
                  <c:v>9.0679549375743462E-2</c:v>
                </c:pt>
                <c:pt idx="660">
                  <c:v>9.1461173226537837E-2</c:v>
                </c:pt>
                <c:pt idx="661">
                  <c:v>9.249414142787428E-2</c:v>
                </c:pt>
                <c:pt idx="662">
                  <c:v>9.4285536726998784E-2</c:v>
                </c:pt>
                <c:pt idx="663">
                  <c:v>9.3736229262902385E-2</c:v>
                </c:pt>
                <c:pt idx="664">
                  <c:v>9.4236573171630145E-2</c:v>
                </c:pt>
                <c:pt idx="665">
                  <c:v>9.4095150768747346E-2</c:v>
                </c:pt>
                <c:pt idx="666">
                  <c:v>9.4825282480436132E-2</c:v>
                </c:pt>
                <c:pt idx="667">
                  <c:v>9.4501653777096462E-2</c:v>
                </c:pt>
                <c:pt idx="668">
                  <c:v>9.5530709936879385E-2</c:v>
                </c:pt>
                <c:pt idx="669">
                  <c:v>9.4734628805678608E-2</c:v>
                </c:pt>
                <c:pt idx="670">
                  <c:v>9.2526227194114657E-2</c:v>
                </c:pt>
                <c:pt idx="671">
                  <c:v>9.1995059203844223E-2</c:v>
                </c:pt>
                <c:pt idx="672">
                  <c:v>9.1492112798330402E-2</c:v>
                </c:pt>
                <c:pt idx="673">
                  <c:v>9.1945393705620507E-2</c:v>
                </c:pt>
                <c:pt idx="674">
                  <c:v>9.2525725590195215E-2</c:v>
                </c:pt>
                <c:pt idx="675">
                  <c:v>9.3971919981086657E-2</c:v>
                </c:pt>
                <c:pt idx="676">
                  <c:v>9.3767725486438969E-2</c:v>
                </c:pt>
                <c:pt idx="677">
                  <c:v>9.300702925051943E-2</c:v>
                </c:pt>
                <c:pt idx="678">
                  <c:v>9.2639794227436831E-2</c:v>
                </c:pt>
                <c:pt idx="679">
                  <c:v>9.2980175709986429E-2</c:v>
                </c:pt>
                <c:pt idx="680">
                  <c:v>9.3034845241416628E-2</c:v>
                </c:pt>
                <c:pt idx="681">
                  <c:v>9.2447921935239707E-2</c:v>
                </c:pt>
                <c:pt idx="682">
                  <c:v>9.3340035087145543E-2</c:v>
                </c:pt>
                <c:pt idx="683">
                  <c:v>9.2937309546123115E-2</c:v>
                </c:pt>
                <c:pt idx="684">
                  <c:v>9.2315484747905047E-2</c:v>
                </c:pt>
                <c:pt idx="685">
                  <c:v>9.2334223937854634E-2</c:v>
                </c:pt>
                <c:pt idx="686">
                  <c:v>9.0349834435860685E-2</c:v>
                </c:pt>
                <c:pt idx="687">
                  <c:v>8.9761731342712425E-2</c:v>
                </c:pt>
                <c:pt idx="688">
                  <c:v>8.9940307423287194E-2</c:v>
                </c:pt>
                <c:pt idx="689">
                  <c:v>9.0915432107288516E-2</c:v>
                </c:pt>
                <c:pt idx="690">
                  <c:v>9.1533964271100554E-2</c:v>
                </c:pt>
                <c:pt idx="691">
                  <c:v>9.2341035647122663E-2</c:v>
                </c:pt>
                <c:pt idx="692">
                  <c:v>9.2160918144265289E-2</c:v>
                </c:pt>
                <c:pt idx="693">
                  <c:v>9.2108248961039821E-2</c:v>
                </c:pt>
                <c:pt idx="694">
                  <c:v>9.263554050756953E-2</c:v>
                </c:pt>
                <c:pt idx="695">
                  <c:v>9.3137359362408093E-2</c:v>
                </c:pt>
                <c:pt idx="696">
                  <c:v>9.3670415951072603E-2</c:v>
                </c:pt>
                <c:pt idx="697">
                  <c:v>9.2948956190224072E-2</c:v>
                </c:pt>
                <c:pt idx="698">
                  <c:v>9.2131211142402428E-2</c:v>
                </c:pt>
                <c:pt idx="699">
                  <c:v>9.1890476150007477E-2</c:v>
                </c:pt>
                <c:pt idx="700">
                  <c:v>9.1216210974061657E-2</c:v>
                </c:pt>
                <c:pt idx="701">
                  <c:v>9.1665787125158993E-2</c:v>
                </c:pt>
                <c:pt idx="702">
                  <c:v>9.2179819711681543E-2</c:v>
                </c:pt>
                <c:pt idx="703">
                  <c:v>9.3122251273112952E-2</c:v>
                </c:pt>
                <c:pt idx="704">
                  <c:v>9.2907834765459205E-2</c:v>
                </c:pt>
                <c:pt idx="705">
                  <c:v>9.2581404411566703E-2</c:v>
                </c:pt>
                <c:pt idx="706">
                  <c:v>9.0235941620057561E-2</c:v>
                </c:pt>
                <c:pt idx="707">
                  <c:v>9.0463919493965719E-2</c:v>
                </c:pt>
                <c:pt idx="708">
                  <c:v>9.0932466600742445E-2</c:v>
                </c:pt>
                <c:pt idx="709">
                  <c:v>9.1872814864603441E-2</c:v>
                </c:pt>
                <c:pt idx="710">
                  <c:v>9.3107363017914641E-2</c:v>
                </c:pt>
                <c:pt idx="711">
                  <c:v>9.3261649378730022E-2</c:v>
                </c:pt>
                <c:pt idx="712">
                  <c:v>9.1659889689926263E-2</c:v>
                </c:pt>
                <c:pt idx="713">
                  <c:v>9.0878419189798207E-2</c:v>
                </c:pt>
                <c:pt idx="714">
                  <c:v>9.0512149676008125E-2</c:v>
                </c:pt>
                <c:pt idx="715">
                  <c:v>9.1549317317201312E-2</c:v>
                </c:pt>
                <c:pt idx="716">
                  <c:v>9.2768966374797937E-2</c:v>
                </c:pt>
                <c:pt idx="717">
                  <c:v>9.3852237903662455E-2</c:v>
                </c:pt>
                <c:pt idx="718">
                  <c:v>9.3467014422852365E-2</c:v>
                </c:pt>
                <c:pt idx="719">
                  <c:v>9.2486713127619413E-2</c:v>
                </c:pt>
                <c:pt idx="720">
                  <c:v>9.1973334773614329E-2</c:v>
                </c:pt>
                <c:pt idx="721">
                  <c:v>9.2540297707631974E-2</c:v>
                </c:pt>
                <c:pt idx="722">
                  <c:v>9.1572599734012064E-2</c:v>
                </c:pt>
                <c:pt idx="723">
                  <c:v>9.2566938856591313E-2</c:v>
                </c:pt>
                <c:pt idx="724">
                  <c:v>9.3112254015198376E-2</c:v>
                </c:pt>
                <c:pt idx="725">
                  <c:v>9.3410132436455739E-2</c:v>
                </c:pt>
                <c:pt idx="726">
                  <c:v>9.2920987992231016E-2</c:v>
                </c:pt>
                <c:pt idx="727">
                  <c:v>9.2622341032846237E-2</c:v>
                </c:pt>
                <c:pt idx="728">
                  <c:v>9.2684646297992584E-2</c:v>
                </c:pt>
                <c:pt idx="729">
                  <c:v>9.3006211143513456E-2</c:v>
                </c:pt>
                <c:pt idx="731">
                  <c:v>9.4265360839171378E-2</c:v>
                </c:pt>
                <c:pt idx="732">
                  <c:v>9.3935265029330056E-2</c:v>
                </c:pt>
                <c:pt idx="733">
                  <c:v>9.3841358872119904E-2</c:v>
                </c:pt>
                <c:pt idx="734">
                  <c:v>9.3014837474585249E-2</c:v>
                </c:pt>
                <c:pt idx="735">
                  <c:v>9.2523291129207166E-2</c:v>
                </c:pt>
                <c:pt idx="736">
                  <c:v>9.1620417650948693E-2</c:v>
                </c:pt>
                <c:pt idx="737">
                  <c:v>8.7041496770417504E-2</c:v>
                </c:pt>
                <c:pt idx="738">
                  <c:v>8.8189638742165316E-2</c:v>
                </c:pt>
                <c:pt idx="739">
                  <c:v>8.8987421213785028E-2</c:v>
                </c:pt>
                <c:pt idx="740">
                  <c:v>8.8204420339890663E-2</c:v>
                </c:pt>
                <c:pt idx="741">
                  <c:v>8.7605834649587142E-2</c:v>
                </c:pt>
                <c:pt idx="742">
                  <c:v>9.2706584325949429E-2</c:v>
                </c:pt>
                <c:pt idx="743">
                  <c:v>9.4209145340575631E-2</c:v>
                </c:pt>
                <c:pt idx="744">
                  <c:v>9.5814006222271875E-2</c:v>
                </c:pt>
                <c:pt idx="745">
                  <c:v>9.7222570256771376E-2</c:v>
                </c:pt>
                <c:pt idx="746">
                  <c:v>9.7489025691836179E-2</c:v>
                </c:pt>
                <c:pt idx="747">
                  <c:v>9.675654878829841E-2</c:v>
                </c:pt>
                <c:pt idx="748">
                  <c:v>9.6286958429921021E-2</c:v>
                </c:pt>
                <c:pt idx="749">
                  <c:v>9.7033313104056496E-2</c:v>
                </c:pt>
                <c:pt idx="750">
                  <c:v>9.8206545900653835E-2</c:v>
                </c:pt>
                <c:pt idx="751">
                  <c:v>0.1073418454611203</c:v>
                </c:pt>
                <c:pt idx="752">
                  <c:v>0.10966245055119724</c:v>
                </c:pt>
                <c:pt idx="753">
                  <c:v>9.101191692475788E-2</c:v>
                </c:pt>
                <c:pt idx="754">
                  <c:v>9.0841833388376522E-2</c:v>
                </c:pt>
                <c:pt idx="755">
                  <c:v>9.1011934845348086E-2</c:v>
                </c:pt>
                <c:pt idx="756">
                  <c:v>9.0412298950670891E-2</c:v>
                </c:pt>
                <c:pt idx="757">
                  <c:v>9.1024951056552658E-2</c:v>
                </c:pt>
                <c:pt idx="758">
                  <c:v>9.130737699014653E-2</c:v>
                </c:pt>
                <c:pt idx="759">
                  <c:v>9.2767197087719203E-2</c:v>
                </c:pt>
                <c:pt idx="760">
                  <c:v>9.2056185030041274E-2</c:v>
                </c:pt>
                <c:pt idx="761">
                  <c:v>9.0989041624098488E-2</c:v>
                </c:pt>
                <c:pt idx="762">
                  <c:v>9.1414179616491217E-2</c:v>
                </c:pt>
                <c:pt idx="763">
                  <c:v>9.1009674048894984E-2</c:v>
                </c:pt>
                <c:pt idx="764">
                  <c:v>9.2264488247172496E-2</c:v>
                </c:pt>
                <c:pt idx="765">
                  <c:v>9.289384272787217E-2</c:v>
                </c:pt>
                <c:pt idx="766">
                  <c:v>9.3807137201385227E-2</c:v>
                </c:pt>
                <c:pt idx="783">
                  <c:v>9.0156597972610761E-2</c:v>
                </c:pt>
                <c:pt idx="784">
                  <c:v>9.0447364817525203E-2</c:v>
                </c:pt>
                <c:pt idx="785">
                  <c:v>9.0761914755846496E-2</c:v>
                </c:pt>
                <c:pt idx="786">
                  <c:v>9.1582538594518939E-2</c:v>
                </c:pt>
                <c:pt idx="787">
                  <c:v>9.2767417493038073E-2</c:v>
                </c:pt>
                <c:pt idx="788">
                  <c:v>9.1784570380301661E-2</c:v>
                </c:pt>
                <c:pt idx="789">
                  <c:v>9.0872670132410641E-2</c:v>
                </c:pt>
                <c:pt idx="790">
                  <c:v>9.1367008107155742E-2</c:v>
                </c:pt>
                <c:pt idx="791">
                  <c:v>9.1158587262328325E-2</c:v>
                </c:pt>
                <c:pt idx="792">
                  <c:v>9.1099364173970493E-2</c:v>
                </c:pt>
                <c:pt idx="793">
                  <c:v>9.1791151845864241E-2</c:v>
                </c:pt>
                <c:pt idx="794">
                  <c:v>9.3482294035223831E-2</c:v>
                </c:pt>
                <c:pt idx="795">
                  <c:v>9.3205487849064989E-2</c:v>
                </c:pt>
                <c:pt idx="796">
                  <c:v>9.2857934425606387E-2</c:v>
                </c:pt>
                <c:pt idx="797">
                  <c:v>9.4130020981169446E-2</c:v>
                </c:pt>
                <c:pt idx="798">
                  <c:v>9.4234475072544288E-2</c:v>
                </c:pt>
                <c:pt idx="799">
                  <c:v>9.4067164481754811E-2</c:v>
                </c:pt>
                <c:pt idx="800">
                  <c:v>9.4627921978986784E-2</c:v>
                </c:pt>
                <c:pt idx="801">
                  <c:v>9.4258473239034316E-2</c:v>
                </c:pt>
                <c:pt idx="802">
                  <c:v>9.278365362200118E-2</c:v>
                </c:pt>
                <c:pt idx="803">
                  <c:v>9.1956962121996208E-2</c:v>
                </c:pt>
                <c:pt idx="804">
                  <c:v>9.2757625563613041E-2</c:v>
                </c:pt>
                <c:pt idx="805">
                  <c:v>9.3801122463983561E-2</c:v>
                </c:pt>
                <c:pt idx="806">
                  <c:v>9.379512487846306E-2</c:v>
                </c:pt>
                <c:pt idx="807">
                  <c:v>9.3246589409740968E-2</c:v>
                </c:pt>
                <c:pt idx="808">
                  <c:v>9.335506868365874E-2</c:v>
                </c:pt>
                <c:pt idx="809">
                  <c:v>9.3680245684150468E-2</c:v>
                </c:pt>
                <c:pt idx="810">
                  <c:v>9.3065935418472759E-2</c:v>
                </c:pt>
                <c:pt idx="811">
                  <c:v>9.3698172445998942E-2</c:v>
                </c:pt>
                <c:pt idx="812">
                  <c:v>9.4759008936635178E-2</c:v>
                </c:pt>
                <c:pt idx="813">
                  <c:v>9.5117142011113945E-2</c:v>
                </c:pt>
                <c:pt idx="814">
                  <c:v>9.5883796072591967E-2</c:v>
                </c:pt>
                <c:pt idx="815">
                  <c:v>9.6506622112650695E-2</c:v>
                </c:pt>
                <c:pt idx="816">
                  <c:v>9.5572774786085848E-2</c:v>
                </c:pt>
                <c:pt idx="817">
                  <c:v>9.5235453709917151E-2</c:v>
                </c:pt>
                <c:pt idx="818">
                  <c:v>9.4560022607080962E-2</c:v>
                </c:pt>
                <c:pt idx="820">
                  <c:v>9.4178022160605904E-2</c:v>
                </c:pt>
                <c:pt idx="821">
                  <c:v>9.4251806846139347E-2</c:v>
                </c:pt>
                <c:pt idx="822">
                  <c:v>9.4617707647028496E-2</c:v>
                </c:pt>
                <c:pt idx="823">
                  <c:v>9.4234945082691743E-2</c:v>
                </c:pt>
                <c:pt idx="824">
                  <c:v>9.3946887984829155E-2</c:v>
                </c:pt>
                <c:pt idx="825">
                  <c:v>9.4334316125029932E-2</c:v>
                </c:pt>
                <c:pt idx="826">
                  <c:v>9.4855490361201333E-2</c:v>
                </c:pt>
                <c:pt idx="827">
                  <c:v>9.473390886892076E-2</c:v>
                </c:pt>
                <c:pt idx="828">
                  <c:v>9.5853527607555805E-2</c:v>
                </c:pt>
                <c:pt idx="829">
                  <c:v>9.6600696866816105E-2</c:v>
                </c:pt>
                <c:pt idx="830">
                  <c:v>9.6414213846388569E-2</c:v>
                </c:pt>
                <c:pt idx="831">
                  <c:v>9.5873570486932624E-2</c:v>
                </c:pt>
                <c:pt idx="832">
                  <c:v>9.4752664648644763E-2</c:v>
                </c:pt>
                <c:pt idx="833">
                  <c:v>9.194704729602822E-2</c:v>
                </c:pt>
                <c:pt idx="834">
                  <c:v>9.2148364083216847E-2</c:v>
                </c:pt>
                <c:pt idx="835">
                  <c:v>9.3246971347798691E-2</c:v>
                </c:pt>
                <c:pt idx="836">
                  <c:v>9.6127078250697259E-2</c:v>
                </c:pt>
                <c:pt idx="837">
                  <c:v>9.6089418361618065E-2</c:v>
                </c:pt>
                <c:pt idx="838">
                  <c:v>9.4779198311376295E-2</c:v>
                </c:pt>
                <c:pt idx="839">
                  <c:v>9.3912831719892287E-2</c:v>
                </c:pt>
                <c:pt idx="840">
                  <c:v>9.2569904222940994E-2</c:v>
                </c:pt>
                <c:pt idx="841">
                  <c:v>9.221267976133965E-2</c:v>
                </c:pt>
                <c:pt idx="842">
                  <c:v>9.5274003579376335E-2</c:v>
                </c:pt>
                <c:pt idx="843">
                  <c:v>9.6064629156242948E-2</c:v>
                </c:pt>
                <c:pt idx="844">
                  <c:v>9.6210537250036504E-2</c:v>
                </c:pt>
                <c:pt idx="845">
                  <c:v>9.521991054367486E-2</c:v>
                </c:pt>
                <c:pt idx="846">
                  <c:v>9.5186602037649989E-2</c:v>
                </c:pt>
                <c:pt idx="847">
                  <c:v>9.5415419513582775E-2</c:v>
                </c:pt>
                <c:pt idx="848">
                  <c:v>9.5522515597721624E-2</c:v>
                </c:pt>
                <c:pt idx="849">
                  <c:v>9.5050745935959663E-2</c:v>
                </c:pt>
                <c:pt idx="850">
                  <c:v>9.6292131437346787E-2</c:v>
                </c:pt>
                <c:pt idx="851">
                  <c:v>9.6524685228763521E-2</c:v>
                </c:pt>
                <c:pt idx="852">
                  <c:v>9.5221916234271536E-2</c:v>
                </c:pt>
                <c:pt idx="853">
                  <c:v>9.517477383442273E-2</c:v>
                </c:pt>
                <c:pt idx="854">
                  <c:v>9.5266324584646039E-2</c:v>
                </c:pt>
                <c:pt idx="855">
                  <c:v>9.5471738189705294E-2</c:v>
                </c:pt>
                <c:pt idx="856">
                  <c:v>9.5938176190823538E-2</c:v>
                </c:pt>
                <c:pt idx="857">
                  <c:v>9.7747027700634828E-2</c:v>
                </c:pt>
                <c:pt idx="858">
                  <c:v>9.8092258964462747E-2</c:v>
                </c:pt>
                <c:pt idx="859">
                  <c:v>9.6679073952012404E-2</c:v>
                </c:pt>
                <c:pt idx="860">
                  <c:v>9.7039322827247448E-2</c:v>
                </c:pt>
                <c:pt idx="861">
                  <c:v>9.832278117132387E-2</c:v>
                </c:pt>
                <c:pt idx="862">
                  <c:v>0.10598257306984937</c:v>
                </c:pt>
                <c:pt idx="863">
                  <c:v>9.9983963839622256E-2</c:v>
                </c:pt>
                <c:pt idx="864">
                  <c:v>9.9654719272138176E-2</c:v>
                </c:pt>
                <c:pt idx="865">
                  <c:v>9.8500500944452715E-2</c:v>
                </c:pt>
                <c:pt idx="866">
                  <c:v>9.7264778405668634E-2</c:v>
                </c:pt>
                <c:pt idx="867">
                  <c:v>9.7608420368542739E-2</c:v>
                </c:pt>
                <c:pt idx="868">
                  <c:v>9.294985904521133E-2</c:v>
                </c:pt>
                <c:pt idx="869">
                  <c:v>9.3112995983864244E-2</c:v>
                </c:pt>
                <c:pt idx="870">
                  <c:v>9.4112822494648418E-2</c:v>
                </c:pt>
                <c:pt idx="871">
                  <c:v>9.5453194267800967E-2</c:v>
                </c:pt>
                <c:pt idx="872">
                  <c:v>9.6114299904928951E-2</c:v>
                </c:pt>
                <c:pt idx="873">
                  <c:v>9.4895217310690977E-2</c:v>
                </c:pt>
                <c:pt idx="874">
                  <c:v>9.5107388258785328E-2</c:v>
                </c:pt>
                <c:pt idx="875">
                  <c:v>9.5797258062074245E-2</c:v>
                </c:pt>
                <c:pt idx="876">
                  <c:v>9.6771572017393503E-2</c:v>
                </c:pt>
                <c:pt idx="877">
                  <c:v>9.7588129772627916E-2</c:v>
                </c:pt>
                <c:pt idx="878">
                  <c:v>9.6716438989434078E-2</c:v>
                </c:pt>
                <c:pt idx="879">
                  <c:v>9.690620646755746E-2</c:v>
                </c:pt>
                <c:pt idx="880">
                  <c:v>9.7105163570017083E-2</c:v>
                </c:pt>
                <c:pt idx="881">
                  <c:v>9.7979477145897234E-2</c:v>
                </c:pt>
                <c:pt idx="882">
                  <c:v>0.10990852389120666</c:v>
                </c:pt>
                <c:pt idx="883">
                  <c:v>0.11593677810324525</c:v>
                </c:pt>
                <c:pt idx="885">
                  <c:v>9.9875313334063645E-2</c:v>
                </c:pt>
                <c:pt idx="886">
                  <c:v>9.5360970775957482E-2</c:v>
                </c:pt>
                <c:pt idx="887">
                  <c:v>9.5177725592069509E-2</c:v>
                </c:pt>
                <c:pt idx="888">
                  <c:v>9.4469027336309949E-2</c:v>
                </c:pt>
                <c:pt idx="889">
                  <c:v>9.4364895802531337E-2</c:v>
                </c:pt>
                <c:pt idx="890">
                  <c:v>9.4852744667734953E-2</c:v>
                </c:pt>
                <c:pt idx="891">
                  <c:v>9.4608831734845023E-2</c:v>
                </c:pt>
                <c:pt idx="892">
                  <c:v>9.5217933713522246E-2</c:v>
                </c:pt>
                <c:pt idx="893">
                  <c:v>9.5698434955195991E-2</c:v>
                </c:pt>
                <c:pt idx="894">
                  <c:v>9.5909304011570551E-2</c:v>
                </c:pt>
                <c:pt idx="895">
                  <c:v>9.4871556897197937E-2</c:v>
                </c:pt>
                <c:pt idx="896">
                  <c:v>9.7631021363450435E-2</c:v>
                </c:pt>
                <c:pt idx="897">
                  <c:v>9.7483589779167573E-2</c:v>
                </c:pt>
                <c:pt idx="898">
                  <c:v>9.7398852210653114E-2</c:v>
                </c:pt>
                <c:pt idx="899">
                  <c:v>9.8138057820403773E-2</c:v>
                </c:pt>
                <c:pt idx="900">
                  <c:v>9.8339208666132411E-2</c:v>
                </c:pt>
                <c:pt idx="901">
                  <c:v>9.8330218417503626E-2</c:v>
                </c:pt>
                <c:pt idx="902">
                  <c:v>9.961245903800646E-2</c:v>
                </c:pt>
                <c:pt idx="903">
                  <c:v>0.10158374495720124</c:v>
                </c:pt>
                <c:pt idx="904">
                  <c:v>9.9764354186024459E-2</c:v>
                </c:pt>
                <c:pt idx="905">
                  <c:v>9.9424925224471938E-2</c:v>
                </c:pt>
                <c:pt idx="906">
                  <c:v>0.10051044463173973</c:v>
                </c:pt>
                <c:pt idx="907">
                  <c:v>9.9652098880989748E-2</c:v>
                </c:pt>
                <c:pt idx="908">
                  <c:v>9.8622460548345434E-2</c:v>
                </c:pt>
                <c:pt idx="910">
                  <c:v>9.8131483717161003E-2</c:v>
                </c:pt>
                <c:pt idx="911">
                  <c:v>9.817843593538117E-2</c:v>
                </c:pt>
                <c:pt idx="912">
                  <c:v>9.8607216006284679E-2</c:v>
                </c:pt>
                <c:pt idx="913">
                  <c:v>9.9233990212542436E-2</c:v>
                </c:pt>
                <c:pt idx="914">
                  <c:v>9.8687073733734129E-2</c:v>
                </c:pt>
                <c:pt idx="915">
                  <c:v>9.8346519130210697E-2</c:v>
                </c:pt>
                <c:pt idx="916">
                  <c:v>9.8125129127165575E-2</c:v>
                </c:pt>
                <c:pt idx="917">
                  <c:v>9.8034698112672777E-2</c:v>
                </c:pt>
                <c:pt idx="918">
                  <c:v>9.8366323530066732E-2</c:v>
                </c:pt>
                <c:pt idx="919">
                  <c:v>9.9021863669280147E-2</c:v>
                </c:pt>
                <c:pt idx="920">
                  <c:v>9.9464212907155444E-2</c:v>
                </c:pt>
                <c:pt idx="921">
                  <c:v>9.9280190999690876E-2</c:v>
                </c:pt>
                <c:pt idx="922">
                  <c:v>9.9118366785657983E-2</c:v>
                </c:pt>
                <c:pt idx="923">
                  <c:v>9.9278431048972757E-2</c:v>
                </c:pt>
                <c:pt idx="925">
                  <c:v>9.7888515836266288E-2</c:v>
                </c:pt>
                <c:pt idx="926">
                  <c:v>9.7334024662336052E-2</c:v>
                </c:pt>
                <c:pt idx="927">
                  <c:v>9.8337718107656694E-2</c:v>
                </c:pt>
                <c:pt idx="928">
                  <c:v>9.8229104387508329E-2</c:v>
                </c:pt>
                <c:pt idx="929">
                  <c:v>9.7715262989677573E-2</c:v>
                </c:pt>
                <c:pt idx="930">
                  <c:v>9.8988988774538419E-2</c:v>
                </c:pt>
                <c:pt idx="931">
                  <c:v>0.10049870155582481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6-4468-88D8-B65E96CEF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976192"/>
        <c:axId val="243413280"/>
      </c:scatterChart>
      <c:valAx>
        <c:axId val="6919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dd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13280"/>
        <c:crosses val="autoZero"/>
        <c:crossBetween val="midCat"/>
        <c:majorUnit val="100"/>
      </c:valAx>
      <c:valAx>
        <c:axId val="2434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44309</xdr:colOff>
      <xdr:row>885</xdr:row>
      <xdr:rowOff>77530</xdr:rowOff>
    </xdr:from>
    <xdr:to>
      <xdr:col>17</xdr:col>
      <xdr:colOff>210437</xdr:colOff>
      <xdr:row>915</xdr:row>
      <xdr:rowOff>86833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1FD40-29C4-4977-B42D-AB259A585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22151</xdr:colOff>
      <xdr:row>884</xdr:row>
      <xdr:rowOff>88603</xdr:rowOff>
    </xdr:from>
    <xdr:to>
      <xdr:col>33</xdr:col>
      <xdr:colOff>564848</xdr:colOff>
      <xdr:row>914</xdr:row>
      <xdr:rowOff>97907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DE3B9A-1DAE-428F-978A-C93161BDB8F9}"/>
            </a:ext>
            <a:ext uri="{147F2762-F138-4A5C-976F-8EAC2B608ADB}">
              <a16:predDERef xmlns:a16="http://schemas.microsoft.com/office/drawing/2014/main" pred="{0E91FD40-29C4-4977-B42D-AB259A585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WRS_data\6_16_2022\RO_Data_A_E%20-%20OCWD%20-%20PC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 Parameters (2)"/>
      <sheetName val="PrintMenu"/>
      <sheetName val="DASHBOARD"/>
      <sheetName val="Charts"/>
      <sheetName val="Unit Specific Charts"/>
      <sheetName val="Train A&amp;B Reports"/>
      <sheetName val="Train C&amp;D Reports"/>
      <sheetName val="Train E Reports"/>
      <sheetName val="Set Up Parameters"/>
      <sheetName val="RO Feed-Report"/>
      <sheetName val="RO A01-Report"/>
      <sheetName val="RO A02-Report"/>
      <sheetName val="RO A03-Report"/>
      <sheetName val="RO B01-Report"/>
      <sheetName val="RO B02-Report"/>
      <sheetName val="RO B03-Report"/>
      <sheetName val="RO C01-Report"/>
      <sheetName val="RO C02-Report"/>
      <sheetName val="RO C03-Report"/>
      <sheetName val="RO D01-Report"/>
      <sheetName val="RO D02-Report"/>
      <sheetName val="RO D03-Report"/>
      <sheetName val="RO E01-Report"/>
      <sheetName val="RO E02-Report"/>
      <sheetName val="RO E03-Report"/>
      <sheetName val="Revisions"/>
    </sheetNames>
    <sheetDataSet>
      <sheetData sheetId="0"/>
      <sheetData sheetId="1">
        <row r="6">
          <cell r="R6">
            <v>30</v>
          </cell>
        </row>
        <row r="14">
          <cell r="R1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3">
          <cell r="K3">
            <v>3020</v>
          </cell>
        </row>
        <row r="4">
          <cell r="K4">
            <v>3020</v>
          </cell>
        </row>
        <row r="5">
          <cell r="K5">
            <v>3020</v>
          </cell>
        </row>
        <row r="6">
          <cell r="K6">
            <v>3020</v>
          </cell>
        </row>
        <row r="7">
          <cell r="K7">
            <v>400</v>
          </cell>
        </row>
        <row r="8">
          <cell r="K8">
            <v>4085</v>
          </cell>
        </row>
        <row r="9">
          <cell r="K9">
            <v>1885</v>
          </cell>
        </row>
        <row r="10">
          <cell r="K10">
            <v>860</v>
          </cell>
        </row>
        <row r="11">
          <cell r="K11">
            <v>613</v>
          </cell>
        </row>
        <row r="12">
          <cell r="K12">
            <v>2200</v>
          </cell>
        </row>
        <row r="13">
          <cell r="K13">
            <v>1025</v>
          </cell>
        </row>
        <row r="14">
          <cell r="K14">
            <v>247</v>
          </cell>
        </row>
        <row r="16">
          <cell r="K16">
            <v>2495</v>
          </cell>
        </row>
        <row r="17">
          <cell r="K17">
            <v>5251</v>
          </cell>
        </row>
        <row r="18">
          <cell r="K18">
            <v>9700</v>
          </cell>
        </row>
        <row r="19">
          <cell r="K19">
            <v>3821.1909562211981</v>
          </cell>
        </row>
      </sheetData>
      <sheetData sheetId="9">
        <row r="1">
          <cell r="A1" t="str">
            <v>date</v>
          </cell>
          <cell r="C1" t="str">
            <v>ph</v>
          </cell>
          <cell r="D1" t="str">
            <v>Temp</v>
          </cell>
          <cell r="E1" t="str">
            <v>EC</v>
          </cell>
          <cell r="G1" t="str">
            <v>C12 free</v>
          </cell>
          <cell r="I1" t="str">
            <v>Cart filter dp</v>
          </cell>
          <cell r="J1" t="str">
            <v>Cl2 Tot</v>
          </cell>
        </row>
        <row r="3">
          <cell r="D3">
            <v>82.286276419957474</v>
          </cell>
          <cell r="E3">
            <v>1694.7652638753254</v>
          </cell>
        </row>
        <row r="4">
          <cell r="D4">
            <v>81.979707320531205</v>
          </cell>
          <cell r="E4">
            <v>1639.2370885213215</v>
          </cell>
        </row>
        <row r="5">
          <cell r="D5">
            <v>81.557528416315719</v>
          </cell>
          <cell r="E5">
            <v>1562.4545071919758</v>
          </cell>
        </row>
        <row r="6">
          <cell r="D6">
            <v>81.778671344121292</v>
          </cell>
          <cell r="E6">
            <v>1590.1923853556316</v>
          </cell>
        </row>
        <row r="7">
          <cell r="D7">
            <v>81.839143355687455</v>
          </cell>
          <cell r="E7">
            <v>1637.5741767883301</v>
          </cell>
        </row>
      </sheetData>
      <sheetData sheetId="10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1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2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3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4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5">
        <row r="1">
          <cell r="B1" t="str">
            <v>Feed psi</v>
          </cell>
          <cell r="I1" t="str">
            <v>Perm Flow</v>
          </cell>
          <cell r="J1" t="str">
            <v>Stage 2 Perm Flow</v>
          </cell>
          <cell r="K1" t="str">
            <v>Stage 3  Perm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Perm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6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7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8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19"/>
      <sheetData sheetId="20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21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22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23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24">
        <row r="1">
          <cell r="B1" t="str">
            <v>Feed psi</v>
          </cell>
          <cell r="I1" t="str">
            <v>Perm Flow</v>
          </cell>
          <cell r="J1" t="str">
            <v>Stage 2 Flow</v>
          </cell>
          <cell r="K1" t="str">
            <v>Stage 3 Flow</v>
          </cell>
          <cell r="L1" t="str">
            <v>Conc flow</v>
          </cell>
          <cell r="M1" t="str">
            <v>Perm EC</v>
          </cell>
          <cell r="N1" t="str">
            <v>Perm EC Stage 1</v>
          </cell>
          <cell r="O1" t="str">
            <v>Perm EC Stage 2</v>
          </cell>
          <cell r="P1" t="str">
            <v>Perm EC Stage 3</v>
          </cell>
          <cell r="Y1" t="str">
            <v>Stage 1 Flow</v>
          </cell>
          <cell r="AB1" t="str">
            <v>1st Pass dp</v>
          </cell>
          <cell r="AC1" t="str">
            <v>2nd Pass dp</v>
          </cell>
          <cell r="AD1" t="str">
            <v>3rd Pass dp</v>
          </cell>
          <cell r="AN1" t="str">
            <v>Stage 1 SF</v>
          </cell>
          <cell r="AO1" t="str">
            <v>Stage 2 SF</v>
          </cell>
          <cell r="AP1" t="str">
            <v>Stage 3 SF</v>
          </cell>
          <cell r="AQ1" t="str">
            <v>Stage 1 NdeltaP</v>
          </cell>
          <cell r="AR1" t="str">
            <v>Stage 2 NdeltaP</v>
          </cell>
          <cell r="AS1" t="str">
            <v>Stage 3 NdeltaP</v>
          </cell>
          <cell r="AZ1" t="str">
            <v>Stage 1 Percent Removal</v>
          </cell>
          <cell r="BA1" t="str">
            <v>Stage 2 Percent  Removal</v>
          </cell>
          <cell r="BB1" t="str">
            <v>Stage 3 Percent Removal</v>
          </cell>
          <cell r="BC1" t="str">
            <v>Stage 1 Norm Removal</v>
          </cell>
          <cell r="BD1" t="str">
            <v>Stage 2 Norm Removal</v>
          </cell>
          <cell r="BE1" t="str">
            <v>Stage 3 Norm Removal</v>
          </cell>
          <cell r="CA1" t="str">
            <v>Area Weighted Specific Flux</v>
          </cell>
          <cell r="CC1" t="str">
            <v>Unit DP</v>
          </cell>
          <cell r="CD1" t="str">
            <v>Unit NDeltaP</v>
          </cell>
          <cell r="CG1" t="str">
            <v>Unit Feed to Permeate Removal</v>
          </cell>
          <cell r="CI1" t="str">
            <v>Unit AFBC Removal</v>
          </cell>
          <cell r="CJ1" t="str">
            <v>Unit Norm % Removal</v>
          </cell>
        </row>
      </sheetData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ffany Le" id="{18FB07F6-07A2-4A10-A254-4E2F16C0A42F}" userId="S::tle@spi-engineering.com::247db118-8232-45ce-8ff6-8a6f5ec177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R1" dT="2022-03-30T18:57:14.98" personId="{18FB07F6-07A2-4A10-A254-4E2F16C0A42F}" id="{B7AF9369-3966-45BF-B1EA-B93A8EBE3D81}">
    <text>Additional Calculation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265-ADCA-471E-90DB-4E523AA5C2B3}">
  <sheetPr codeName="Sheet52">
    <tabColor indexed="57"/>
  </sheetPr>
  <dimension ref="A1:CR2726"/>
  <sheetViews>
    <sheetView showGridLines="0" tabSelected="1" zoomScale="86" zoomScaleNormal="86" workbookViewId="0">
      <pane xSplit="1" ySplit="1" topLeftCell="B2" activePane="bottomRight" state="frozen"/>
      <selection pane="bottomRight" activeCell="AG880" sqref="AG880"/>
      <selection pane="bottomLeft"/>
      <selection pane="topRight"/>
    </sheetView>
  </sheetViews>
  <sheetFormatPr defaultColWidth="9.140625" defaultRowHeight="11.25"/>
  <cols>
    <col min="1" max="1" width="10.42578125" style="44" customWidth="1"/>
    <col min="2" max="2" width="8" style="35" customWidth="1"/>
    <col min="3" max="5" width="8.5703125" style="35" customWidth="1"/>
    <col min="6" max="6" width="6" style="35" customWidth="1"/>
    <col min="7" max="7" width="9.28515625" style="36" customWidth="1"/>
    <col min="8" max="10" width="8.140625" style="36" customWidth="1"/>
    <col min="11" max="13" width="8.85546875" style="36" customWidth="1"/>
    <col min="14" max="14" width="9.140625" style="37"/>
    <col min="15" max="16" width="10.85546875" style="37" customWidth="1"/>
    <col min="17" max="18" width="8.5703125" style="37" customWidth="1"/>
    <col min="19" max="20" width="8.42578125" style="37" customWidth="1"/>
    <col min="21" max="27" width="9.140625" style="37"/>
    <col min="28" max="30" width="6.42578125" style="37" customWidth="1"/>
    <col min="31" max="39" width="8.42578125" style="37" customWidth="1"/>
    <col min="40" max="42" width="7.5703125" style="37" customWidth="1"/>
    <col min="43" max="63" width="9.140625" style="37"/>
    <col min="64" max="66" width="7.42578125" style="37" customWidth="1"/>
    <col min="67" max="70" width="9.140625" style="37"/>
    <col min="71" max="71" width="10.7109375" style="37" customWidth="1"/>
    <col min="72" max="75" width="7.28515625" style="37" customWidth="1"/>
    <col min="76" max="76" width="1.7109375" style="45" customWidth="1"/>
    <col min="77" max="77" width="9" style="37" customWidth="1"/>
    <col min="78" max="78" width="1.7109375" style="37" customWidth="1"/>
    <col min="79" max="80" width="9.140625" style="37" customWidth="1"/>
    <col min="81" max="81" width="5.5703125" style="37" customWidth="1"/>
    <col min="82" max="82" width="7.28515625" style="37" customWidth="1"/>
    <col min="83" max="83" width="6.7109375" style="37" customWidth="1"/>
    <col min="84" max="84" width="7" style="37" customWidth="1"/>
    <col min="85" max="85" width="9.140625" style="37" customWidth="1"/>
    <col min="86" max="86" width="7" style="37" customWidth="1"/>
    <col min="87" max="91" width="9.140625" style="37" customWidth="1"/>
    <col min="92" max="92" width="1.7109375" style="37" customWidth="1"/>
    <col min="93" max="93" width="11" style="37" customWidth="1"/>
    <col min="94" max="16384" width="9.140625" style="37"/>
  </cols>
  <sheetData>
    <row r="1" spans="1:96" s="25" customFormat="1" ht="51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2" t="s">
        <v>8</v>
      </c>
      <c r="J1" s="3" t="s">
        <v>9</v>
      </c>
      <c r="K1" s="8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4" t="s">
        <v>24</v>
      </c>
      <c r="Z1" s="15" t="s">
        <v>25</v>
      </c>
      <c r="AA1" s="15" t="s">
        <v>26</v>
      </c>
      <c r="AB1" s="16" t="s">
        <v>27</v>
      </c>
      <c r="AC1" s="16" t="s">
        <v>28</v>
      </c>
      <c r="AD1" s="16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8" t="s">
        <v>60</v>
      </c>
      <c r="BJ1" s="18" t="s">
        <v>61</v>
      </c>
      <c r="BK1" s="18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2" t="s">
        <v>67</v>
      </c>
      <c r="BQ1" s="22" t="s">
        <v>68</v>
      </c>
      <c r="BR1" s="23" t="s">
        <v>69</v>
      </c>
      <c r="BS1" s="9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Y1" s="26" t="s">
        <v>75</v>
      </c>
      <c r="CA1" s="15" t="s">
        <v>76</v>
      </c>
      <c r="CB1" s="15" t="s">
        <v>77</v>
      </c>
      <c r="CC1" s="15" t="s">
        <v>78</v>
      </c>
      <c r="CD1" s="15" t="s">
        <v>79</v>
      </c>
      <c r="CE1" s="15" t="s">
        <v>80</v>
      </c>
      <c r="CF1" s="15" t="s">
        <v>81</v>
      </c>
      <c r="CG1" s="15" t="s">
        <v>75</v>
      </c>
      <c r="CH1" s="15" t="s">
        <v>82</v>
      </c>
      <c r="CI1" s="15" t="s">
        <v>83</v>
      </c>
      <c r="CJ1" s="27" t="s">
        <v>84</v>
      </c>
      <c r="CK1" s="15" t="s">
        <v>85</v>
      </c>
      <c r="CL1" s="28" t="s">
        <v>86</v>
      </c>
      <c r="CM1" s="29" t="s">
        <v>87</v>
      </c>
      <c r="CO1" s="15" t="s">
        <v>88</v>
      </c>
      <c r="CQ1" s="15" t="s">
        <v>89</v>
      </c>
      <c r="CR1" s="30" t="s">
        <v>90</v>
      </c>
    </row>
    <row r="2" spans="1:96" s="31" customFormat="1" ht="11.25" customHeight="1">
      <c r="S2" s="32"/>
    </row>
    <row r="3" spans="1:96" ht="11.25" customHeight="1">
      <c r="A3" s="33">
        <v>44727</v>
      </c>
      <c r="B3" s="34">
        <v>170.94833246866861</v>
      </c>
      <c r="C3" s="35">
        <f>IF(ISERROR(B3-AB3),"",B3-AB3)</f>
        <v>152.90464973449707</v>
      </c>
      <c r="D3" s="35">
        <f t="shared" ref="D3:D7" si="0">IF(ISERROR(B3-AB3),"",B3-AB3)</f>
        <v>152.90464973449707</v>
      </c>
      <c r="E3" s="35">
        <f t="shared" ref="E3:E7" si="1">IF(ISERROR(B3-AB3-AC3),"",B3-AB3-AC3)</f>
        <v>141.72054500381151</v>
      </c>
      <c r="F3" s="34">
        <v>129.77000602086386</v>
      </c>
      <c r="G3" s="36">
        <f t="shared" ref="G3:G7" si="2">IF(ISERROR(H3),"",H3)</f>
        <v>14.087141960859299</v>
      </c>
      <c r="H3" s="34">
        <v>14.087141960859299</v>
      </c>
      <c r="I3" s="34">
        <v>3470.1053873697915</v>
      </c>
      <c r="J3" s="35">
        <f t="shared" ref="J3:J7" si="3">IF(ISERROR(I3*BP3/BR3),"",(I3*BP3/BR3))</f>
        <v>1055.2367259837963</v>
      </c>
      <c r="K3" s="35">
        <f t="shared" ref="K3:K7" si="4">IF(ISERROR(I3*BQ3/BR3),"",I3*BQ3/BR3)</f>
        <v>304.39520941840277</v>
      </c>
      <c r="L3" s="34">
        <v>612.26754824320471</v>
      </c>
      <c r="M3" s="35">
        <v>28.568710525830586</v>
      </c>
      <c r="N3" s="35">
        <f t="shared" ref="N3:N7" si="5">+IF(ISERROR(M3*(BT3/BW3)),"",(M3*(BT3/BW3)))</f>
        <v>17.389649885288183</v>
      </c>
      <c r="O3" s="35">
        <f t="shared" ref="O3:O7" si="6">+IF(ISERROR($M3*(BU3/BW3)),"",($M3*(BU3/BW3)))</f>
        <v>39.747771166372985</v>
      </c>
      <c r="P3" s="35">
        <f t="shared" ref="P3:P7" si="7">+IF(ISERROR($M3*(BV3/BW3)),"",($M3*(BV3/BW3)))</f>
        <v>111.79060640542403</v>
      </c>
      <c r="Q3" s="34">
        <v>10020.146291097006</v>
      </c>
      <c r="R3" s="34">
        <v>350.93010552724201</v>
      </c>
      <c r="S3" s="36"/>
      <c r="U3" s="36">
        <f>IF(ISERROR('[1]RO Feed-Report'!D3-32)*5/9,"",'[1]RO Feed-Report'!D3-32)*5/9</f>
        <v>27.936820233309707</v>
      </c>
      <c r="V3" s="38">
        <f>IF(ISERROR(EXP(IF(U3&gt;=25,'[1]Set Up Parameters'!$K$3*((1/(U3+273)-1/298)),'[1]Set Up Parameters'!$K$4*((1/(U3+273)-1/298))))),"",EXP(IF(U3&gt;=25,'[1]Set Up Parameters'!$K$3*((1/(U3+273)-1/298)),'[1]Set Up Parameters'!$K$4*((1/(U3+273)-1/298)))))</f>
        <v>0.90583402467522001</v>
      </c>
      <c r="W3" s="36">
        <f t="shared" ref="W3:W7" si="8">IF(ISERROR(((N3*Y3)+(J3*O3)+(P3*K3))/I3),"",((N3*Y3)+(J3*O3)+(P3*K3))/I3)</f>
        <v>32.46939640235513</v>
      </c>
      <c r="X3" s="35">
        <f t="shared" ref="X3:X7" si="9">IF(ISERROR(L3+I3),"",L3+I3)</f>
        <v>4082.3729356129961</v>
      </c>
      <c r="Y3" s="34">
        <f t="shared" ref="Y3:Y7" si="10">IF(ISERROR(I3*BO3/BR3),"",I3*BO3/BR3)</f>
        <v>2110.4734519675926</v>
      </c>
      <c r="Z3" s="35">
        <f t="shared" ref="Z3:Z7" si="11">IF(ISERROR(L3+J3+K3),"",L3+J3+K3)</f>
        <v>1971.899483645404</v>
      </c>
      <c r="AA3" s="34">
        <f t="shared" ref="AA3:AA7" si="12">IF(ISERROR(K3+L3),"",K3+L3)</f>
        <v>916.66275766160743</v>
      </c>
      <c r="AB3" s="34">
        <v>18.043682734171551</v>
      </c>
      <c r="AC3" s="34">
        <v>11.184104730685553</v>
      </c>
      <c r="AD3" s="34">
        <v>12.207804421583811</v>
      </c>
      <c r="AE3" s="39">
        <f>IF(ISERROR(Y3*1440/(78*7*'[1]Set Up Parameters'!$K$7)),"",Y3*1440/(78*7*'[1]Set Up Parameters'!$K$7))</f>
        <v>13.915209573412699</v>
      </c>
      <c r="AF3" s="39">
        <f>IF(ISERROR(J3*1440/(48*7*'[1]Set Up Parameters'!$K$7)),"",J3*1440/(48*7*'[1]Set Up Parameters'!$K$7))</f>
        <v>11.306107778397818</v>
      </c>
      <c r="AG3" s="39">
        <f>IF(ISERROR(K3*1440/(24*7*'[1]Set Up Parameters'!$K$7)),"",K3*1440/(24*7*'[1]Set Up Parameters'!$K$7))</f>
        <v>6.5227544875372026</v>
      </c>
      <c r="AH3" s="35">
        <f>IF(ISERROR(('[1]RO Feed-Report'!E3*X3)-(Y3*N3)/Z3),"",(('[1]RO Feed-Report'!E3*X3)-(Y3*N3))/Z3)</f>
        <v>3490.0173706203377</v>
      </c>
      <c r="AI3" s="35">
        <f>IF(ISERROR(((X3*'[1]RO Feed-Report'!E3-Y3*N3-J3*O3)/AA3)),"",((X3*'[1]RO Feed-Report'!E3-Y3*N3-J3*O3)/AA3))</f>
        <v>7461.8719763174013</v>
      </c>
      <c r="AJ3" s="35">
        <f>IF(ISERROR(((X3*'[1]RO Feed-Report'!E3-Y3*N3-J3*O3-K3*P3)/L3)),"",((X3*'[1]RO Feed-Report'!E3-Y3*N3-J3*O3-K3*P3)/L3))</f>
        <v>11116.041733078617</v>
      </c>
      <c r="AK3" s="35">
        <f>IF(ISERROR('[1]RO Feed-Report'!E3*LN(AH3/'[1]RO Feed-Report'!E3)/(1-'[1]RO Feed-Report'!E3/AH3)),"",'[1]RO Feed-Report'!E3*LN(AH3/'[1]RO Feed-Report'!E3)/(1-'[1]RO Feed-Report'!E3/AH3))</f>
        <v>2379.9447311016593</v>
      </c>
      <c r="AL3" s="35">
        <f t="shared" ref="AL3:AM7" si="13">IF(ISERROR(AH3*LN(AI3/AH3)/(1-AH3/AI3)),"",AH3*LN(AI3/AH3)/(1-AH3/AI3))</f>
        <v>4982.3961842348381</v>
      </c>
      <c r="AM3" s="35">
        <f t="shared" si="13"/>
        <v>9047.4868076514376</v>
      </c>
      <c r="AN3" s="38">
        <f t="shared" ref="AN3:AN7" si="14">IF(ISERROR(AE3*V3/AW3),"",AE3*V3/AW3)</f>
        <v>9.2664763553281473E-2</v>
      </c>
      <c r="AO3" s="38">
        <f t="shared" ref="AO3:AO7" si="15">IF(ISERROR(AF3*V3/AX3),"",AF3*V3/AX3)</f>
        <v>9.4380685793863592E-2</v>
      </c>
      <c r="AP3" s="38">
        <f t="shared" ref="AP3:AP7" si="16">IF(ISERROR(AG3*V3/AY3),"",AG3*V3/AY3)</f>
        <v>7.675447672280887E-2</v>
      </c>
      <c r="AQ3" s="36">
        <f>IF(ISERROR(AB3*((('[1]Set Up Parameters'!$K$8+'[1]Set Up Parameters'!$K$9)/2)^1.5)/((((X3+Z3)/2)^1.5))),"",AB3*((('[1]Set Up Parameters'!$K$8+'[1]Set Up Parameters'!$K$9)/2)^1.5)/((((X3+Z3)/2)^1.5)))</f>
        <v>17.668258345961753</v>
      </c>
      <c r="AR3" s="36">
        <f>IF(ISERROR(AC3*((('[1]Set Up Parameters'!$K$9+'[1]Set Up Parameters'!$K$10)/2)^1.5)/((((Z3+AA3)/2)^1.5))),"",AC3*((('[1]Set Up Parameters'!$K$9+'[1]Set Up Parameters'!$K$10)/2)^1.5)/((((Z3+AA3)/2)^1.5)))</f>
        <v>10.360772878890531</v>
      </c>
      <c r="AS3" s="36">
        <f>IF(ISERROR(AD3*((('[1]Set Up Parameters'!$K$10+'[1]Set Up Parameters'!$K$11)/2)^1.5)/((((AA3+L3)/2)^1.5))),"",AD3*((('[1]Set Up Parameters'!$K$10+'[1]Set Up Parameters'!$K$11)/2)^1.5)/((((AA3+L3)/2)^1.5)))</f>
        <v>11.544101841853008</v>
      </c>
      <c r="AT3" s="36">
        <f>IF(ISERROR(N3*(Y3/'[1]Set Up Parameters'!$K$12)*('[1]Set Up Parameters'!$K$16/AK3)*($CQ3)),"",N3*(Y3/'[1]Set Up Parameters'!$K$12)*('[1]Set Up Parameters'!$K$16/AK3)*($CQ3))</f>
        <v>15.841647984518699</v>
      </c>
      <c r="AU3" s="36">
        <f>IF(ISERROR(O3*(J3/'[1]Set Up Parameters'!$K$13)*('[1]Set Up Parameters'!$K$17/AL3)*(CQ3)),"",O3*(J3/'[1]Set Up Parameters'!$K$13)*('[1]Set Up Parameters'!$K$17/AL3)*(CQ3))</f>
        <v>39.065303504286113</v>
      </c>
      <c r="AV3" s="36">
        <f>IF(ISERROR(P3*(K3/'[1]Set Up Parameters'!$K$14)*('[1]Set Up Parameters'!$K$18/AM3)*(CQ3)),"",P3*(K3/'[1]Set Up Parameters'!$K$14)*('[1]Set Up Parameters'!$K$18/AM3)*(CQ3))</f>
        <v>133.79459743379184</v>
      </c>
      <c r="AW3" s="36">
        <f t="shared" ref="AW3:AW7" si="17">IF(ISERROR(((B3+C3)/2)-0.005*(AK3-N3)-G3),"",((B3+C3)/2)-0.005*(AK3-N3)-G3)</f>
        <v>136.02657373464166</v>
      </c>
      <c r="AX3" s="36">
        <f t="shared" ref="AX3:AX7" si="18">IF(ISERROR(((D3+E3)/2)-0.005*(AL3-O3)-H3),"",((D3+E3)/2)-0.005*(AL3-O3)-H3)</f>
        <v>108.51221334295265</v>
      </c>
      <c r="AY3" s="36">
        <f t="shared" ref="AY3:AY7" si="19">IF(ISERROR(((E3+F3)/2)-0.005*(AM3-P3)-H3),"",((E3+F3)/2)-0.005*(AM3-P3)-H3)</f>
        <v>76.979652545248314</v>
      </c>
      <c r="AZ3" s="40">
        <f t="shared" ref="AZ3:BB7" si="20">IF(ISERROR((AK3-N3)/AK3),"",(AK3-N3)/AK3)</f>
        <v>0.9926932547390549</v>
      </c>
      <c r="BA3" s="40">
        <f t="shared" si="20"/>
        <v>0.99202235838006181</v>
      </c>
      <c r="BB3" s="40">
        <f t="shared" si="20"/>
        <v>0.98764401553911274</v>
      </c>
      <c r="BC3" s="40">
        <f t="shared" ref="BC3:BE7" si="21">IF(ISERROR((AK3-AT3)/AK3),"",(AK3-AT3)/AK3)</f>
        <v>0.99334369081033846</v>
      </c>
      <c r="BD3" s="40">
        <f t="shared" si="21"/>
        <v>0.99215933417179958</v>
      </c>
      <c r="BE3" s="40">
        <f t="shared" si="21"/>
        <v>0.98521195993116639</v>
      </c>
      <c r="BF3" s="36">
        <f t="shared" ref="BF3:BH7" si="22">IF(ISERROR(12/AN3),"",12/AN3)</f>
        <v>129.49906242516983</v>
      </c>
      <c r="BG3" s="36">
        <f t="shared" si="22"/>
        <v>127.14465781917652</v>
      </c>
      <c r="BH3" s="36">
        <f t="shared" si="22"/>
        <v>156.34267227613057</v>
      </c>
      <c r="BJ3" s="41"/>
      <c r="BK3" s="41"/>
      <c r="BL3" s="35">
        <v>32</v>
      </c>
      <c r="BM3" s="35">
        <v>26</v>
      </c>
      <c r="BN3" s="35">
        <v>15</v>
      </c>
      <c r="BO3" s="35">
        <f t="shared" ref="BO3:BO7" si="23">BL3*78</f>
        <v>2496</v>
      </c>
      <c r="BP3" s="35">
        <f t="shared" ref="BP3:BP7" si="24">BM3*48</f>
        <v>1248</v>
      </c>
      <c r="BQ3" s="35">
        <f t="shared" ref="BQ3:BQ7" si="25">BN3*24</f>
        <v>360</v>
      </c>
      <c r="BR3" s="35">
        <f t="shared" ref="BR3:BR7" si="26">BO3+BP3+BQ3</f>
        <v>4104</v>
      </c>
      <c r="BS3" s="34">
        <v>115.66027235984802</v>
      </c>
      <c r="BT3" s="35">
        <v>14</v>
      </c>
      <c r="BU3" s="35">
        <v>32</v>
      </c>
      <c r="BV3" s="35">
        <v>90</v>
      </c>
      <c r="BW3" s="35">
        <v>23</v>
      </c>
      <c r="BX3" s="37"/>
      <c r="BY3" s="40">
        <f>IF(ISERROR(('[1]RO Feed-Report'!E3-M3)/'[1]RO Feed-Report'!E3),"",(('[1]RO Feed-Report'!E3-M3)/'[1]RO Feed-Report'!E3))</f>
        <v>0.98314296903837639</v>
      </c>
      <c r="CA3" s="38">
        <f t="shared" ref="CA3:CA7" si="27">IF(ISERROR(AN3*78/150+AO3*48/150+AP3*24/150),"",AN3*78/150+AO3*48/150+AP3*24/150)</f>
        <v>9.0668212777392121E-2</v>
      </c>
      <c r="CB3" s="38">
        <f t="shared" ref="CB3:CB7" si="28">IF(ISERROR(AN3*Y3/I3+AO3*J3/I3+AP3*K3/I3),"",AN3*Y3/I3+AO3*J3/I3+AP3*K3/I3)</f>
        <v>9.1790925272890719E-2</v>
      </c>
      <c r="CC3" s="36">
        <f t="shared" ref="CC3:CC7" si="29">IF(ISERROR(AB3+AC3+AD3),"",AB3+AC3+AD3)</f>
        <v>41.435591886440911</v>
      </c>
      <c r="CD3" s="36">
        <f t="shared" ref="CD3:CD7" si="30">IF(ISERROR(AQ3+AR3+AS3),"",AQ3+AR3+AS3)</f>
        <v>39.573133066705289</v>
      </c>
      <c r="CE3" s="35">
        <f>IF(ISERROR(B3-(0.006*'[1]RO Feed-Report'!E3*(LN(1/(1-CK3))/CK3))-(CC3/4)-H3),"",B3-(0.006*'[1]RO Feed-Report'!E3*(LN(1/(1-CK3))/CK3))-(CC3/4)-H3)</f>
        <v>123.80580453525312</v>
      </c>
      <c r="CF3" s="36">
        <f t="shared" ref="CF3:CF7" si="31">IF(ISERROR(M3*I3/3472*3821/CH3*V3),"",M3*I3/3472*3821/CH3*V3)</f>
        <v>26.310548332930281</v>
      </c>
      <c r="CG3" s="42">
        <f>IF(ISERROR(('[1]RO Feed-Report'!E3-M3)/'[1]RO Feed-Report'!E3),"",(('[1]RO Feed-Report'!E3-M3)/'[1]RO Feed-Report'!E3))</f>
        <v>0.98314296903837639</v>
      </c>
      <c r="CH3" s="35">
        <f t="shared" ref="CH3:CH7" si="32">IF(ISERROR(AK3*(Y3/I3)+AL3*(J3/I3)+AM3*(K3/I3)),"",(AK3*(Y3/I3)+AL3*(J3/I3)+AM3*(K3/I3)))</f>
        <v>3756.2055890617294</v>
      </c>
      <c r="CI3" s="42">
        <f t="shared" ref="CI3:CI7" si="33">IF(ISERROR((CH3-M3)/CH3),"",((CH3-M3)/CH3))</f>
        <v>0.99239426334676029</v>
      </c>
      <c r="CJ3" s="42">
        <f t="shared" ref="CJ3:CJ7" si="34">IF(ISERROR((78/150)*BC3+(48/150)*BD3+(24/150)*BE3),"",((78/150)*BC3+(48/150)*BD3+(24/150)*BE3))</f>
        <v>0.99166361974533856</v>
      </c>
      <c r="CK3" s="43">
        <f t="shared" ref="CK3:CK7" si="35">IF(ISERROR(I3/(I3+L3)),"",I3/(I3+L3))</f>
        <v>0.85002165213716119</v>
      </c>
      <c r="CM3" s="39"/>
      <c r="CN3" s="35"/>
      <c r="CO3" s="42">
        <f>IF(ISERROR(('[1]Set Up Parameters'!$K$19-CF3)/'[1]Set Up Parameters'!$K$19),"",('[1]Set Up Parameters'!$K$19-CF3)/'[1]Set Up Parameters'!$K$19)</f>
        <v>0.99311456856399838</v>
      </c>
      <c r="CQ3" s="37">
        <f>IF(ISERROR(EXP(IF(U3&gt;=25,'[1]Set Up Parameters'!$K$5*((1/(U3+273)-1/298)),'[1]Set Up Parameters'!$K$6*((1/(U3+273)-1/298))))),"",EXP(IF(U3&gt;=25,'[1]Set Up Parameters'!$K$5*((1/(U3+273)-1/298)),'[1]Set Up Parameters'!$K$6*((1/(U3+273)-1/298)))))</f>
        <v>0.90583402467522001</v>
      </c>
    </row>
    <row r="4" spans="1:96" ht="11.25" customHeight="1">
      <c r="A4" s="33">
        <v>44726</v>
      </c>
      <c r="B4" s="34">
        <v>169.89671643575033</v>
      </c>
      <c r="C4" s="35">
        <f>IF(ISERROR(B4-AB4),"",B4-AB4)</f>
        <v>151.82655102014542</v>
      </c>
      <c r="D4" s="35">
        <f t="shared" si="0"/>
        <v>151.82655102014542</v>
      </c>
      <c r="E4" s="35">
        <f t="shared" si="1"/>
        <v>140.60232619444528</v>
      </c>
      <c r="F4" s="34">
        <v>128.39620097478232</v>
      </c>
      <c r="G4" s="36">
        <f t="shared" si="2"/>
        <v>14.057567805051804</v>
      </c>
      <c r="H4" s="34">
        <v>14.057567805051804</v>
      </c>
      <c r="I4" s="34">
        <v>3471.3118362426758</v>
      </c>
      <c r="J4" s="35">
        <f t="shared" si="3"/>
        <v>1055.6035993252581</v>
      </c>
      <c r="K4" s="35">
        <f t="shared" si="4"/>
        <v>304.50103826690139</v>
      </c>
      <c r="L4" s="34">
        <v>612.65099207560218</v>
      </c>
      <c r="M4" s="35">
        <v>27.506417195002239</v>
      </c>
      <c r="N4" s="35">
        <f t="shared" si="5"/>
        <v>16.743036553479627</v>
      </c>
      <c r="O4" s="35">
        <f t="shared" si="6"/>
        <v>38.269797836524852</v>
      </c>
      <c r="P4" s="35">
        <f t="shared" si="7"/>
        <v>107.63380641522616</v>
      </c>
      <c r="Q4" s="34">
        <v>9629.6619466145839</v>
      </c>
      <c r="R4" s="34">
        <v>348.86271540323895</v>
      </c>
      <c r="S4" s="36"/>
      <c r="U4" s="36">
        <f>IF(ISERROR('[1]RO Feed-Report'!D4-32)*5/9,"",'[1]RO Feed-Report'!D4-32)*5/9</f>
        <v>27.76650406696178</v>
      </c>
      <c r="V4" s="38">
        <f>IF(ISERROR(EXP(IF(U4&gt;=25,'[1]Set Up Parameters'!$K$3*((1/(U4+273)-1/298)),'[1]Set Up Parameters'!$K$4*((1/(U4+273)-1/298))))),"",EXP(IF(U4&gt;=25,'[1]Set Up Parameters'!$K$3*((1/(U4+273)-1/298)),'[1]Set Up Parameters'!$K$4*((1/(U4+273)-1/298)))))</f>
        <v>0.91099630074458293</v>
      </c>
      <c r="W4" s="36">
        <f t="shared" si="8"/>
        <v>31.262060732687523</v>
      </c>
      <c r="X4" s="35">
        <f t="shared" si="9"/>
        <v>4083.9628283182778</v>
      </c>
      <c r="Y4" s="34">
        <f t="shared" si="10"/>
        <v>2111.2071986505161</v>
      </c>
      <c r="Z4" s="35">
        <f t="shared" si="11"/>
        <v>1972.7556296677615</v>
      </c>
      <c r="AA4" s="34">
        <f t="shared" si="12"/>
        <v>917.15203034250362</v>
      </c>
      <c r="AB4" s="34">
        <v>18.070165415604908</v>
      </c>
      <c r="AC4" s="34">
        <v>11.224224825700125</v>
      </c>
      <c r="AD4" s="34">
        <v>12.229001919428507</v>
      </c>
      <c r="AE4" s="39">
        <f>IF(ISERROR(Y4*1440/(78*7*'[1]Set Up Parameters'!$K$7)),"",Y4*1440/(78*7*'[1]Set Up Parameters'!$K$7))</f>
        <v>13.920047463629777</v>
      </c>
      <c r="AF4" s="39">
        <f>IF(ISERROR(J4*1440/(48*7*'[1]Set Up Parameters'!$K$7)),"",J4*1440/(48*7*'[1]Set Up Parameters'!$K$7))</f>
        <v>11.310038564199193</v>
      </c>
      <c r="AG4" s="39">
        <f>IF(ISERROR(K4*1440/(24*7*'[1]Set Up Parameters'!$K$7)),"",K4*1440/(24*7*'[1]Set Up Parameters'!$K$7))</f>
        <v>6.525022248576458</v>
      </c>
      <c r="AH4" s="35">
        <f>IF(ISERROR(('[1]RO Feed-Report'!E4*X4)-(Y4*N4)/Z4),"",(('[1]RO Feed-Report'!E4*X4)-(Y4*N4))/Z4)</f>
        <v>3375.6007165186925</v>
      </c>
      <c r="AI4" s="35">
        <f>IF(ISERROR(((X4*'[1]RO Feed-Report'!E4-Y4*N4-J4*O4)/AA4)),"",((X4*'[1]RO Feed-Report'!E4-Y4*N4-J4*O4)/AA4))</f>
        <v>7216.7289192058361</v>
      </c>
      <c r="AJ4" s="35">
        <f>IF(ISERROR(((X4*'[1]RO Feed-Report'!E4-Y4*N4-J4*O4-K4*P4)/L4)),"",((X4*'[1]RO Feed-Report'!E4-Y4*N4-J4*O4-K4*P4)/L4))</f>
        <v>10750.105786268452</v>
      </c>
      <c r="AK4" s="35">
        <f>IF(ISERROR('[1]RO Feed-Report'!E4*LN(AH4/'[1]RO Feed-Report'!E4)/(1-'[1]RO Feed-Report'!E4/AH4)),"",'[1]RO Feed-Report'!E4*LN(AH4/'[1]RO Feed-Report'!E4)/(1-'[1]RO Feed-Report'!E4/AH4))</f>
        <v>2301.9465891062164</v>
      </c>
      <c r="AL4" s="35">
        <f t="shared" si="13"/>
        <v>4818.9035673973049</v>
      </c>
      <c r="AM4" s="35">
        <f t="shared" si="13"/>
        <v>8749.9694613913143</v>
      </c>
      <c r="AN4" s="38">
        <f t="shared" si="14"/>
        <v>9.3671846491359095E-2</v>
      </c>
      <c r="AO4" s="38">
        <f t="shared" si="15"/>
        <v>9.517829974627931E-2</v>
      </c>
      <c r="AP4" s="38">
        <f t="shared" si="16"/>
        <v>7.6968403255494824E-2</v>
      </c>
      <c r="AQ4" s="36">
        <f>IF(ISERROR(AB4*((('[1]Set Up Parameters'!$K$8+'[1]Set Up Parameters'!$K$9)/2)^1.5)/((((X4+Z4)/2)^1.5))),"",AB4*((('[1]Set Up Parameters'!$K$8+'[1]Set Up Parameters'!$K$9)/2)^1.5)/((((X4+Z4)/2)^1.5)))</f>
        <v>17.683472257495737</v>
      </c>
      <c r="AR4" s="36">
        <f>IF(ISERROR(AC4*((('[1]Set Up Parameters'!$K$9+'[1]Set Up Parameters'!$K$10)/2)^1.5)/((((Z4+AA4)/2)^1.5))),"",AC4*((('[1]Set Up Parameters'!$K$9+'[1]Set Up Parameters'!$K$10)/2)^1.5)/((((Z4+AA4)/2)^1.5)))</f>
        <v>10.390679067292149</v>
      </c>
      <c r="AS4" s="36">
        <f>IF(ISERROR(AD4*((('[1]Set Up Parameters'!$K$10+'[1]Set Up Parameters'!$K$11)/2)^1.5)/((((AA4+L4)/2)^1.5))),"",AD4*((('[1]Set Up Parameters'!$K$10+'[1]Set Up Parameters'!$K$11)/2)^1.5)/((((AA4+L4)/2)^1.5)))</f>
        <v>11.554252696000203</v>
      </c>
      <c r="AT4" s="36">
        <f>IF(ISERROR(N4*(Y4/'[1]Set Up Parameters'!$K$12)*('[1]Set Up Parameters'!$K$16/AK4)*($CQ4)),"",N4*(Y4/'[1]Set Up Parameters'!$K$12)*('[1]Set Up Parameters'!$K$16/AK4)*($CQ4))</f>
        <v>15.864789837229758</v>
      </c>
      <c r="AU4" s="36">
        <f>IF(ISERROR(O4*(J4/'[1]Set Up Parameters'!$K$13)*('[1]Set Up Parameters'!$K$17/AL4)*(CQ4)),"",O4*(J4/'[1]Set Up Parameters'!$K$13)*('[1]Set Up Parameters'!$K$17/AL4)*(CQ4))</f>
        <v>39.124028011296062</v>
      </c>
      <c r="AV4" s="36">
        <f>IF(ISERROR(P4*(K4/'[1]Set Up Parameters'!$K$14)*('[1]Set Up Parameters'!$K$18/AM4)*(CQ4)),"",P4*(K4/'[1]Set Up Parameters'!$K$14)*('[1]Set Up Parameters'!$K$18/AM4)*(CQ4))</f>
        <v>134.00541070684125</v>
      </c>
      <c r="AW4" s="36">
        <f t="shared" si="17"/>
        <v>135.37804816013241</v>
      </c>
      <c r="AX4" s="36">
        <f t="shared" si="18"/>
        <v>108.25370195443963</v>
      </c>
      <c r="AY4" s="36">
        <f t="shared" si="19"/>
        <v>77.230017504681555</v>
      </c>
      <c r="AZ4" s="40">
        <f t="shared" si="20"/>
        <v>0.99272657470302972</v>
      </c>
      <c r="BA4" s="40">
        <f t="shared" si="20"/>
        <v>0.99205840139747925</v>
      </c>
      <c r="BB4" s="40">
        <f t="shared" si="20"/>
        <v>0.98769895062032464</v>
      </c>
      <c r="BC4" s="40">
        <f t="shared" si="21"/>
        <v>0.99310809820162271</v>
      </c>
      <c r="BD4" s="40">
        <f t="shared" si="21"/>
        <v>0.99188113489632934</v>
      </c>
      <c r="BE4" s="40">
        <f t="shared" si="21"/>
        <v>0.98468504246807587</v>
      </c>
      <c r="BF4" s="36">
        <f t="shared" si="22"/>
        <v>128.10679461845515</v>
      </c>
      <c r="BG4" s="36">
        <f t="shared" si="22"/>
        <v>126.07915913594687</v>
      </c>
      <c r="BH4" s="36">
        <f t="shared" si="22"/>
        <v>155.90813233017553</v>
      </c>
      <c r="BJ4" s="41"/>
      <c r="BK4" s="41"/>
      <c r="BL4" s="35">
        <v>32</v>
      </c>
      <c r="BM4" s="35">
        <v>26</v>
      </c>
      <c r="BN4" s="35">
        <v>15</v>
      </c>
      <c r="BO4" s="35">
        <f t="shared" si="23"/>
        <v>2496</v>
      </c>
      <c r="BP4" s="35">
        <f t="shared" si="24"/>
        <v>1248</v>
      </c>
      <c r="BQ4" s="35">
        <f t="shared" si="25"/>
        <v>360</v>
      </c>
      <c r="BR4" s="35">
        <f t="shared" si="26"/>
        <v>4104</v>
      </c>
      <c r="BS4" s="34">
        <v>114.35399738947551</v>
      </c>
      <c r="BT4" s="35">
        <v>14</v>
      </c>
      <c r="BU4" s="35">
        <v>32</v>
      </c>
      <c r="BV4" s="35">
        <v>90</v>
      </c>
      <c r="BW4" s="35">
        <v>23</v>
      </c>
      <c r="BX4" s="37"/>
      <c r="BY4" s="40">
        <f>IF(ISERROR(('[1]RO Feed-Report'!E4-M4)/'[1]RO Feed-Report'!E4),"",(('[1]RO Feed-Report'!E4-M4)/'[1]RO Feed-Report'!E4))</f>
        <v>0.98321998850098336</v>
      </c>
      <c r="CA4" s="38">
        <f t="shared" si="27"/>
        <v>9.1481360615195267E-2</v>
      </c>
      <c r="CB4" s="38">
        <f t="shared" si="28"/>
        <v>9.2664734916609884E-2</v>
      </c>
      <c r="CC4" s="36">
        <f t="shared" si="29"/>
        <v>41.523392160733536</v>
      </c>
      <c r="CD4" s="36">
        <f t="shared" si="30"/>
        <v>39.628404020788089</v>
      </c>
      <c r="CE4" s="35">
        <f>IF(ISERROR(B4-(0.006*'[1]RO Feed-Report'!E4*(LN(1/(1-CK4))/CK4))-(CC4/4)-H4),"",B4-(0.006*'[1]RO Feed-Report'!E4*(LN(1/(1-CK4))/CK4))-(CC4/4)-H4)</f>
        <v>123.50727409979757</v>
      </c>
      <c r="CF4" s="36">
        <f t="shared" si="31"/>
        <v>26.350071825087106</v>
      </c>
      <c r="CG4" s="42">
        <f>IF(ISERROR(('[1]RO Feed-Report'!E4-M4)/'[1]RO Feed-Report'!E4),"",(('[1]RO Feed-Report'!E4-M4)/'[1]RO Feed-Report'!E4))</f>
        <v>0.98321998850098336</v>
      </c>
      <c r="CH4" s="35">
        <f t="shared" si="32"/>
        <v>3632.9530566817311</v>
      </c>
      <c r="CI4" s="42">
        <f t="shared" si="33"/>
        <v>0.99242863401595227</v>
      </c>
      <c r="CJ4" s="42">
        <f t="shared" si="34"/>
        <v>0.99136778102656142</v>
      </c>
      <c r="CK4" s="43">
        <f t="shared" si="35"/>
        <v>0.84998614878973233</v>
      </c>
      <c r="CM4" s="39"/>
      <c r="CN4" s="35"/>
      <c r="CO4" s="42">
        <f>IF(ISERROR(('[1]Set Up Parameters'!$K$19-CF4)/'[1]Set Up Parameters'!$K$19),"",('[1]Set Up Parameters'!$K$19-CF4)/'[1]Set Up Parameters'!$K$19)</f>
        <v>0.99310422532478071</v>
      </c>
      <c r="CQ4" s="37">
        <f>IF(ISERROR(EXP(IF(U4&gt;=25,'[1]Set Up Parameters'!$K$5*((1/(U4+273)-1/298)),'[1]Set Up Parameters'!$K$6*((1/(U4+273)-1/298))))),"",EXP(IF(U4&gt;=25,'[1]Set Up Parameters'!$K$5*((1/(U4+273)-1/298)),'[1]Set Up Parameters'!$K$6*((1/(U4+273)-1/298)))))</f>
        <v>0.91099630074458293</v>
      </c>
    </row>
    <row r="5" spans="1:96" ht="11.25" customHeight="1">
      <c r="A5" s="33">
        <v>44725</v>
      </c>
      <c r="B5" s="34">
        <v>168.5282940864563</v>
      </c>
      <c r="C5" s="35">
        <f>IF(ISERROR(B5-AB5),"",B5-AB5)</f>
        <v>150.33537485202154</v>
      </c>
      <c r="D5" s="35">
        <f t="shared" si="0"/>
        <v>150.33537485202154</v>
      </c>
      <c r="E5" s="35">
        <f t="shared" si="1"/>
        <v>139.04681695501012</v>
      </c>
      <c r="F5" s="34">
        <v>126.57124010721843</v>
      </c>
      <c r="G5" s="36">
        <f t="shared" si="2"/>
        <v>14.022204051415125</v>
      </c>
      <c r="H5" s="34">
        <v>14.022204051415125</v>
      </c>
      <c r="I5" s="34">
        <v>3471.9650955200195</v>
      </c>
      <c r="J5" s="35">
        <f t="shared" si="3"/>
        <v>1055.8022512692457</v>
      </c>
      <c r="K5" s="35">
        <f t="shared" si="4"/>
        <v>304.55834171228241</v>
      </c>
      <c r="L5" s="34">
        <v>612.38447697957361</v>
      </c>
      <c r="M5" s="35">
        <v>26.024943272272747</v>
      </c>
      <c r="N5" s="35">
        <f t="shared" si="5"/>
        <v>15.841269817905152</v>
      </c>
      <c r="O5" s="35">
        <f t="shared" si="6"/>
        <v>36.208616726640344</v>
      </c>
      <c r="P5" s="35">
        <f t="shared" si="7"/>
        <v>101.83673454367597</v>
      </c>
      <c r="Q5" s="34">
        <v>9131.7490641276036</v>
      </c>
      <c r="R5" s="34">
        <v>345.12903022766113</v>
      </c>
      <c r="S5" s="36"/>
      <c r="U5" s="36">
        <f>IF(ISERROR('[1]RO Feed-Report'!D5-32)*5/9,"",'[1]RO Feed-Report'!D5-32)*5/9</f>
        <v>27.531960231286511</v>
      </c>
      <c r="V5" s="38">
        <f>IF(ISERROR(EXP(IF(U5&gt;=25,'[1]Set Up Parameters'!$K$3*((1/(U5+273)-1/298)),'[1]Set Up Parameters'!$K$4*((1/(U5+273)-1/298))))),"",EXP(IF(U5&gt;=25,'[1]Set Up Parameters'!$K$3*((1/(U5+273)-1/298)),'[1]Set Up Parameters'!$K$4*((1/(U5+273)-1/298)))))</f>
        <v>0.91816318167083921</v>
      </c>
      <c r="W5" s="36">
        <f t="shared" si="8"/>
        <v>29.578310812880542</v>
      </c>
      <c r="X5" s="35">
        <f t="shared" si="9"/>
        <v>4084.3495724995933</v>
      </c>
      <c r="Y5" s="34">
        <f t="shared" si="10"/>
        <v>2111.6045025384915</v>
      </c>
      <c r="Z5" s="35">
        <f t="shared" si="11"/>
        <v>1972.7450699611018</v>
      </c>
      <c r="AA5" s="34">
        <f t="shared" si="12"/>
        <v>916.94281869185602</v>
      </c>
      <c r="AB5" s="34">
        <v>18.192919234434765</v>
      </c>
      <c r="AC5" s="34">
        <v>11.288557897011438</v>
      </c>
      <c r="AD5" s="34">
        <v>12.336666723092398</v>
      </c>
      <c r="AE5" s="39">
        <f>IF(ISERROR(Y5*1440/(78*7*'[1]Set Up Parameters'!$K$7)),"",Y5*1440/(78*7*'[1]Set Up Parameters'!$K$7))</f>
        <v>13.922667049704339</v>
      </c>
      <c r="AF5" s="39">
        <f>IF(ISERROR(J5*1440/(48*7*'[1]Set Up Parameters'!$K$7)),"",J5*1440/(48*7*'[1]Set Up Parameters'!$K$7))</f>
        <v>11.312166977884775</v>
      </c>
      <c r="AG5" s="39">
        <f>IF(ISERROR(K5*1440/(24*7*'[1]Set Up Parameters'!$K$7)),"",K5*1440/(24*7*'[1]Set Up Parameters'!$K$7))</f>
        <v>6.5262501795489092</v>
      </c>
      <c r="AH5" s="35">
        <f>IF(ISERROR(('[1]RO Feed-Report'!E5*X5)-(Y5*N5)/Z5),"",(('[1]RO Feed-Report'!E5*X5)-(Y5*N5))/Z5)</f>
        <v>3217.9322095334728</v>
      </c>
      <c r="AI5" s="35">
        <f>IF(ISERROR(((X5*'[1]RO Feed-Report'!E5-Y5*N5-J5*O5)/AA5)),"",((X5*'[1]RO Feed-Report'!E5-Y5*N5-J5*O5)/AA5))</f>
        <v>6881.4877374500165</v>
      </c>
      <c r="AJ5" s="35">
        <f>IF(ISERROR(((X5*'[1]RO Feed-Report'!E5-Y5*N5-J5*O5-K5*P5)/L5)),"",((X5*'[1]RO Feed-Report'!E5-Y5*N5-J5*O5-K5*P5)/L5))</f>
        <v>10253.224521205952</v>
      </c>
      <c r="AK5" s="35">
        <f>IF(ISERROR('[1]RO Feed-Report'!E5*LN(AH5/'[1]RO Feed-Report'!E5)/(1-'[1]RO Feed-Report'!E5/AH5)),"",'[1]RO Feed-Report'!E5*LN(AH5/'[1]RO Feed-Report'!E5)/(1-'[1]RO Feed-Report'!E5/AH5))</f>
        <v>2194.2563511301023</v>
      </c>
      <c r="AL5" s="35">
        <f t="shared" si="13"/>
        <v>4594.3580225786554</v>
      </c>
      <c r="AM5" s="35">
        <f t="shared" si="13"/>
        <v>8344.4529707416732</v>
      </c>
      <c r="AN5" s="38">
        <f t="shared" si="14"/>
        <v>9.50305725868269E-2</v>
      </c>
      <c r="AO5" s="38">
        <f t="shared" si="15"/>
        <v>9.6279141999181028E-2</v>
      </c>
      <c r="AP5" s="38">
        <f t="shared" si="16"/>
        <v>7.7244727074221545E-2</v>
      </c>
      <c r="AQ5" s="36">
        <f>IF(ISERROR(AB5*((('[1]Set Up Parameters'!$K$8+'[1]Set Up Parameters'!$K$9)/2)^1.5)/((((X5+Z5)/2)^1.5))),"",AB5*((('[1]Set Up Parameters'!$K$8+'[1]Set Up Parameters'!$K$9)/2)^1.5)/((((X5+Z5)/2)^1.5)))</f>
        <v>17.801940650531989</v>
      </c>
      <c r="AR5" s="36">
        <f>IF(ISERROR(AC5*((('[1]Set Up Parameters'!$K$9+'[1]Set Up Parameters'!$K$10)/2)^1.5)/((((Z5+AA5)/2)^1.5))),"",AC5*((('[1]Set Up Parameters'!$K$9+'[1]Set Up Parameters'!$K$10)/2)^1.5)/((((Z5+AA5)/2)^1.5)))</f>
        <v>10.451426755775859</v>
      </c>
      <c r="AS5" s="36">
        <f>IF(ISERROR(AD5*((('[1]Set Up Parameters'!$K$10+'[1]Set Up Parameters'!$K$11)/2)^1.5)/((((AA5+L5)/2)^1.5))),"",AD5*((('[1]Set Up Parameters'!$K$10+'[1]Set Up Parameters'!$K$11)/2)^1.5)/((((AA5+L5)/2)^1.5)))</f>
        <v>11.661416118037518</v>
      </c>
      <c r="AT5" s="36">
        <f>IF(ISERROR(N5*(Y5/'[1]Set Up Parameters'!$K$12)*('[1]Set Up Parameters'!$K$16/AK5)*($CQ5)),"",N5*(Y5/'[1]Set Up Parameters'!$K$12)*('[1]Set Up Parameters'!$K$16/AK5)*($CQ5))</f>
        <v>15.873874748167394</v>
      </c>
      <c r="AU5" s="36">
        <f>IF(ISERROR(O5*(J5/'[1]Set Up Parameters'!$K$13)*('[1]Set Up Parameters'!$K$17/AL5)*(CQ5)),"",O5*(J5/'[1]Set Up Parameters'!$K$13)*('[1]Set Up Parameters'!$K$17/AL5)*(CQ5))</f>
        <v>39.138818271464814</v>
      </c>
      <c r="AV5" s="36">
        <f>IF(ISERROR(P5*(K5/'[1]Set Up Parameters'!$K$14)*('[1]Set Up Parameters'!$K$18/AM5)*(CQ5)),"",P5*(K5/'[1]Set Up Parameters'!$K$14)*('[1]Set Up Parameters'!$K$18/AM5)*(CQ5))</f>
        <v>134.02065845769513</v>
      </c>
      <c r="AW5" s="36">
        <f t="shared" si="17"/>
        <v>134.51755501126283</v>
      </c>
      <c r="AX5" s="36">
        <f t="shared" si="18"/>
        <v>107.87814482284061</v>
      </c>
      <c r="AY5" s="36">
        <f t="shared" si="19"/>
        <v>77.573743298709161</v>
      </c>
      <c r="AZ5" s="40">
        <f t="shared" si="20"/>
        <v>0.99278057469914749</v>
      </c>
      <c r="BA5" s="40">
        <f t="shared" si="20"/>
        <v>0.99211889527357333</v>
      </c>
      <c r="BB5" s="40">
        <f t="shared" si="20"/>
        <v>0.98779587650613543</v>
      </c>
      <c r="BC5" s="40">
        <f t="shared" si="21"/>
        <v>0.99276571548260895</v>
      </c>
      <c r="BD5" s="40">
        <f t="shared" si="21"/>
        <v>0.99148111268666494</v>
      </c>
      <c r="BE5" s="40">
        <f t="shared" si="21"/>
        <v>0.98393895214849736</v>
      </c>
      <c r="BF5" s="36">
        <f t="shared" si="22"/>
        <v>126.27515202053445</v>
      </c>
      <c r="BG5" s="36">
        <f t="shared" si="22"/>
        <v>124.63758765218405</v>
      </c>
      <c r="BH5" s="36">
        <f t="shared" si="22"/>
        <v>155.35040972401458</v>
      </c>
      <c r="BJ5" s="41"/>
      <c r="BK5" s="41"/>
      <c r="BL5" s="35">
        <v>32</v>
      </c>
      <c r="BM5" s="35">
        <v>26</v>
      </c>
      <c r="BN5" s="35">
        <v>15</v>
      </c>
      <c r="BO5" s="35">
        <f t="shared" si="23"/>
        <v>2496</v>
      </c>
      <c r="BP5" s="35">
        <f t="shared" si="24"/>
        <v>1248</v>
      </c>
      <c r="BQ5" s="35">
        <f t="shared" si="25"/>
        <v>360</v>
      </c>
      <c r="BR5" s="35">
        <f t="shared" si="26"/>
        <v>4104</v>
      </c>
      <c r="BS5" s="34">
        <v>112.64957181612651</v>
      </c>
      <c r="BT5" s="35">
        <v>14</v>
      </c>
      <c r="BU5" s="35">
        <v>32</v>
      </c>
      <c r="BV5" s="35">
        <v>90</v>
      </c>
      <c r="BW5" s="35">
        <v>23</v>
      </c>
      <c r="BX5" s="37"/>
      <c r="BY5" s="40">
        <f>IF(ISERROR(('[1]RO Feed-Report'!E5-M5)/'[1]RO Feed-Report'!E5),"",(('[1]RO Feed-Report'!E5-M5)/'[1]RO Feed-Report'!E5))</f>
        <v>0.98334355134662799</v>
      </c>
      <c r="CA5" s="38">
        <f t="shared" si="27"/>
        <v>9.2584379516763377E-2</v>
      </c>
      <c r="CB5" s="38">
        <f t="shared" si="28"/>
        <v>9.3850092626320075E-2</v>
      </c>
      <c r="CC5" s="36">
        <f t="shared" si="29"/>
        <v>41.818143854538604</v>
      </c>
      <c r="CD5" s="36">
        <f t="shared" si="30"/>
        <v>39.914783524345367</v>
      </c>
      <c r="CE5" s="35">
        <f>IF(ISERROR(B5-(0.006*'[1]RO Feed-Report'!E5*(LN(1/(1-CK5))/CK5))-(CC5/4)-H5),"",B5-(0.006*'[1]RO Feed-Report'!E5*(LN(1/(1-CK5))/CK5))-(CC5/4)-H5)</f>
        <v>123.12483610496891</v>
      </c>
      <c r="CF5" s="36">
        <f t="shared" si="31"/>
        <v>26.360537383433076</v>
      </c>
      <c r="CG5" s="42">
        <f>IF(ISERROR(('[1]RO Feed-Report'!E5-M5)/'[1]RO Feed-Report'!E5),"",(('[1]RO Feed-Report'!E5-M5)/'[1]RO Feed-Report'!E5))</f>
        <v>0.98334355134662799</v>
      </c>
      <c r="CH5" s="35">
        <f t="shared" si="32"/>
        <v>3463.6027617119644</v>
      </c>
      <c r="CI5" s="42">
        <f t="shared" si="33"/>
        <v>0.99248616395622424</v>
      </c>
      <c r="CJ5" s="42">
        <f t="shared" si="34"/>
        <v>0.99094236045444895</v>
      </c>
      <c r="CK5" s="43">
        <f t="shared" si="35"/>
        <v>0.85006560625886907</v>
      </c>
      <c r="CM5" s="39"/>
      <c r="CN5" s="35"/>
      <c r="CO5" s="42">
        <f>IF(ISERROR(('[1]Set Up Parameters'!$K$19-CF5)/'[1]Set Up Parameters'!$K$19),"",('[1]Set Up Parameters'!$K$19-CF5)/'[1]Set Up Parameters'!$K$19)</f>
        <v>0.99310148650369956</v>
      </c>
      <c r="CQ5" s="37">
        <f>IF(ISERROR(EXP(IF(U5&gt;=25,'[1]Set Up Parameters'!$K$5*((1/(U5+273)-1/298)),'[1]Set Up Parameters'!$K$6*((1/(U5+273)-1/298))))),"",EXP(IF(U5&gt;=25,'[1]Set Up Parameters'!$K$5*((1/(U5+273)-1/298)),'[1]Set Up Parameters'!$K$6*((1/(U5+273)-1/298)))))</f>
        <v>0.91816318167083921</v>
      </c>
    </row>
    <row r="6" spans="1:96" ht="11.25" customHeight="1">
      <c r="A6" s="33">
        <v>44724</v>
      </c>
      <c r="B6" s="34">
        <v>168.65857013066611</v>
      </c>
      <c r="C6" s="35">
        <f>IF(ISERROR(B6-AB6),"",B6-AB6)</f>
        <v>150.48589626948041</v>
      </c>
      <c r="D6" s="35">
        <f t="shared" si="0"/>
        <v>150.48589626948041</v>
      </c>
      <c r="E6" s="35">
        <f t="shared" si="1"/>
        <v>139.18381514151892</v>
      </c>
      <c r="F6" s="34">
        <v>126.95895632108052</v>
      </c>
      <c r="G6" s="36">
        <f t="shared" si="2"/>
        <v>14.037173757950464</v>
      </c>
      <c r="H6" s="34">
        <v>14.037173757950464</v>
      </c>
      <c r="I6" s="34">
        <v>3472.4756774902344</v>
      </c>
      <c r="J6" s="35">
        <f t="shared" si="3"/>
        <v>1055.9575159619426</v>
      </c>
      <c r="K6" s="35">
        <f t="shared" si="4"/>
        <v>304.60312960440655</v>
      </c>
      <c r="L6" s="34">
        <v>613.55025164286292</v>
      </c>
      <c r="M6" s="35">
        <v>26.018999457359314</v>
      </c>
      <c r="N6" s="35">
        <f t="shared" si="5"/>
        <v>15.837651843610018</v>
      </c>
      <c r="O6" s="35">
        <f t="shared" si="6"/>
        <v>36.200347071108609</v>
      </c>
      <c r="P6" s="35">
        <f t="shared" si="7"/>
        <v>101.81347613749297</v>
      </c>
      <c r="Q6" s="34">
        <v>9311.1332906087246</v>
      </c>
      <c r="R6" s="34">
        <v>346.19731267293292</v>
      </c>
      <c r="S6" s="36"/>
      <c r="U6" s="36">
        <f>IF(ISERROR('[1]RO Feed-Report'!D6-32)*5/9,"",'[1]RO Feed-Report'!D6-32)*5/9</f>
        <v>27.654817413400718</v>
      </c>
      <c r="V6" s="38">
        <f>IF(ISERROR(EXP(IF(U6&gt;=25,'[1]Set Up Parameters'!$K$3*((1/(U6+273)-1/298)),'[1]Set Up Parameters'!$K$4*((1/(U6+273)-1/298))))),"",EXP(IF(U6&gt;=25,'[1]Set Up Parameters'!$K$3*((1/(U6+273)-1/298)),'[1]Set Up Parameters'!$K$4*((1/(U6+273)-1/298)))))</f>
        <v>0.9144006759145592</v>
      </c>
      <c r="W6" s="36">
        <f t="shared" si="8"/>
        <v>29.571555447342011</v>
      </c>
      <c r="X6" s="35">
        <f t="shared" si="9"/>
        <v>4086.0259291330972</v>
      </c>
      <c r="Y6" s="34">
        <f t="shared" si="10"/>
        <v>2111.9150319238852</v>
      </c>
      <c r="Z6" s="35">
        <f t="shared" si="11"/>
        <v>1974.110897209212</v>
      </c>
      <c r="AA6" s="34">
        <f t="shared" si="12"/>
        <v>918.15338124726941</v>
      </c>
      <c r="AB6" s="34">
        <v>18.172673861185711</v>
      </c>
      <c r="AC6" s="34">
        <v>11.302081127961477</v>
      </c>
      <c r="AD6" s="34">
        <v>12.300310899813971</v>
      </c>
      <c r="AE6" s="39">
        <f>IF(ISERROR(Y6*1440/(78*7*'[1]Set Up Parameters'!$K$7)),"",Y6*1440/(78*7*'[1]Set Up Parameters'!$K$7))</f>
        <v>13.924714496201442</v>
      </c>
      <c r="AF6" s="39">
        <f>IF(ISERROR(J6*1440/(48*7*'[1]Set Up Parameters'!$K$7)),"",J6*1440/(48*7*'[1]Set Up Parameters'!$K$7))</f>
        <v>11.31383052816367</v>
      </c>
      <c r="AG6" s="39">
        <f>IF(ISERROR(K6*1440/(24*7*'[1]Set Up Parameters'!$K$7)),"",K6*1440/(24*7*'[1]Set Up Parameters'!$K$7))</f>
        <v>6.5272099200944256</v>
      </c>
      <c r="AH6" s="35">
        <f>IF(ISERROR(('[1]RO Feed-Report'!E6*X6)-(Y6*N6)/Z6),"",(('[1]RO Feed-Report'!E6*X6)-(Y6*N6))/Z6)</f>
        <v>3274.4460065604767</v>
      </c>
      <c r="AI6" s="35">
        <f>IF(ISERROR(((X6*'[1]RO Feed-Report'!E6-Y6*N6-J6*O6)/AA6)),"",((X6*'[1]RO Feed-Report'!E6-Y6*N6-J6*O6)/AA6))</f>
        <v>6998.7146445779827</v>
      </c>
      <c r="AJ6" s="35">
        <f>IF(ISERROR(((X6*'[1]RO Feed-Report'!E6-Y6*N6-J6*O6-K6*P6)/L6)),"",((X6*'[1]RO Feed-Report'!E6-Y6*N6-J6*O6-K6*P6)/L6))</f>
        <v>10422.749880247824</v>
      </c>
      <c r="AK6" s="35">
        <f>IF(ISERROR('[1]RO Feed-Report'!E6*LN(AH6/'[1]RO Feed-Report'!E6)/(1-'[1]RO Feed-Report'!E6/AH6)),"",'[1]RO Feed-Report'!E6*LN(AH6/'[1]RO Feed-Report'!E6)/(1-'[1]RO Feed-Report'!E6/AH6))</f>
        <v>2233.0262813110476</v>
      </c>
      <c r="AL6" s="35">
        <f t="shared" si="13"/>
        <v>4673.9858284420907</v>
      </c>
      <c r="AM6" s="35">
        <f t="shared" si="13"/>
        <v>8484.6485931768329</v>
      </c>
      <c r="AN6" s="38">
        <f t="shared" si="14"/>
        <v>9.4703250554110788E-2</v>
      </c>
      <c r="AO6" s="38">
        <f t="shared" si="15"/>
        <v>9.6138779101131E-2</v>
      </c>
      <c r="AP6" s="38">
        <f t="shared" si="16"/>
        <v>7.7392146610649915E-2</v>
      </c>
      <c r="AQ6" s="36">
        <f>IF(ISERROR(AB6*((('[1]Set Up Parameters'!$K$8+'[1]Set Up Parameters'!$K$9)/2)^1.5)/((((X6+Z6)/2)^1.5))),"",AB6*((('[1]Set Up Parameters'!$K$8+'[1]Set Up Parameters'!$K$9)/2)^1.5)/((((X6+Z6)/2)^1.5)))</f>
        <v>17.768742122100491</v>
      </c>
      <c r="AR6" s="36">
        <f>IF(ISERROR(AC6*((('[1]Set Up Parameters'!$K$9+'[1]Set Up Parameters'!$K$10)/2)^1.5)/((((Z6+AA6)/2)^1.5))),"",AC6*((('[1]Set Up Parameters'!$K$9+'[1]Set Up Parameters'!$K$10)/2)^1.5)/((((Z6+AA6)/2)^1.5)))</f>
        <v>10.449968538631115</v>
      </c>
      <c r="AS6" s="36">
        <f>IF(ISERROR(AD6*((('[1]Set Up Parameters'!$K$10+'[1]Set Up Parameters'!$K$11)/2)^1.5)/((((AA6+L6)/2)^1.5))),"",AD6*((('[1]Set Up Parameters'!$K$10+'[1]Set Up Parameters'!$K$11)/2)^1.5)/((((AA6+L6)/2)^1.5)))</f>
        <v>11.600002834375248</v>
      </c>
      <c r="AT6" s="36">
        <f>IF(ISERROR(N6*(Y6/'[1]Set Up Parameters'!$K$12)*('[1]Set Up Parameters'!$K$16/AK6)*($CQ6)),"",N6*(Y6/'[1]Set Up Parameters'!$K$12)*('[1]Set Up Parameters'!$K$16/AK6)*($CQ6))</f>
        <v>15.533088124600928</v>
      </c>
      <c r="AU6" s="36">
        <f>IF(ISERROR(O6*(J6/'[1]Set Up Parameters'!$K$13)*('[1]Set Up Parameters'!$K$17/AL6)*(CQ6)),"",O6*(J6/'[1]Set Up Parameters'!$K$13)*('[1]Set Up Parameters'!$K$17/AL6)*(CQ6))</f>
        <v>38.311263932473807</v>
      </c>
      <c r="AV6" s="36">
        <f>IF(ISERROR(P6*(K6/'[1]Set Up Parameters'!$K$14)*('[1]Set Up Parameters'!$K$18/AM6)*(CQ6)),"",P6*(K6/'[1]Set Up Parameters'!$K$14)*('[1]Set Up Parameters'!$K$18/AM6)*(CQ6))</f>
        <v>131.2553716644891</v>
      </c>
      <c r="AW6" s="36">
        <f t="shared" si="17"/>
        <v>134.4491162947856</v>
      </c>
      <c r="AX6" s="36">
        <f t="shared" si="18"/>
        <v>107.60875454069428</v>
      </c>
      <c r="AY6" s="36">
        <f t="shared" si="19"/>
        <v>77.120036388152556</v>
      </c>
      <c r="AZ6" s="40">
        <f t="shared" si="20"/>
        <v>0.99290753898592221</v>
      </c>
      <c r="BA6" s="40">
        <f t="shared" si="20"/>
        <v>0.99225493007470777</v>
      </c>
      <c r="BB6" s="40">
        <f t="shared" si="20"/>
        <v>0.98800027190055117</v>
      </c>
      <c r="BC6" s="40">
        <f t="shared" si="21"/>
        <v>0.99304392955219445</v>
      </c>
      <c r="BD6" s="40">
        <f t="shared" si="21"/>
        <v>0.99180329908162279</v>
      </c>
      <c r="BE6" s="40">
        <f t="shared" si="21"/>
        <v>0.98453025246442838</v>
      </c>
      <c r="BF6" s="36">
        <f t="shared" si="22"/>
        <v>126.71159574552867</v>
      </c>
      <c r="BG6" s="36">
        <f t="shared" si="22"/>
        <v>124.81955889388686</v>
      </c>
      <c r="BH6" s="36">
        <f t="shared" si="22"/>
        <v>155.0544922906775</v>
      </c>
      <c r="BJ6" s="41"/>
      <c r="BK6" s="41"/>
      <c r="BL6" s="35">
        <v>32</v>
      </c>
      <c r="BM6" s="35">
        <v>26</v>
      </c>
      <c r="BN6" s="35">
        <v>15</v>
      </c>
      <c r="BO6" s="35">
        <f t="shared" si="23"/>
        <v>2496</v>
      </c>
      <c r="BP6" s="35">
        <f t="shared" si="24"/>
        <v>1248</v>
      </c>
      <c r="BQ6" s="35">
        <f t="shared" si="25"/>
        <v>360</v>
      </c>
      <c r="BR6" s="35">
        <f t="shared" si="26"/>
        <v>4104</v>
      </c>
      <c r="BS6" s="34">
        <v>112.89087144533794</v>
      </c>
      <c r="BT6" s="35">
        <v>14</v>
      </c>
      <c r="BU6" s="35">
        <v>32</v>
      </c>
      <c r="BV6" s="35">
        <v>90</v>
      </c>
      <c r="BW6" s="35">
        <v>23</v>
      </c>
      <c r="BX6" s="37"/>
      <c r="BY6" s="40">
        <f>IF(ISERROR(('[1]RO Feed-Report'!E6-M6)/'[1]RO Feed-Report'!E6),"",(('[1]RO Feed-Report'!E6-M6)/'[1]RO Feed-Report'!E6))</f>
        <v>0.98363782917276366</v>
      </c>
      <c r="CA6" s="38">
        <f t="shared" si="27"/>
        <v>9.2392843058203514E-2</v>
      </c>
      <c r="CB6" s="38">
        <f t="shared" si="28"/>
        <v>9.3621267661088206E-2</v>
      </c>
      <c r="CC6" s="36">
        <f t="shared" si="29"/>
        <v>41.775065888961159</v>
      </c>
      <c r="CD6" s="36">
        <f t="shared" si="30"/>
        <v>39.818713495106856</v>
      </c>
      <c r="CE6" s="35">
        <f>IF(ISERROR(B6-(0.006*'[1]RO Feed-Report'!E6*(LN(1/(1-CK6))/CK6))-(CC6/4)-H6),"",B6-(0.006*'[1]RO Feed-Report'!E6*(LN(1/(1-CK6))/CK6))-(CC6/4)-H6)</f>
        <v>122.89054143762114</v>
      </c>
      <c r="CF6" s="36">
        <f t="shared" si="31"/>
        <v>25.802717065063831</v>
      </c>
      <c r="CG6" s="42">
        <f>IF(ISERROR(('[1]RO Feed-Report'!E6-M6)/'[1]RO Feed-Report'!E6),"",(('[1]RO Feed-Report'!E6-M6)/'[1]RO Feed-Report'!E6))</f>
        <v>0.98363782917276366</v>
      </c>
      <c r="CH6" s="35">
        <f t="shared" si="32"/>
        <v>3523.6942996081298</v>
      </c>
      <c r="CI6" s="42">
        <f t="shared" si="33"/>
        <v>0.99261598843570142</v>
      </c>
      <c r="CJ6" s="42">
        <f t="shared" si="34"/>
        <v>0.99128473946756901</v>
      </c>
      <c r="CK6" s="43">
        <f t="shared" si="35"/>
        <v>0.8498418115097387</v>
      </c>
      <c r="CM6" s="39"/>
      <c r="CN6" s="35"/>
      <c r="CO6" s="42">
        <f>IF(ISERROR(('[1]Set Up Parameters'!$K$19-CF6)/'[1]Set Up Parameters'!$K$19),"",('[1]Set Up Parameters'!$K$19-CF6)/'[1]Set Up Parameters'!$K$19)</f>
        <v>0.99324746725283253</v>
      </c>
      <c r="CQ6" s="37">
        <f>IF(ISERROR(EXP(IF(U6&gt;=25,'[1]Set Up Parameters'!$K$5*((1/(U6+273)-1/298)),'[1]Set Up Parameters'!$K$6*((1/(U6+273)-1/298))))),"",EXP(IF(U6&gt;=25,'[1]Set Up Parameters'!$K$5*((1/(U6+273)-1/298)),'[1]Set Up Parameters'!$K$6*((1/(U6+273)-1/298)))))</f>
        <v>0.9144006759145592</v>
      </c>
    </row>
    <row r="7" spans="1:96" ht="11.25" customHeight="1">
      <c r="A7" s="33">
        <v>44723</v>
      </c>
      <c r="B7" s="34">
        <v>169.35803461074829</v>
      </c>
      <c r="C7" s="35">
        <f>IF(ISERROR(B7-AB7),"",B7-AB7)</f>
        <v>151.51162904500961</v>
      </c>
      <c r="D7" s="35">
        <f t="shared" si="0"/>
        <v>151.51162904500961</v>
      </c>
      <c r="E7" s="35">
        <f t="shared" si="1"/>
        <v>140.34170500437418</v>
      </c>
      <c r="F7" s="34">
        <v>128.06379063924155</v>
      </c>
      <c r="G7" s="36">
        <f t="shared" si="2"/>
        <v>14.319242676099142</v>
      </c>
      <c r="H7" s="34">
        <v>14.319242676099142</v>
      </c>
      <c r="I7" s="34">
        <v>3457.6357574462891</v>
      </c>
      <c r="J7" s="35">
        <f t="shared" si="3"/>
        <v>1051.4447917380528</v>
      </c>
      <c r="K7" s="35">
        <f t="shared" si="4"/>
        <v>303.30138223213061</v>
      </c>
      <c r="L7" s="34">
        <v>609.89497375488281</v>
      </c>
      <c r="M7" s="35">
        <v>26.653328279654186</v>
      </c>
      <c r="N7" s="35">
        <f t="shared" si="5"/>
        <v>16.223765039789505</v>
      </c>
      <c r="O7" s="35">
        <f t="shared" si="6"/>
        <v>37.082891519518867</v>
      </c>
      <c r="P7" s="35">
        <f t="shared" si="7"/>
        <v>104.29563239864682</v>
      </c>
      <c r="Q7" s="34">
        <v>9644.6563313802089</v>
      </c>
      <c r="R7" s="34">
        <v>346.84275945027667</v>
      </c>
      <c r="S7" s="36"/>
      <c r="U7" s="36">
        <f>IF(ISERROR('[1]RO Feed-Report'!D7-32)*5/9,"",'[1]RO Feed-Report'!D7-32)*5/9</f>
        <v>27.688412975381919</v>
      </c>
      <c r="V7" s="38">
        <f>IF(ISERROR(EXP(IF(U7&gt;=25,'[1]Set Up Parameters'!$K$3*((1/(U7+273)-1/298)),'[1]Set Up Parameters'!$K$4*((1/(U7+273)-1/298))))),"",EXP(IF(U7&gt;=25,'[1]Set Up Parameters'!$K$3*((1/(U7+273)-1/298)),'[1]Set Up Parameters'!$K$4*((1/(U7+273)-1/298)))))</f>
        <v>0.91337503142030363</v>
      </c>
      <c r="W7" s="36">
        <f t="shared" si="8"/>
        <v>30.292493620659599</v>
      </c>
      <c r="X7" s="35">
        <f t="shared" si="9"/>
        <v>4067.5307312011719</v>
      </c>
      <c r="Y7" s="34">
        <f t="shared" si="10"/>
        <v>2102.8895834761056</v>
      </c>
      <c r="Z7" s="35">
        <f t="shared" si="11"/>
        <v>1964.6411477250663</v>
      </c>
      <c r="AA7" s="34">
        <f t="shared" si="12"/>
        <v>913.19635598701348</v>
      </c>
      <c r="AB7" s="34">
        <v>17.846405565738678</v>
      </c>
      <c r="AC7" s="34">
        <v>11.169924040635427</v>
      </c>
      <c r="AD7" s="34">
        <v>12.129771967728933</v>
      </c>
      <c r="AE7" s="39">
        <f>IF(ISERROR(Y7*1440/(78*7*'[1]Set Up Parameters'!$K$7)),"",Y7*1440/(78*7*'[1]Set Up Parameters'!$K$7))</f>
        <v>13.8652060448974</v>
      </c>
      <c r="AF7" s="39">
        <f>IF(ISERROR(J7*1440/(48*7*'[1]Set Up Parameters'!$K$7)),"",J7*1440/(48*7*'[1]Set Up Parameters'!$K$7))</f>
        <v>11.265479911479138</v>
      </c>
      <c r="AG7" s="39">
        <f>IF(ISERROR(K7*1440/(24*7*'[1]Set Up Parameters'!$K$7)),"",K7*1440/(24*7*'[1]Set Up Parameters'!$K$7))</f>
        <v>6.4993153335456553</v>
      </c>
      <c r="AH7" s="35">
        <f>IF(ISERROR(('[1]RO Feed-Report'!E7*X7)-(Y7*N7)/Z7),"",(('[1]RO Feed-Report'!E7*X7)-(Y7*N7))/Z7)</f>
        <v>3373.0162426224474</v>
      </c>
      <c r="AI7" s="35">
        <f>IF(ISERROR(((X7*'[1]RO Feed-Report'!E7-Y7*N7-J7*O7)/AA7)),"",((X7*'[1]RO Feed-Report'!E7-Y7*N7-J7*O7)/AA7))</f>
        <v>7213.9752265327206</v>
      </c>
      <c r="AJ7" s="35">
        <f>IF(ISERROR(((X7*'[1]RO Feed-Report'!E7-Y7*N7-J7*O7-K7*P7)/L7)),"",((X7*'[1]RO Feed-Report'!E7-Y7*N7-J7*O7-K7*P7)/L7))</f>
        <v>10749.626020393971</v>
      </c>
      <c r="AK7" s="35">
        <f>IF(ISERROR('[1]RO Feed-Report'!E7*LN(AH7/'[1]RO Feed-Report'!E7)/(1-'[1]RO Feed-Report'!E7/AH7)),"",'[1]RO Feed-Report'!E7*LN(AH7/'[1]RO Feed-Report'!E7)/(1-'[1]RO Feed-Report'!E7/AH7))</f>
        <v>2299.8635652017706</v>
      </c>
      <c r="AL7" s="35">
        <f t="shared" si="13"/>
        <v>4816.0232409527634</v>
      </c>
      <c r="AM7" s="35">
        <f t="shared" si="13"/>
        <v>8748.0070284709545</v>
      </c>
      <c r="AN7" s="38">
        <f t="shared" si="14"/>
        <v>9.4019141667949807E-2</v>
      </c>
      <c r="AO7" s="38">
        <f t="shared" si="15"/>
        <v>9.5528251627127511E-2</v>
      </c>
      <c r="AP7" s="38">
        <f t="shared" si="16"/>
        <v>7.7431896701796205E-2</v>
      </c>
      <c r="AQ7" s="36">
        <f>IF(ISERROR(AB7*((('[1]Set Up Parameters'!$K$8+'[1]Set Up Parameters'!$K$9)/2)^1.5)/((((X7+Z7)/2)^1.5))),"",AB7*((('[1]Set Up Parameters'!$K$8+'[1]Set Up Parameters'!$K$9)/2)^1.5)/((((X7+Z7)/2)^1.5)))</f>
        <v>17.571210979568427</v>
      </c>
      <c r="AR7" s="36">
        <f>IF(ISERROR(AC7*((('[1]Set Up Parameters'!$K$9+'[1]Set Up Parameters'!$K$10)/2)^1.5)/((((Z7+AA7)/2)^1.5))),"",AC7*((('[1]Set Up Parameters'!$K$9+'[1]Set Up Parameters'!$K$10)/2)^1.5)/((((Z7+AA7)/2)^1.5)))</f>
        <v>10.405533242278409</v>
      </c>
      <c r="AS7" s="36">
        <f>IF(ISERROR(AD7*((('[1]Set Up Parameters'!$K$10+'[1]Set Up Parameters'!$K$11)/2)^1.5)/((((AA7+L7)/2)^1.5))),"",AD7*((('[1]Set Up Parameters'!$K$10+'[1]Set Up Parameters'!$K$11)/2)^1.5)/((((AA7+L7)/2)^1.5)))</f>
        <v>11.536334442149528</v>
      </c>
      <c r="AT7" s="36">
        <f>IF(ISERROR(N7*(Y7/'[1]Set Up Parameters'!$K$12)*('[1]Set Up Parameters'!$K$16/AK7)*($CQ7)),"",N7*(Y7/'[1]Set Up Parameters'!$K$12)*('[1]Set Up Parameters'!$K$16/AK7)*($CQ7))</f>
        <v>15.366078556089992</v>
      </c>
      <c r="AU7" s="36">
        <f>IF(ISERROR(O7*(J7/'[1]Set Up Parameters'!$K$13)*('[1]Set Up Parameters'!$K$17/AL7)*(CQ7)),"",O7*(J7/'[1]Set Up Parameters'!$K$13)*('[1]Set Up Parameters'!$K$17/AL7)*(CQ7))</f>
        <v>37.882512823632489</v>
      </c>
      <c r="AV7" s="36">
        <f>IF(ISERROR(P7*(K7/'[1]Set Up Parameters'!$K$14)*('[1]Set Up Parameters'!$K$18/AM7)*(CQ7)),"",P7*(K7/'[1]Set Up Parameters'!$K$14)*('[1]Set Up Parameters'!$K$18/AM7)*(CQ7))</f>
        <v>129.7045777888948</v>
      </c>
      <c r="AW7" s="36">
        <f t="shared" si="17"/>
        <v>134.69739015096991</v>
      </c>
      <c r="AX7" s="36">
        <f t="shared" si="18"/>
        <v>107.71272260142652</v>
      </c>
      <c r="AY7" s="36">
        <f t="shared" si="19"/>
        <v>76.664948165347184</v>
      </c>
      <c r="AZ7" s="40">
        <f t="shared" si="20"/>
        <v>0.99294577065993639</v>
      </c>
      <c r="BA7" s="40">
        <f t="shared" si="20"/>
        <v>0.99230010121126766</v>
      </c>
      <c r="BB7" s="40">
        <f t="shared" si="20"/>
        <v>0.98807778365298404</v>
      </c>
      <c r="BC7" s="40">
        <f t="shared" si="21"/>
        <v>0.99331869994873279</v>
      </c>
      <c r="BD7" s="40">
        <f t="shared" si="21"/>
        <v>0.99213406768856505</v>
      </c>
      <c r="BE7" s="40">
        <f t="shared" si="21"/>
        <v>0.98517324261780281</v>
      </c>
      <c r="BF7" s="36">
        <f t="shared" si="22"/>
        <v>127.63358383318108</v>
      </c>
      <c r="BG7" s="36">
        <f t="shared" si="22"/>
        <v>125.61728908050397</v>
      </c>
      <c r="BH7" s="36">
        <f t="shared" si="22"/>
        <v>154.9748942120597</v>
      </c>
      <c r="BJ7" s="41"/>
      <c r="BK7" s="41"/>
      <c r="BL7" s="35">
        <v>32</v>
      </c>
      <c r="BM7" s="35">
        <v>26</v>
      </c>
      <c r="BN7" s="35">
        <v>15</v>
      </c>
      <c r="BO7" s="35">
        <f t="shared" si="23"/>
        <v>2496</v>
      </c>
      <c r="BP7" s="35">
        <f t="shared" si="24"/>
        <v>1248</v>
      </c>
      <c r="BQ7" s="35">
        <f t="shared" si="25"/>
        <v>360</v>
      </c>
      <c r="BR7" s="35">
        <f t="shared" si="26"/>
        <v>4104</v>
      </c>
      <c r="BS7" s="34">
        <v>113.73773344357808</v>
      </c>
      <c r="BT7" s="35">
        <v>14</v>
      </c>
      <c r="BU7" s="35">
        <v>32</v>
      </c>
      <c r="BV7" s="35">
        <v>90</v>
      </c>
      <c r="BW7" s="35">
        <v>23</v>
      </c>
      <c r="BX7" s="37"/>
      <c r="BY7" s="40">
        <f>IF(ISERROR(('[1]RO Feed-Report'!E7-M7)/'[1]RO Feed-Report'!E7),"",(('[1]RO Feed-Report'!E7-M7)/'[1]RO Feed-Report'!E7))</f>
        <v>0.98372389559053275</v>
      </c>
      <c r="CA7" s="38">
        <f t="shared" si="27"/>
        <v>9.184809766030208E-2</v>
      </c>
      <c r="CB7" s="38">
        <f t="shared" si="28"/>
        <v>9.3023030810551771E-2</v>
      </c>
      <c r="CC7" s="36">
        <f t="shared" si="29"/>
        <v>41.146101574103042</v>
      </c>
      <c r="CD7" s="36">
        <f t="shared" si="30"/>
        <v>39.513078663996367</v>
      </c>
      <c r="CE7" s="35">
        <f>IF(ISERROR(B7-(0.006*'[1]RO Feed-Report'!E7*(LN(1/(1-CK7))/CK7))-(CC7/4)-H7),"",B7-(0.006*'[1]RO Feed-Report'!E7*(LN(1/(1-CK7))/CK7))-(CC7/4)-H7)</f>
        <v>122.8198403258959</v>
      </c>
      <c r="CF7" s="36">
        <f t="shared" si="31"/>
        <v>25.514918070781579</v>
      </c>
      <c r="CG7" s="42">
        <f>IF(ISERROR(('[1]RO Feed-Report'!E7-M7)/'[1]RO Feed-Report'!E7),"",(('[1]RO Feed-Report'!E7-M7)/'[1]RO Feed-Report'!E7))</f>
        <v>0.98372389559053275</v>
      </c>
      <c r="CH7" s="35">
        <f t="shared" si="32"/>
        <v>3630.6381563601876</v>
      </c>
      <c r="CI7" s="42">
        <f t="shared" si="33"/>
        <v>0.99265877591437679</v>
      </c>
      <c r="CJ7" s="42">
        <f t="shared" si="34"/>
        <v>0.99163634445253024</v>
      </c>
      <c r="CK7" s="43">
        <f t="shared" si="35"/>
        <v>0.85005768510204316</v>
      </c>
      <c r="CM7" s="39"/>
      <c r="CN7" s="35"/>
      <c r="CO7" s="42">
        <f>IF(ISERROR(('[1]Set Up Parameters'!$K$19-CF7)/'[1]Set Up Parameters'!$K$19),"",('[1]Set Up Parameters'!$K$19-CF7)/'[1]Set Up Parameters'!$K$19)</f>
        <v>0.99332278382234696</v>
      </c>
      <c r="CQ7" s="37">
        <f>IF(ISERROR(EXP(IF(U7&gt;=25,'[1]Set Up Parameters'!$K$5*((1/(U7+273)-1/298)),'[1]Set Up Parameters'!$K$6*((1/(U7+273)-1/298))))),"",EXP(IF(U7&gt;=25,'[1]Set Up Parameters'!$K$5*((1/(U7+273)-1/298)),'[1]Set Up Parameters'!$K$6*((1/(U7+273)-1/298)))))</f>
        <v>0.91337503142030363</v>
      </c>
    </row>
    <row r="8" spans="1:96" ht="11.25" customHeight="1">
      <c r="A8" s="33">
        <v>44722</v>
      </c>
      <c r="B8" s="34">
        <v>170.31912708282471</v>
      </c>
      <c r="C8" s="35">
        <v>152.3903666138649</v>
      </c>
      <c r="D8" s="35">
        <v>152.3903666138649</v>
      </c>
      <c r="E8" s="35">
        <v>141.17943765719733</v>
      </c>
      <c r="F8" s="34">
        <v>128.95795520146689</v>
      </c>
      <c r="G8" s="36">
        <v>14.411838213602701</v>
      </c>
      <c r="H8" s="34">
        <v>14.411838213602701</v>
      </c>
      <c r="I8" s="34">
        <v>3460.8274688720703</v>
      </c>
      <c r="J8" s="35">
        <v>1050.5688159611657</v>
      </c>
      <c r="K8" s="35">
        <v>304.37828456017724</v>
      </c>
      <c r="L8" s="34">
        <v>610.77911376953125</v>
      </c>
      <c r="M8" s="35">
        <v>26.791620175043743</v>
      </c>
      <c r="N8" s="35">
        <v>16.25940717144865</v>
      </c>
      <c r="O8" s="35">
        <v>37.032619915866626</v>
      </c>
      <c r="P8" s="35">
        <v>103.93886703778293</v>
      </c>
      <c r="Q8" s="34">
        <v>9772.9853108723964</v>
      </c>
      <c r="R8" s="34">
        <v>349.10328451792401</v>
      </c>
      <c r="S8" s="36"/>
      <c r="U8" s="36">
        <v>27.603152239764174</v>
      </c>
      <c r="V8" s="38">
        <v>0.91598066692381641</v>
      </c>
      <c r="W8" s="36">
        <v>30.276694522008444</v>
      </c>
      <c r="X8" s="35">
        <v>4071.6065826416016</v>
      </c>
      <c r="Y8" s="34">
        <v>2105.8803683507276</v>
      </c>
      <c r="Z8" s="35">
        <v>1965.7262142908742</v>
      </c>
      <c r="AA8" s="34">
        <v>915.15739832970849</v>
      </c>
      <c r="AB8" s="34">
        <v>17.928760468959808</v>
      </c>
      <c r="AC8" s="34">
        <v>11.210928956667582</v>
      </c>
      <c r="AD8" s="34">
        <v>12.239089965820313</v>
      </c>
      <c r="AE8" s="39">
        <v>13.884925505609193</v>
      </c>
      <c r="AF8" s="39">
        <v>11.256094456726775</v>
      </c>
      <c r="AG8" s="39">
        <v>6.5223918120037983</v>
      </c>
      <c r="AH8" s="35">
        <v>3416.6238680124675</v>
      </c>
      <c r="AI8" s="35">
        <v>7296.2769008412643</v>
      </c>
      <c r="AJ8" s="35">
        <v>10880.537500708602</v>
      </c>
      <c r="AK8" s="35">
        <v>2328.9461665622521</v>
      </c>
      <c r="AL8" s="35">
        <v>4875.0845381277204</v>
      </c>
      <c r="AM8" s="35">
        <v>8850.9520966723794</v>
      </c>
      <c r="AN8" s="38">
        <v>9.3945728036355092E-2</v>
      </c>
      <c r="AO8" s="38">
        <v>9.5305025333754248E-2</v>
      </c>
      <c r="AP8" s="38">
        <v>7.7668299727737589E-2</v>
      </c>
      <c r="AQ8" s="36">
        <v>17.62966611714776</v>
      </c>
      <c r="AR8" s="36">
        <v>10.4271723942666</v>
      </c>
      <c r="AS8" s="36">
        <v>11.607763477331938</v>
      </c>
      <c r="AT8" s="36">
        <v>15.272605344486763</v>
      </c>
      <c r="AU8" s="36">
        <v>37.448226286676814</v>
      </c>
      <c r="AV8" s="36">
        <v>128.57683815210825</v>
      </c>
      <c r="AW8" s="36">
        <v>135.37947483778808</v>
      </c>
      <c r="AX8" s="36">
        <v>108.18280433086915</v>
      </c>
      <c r="AY8" s="36">
        <v>76.92179206755641</v>
      </c>
      <c r="AZ8" s="40">
        <v>0.9930185560298076</v>
      </c>
      <c r="BA8" s="40">
        <v>0.99240369687412877</v>
      </c>
      <c r="BB8" s="40">
        <v>0.98825675860601936</v>
      </c>
      <c r="BC8" s="40">
        <v>0.99344226776738664</v>
      </c>
      <c r="BD8" s="40">
        <v>0.99231844576359718</v>
      </c>
      <c r="BE8" s="40">
        <v>0.9854731065372675</v>
      </c>
      <c r="BF8" s="36">
        <v>127.73332274732326</v>
      </c>
      <c r="BG8" s="36">
        <v>125.91151366862867</v>
      </c>
      <c r="BH8" s="36">
        <v>154.50318910115723</v>
      </c>
      <c r="BJ8" s="41"/>
      <c r="BK8" s="41"/>
      <c r="BL8" s="35">
        <v>32.020833333333336</v>
      </c>
      <c r="BM8" s="35">
        <v>25.958333333333332</v>
      </c>
      <c r="BN8" s="35">
        <v>15.041666666666666</v>
      </c>
      <c r="BO8" s="35">
        <v>2497.625</v>
      </c>
      <c r="BP8" s="35">
        <v>1246</v>
      </c>
      <c r="BQ8" s="35">
        <v>361</v>
      </c>
      <c r="BR8" s="35">
        <v>4104.625</v>
      </c>
      <c r="BS8" s="34">
        <v>114.5648045539856</v>
      </c>
      <c r="BT8" s="35">
        <v>13.958333333333334</v>
      </c>
      <c r="BU8" s="35">
        <v>31.791666666666668</v>
      </c>
      <c r="BV8" s="35">
        <v>89.229166666666671</v>
      </c>
      <c r="BW8" s="35">
        <v>23</v>
      </c>
      <c r="BX8" s="37"/>
      <c r="BY8" s="40">
        <v>0.98384019619910057</v>
      </c>
      <c r="CA8" s="38">
        <v>9.177631464214403E-2</v>
      </c>
      <c r="CB8" s="38">
        <v>9.2926763530011267E-2</v>
      </c>
      <c r="CC8" s="36">
        <v>41.378779391447701</v>
      </c>
      <c r="CD8" s="36">
        <v>39.664601988746298</v>
      </c>
      <c r="CE8" s="35">
        <v>123.36118635702023</v>
      </c>
      <c r="CF8" s="36">
        <v>25.430266190231084</v>
      </c>
      <c r="CG8" s="42">
        <v>0.98384019619910057</v>
      </c>
      <c r="CH8" s="35">
        <v>3675.4595634597354</v>
      </c>
      <c r="CI8" s="42">
        <v>0.99271067475713859</v>
      </c>
      <c r="CJ8" s="42">
        <v>0.991807578929355</v>
      </c>
      <c r="CK8" s="43">
        <v>0.84999063603702441</v>
      </c>
      <c r="CM8" s="39"/>
      <c r="CN8" s="35"/>
      <c r="CO8" s="42">
        <v>0.99334493709380611</v>
      </c>
      <c r="CQ8" s="37">
        <v>0.91598066692381641</v>
      </c>
    </row>
    <row r="9" spans="1:96" ht="11.25" customHeight="1">
      <c r="A9" s="33">
        <v>44721</v>
      </c>
      <c r="B9" s="34">
        <v>170.47776460647583</v>
      </c>
      <c r="C9" s="35">
        <v>152.40228317181268</v>
      </c>
      <c r="D9" s="35">
        <v>152.40228317181268</v>
      </c>
      <c r="E9" s="35">
        <v>141.20057954390842</v>
      </c>
      <c r="F9" s="34">
        <v>129.05418817202249</v>
      </c>
      <c r="G9" s="36">
        <v>14.140666027863821</v>
      </c>
      <c r="H9" s="34">
        <v>14.140666027863821</v>
      </c>
      <c r="I9" s="34">
        <v>3471.5205586751304</v>
      </c>
      <c r="J9" s="35">
        <v>967.39034436230043</v>
      </c>
      <c r="K9" s="35">
        <v>342.61741362831475</v>
      </c>
      <c r="L9" s="34">
        <v>612.24642308553064</v>
      </c>
      <c r="M9" s="35">
        <v>26.953173398971558</v>
      </c>
      <c r="N9" s="35">
        <v>14.062525251637334</v>
      </c>
      <c r="O9" s="35">
        <v>25.781296294668447</v>
      </c>
      <c r="P9" s="35">
        <v>62.109486528064892</v>
      </c>
      <c r="Q9" s="34">
        <v>9913.9973042805996</v>
      </c>
      <c r="R9" s="34">
        <v>350.17962137858075</v>
      </c>
      <c r="S9" s="36"/>
      <c r="U9" s="36">
        <v>27.624828109034791</v>
      </c>
      <c r="V9" s="38">
        <v>0.91531739118749045</v>
      </c>
      <c r="W9" s="36">
        <v>22.070068658109101</v>
      </c>
      <c r="X9" s="35">
        <v>4083.7669817606611</v>
      </c>
      <c r="Y9" s="34">
        <v>2161.5128006845152</v>
      </c>
      <c r="Z9" s="35">
        <v>1922.2541810761459</v>
      </c>
      <c r="AA9" s="34">
        <v>954.86383671384533</v>
      </c>
      <c r="AB9" s="34">
        <v>18.075481434663136</v>
      </c>
      <c r="AC9" s="34">
        <v>11.201703627904257</v>
      </c>
      <c r="AD9" s="34">
        <v>12.237839529911676</v>
      </c>
      <c r="AE9" s="39">
        <v>14.251732751766035</v>
      </c>
      <c r="AF9" s="39">
        <v>10.364896546738933</v>
      </c>
      <c r="AG9" s="39">
        <v>7.3418017206067443</v>
      </c>
      <c r="AH9" s="35">
        <v>3545.9510663101432</v>
      </c>
      <c r="AI9" s="35">
        <v>7112.300649459723</v>
      </c>
      <c r="AJ9" s="35">
        <v>11057.637315789903</v>
      </c>
      <c r="AK9" s="35">
        <v>2382.1402412130565</v>
      </c>
      <c r="AL9" s="35">
        <v>4921.9846492783126</v>
      </c>
      <c r="AM9" s="35">
        <v>8796.6630123912291</v>
      </c>
      <c r="AN9" s="38">
        <v>9.6301181910971048E-2</v>
      </c>
      <c r="AO9" s="38">
        <v>8.7698207778529255E-2</v>
      </c>
      <c r="AP9" s="38">
        <v>8.6919356468909137E-2</v>
      </c>
      <c r="AQ9" s="36">
        <v>17.913113715616053</v>
      </c>
      <c r="AR9" s="36">
        <v>10.439052603269969</v>
      </c>
      <c r="AS9" s="36">
        <v>11.152174172502056</v>
      </c>
      <c r="AT9" s="36">
        <v>13.245653340901312</v>
      </c>
      <c r="AU9" s="36">
        <v>23.760529276729553</v>
      </c>
      <c r="AV9" s="36">
        <v>86.95527065818483</v>
      </c>
      <c r="AW9" s="36">
        <v>135.45896928147332</v>
      </c>
      <c r="AX9" s="36">
        <v>108.17974856507853</v>
      </c>
      <c r="AY9" s="36">
        <v>77.31395020078584</v>
      </c>
      <c r="AZ9" s="40">
        <v>0.99409668456611255</v>
      </c>
      <c r="BA9" s="40">
        <v>0.99476201204763037</v>
      </c>
      <c r="BB9" s="40">
        <v>0.99293942641197286</v>
      </c>
      <c r="BC9" s="40">
        <v>0.99443959968781848</v>
      </c>
      <c r="BD9" s="40">
        <v>0.99517257143818738</v>
      </c>
      <c r="BE9" s="40">
        <v>0.99011497080930599</v>
      </c>
      <c r="BF9" s="36">
        <v>124.60906254602165</v>
      </c>
      <c r="BG9" s="36">
        <v>136.83289891515781</v>
      </c>
      <c r="BH9" s="36">
        <v>138.05900650325654</v>
      </c>
      <c r="BJ9" s="41"/>
      <c r="BK9" s="41"/>
      <c r="BL9" s="35">
        <v>33</v>
      </c>
      <c r="BM9" s="35">
        <v>24</v>
      </c>
      <c r="BN9" s="35">
        <v>17</v>
      </c>
      <c r="BO9" s="35">
        <v>2574</v>
      </c>
      <c r="BP9" s="35">
        <v>1152</v>
      </c>
      <c r="BQ9" s="35">
        <v>408</v>
      </c>
      <c r="BR9" s="35">
        <v>4134</v>
      </c>
      <c r="BS9" s="34">
        <v>114.8392759958903</v>
      </c>
      <c r="BT9" s="35">
        <v>12</v>
      </c>
      <c r="BU9" s="35">
        <v>22</v>
      </c>
      <c r="BV9" s="35">
        <v>53</v>
      </c>
      <c r="BW9" s="35">
        <v>23</v>
      </c>
      <c r="BX9" s="37"/>
      <c r="BY9" s="40">
        <v>0.98392337380268791</v>
      </c>
      <c r="CA9" s="38">
        <v>9.2047138117859764E-2</v>
      </c>
      <c r="CB9" s="38">
        <v>9.2977908814470267E-2</v>
      </c>
      <c r="CC9" s="36">
        <v>41.515024592479065</v>
      </c>
      <c r="CD9" s="36">
        <v>39.504340491388078</v>
      </c>
      <c r="CE9" s="35">
        <v>123.5029142267356</v>
      </c>
      <c r="CF9" s="36">
        <v>25.31676058057355</v>
      </c>
      <c r="CG9" s="42">
        <v>0.98392337380268791</v>
      </c>
      <c r="CH9" s="35">
        <v>3722.9786661602916</v>
      </c>
      <c r="CI9" s="42">
        <v>0.99276032021242555</v>
      </c>
      <c r="CJ9" s="42">
        <v>0.99398221002737464</v>
      </c>
      <c r="CK9" s="43">
        <v>0.85007802212515837</v>
      </c>
      <c r="CM9" s="39"/>
      <c r="CN9" s="35"/>
      <c r="CO9" s="42">
        <v>0.9933746413433342</v>
      </c>
      <c r="CQ9" s="37">
        <v>0.91531739118749045</v>
      </c>
    </row>
    <row r="10" spans="1:96" ht="11.25" customHeight="1">
      <c r="A10" s="33">
        <v>44720</v>
      </c>
      <c r="B10" s="34">
        <v>171.12095235188801</v>
      </c>
      <c r="C10" s="35">
        <v>153.16181081136065</v>
      </c>
      <c r="D10" s="35">
        <v>153.16181081136065</v>
      </c>
      <c r="E10" s="35">
        <v>142.12573627895776</v>
      </c>
      <c r="F10" s="34">
        <v>129.48650529649524</v>
      </c>
      <c r="G10" s="36">
        <v>13.322305891248915</v>
      </c>
      <c r="H10" s="34">
        <v>13.322305891248915</v>
      </c>
      <c r="I10" s="34">
        <v>3457.8718315972224</v>
      </c>
      <c r="J10" s="35">
        <v>963.58692549588773</v>
      </c>
      <c r="K10" s="35">
        <v>341.27036944646022</v>
      </c>
      <c r="L10" s="34">
        <v>610.97770317925347</v>
      </c>
      <c r="M10" s="35">
        <v>29.432698016696506</v>
      </c>
      <c r="N10" s="35">
        <v>15.356190269580786</v>
      </c>
      <c r="O10" s="35">
        <v>28.15301549423144</v>
      </c>
      <c r="P10" s="35">
        <v>67.823173690648474</v>
      </c>
      <c r="Q10" s="34">
        <v>10221.286414930555</v>
      </c>
      <c r="R10" s="34">
        <v>347.41220499674478</v>
      </c>
      <c r="S10" s="36"/>
      <c r="U10" s="36">
        <v>27.451325797249751</v>
      </c>
      <c r="V10" s="38">
        <v>0.92064270570821927</v>
      </c>
      <c r="W10" s="36">
        <v>24.100377955742655</v>
      </c>
      <c r="X10" s="35">
        <v>4068.8495347764756</v>
      </c>
      <c r="Y10" s="34">
        <v>2153.0145366548745</v>
      </c>
      <c r="Z10" s="35">
        <v>1915.8349981216015</v>
      </c>
      <c r="AA10" s="34">
        <v>952.24807262571369</v>
      </c>
      <c r="AB10" s="34">
        <v>17.959141540527344</v>
      </c>
      <c r="AC10" s="34">
        <v>11.036074532402885</v>
      </c>
      <c r="AD10" s="34">
        <v>12.203502146402995</v>
      </c>
      <c r="AE10" s="39">
        <v>14.195700241680491</v>
      </c>
      <c r="AF10" s="39">
        <v>10.324145630313083</v>
      </c>
      <c r="AG10" s="39">
        <v>7.3129364881384333</v>
      </c>
      <c r="AH10" s="35">
        <v>3619.6968652380765</v>
      </c>
      <c r="AI10" s="35">
        <v>7254.0068685292135</v>
      </c>
      <c r="AJ10" s="35">
        <v>11267.952961302048</v>
      </c>
      <c r="AK10" s="35">
        <v>2432.5310521739138</v>
      </c>
      <c r="AL10" s="35">
        <v>5022.4460854388963</v>
      </c>
      <c r="AM10" s="35">
        <v>8968.2422249350129</v>
      </c>
      <c r="AN10" s="38">
        <v>9.5581524808455012E-2</v>
      </c>
      <c r="AO10" s="38">
        <v>8.6921345833873745E-2</v>
      </c>
      <c r="AP10" s="38">
        <v>8.6335639508475545E-2</v>
      </c>
      <c r="AQ10" s="36">
        <v>17.893082979383689</v>
      </c>
      <c r="AR10" s="36">
        <v>10.333336185410223</v>
      </c>
      <c r="AS10" s="36">
        <v>11.162360411533134</v>
      </c>
      <c r="AT10" s="36">
        <v>14.190935935935268</v>
      </c>
      <c r="AU10" s="36">
        <v>25.474742568970683</v>
      </c>
      <c r="AV10" s="36">
        <v>93.31151885947736</v>
      </c>
      <c r="AW10" s="36">
        <v>136.73320138085376</v>
      </c>
      <c r="AX10" s="36">
        <v>109.35000230418696</v>
      </c>
      <c r="AY10" s="36">
        <v>77.981719640255776</v>
      </c>
      <c r="AZ10" s="40">
        <v>0.9936871555017327</v>
      </c>
      <c r="BA10" s="40">
        <v>0.99439456093399337</v>
      </c>
      <c r="BB10" s="40">
        <v>0.9924374061282516</v>
      </c>
      <c r="BC10" s="40">
        <v>0.99416618508394661</v>
      </c>
      <c r="BD10" s="40">
        <v>0.99492782159616855</v>
      </c>
      <c r="BE10" s="40">
        <v>0.98959533914014541</v>
      </c>
      <c r="BF10" s="36">
        <v>125.54727520875976</v>
      </c>
      <c r="BG10" s="36">
        <v>138.05584675293341</v>
      </c>
      <c r="BH10" s="36">
        <v>138.99242616743416</v>
      </c>
      <c r="BJ10" s="41"/>
      <c r="BK10" s="41"/>
      <c r="BL10" s="35">
        <v>33</v>
      </c>
      <c r="BM10" s="35">
        <v>24</v>
      </c>
      <c r="BN10" s="35">
        <v>17</v>
      </c>
      <c r="BO10" s="35">
        <v>2574</v>
      </c>
      <c r="BP10" s="35">
        <v>1152</v>
      </c>
      <c r="BQ10" s="35">
        <v>408</v>
      </c>
      <c r="BR10" s="35">
        <v>4134</v>
      </c>
      <c r="BS10" s="34">
        <v>116.34945763481988</v>
      </c>
      <c r="BT10" s="35">
        <v>12</v>
      </c>
      <c r="BU10" s="35">
        <v>22</v>
      </c>
      <c r="BV10" s="35">
        <v>53</v>
      </c>
      <c r="BW10" s="35">
        <v>23</v>
      </c>
      <c r="BX10" s="37"/>
      <c r="BY10" s="40">
        <v>0.98281277444354198</v>
      </c>
      <c r="CA10" s="38">
        <v>9.133092588859229E-2</v>
      </c>
      <c r="CB10" s="38">
        <v>9.2255727183610012E-2</v>
      </c>
      <c r="CC10" s="36">
        <v>41.198718219333223</v>
      </c>
      <c r="CD10" s="36">
        <v>39.388779576327046</v>
      </c>
      <c r="CE10" s="35">
        <v>124.57502805974893</v>
      </c>
      <c r="CF10" s="36">
        <v>27.140995145228064</v>
      </c>
      <c r="CG10" s="42">
        <v>0.98281277444354198</v>
      </c>
      <c r="CH10" s="35">
        <v>3799.2829333562527</v>
      </c>
      <c r="CI10" s="42">
        <v>0.99225309129828454</v>
      </c>
      <c r="CJ10" s="42">
        <v>0.9936785734168494</v>
      </c>
      <c r="CK10" s="43">
        <v>0.84984018259775296</v>
      </c>
      <c r="CM10" s="39"/>
      <c r="CN10" s="35"/>
      <c r="CO10" s="42">
        <v>0.99289724186616735</v>
      </c>
      <c r="CQ10" s="37">
        <v>0.92064270570821927</v>
      </c>
    </row>
    <row r="11" spans="1:96" ht="11.25" customHeight="1">
      <c r="A11" s="33">
        <v>44719</v>
      </c>
      <c r="B11" s="34">
        <v>170.83659331003824</v>
      </c>
      <c r="C11" s="35">
        <v>152.69940406084061</v>
      </c>
      <c r="D11" s="35">
        <v>152.69940406084061</v>
      </c>
      <c r="E11" s="35">
        <v>141.40896815061569</v>
      </c>
      <c r="F11" s="34">
        <v>128.95108222961426</v>
      </c>
      <c r="G11" s="36">
        <v>14.037355264027914</v>
      </c>
      <c r="H11" s="34">
        <v>14.037355264027914</v>
      </c>
      <c r="I11" s="34">
        <v>3473.2217000325522</v>
      </c>
      <c r="J11" s="35">
        <v>967.86439246190128</v>
      </c>
      <c r="K11" s="35">
        <v>342.78530566359007</v>
      </c>
      <c r="L11" s="34">
        <v>613.02082951863611</v>
      </c>
      <c r="M11" s="35">
        <v>26.063920199871063</v>
      </c>
      <c r="N11" s="35">
        <v>13.598567060802294</v>
      </c>
      <c r="O11" s="35">
        <v>24.930706278137539</v>
      </c>
      <c r="P11" s="35">
        <v>60.060337851876795</v>
      </c>
      <c r="Q11" s="34">
        <v>9531.4855448404942</v>
      </c>
      <c r="R11" s="34">
        <v>351.34518941243488</v>
      </c>
      <c r="S11" s="36"/>
      <c r="U11" s="36">
        <v>27.470840701350465</v>
      </c>
      <c r="V11" s="38">
        <v>0.92004188309124046</v>
      </c>
      <c r="W11" s="36">
        <v>21.341921405535867</v>
      </c>
      <c r="X11" s="35">
        <v>4086.2425295511885</v>
      </c>
      <c r="Y11" s="34">
        <v>2162.5720019070609</v>
      </c>
      <c r="Z11" s="35">
        <v>1923.6705276441276</v>
      </c>
      <c r="AA11" s="34">
        <v>955.80613518222617</v>
      </c>
      <c r="AB11" s="34">
        <v>18.137189249197643</v>
      </c>
      <c r="AC11" s="34">
        <v>11.290435910224915</v>
      </c>
      <c r="AD11" s="34">
        <v>12.425114035606384</v>
      </c>
      <c r="AE11" s="39">
        <v>14.258716496090512</v>
      </c>
      <c r="AF11" s="39">
        <v>10.369975633520371</v>
      </c>
      <c r="AG11" s="39">
        <v>7.34539940707693</v>
      </c>
      <c r="AH11" s="35">
        <v>3428.0310324544739</v>
      </c>
      <c r="AI11" s="35">
        <v>6874.0641854574114</v>
      </c>
      <c r="AJ11" s="35">
        <v>10684.277932237339</v>
      </c>
      <c r="AK11" s="35">
        <v>2303.0915945002839</v>
      </c>
      <c r="AL11" s="35">
        <v>4757.7787243041676</v>
      </c>
      <c r="AM11" s="35">
        <v>8500.9122226054642</v>
      </c>
      <c r="AN11" s="38">
        <v>9.6259982638274025E-2</v>
      </c>
      <c r="AO11" s="38">
        <v>8.7248156115015255E-2</v>
      </c>
      <c r="AP11" s="38">
        <v>8.5611998766377428E-2</v>
      </c>
      <c r="AQ11" s="36">
        <v>17.956810409668677</v>
      </c>
      <c r="AR11" s="36">
        <v>10.50881842980294</v>
      </c>
      <c r="AS11" s="36">
        <v>11.304254737464673</v>
      </c>
      <c r="AT11" s="36">
        <v>13.323182607377291</v>
      </c>
      <c r="AU11" s="36">
        <v>23.90400141283267</v>
      </c>
      <c r="AV11" s="36">
        <v>87.503780130251585</v>
      </c>
      <c r="AW11" s="36">
        <v>136.28317828421407</v>
      </c>
      <c r="AX11" s="36">
        <v>109.35259075157009</v>
      </c>
      <c r="AY11" s="36">
        <v>78.93841050231913</v>
      </c>
      <c r="AZ11" s="40">
        <v>0.99409551617778669</v>
      </c>
      <c r="BA11" s="40">
        <v>0.99476001139969294</v>
      </c>
      <c r="BB11" s="40">
        <v>0.99293483613533073</v>
      </c>
      <c r="BC11" s="40">
        <v>0.99421508782403933</v>
      </c>
      <c r="BD11" s="40">
        <v>0.9949758064008476</v>
      </c>
      <c r="BE11" s="40">
        <v>0.98970654232876765</v>
      </c>
      <c r="BF11" s="36">
        <v>124.66239522495684</v>
      </c>
      <c r="BG11" s="36">
        <v>137.53872327319959</v>
      </c>
      <c r="BH11" s="36">
        <v>140.16726829081796</v>
      </c>
      <c r="BJ11" s="41"/>
      <c r="BK11" s="41"/>
      <c r="BL11" s="35">
        <v>33</v>
      </c>
      <c r="BM11" s="35">
        <v>24</v>
      </c>
      <c r="BN11" s="35">
        <v>17</v>
      </c>
      <c r="BO11" s="35">
        <v>2574</v>
      </c>
      <c r="BP11" s="35">
        <v>1152</v>
      </c>
      <c r="BQ11" s="35">
        <v>408</v>
      </c>
      <c r="BR11" s="35">
        <v>4134</v>
      </c>
      <c r="BS11" s="34">
        <v>114.90125743548076</v>
      </c>
      <c r="BT11" s="35">
        <v>12</v>
      </c>
      <c r="BU11" s="35">
        <v>22</v>
      </c>
      <c r="BV11" s="35">
        <v>53</v>
      </c>
      <c r="BW11" s="35">
        <v>23</v>
      </c>
      <c r="BX11" s="37"/>
      <c r="BY11" s="40">
        <v>0.9839211123401651</v>
      </c>
      <c r="CA11" s="38">
        <v>9.167252073132777E-2</v>
      </c>
      <c r="CB11" s="38">
        <v>9.2697814865045219E-2</v>
      </c>
      <c r="CC11" s="36">
        <v>41.852739195028946</v>
      </c>
      <c r="CD11" s="36">
        <v>39.769883576936287</v>
      </c>
      <c r="CE11" s="35">
        <v>124.629549386275</v>
      </c>
      <c r="CF11" s="36">
        <v>25.469354442145441</v>
      </c>
      <c r="CG11" s="42">
        <v>0.9839211123401651</v>
      </c>
      <c r="CH11" s="35">
        <v>3598.8125402673345</v>
      </c>
      <c r="CI11" s="42">
        <v>0.99275763327257527</v>
      </c>
      <c r="CJ11" s="42">
        <v>0.99373715048937461</v>
      </c>
      <c r="CK11" s="43">
        <v>0.84997933307057838</v>
      </c>
      <c r="CM11" s="39"/>
      <c r="CN11" s="35"/>
      <c r="CO11" s="42">
        <v>0.99333470775631372</v>
      </c>
      <c r="CQ11" s="37">
        <v>0.92004188309124046</v>
      </c>
    </row>
    <row r="12" spans="1:96" ht="11.25" customHeight="1">
      <c r="A12" s="33">
        <v>44718</v>
      </c>
      <c r="B12" s="34">
        <v>169.72302738825479</v>
      </c>
      <c r="C12" s="35">
        <v>151.51242144902545</v>
      </c>
      <c r="D12" s="35">
        <v>151.51242144902545</v>
      </c>
      <c r="E12" s="35">
        <v>140.01609076062837</v>
      </c>
      <c r="F12" s="34">
        <v>127.58229366938274</v>
      </c>
      <c r="G12" s="36">
        <v>14.046011954545975</v>
      </c>
      <c r="H12" s="34">
        <v>14.046011954545975</v>
      </c>
      <c r="I12" s="34">
        <v>3471.7681248982749</v>
      </c>
      <c r="J12" s="35">
        <v>967.45933233740027</v>
      </c>
      <c r="K12" s="35">
        <v>342.64184686949591</v>
      </c>
      <c r="L12" s="34">
        <v>611.78978983561194</v>
      </c>
      <c r="M12" s="35">
        <v>25.046570539474487</v>
      </c>
      <c r="N12" s="35">
        <v>13.067775933638863</v>
      </c>
      <c r="O12" s="35">
        <v>23.957589211671248</v>
      </c>
      <c r="P12" s="35">
        <v>57.716010373571642</v>
      </c>
      <c r="Q12" s="34">
        <v>9048.9800109863281</v>
      </c>
      <c r="R12" s="34">
        <v>350.47015380859375</v>
      </c>
      <c r="S12" s="36"/>
      <c r="U12" s="36">
        <v>27.32964400891904</v>
      </c>
      <c r="V12" s="38">
        <v>0.92439966031477461</v>
      </c>
      <c r="W12" s="36">
        <v>20.508884919557072</v>
      </c>
      <c r="X12" s="35">
        <v>4083.5579147338867</v>
      </c>
      <c r="Y12" s="34">
        <v>2161.6669456913787</v>
      </c>
      <c r="Z12" s="35">
        <v>1921.890969042508</v>
      </c>
      <c r="AA12" s="34">
        <v>954.43163670510785</v>
      </c>
      <c r="AB12" s="34">
        <v>18.210605939229328</v>
      </c>
      <c r="AC12" s="34">
        <v>11.496330688397089</v>
      </c>
      <c r="AD12" s="34">
        <v>12.68409506479899</v>
      </c>
      <c r="AE12" s="39">
        <v>14.252749092470628</v>
      </c>
      <c r="AF12" s="39">
        <v>10.365635703615002</v>
      </c>
      <c r="AG12" s="39">
        <v>7.342325290060626</v>
      </c>
      <c r="AH12" s="35">
        <v>3271.9327714539336</v>
      </c>
      <c r="AI12" s="35">
        <v>6564.2418069217301</v>
      </c>
      <c r="AJ12" s="35">
        <v>10208.317031243994</v>
      </c>
      <c r="AK12" s="35">
        <v>2197.9271918807735</v>
      </c>
      <c r="AL12" s="35">
        <v>4542.107262727267</v>
      </c>
      <c r="AM12" s="35">
        <v>8119.8272260044232</v>
      </c>
      <c r="AN12" s="38">
        <v>9.7128547435270926E-2</v>
      </c>
      <c r="AO12" s="38">
        <v>8.7805461443450278E-2</v>
      </c>
      <c r="AP12" s="38">
        <v>8.5435785561126784E-2</v>
      </c>
      <c r="AQ12" s="36">
        <v>18.049604131438699</v>
      </c>
      <c r="AR12" s="36">
        <v>10.718064816023963</v>
      </c>
      <c r="AS12" s="36">
        <v>11.568681566897068</v>
      </c>
      <c r="AT12" s="36">
        <v>13.473635844710286</v>
      </c>
      <c r="AU12" s="36">
        <v>24.165532888171729</v>
      </c>
      <c r="AV12" s="36">
        <v>88.414699437612455</v>
      </c>
      <c r="AW12" s="36">
        <v>135.64741538435848</v>
      </c>
      <c r="AX12" s="36">
        <v>109.12749578270297</v>
      </c>
      <c r="AY12" s="36">
        <v>79.442624182305309</v>
      </c>
      <c r="AZ12" s="40">
        <v>0.99405450008448326</v>
      </c>
      <c r="BA12" s="40">
        <v>0.9947254461803956</v>
      </c>
      <c r="BB12" s="40">
        <v>0.99289196570725902</v>
      </c>
      <c r="BC12" s="40">
        <v>0.99386984432674452</v>
      </c>
      <c r="BD12" s="40">
        <v>0.994679664858099</v>
      </c>
      <c r="BE12" s="40">
        <v>0.98911125853091342</v>
      </c>
      <c r="BF12" s="36">
        <v>123.5476110460431</v>
      </c>
      <c r="BG12" s="36">
        <v>136.66575862969995</v>
      </c>
      <c r="BH12" s="36">
        <v>140.4563663947861</v>
      </c>
      <c r="BJ12" s="41"/>
      <c r="BK12" s="41"/>
      <c r="BL12" s="35">
        <v>33</v>
      </c>
      <c r="BM12" s="35">
        <v>24</v>
      </c>
      <c r="BN12" s="35">
        <v>17</v>
      </c>
      <c r="BO12" s="35">
        <v>2574</v>
      </c>
      <c r="BP12" s="35">
        <v>1152</v>
      </c>
      <c r="BQ12" s="35">
        <v>408</v>
      </c>
      <c r="BR12" s="35">
        <v>4134</v>
      </c>
      <c r="BS12" s="34">
        <v>113.49641013145447</v>
      </c>
      <c r="BT12" s="35">
        <v>12</v>
      </c>
      <c r="BU12" s="35">
        <v>22</v>
      </c>
      <c r="BV12" s="35">
        <v>53</v>
      </c>
      <c r="BW12" s="35">
        <v>23</v>
      </c>
      <c r="BX12" s="37"/>
      <c r="BY12" s="40">
        <v>0.98380774592073594</v>
      </c>
      <c r="CA12" s="38">
        <v>9.2274318018025256E-2</v>
      </c>
      <c r="CB12" s="38">
        <v>9.3376529557373439E-2</v>
      </c>
      <c r="CC12" s="36">
        <v>42.391031692425408</v>
      </c>
      <c r="CD12" s="36">
        <v>40.336350514359729</v>
      </c>
      <c r="CE12" s="35">
        <v>124.35623425998637</v>
      </c>
      <c r="CF12" s="36">
        <v>25.74842650284894</v>
      </c>
      <c r="CG12" s="42">
        <v>0.98380774592073594</v>
      </c>
      <c r="CH12" s="35">
        <v>3435.622077109997</v>
      </c>
      <c r="CI12" s="42">
        <v>0.99270974223086161</v>
      </c>
      <c r="CJ12" s="42">
        <v>0.993367613169445</v>
      </c>
      <c r="CK12" s="43">
        <v>0.85018216892964515</v>
      </c>
      <c r="CM12" s="39"/>
      <c r="CN12" s="35"/>
      <c r="CO12" s="42">
        <v>0.99326167501236007</v>
      </c>
      <c r="CQ12" s="37">
        <v>0.92439966031477461</v>
      </c>
    </row>
    <row r="13" spans="1:96" ht="11.25" customHeight="1">
      <c r="A13" s="33">
        <v>44717</v>
      </c>
      <c r="B13" s="34">
        <v>171.28759876887003</v>
      </c>
      <c r="C13" s="35">
        <v>153.17256869872409</v>
      </c>
      <c r="D13" s="35">
        <v>153.17256869872409</v>
      </c>
      <c r="E13" s="35">
        <v>141.75324482719103</v>
      </c>
      <c r="F13" s="34">
        <v>129.1705998579661</v>
      </c>
      <c r="G13" s="36">
        <v>14.142026484012604</v>
      </c>
      <c r="H13" s="34">
        <v>14.142026484012604</v>
      </c>
      <c r="I13" s="34">
        <v>3470.480298360189</v>
      </c>
      <c r="J13" s="35">
        <v>967.10046050095252</v>
      </c>
      <c r="K13" s="35">
        <v>342.51474642742068</v>
      </c>
      <c r="L13" s="34">
        <v>614.36206881205237</v>
      </c>
      <c r="M13" s="35">
        <v>25.393712083498638</v>
      </c>
      <c r="N13" s="35">
        <v>13.248893260955811</v>
      </c>
      <c r="O13" s="35">
        <v>24.289637645085655</v>
      </c>
      <c r="P13" s="35">
        <v>58.515945235888168</v>
      </c>
      <c r="Q13" s="34">
        <v>9406.4564921061192</v>
      </c>
      <c r="R13" s="34">
        <v>355.30914465586346</v>
      </c>
      <c r="S13" s="36"/>
      <c r="U13" s="36">
        <v>27.259166770511204</v>
      </c>
      <c r="V13" s="38">
        <v>0.92658406826539719</v>
      </c>
      <c r="W13" s="36">
        <v>20.793134851737129</v>
      </c>
      <c r="X13" s="35">
        <v>4084.8423671722412</v>
      </c>
      <c r="Y13" s="34">
        <v>2160.8650914318155</v>
      </c>
      <c r="Z13" s="35">
        <v>1923.9772757404255</v>
      </c>
      <c r="AA13" s="34">
        <v>956.87681523947299</v>
      </c>
      <c r="AB13" s="34">
        <v>18.115030070145924</v>
      </c>
      <c r="AC13" s="34">
        <v>11.419323871533075</v>
      </c>
      <c r="AD13" s="34">
        <v>12.504872918128967</v>
      </c>
      <c r="AE13" s="39">
        <v>14.247462141308674</v>
      </c>
      <c r="AF13" s="39">
        <v>10.36179064822449</v>
      </c>
      <c r="AG13" s="39">
        <v>7.3396017091590151</v>
      </c>
      <c r="AH13" s="35">
        <v>3390.647411904999</v>
      </c>
      <c r="AI13" s="35">
        <v>6792.9726661572504</v>
      </c>
      <c r="AJ13" s="35">
        <v>10547.518809530038</v>
      </c>
      <c r="AK13" s="35">
        <v>2278.5280982598915</v>
      </c>
      <c r="AL13" s="35">
        <v>4704.0164819971142</v>
      </c>
      <c r="AM13" s="35">
        <v>8396.6757367097052</v>
      </c>
      <c r="AN13" s="38">
        <v>9.6529036830375115E-2</v>
      </c>
      <c r="AO13" s="38">
        <v>8.7344195353790649E-2</v>
      </c>
      <c r="AP13" s="38">
        <v>8.5405439415676757E-2</v>
      </c>
      <c r="AQ13" s="36">
        <v>17.939767197132841</v>
      </c>
      <c r="AR13" s="36">
        <v>10.6211616699145</v>
      </c>
      <c r="AS13" s="36">
        <v>11.350632832631014</v>
      </c>
      <c r="AT13" s="36">
        <v>13.203393417734395</v>
      </c>
      <c r="AU13" s="36">
        <v>23.704280240316137</v>
      </c>
      <c r="AV13" s="36">
        <v>86.857180331314339</v>
      </c>
      <c r="AW13" s="36">
        <v>136.7616612247898</v>
      </c>
      <c r="AX13" s="36">
        <v>109.92224605718482</v>
      </c>
      <c r="AY13" s="36">
        <v>79.629096901196874</v>
      </c>
      <c r="AZ13" s="40">
        <v>0.99418532811990601</v>
      </c>
      <c r="BA13" s="40">
        <v>0.99483640464738066</v>
      </c>
      <c r="BB13" s="40">
        <v>0.99303105811505143</v>
      </c>
      <c r="BC13" s="40">
        <v>0.99420529708287653</v>
      </c>
      <c r="BD13" s="40">
        <v>0.99496084243517535</v>
      </c>
      <c r="BE13" s="40">
        <v>0.98965576579888881</v>
      </c>
      <c r="BF13" s="36">
        <v>124.31492527048525</v>
      </c>
      <c r="BG13" s="36">
        <v>137.38749268218214</v>
      </c>
      <c r="BH13" s="36">
        <v>140.50627316130075</v>
      </c>
      <c r="BJ13" s="41"/>
      <c r="BK13" s="41"/>
      <c r="BL13" s="35">
        <v>33</v>
      </c>
      <c r="BM13" s="35">
        <v>24</v>
      </c>
      <c r="BN13" s="35">
        <v>17</v>
      </c>
      <c r="BO13" s="35">
        <v>2574</v>
      </c>
      <c r="BP13" s="35">
        <v>1152</v>
      </c>
      <c r="BQ13" s="35">
        <v>408</v>
      </c>
      <c r="BR13" s="35">
        <v>4134</v>
      </c>
      <c r="BS13" s="34">
        <v>115.00614976882935</v>
      </c>
      <c r="BT13" s="35">
        <v>12</v>
      </c>
      <c r="BU13" s="35">
        <v>22</v>
      </c>
      <c r="BV13" s="35">
        <v>53</v>
      </c>
      <c r="BW13" s="35">
        <v>23</v>
      </c>
      <c r="BX13" s="37"/>
      <c r="BY13" s="40">
        <v>0.98416867898271654</v>
      </c>
      <c r="CA13" s="38">
        <v>9.1810111971516353E-2</v>
      </c>
      <c r="CB13" s="38">
        <v>9.2871715803228949E-2</v>
      </c>
      <c r="CC13" s="36">
        <v>42.039226859807968</v>
      </c>
      <c r="CD13" s="36">
        <v>39.911561699678359</v>
      </c>
      <c r="CE13" s="35">
        <v>125.17574847011102</v>
      </c>
      <c r="CF13" s="36">
        <v>25.255825560212056</v>
      </c>
      <c r="CG13" s="42">
        <v>0.98416867898271654</v>
      </c>
      <c r="CH13" s="35">
        <v>3558.249156448765</v>
      </c>
      <c r="CI13" s="42">
        <v>0.99286342496913782</v>
      </c>
      <c r="CJ13" s="42">
        <v>0.99371914659017413</v>
      </c>
      <c r="CK13" s="43">
        <v>0.84959956502866263</v>
      </c>
      <c r="CM13" s="39"/>
      <c r="CN13" s="35"/>
      <c r="CO13" s="42">
        <v>0.99339058794769375</v>
      </c>
      <c r="CQ13" s="37">
        <v>0.92658406826539719</v>
      </c>
    </row>
    <row r="14" spans="1:96" ht="11.25" customHeight="1">
      <c r="A14" s="33">
        <v>44716</v>
      </c>
      <c r="B14" s="34">
        <v>172.96809911727905</v>
      </c>
      <c r="C14" s="35">
        <v>154.77751499414444</v>
      </c>
      <c r="D14" s="35">
        <v>154.77751499414444</v>
      </c>
      <c r="E14" s="35">
        <v>143.42919009923935</v>
      </c>
      <c r="F14" s="34">
        <v>131.12817525863647</v>
      </c>
      <c r="G14" s="36">
        <v>14.309936672449112</v>
      </c>
      <c r="H14" s="34">
        <v>14.309936672449112</v>
      </c>
      <c r="I14" s="34">
        <v>3472.3547922770181</v>
      </c>
      <c r="J14" s="35">
        <v>967.62281584497464</v>
      </c>
      <c r="K14" s="35">
        <v>342.6997472784285</v>
      </c>
      <c r="L14" s="34">
        <v>612.96501413981116</v>
      </c>
      <c r="M14" s="35">
        <v>26.210960229237873</v>
      </c>
      <c r="N14" s="35">
        <v>13.675283597863238</v>
      </c>
      <c r="O14" s="35">
        <v>25.07135326274927</v>
      </c>
      <c r="P14" s="35">
        <v>60.399169223895967</v>
      </c>
      <c r="Q14" s="34">
        <v>9902.0478922526036</v>
      </c>
      <c r="R14" s="34">
        <v>358.53917026519775</v>
      </c>
      <c r="S14" s="36"/>
      <c r="U14" s="36">
        <v>27.14848010628312</v>
      </c>
      <c r="V14" s="38">
        <v>0.93002725296220279</v>
      </c>
      <c r="W14" s="36">
        <v>21.462322201968238</v>
      </c>
      <c r="X14" s="35">
        <v>4085.3198064168291</v>
      </c>
      <c r="Y14" s="34">
        <v>2162.0322291536149</v>
      </c>
      <c r="Z14" s="35">
        <v>1923.2875772632144</v>
      </c>
      <c r="AA14" s="34">
        <v>955.66476141823966</v>
      </c>
      <c r="AB14" s="34">
        <v>18.190584123134613</v>
      </c>
      <c r="AC14" s="34">
        <v>11.34832489490509</v>
      </c>
      <c r="AD14" s="34">
        <v>12.404433478911718</v>
      </c>
      <c r="AE14" s="39">
        <v>14.255157554859</v>
      </c>
      <c r="AF14" s="39">
        <v>10.367387312624729</v>
      </c>
      <c r="AG14" s="39">
        <v>7.3435660131091822</v>
      </c>
      <c r="AH14" s="35">
        <v>3546.0546779244441</v>
      </c>
      <c r="AI14" s="35">
        <v>7111.0954084168679</v>
      </c>
      <c r="AJ14" s="35">
        <v>11053.036242836613</v>
      </c>
      <c r="AK14" s="35">
        <v>2382.2548315511672</v>
      </c>
      <c r="AL14" s="35">
        <v>4921.6957569321694</v>
      </c>
      <c r="AM14" s="35">
        <v>8794.1669754770282</v>
      </c>
      <c r="AN14" s="38">
        <v>9.6265521745403912E-2</v>
      </c>
      <c r="AO14" s="38">
        <v>8.7407551967465302E-2</v>
      </c>
      <c r="AP14" s="38">
        <v>8.6125151801911187E-2</v>
      </c>
      <c r="AQ14" s="36">
        <v>18.01554484465083</v>
      </c>
      <c r="AR14" s="36">
        <v>10.565585560685673</v>
      </c>
      <c r="AS14" s="36">
        <v>11.287567826890228</v>
      </c>
      <c r="AT14" s="36">
        <v>13.090427594997108</v>
      </c>
      <c r="AU14" s="36">
        <v>23.48458774340391</v>
      </c>
      <c r="AV14" s="36">
        <v>85.964768488662486</v>
      </c>
      <c r="AW14" s="36">
        <v>137.71997264349611</v>
      </c>
      <c r="AX14" s="36">
        <v>110.31029385589568</v>
      </c>
      <c r="AY14" s="36">
        <v>79.299906975223138</v>
      </c>
      <c r="AZ14" s="40">
        <v>0.99425952109877402</v>
      </c>
      <c r="BA14" s="40">
        <v>0.99490595223659717</v>
      </c>
      <c r="BB14" s="40">
        <v>0.99313190556964381</v>
      </c>
      <c r="BC14" s="40">
        <v>0.99450502632143956</v>
      </c>
      <c r="BD14" s="40">
        <v>0.99522835443244828</v>
      </c>
      <c r="BE14" s="40">
        <v>0.99022479687634091</v>
      </c>
      <c r="BF14" s="36">
        <v>124.65522216496922</v>
      </c>
      <c r="BG14" s="36">
        <v>137.28790853754398</v>
      </c>
      <c r="BH14" s="36">
        <v>139.33212016392301</v>
      </c>
      <c r="BJ14" s="41"/>
      <c r="BK14" s="41"/>
      <c r="BL14" s="35">
        <v>33</v>
      </c>
      <c r="BM14" s="35">
        <v>24</v>
      </c>
      <c r="BN14" s="35">
        <v>17</v>
      </c>
      <c r="BO14" s="35">
        <v>2574</v>
      </c>
      <c r="BP14" s="35">
        <v>1152</v>
      </c>
      <c r="BQ14" s="35">
        <v>408</v>
      </c>
      <c r="BR14" s="35">
        <v>4134</v>
      </c>
      <c r="BS14" s="34">
        <v>116.8199433485667</v>
      </c>
      <c r="BT14" s="35">
        <v>12</v>
      </c>
      <c r="BU14" s="35">
        <v>22</v>
      </c>
      <c r="BV14" s="35">
        <v>53</v>
      </c>
      <c r="BW14" s="35">
        <v>23</v>
      </c>
      <c r="BX14" s="37"/>
      <c r="BY14" s="40">
        <v>0.98436706025996712</v>
      </c>
      <c r="CA14" s="38">
        <v>9.1808512225504735E-2</v>
      </c>
      <c r="CB14" s="38">
        <v>9.2796326747549465E-2</v>
      </c>
      <c r="CC14" s="36">
        <v>41.943342496951423</v>
      </c>
      <c r="CD14" s="36">
        <v>39.868698232226734</v>
      </c>
      <c r="CE14" s="35">
        <v>125.72172977714064</v>
      </c>
      <c r="CF14" s="36">
        <v>25.022994418142574</v>
      </c>
      <c r="CG14" s="42">
        <v>0.98436706025996712</v>
      </c>
      <c r="CH14" s="35">
        <v>3722.7231674874679</v>
      </c>
      <c r="CI14" s="42">
        <v>0.99295919705817715</v>
      </c>
      <c r="CJ14" s="42">
        <v>0.99405165460574652</v>
      </c>
      <c r="CK14" s="43">
        <v>0.84995911135842428</v>
      </c>
      <c r="CM14" s="39"/>
      <c r="CN14" s="35"/>
      <c r="CO14" s="42">
        <v>0.99345151951189381</v>
      </c>
      <c r="CQ14" s="37">
        <v>0.93002725296220279</v>
      </c>
    </row>
    <row r="15" spans="1:96" ht="11.25" customHeight="1">
      <c r="A15" s="33">
        <v>44715</v>
      </c>
      <c r="B15" s="34">
        <v>172.93994951248169</v>
      </c>
      <c r="C15" s="35">
        <v>154.89541490872702</v>
      </c>
      <c r="D15" s="35">
        <v>154.89541490872702</v>
      </c>
      <c r="E15" s="35">
        <v>143.54545097549757</v>
      </c>
      <c r="F15" s="34">
        <v>131.05153107643127</v>
      </c>
      <c r="G15" s="36">
        <v>14.357132444779078</v>
      </c>
      <c r="H15" s="34">
        <v>14.357132444779078</v>
      </c>
      <c r="I15" s="34">
        <v>3468.0001881917319</v>
      </c>
      <c r="J15" s="35">
        <v>966.40934126678155</v>
      </c>
      <c r="K15" s="35">
        <v>342.26997503198515</v>
      </c>
      <c r="L15" s="34">
        <v>613.64473915100098</v>
      </c>
      <c r="M15" s="35">
        <v>26.355263789494831</v>
      </c>
      <c r="N15" s="35">
        <v>13.750572411910346</v>
      </c>
      <c r="O15" s="35">
        <v>25.209382755168971</v>
      </c>
      <c r="P15" s="35">
        <v>60.7316948192707</v>
      </c>
      <c r="Q15" s="34">
        <v>9904.5329386393223</v>
      </c>
      <c r="R15" s="34">
        <v>359.85925992329913</v>
      </c>
      <c r="S15" s="36"/>
      <c r="U15" s="36">
        <v>27.051895503644587</v>
      </c>
      <c r="V15" s="38">
        <v>0.93304429579311909</v>
      </c>
      <c r="W15" s="36">
        <v>21.580482295228428</v>
      </c>
      <c r="X15" s="35">
        <v>4081.6449273427329</v>
      </c>
      <c r="Y15" s="34">
        <v>2159.320871892965</v>
      </c>
      <c r="Z15" s="35">
        <v>1922.3240554497679</v>
      </c>
      <c r="AA15" s="34">
        <v>955.91471418298613</v>
      </c>
      <c r="AB15" s="34">
        <v>18.044534603754681</v>
      </c>
      <c r="AC15" s="34">
        <v>11.349963933229446</v>
      </c>
      <c r="AD15" s="34">
        <v>12.381956477959951</v>
      </c>
      <c r="AE15" s="39">
        <v>14.237280474019549</v>
      </c>
      <c r="AF15" s="39">
        <v>10.354385799286945</v>
      </c>
      <c r="AG15" s="39">
        <v>7.3343566078282532</v>
      </c>
      <c r="AH15" s="35">
        <v>3562.4270100931635</v>
      </c>
      <c r="AI15" s="35">
        <v>7138.4784155521156</v>
      </c>
      <c r="AJ15" s="35">
        <v>11086.202626044915</v>
      </c>
      <c r="AK15" s="35">
        <v>2393.7909236076362</v>
      </c>
      <c r="AL15" s="35">
        <v>4942.7502007689091</v>
      </c>
      <c r="AM15" s="35">
        <v>8824.565992642014</v>
      </c>
      <c r="AN15" s="38">
        <v>9.6498472697021706E-2</v>
      </c>
      <c r="AO15" s="38">
        <v>8.7608690600829292E-2</v>
      </c>
      <c r="AP15" s="38">
        <v>8.6490020659861735E-2</v>
      </c>
      <c r="AQ15" s="36">
        <v>17.891614090316985</v>
      </c>
      <c r="AR15" s="36">
        <v>10.571041467460423</v>
      </c>
      <c r="AS15" s="36">
        <v>11.257105517723753</v>
      </c>
      <c r="AT15" s="36">
        <v>13.125077468052027</v>
      </c>
      <c r="AU15" s="36">
        <v>23.55998903597764</v>
      </c>
      <c r="AV15" s="36">
        <v>86.311346542457713</v>
      </c>
      <c r="AW15" s="36">
        <v>137.66034800984667</v>
      </c>
      <c r="AX15" s="36">
        <v>110.27559640726452</v>
      </c>
      <c r="AY15" s="36">
        <v>79.122187092071641</v>
      </c>
      <c r="AZ15" s="40">
        <v>0.99425573375005227</v>
      </c>
      <c r="BA15" s="40">
        <v>0.99489972551086092</v>
      </c>
      <c r="BB15" s="40">
        <v>0.99311788309250459</v>
      </c>
      <c r="BC15" s="40">
        <v>0.99451703265368241</v>
      </c>
      <c r="BD15" s="40">
        <v>0.99523342510161406</v>
      </c>
      <c r="BE15" s="40">
        <v>0.99021919643250167</v>
      </c>
      <c r="BF15" s="36">
        <v>124.3542997584703</v>
      </c>
      <c r="BG15" s="36">
        <v>136.9727126122167</v>
      </c>
      <c r="BH15" s="36">
        <v>138.74433036838153</v>
      </c>
      <c r="BJ15" s="41"/>
      <c r="BK15" s="41"/>
      <c r="BL15" s="35">
        <v>33</v>
      </c>
      <c r="BM15" s="35">
        <v>24</v>
      </c>
      <c r="BN15" s="35">
        <v>17</v>
      </c>
      <c r="BO15" s="35">
        <v>2574</v>
      </c>
      <c r="BP15" s="35">
        <v>1152</v>
      </c>
      <c r="BQ15" s="35">
        <v>408</v>
      </c>
      <c r="BR15" s="35">
        <v>4134</v>
      </c>
      <c r="BS15" s="34">
        <v>116.7235046227773</v>
      </c>
      <c r="BT15" s="35">
        <v>12</v>
      </c>
      <c r="BU15" s="35">
        <v>22</v>
      </c>
      <c r="BV15" s="35">
        <v>53</v>
      </c>
      <c r="BW15" s="35">
        <v>23</v>
      </c>
      <c r="BX15" s="37"/>
      <c r="BY15" s="40">
        <v>0.98435948365071346</v>
      </c>
      <c r="CA15" s="38">
        <v>9.2052390100294534E-2</v>
      </c>
      <c r="CB15" s="38">
        <v>9.303343220210758E-2</v>
      </c>
      <c r="CC15" s="36">
        <v>41.776455014944077</v>
      </c>
      <c r="CD15" s="36">
        <v>39.719761075501161</v>
      </c>
      <c r="CE15" s="35">
        <v>125.59132768651345</v>
      </c>
      <c r="CF15" s="36">
        <v>25.102497108966908</v>
      </c>
      <c r="CG15" s="42">
        <v>0.98435948365071346</v>
      </c>
      <c r="CH15" s="35">
        <v>3738.7733414730965</v>
      </c>
      <c r="CI15" s="42">
        <v>0.99295082601099571</v>
      </c>
      <c r="CJ15" s="42">
        <v>0.99405862444163162</v>
      </c>
      <c r="CK15" s="43">
        <v>0.84965749101784283</v>
      </c>
      <c r="CM15" s="39"/>
      <c r="CN15" s="35"/>
      <c r="CO15" s="42">
        <v>0.99343071377574099</v>
      </c>
      <c r="CQ15" s="37">
        <v>0.93304429579311909</v>
      </c>
    </row>
    <row r="16" spans="1:96" ht="11.25" customHeight="1">
      <c r="A16" s="33">
        <v>44714</v>
      </c>
      <c r="B16" s="34">
        <v>172.55397392721738</v>
      </c>
      <c r="C16" s="35">
        <v>154.56625242794263</v>
      </c>
      <c r="D16" s="35">
        <v>154.56625242794263</v>
      </c>
      <c r="E16" s="35">
        <v>143.29367896809299</v>
      </c>
      <c r="F16" s="34">
        <v>130.77521685431986</v>
      </c>
      <c r="G16" s="36">
        <v>14.296768345552332</v>
      </c>
      <c r="H16" s="34">
        <v>14.296768345552332</v>
      </c>
      <c r="I16" s="34">
        <v>3463.6196403952208</v>
      </c>
      <c r="J16" s="35">
        <v>1001.7139778119365</v>
      </c>
      <c r="K16" s="35">
        <v>337.1106569592738</v>
      </c>
      <c r="L16" s="34">
        <v>612.42091279871329</v>
      </c>
      <c r="M16" s="35">
        <v>26.74638371187098</v>
      </c>
      <c r="N16" s="35">
        <v>12.867116305058419</v>
      </c>
      <c r="O16" s="35">
        <v>25.757500451536472</v>
      </c>
      <c r="P16" s="35">
        <v>62.916243198694332</v>
      </c>
      <c r="Q16" s="34">
        <v>9908.7867187499996</v>
      </c>
      <c r="R16" s="34">
        <v>359.28340130974266</v>
      </c>
      <c r="S16" s="36"/>
      <c r="U16" s="36">
        <v>27.0796447330051</v>
      </c>
      <c r="V16" s="38">
        <v>0.93217628499134175</v>
      </c>
      <c r="W16" s="36">
        <v>21.466378094336616</v>
      </c>
      <c r="X16" s="35">
        <v>4076.0405531939341</v>
      </c>
      <c r="Y16" s="34">
        <v>2124.7950056240106</v>
      </c>
      <c r="Z16" s="35">
        <v>1951.2455475699235</v>
      </c>
      <c r="AA16" s="34">
        <v>949.53156975798709</v>
      </c>
      <c r="AB16" s="34">
        <v>17.987721499274759</v>
      </c>
      <c r="AC16" s="34">
        <v>11.272573459849639</v>
      </c>
      <c r="AD16" s="34">
        <v>12.382735891903147</v>
      </c>
      <c r="AE16" s="39">
        <v>14.00963739971875</v>
      </c>
      <c r="AF16" s="39">
        <v>10.732649762270748</v>
      </c>
      <c r="AG16" s="39">
        <v>7.2237997919844386</v>
      </c>
      <c r="AH16" s="35">
        <v>3498.8891043605436</v>
      </c>
      <c r="AI16" s="35">
        <v>7162.8899498540513</v>
      </c>
      <c r="AJ16" s="35">
        <v>11071.111812667594</v>
      </c>
      <c r="AK16" s="35">
        <v>2372.2706171314735</v>
      </c>
      <c r="AL16" s="35">
        <v>4900.7177676096453</v>
      </c>
      <c r="AM16" s="35">
        <v>8835.1579347503903</v>
      </c>
      <c r="AN16" s="38">
        <v>9.500109589888979E-2</v>
      </c>
      <c r="AO16" s="38">
        <v>9.0738863841205261E-2</v>
      </c>
      <c r="AP16" s="38">
        <v>8.5372161799708302E-2</v>
      </c>
      <c r="AQ16" s="36">
        <v>17.731886437497653</v>
      </c>
      <c r="AR16" s="36">
        <v>10.376838462100103</v>
      </c>
      <c r="AS16" s="36">
        <v>11.340155342752944</v>
      </c>
      <c r="AT16" s="36">
        <v>12.183721211558012</v>
      </c>
      <c r="AU16" s="36">
        <v>25.142239599311011</v>
      </c>
      <c r="AV16" s="36">
        <v>87.88075478079773</v>
      </c>
      <c r="AW16" s="36">
        <v>137.46632732789561</v>
      </c>
      <c r="AX16" s="36">
        <v>110.25839601667492</v>
      </c>
      <c r="AY16" s="36">
        <v>78.876471107895611</v>
      </c>
      <c r="AZ16" s="40">
        <v>0.99457603352158142</v>
      </c>
      <c r="BA16" s="40">
        <v>0.99474413715032195</v>
      </c>
      <c r="BB16" s="40">
        <v>0.9928788773598225</v>
      </c>
      <c r="BC16" s="40">
        <v>0.99486410988545215</v>
      </c>
      <c r="BD16" s="40">
        <v>0.99486968219931293</v>
      </c>
      <c r="BE16" s="40">
        <v>0.99005328988685704</v>
      </c>
      <c r="BF16" s="36">
        <v>126.31433233961499</v>
      </c>
      <c r="BG16" s="36">
        <v>132.24763339554514</v>
      </c>
      <c r="BH16" s="36">
        <v>140.56104176151953</v>
      </c>
      <c r="BJ16" s="41"/>
      <c r="BK16" s="41"/>
      <c r="BL16" s="35">
        <v>31.988235294117647</v>
      </c>
      <c r="BM16" s="35">
        <v>24.505882352941178</v>
      </c>
      <c r="BN16" s="35">
        <v>16.494117647058822</v>
      </c>
      <c r="BO16" s="35">
        <v>2495.0823529411764</v>
      </c>
      <c r="BP16" s="35">
        <v>1176.2823529411767</v>
      </c>
      <c r="BQ16" s="35">
        <v>395.85882352941172</v>
      </c>
      <c r="BR16" s="35">
        <v>4067.223529411765</v>
      </c>
      <c r="BS16" s="34">
        <v>116.52697592342601</v>
      </c>
      <c r="BT16" s="35">
        <v>13.011764705882353</v>
      </c>
      <c r="BU16" s="35">
        <v>26.047058823529412</v>
      </c>
      <c r="BV16" s="35">
        <v>63.623529411764707</v>
      </c>
      <c r="BW16" s="35">
        <v>27.047058823529412</v>
      </c>
      <c r="BX16" s="37"/>
      <c r="BY16" s="40">
        <v>0.98409528932005119</v>
      </c>
      <c r="CA16" s="38">
        <v>9.2096552184561711E-2</v>
      </c>
      <c r="CB16" s="38">
        <v>9.2831240513730984E-2</v>
      </c>
      <c r="CC16" s="36">
        <v>41.643030851027547</v>
      </c>
      <c r="CD16" s="36">
        <v>39.448880242350697</v>
      </c>
      <c r="CE16" s="35">
        <v>125.33964405708728</v>
      </c>
      <c r="CF16" s="36">
        <v>25.461562225496316</v>
      </c>
      <c r="CG16" s="42">
        <v>0.98409528932005119</v>
      </c>
      <c r="CH16" s="35">
        <v>3732.5496117821122</v>
      </c>
      <c r="CI16" s="42">
        <v>0.99283428581164901</v>
      </c>
      <c r="CJ16" s="42">
        <v>0.99409616182611238</v>
      </c>
      <c r="CK16" s="43">
        <v>0.84975102558319049</v>
      </c>
      <c r="CM16" s="39"/>
      <c r="CN16" s="35"/>
      <c r="CO16" s="42">
        <v>0.9933367469678418</v>
      </c>
      <c r="CQ16" s="37">
        <v>0.93217628499134175</v>
      </c>
    </row>
    <row r="17" spans="1:95" ht="11.25" customHeight="1">
      <c r="A17" s="33">
        <v>44713</v>
      </c>
      <c r="B17" s="34">
        <v>172.52800718943277</v>
      </c>
      <c r="C17" s="35">
        <v>154.41477356354395</v>
      </c>
      <c r="D17" s="35">
        <v>154.41477356354395</v>
      </c>
      <c r="E17" s="35">
        <v>143.03199510773021</v>
      </c>
      <c r="F17" s="34">
        <v>130.47901837031046</v>
      </c>
      <c r="G17" s="36">
        <v>14.106237014134726</v>
      </c>
      <c r="H17" s="34">
        <v>14.106237014134726</v>
      </c>
      <c r="I17" s="34">
        <v>3469.9343159993491</v>
      </c>
      <c r="J17" s="35">
        <v>1040.460064767421</v>
      </c>
      <c r="K17" s="35">
        <v>332.94722072557471</v>
      </c>
      <c r="L17" s="34">
        <v>613.30866177876794</v>
      </c>
      <c r="M17" s="35">
        <v>26.521579225858051</v>
      </c>
      <c r="N17" s="35">
        <v>11.97748739232299</v>
      </c>
      <c r="O17" s="35">
        <v>25.666044412120694</v>
      </c>
      <c r="P17" s="35">
        <v>63.309576216564381</v>
      </c>
      <c r="Q17" s="34">
        <v>9645.5400797526036</v>
      </c>
      <c r="R17" s="34">
        <v>360.11202939351398</v>
      </c>
      <c r="S17" s="36"/>
      <c r="U17" s="36">
        <v>27.093839380476211</v>
      </c>
      <c r="V17" s="38">
        <v>0.93173264302458136</v>
      </c>
      <c r="W17" s="36">
        <v>21.007420059056109</v>
      </c>
      <c r="X17" s="35">
        <v>4083.2429777781172</v>
      </c>
      <c r="Y17" s="34">
        <v>2096.5270305063532</v>
      </c>
      <c r="Z17" s="35">
        <v>1986.7159472717638</v>
      </c>
      <c r="AA17" s="34">
        <v>946.25588250434271</v>
      </c>
      <c r="AB17" s="34">
        <v>18.113233625888824</v>
      </c>
      <c r="AC17" s="34">
        <v>11.382778455813726</v>
      </c>
      <c r="AD17" s="34">
        <v>12.390757739543915</v>
      </c>
      <c r="AE17" s="39">
        <v>13.823255146195734</v>
      </c>
      <c r="AF17" s="39">
        <v>11.147786408222368</v>
      </c>
      <c r="AG17" s="39">
        <v>7.1345833012623157</v>
      </c>
      <c r="AH17" s="35">
        <v>3380.5153244385824</v>
      </c>
      <c r="AI17" s="35">
        <v>7069.3554824972553</v>
      </c>
      <c r="AJ17" s="35">
        <v>10872.73159332312</v>
      </c>
      <c r="AK17" s="35">
        <v>2312.6167747997174</v>
      </c>
      <c r="AL17" s="35">
        <v>4779.4387742380704</v>
      </c>
      <c r="AM17" s="35">
        <v>8699.8331127604142</v>
      </c>
      <c r="AN17" s="38">
        <v>9.3423728632731462E-2</v>
      </c>
      <c r="AO17" s="38">
        <v>9.3702456636189521E-2</v>
      </c>
      <c r="AP17" s="38">
        <v>8.3651745547766221E-2</v>
      </c>
      <c r="AQ17" s="36">
        <v>17.667652841136938</v>
      </c>
      <c r="AR17" s="36">
        <v>10.306233288302662</v>
      </c>
      <c r="AS17" s="36">
        <v>11.373573965609319</v>
      </c>
      <c r="AT17" s="36">
        <v>11.47365263021859</v>
      </c>
      <c r="AU17" s="36">
        <v>26.669625578884968</v>
      </c>
      <c r="AV17" s="36">
        <v>88.654333851396828</v>
      </c>
      <c r="AW17" s="36">
        <v>137.86195692531666</v>
      </c>
      <c r="AX17" s="36">
        <v>110.84828367237263</v>
      </c>
      <c r="AY17" s="36">
        <v>79.466652042166388</v>
      </c>
      <c r="AZ17" s="40">
        <v>0.99482080752728252</v>
      </c>
      <c r="BA17" s="40">
        <v>0.99462990413216201</v>
      </c>
      <c r="BB17" s="40">
        <v>0.99272289762389743</v>
      </c>
      <c r="BC17" s="40">
        <v>0.99503867101750476</v>
      </c>
      <c r="BD17" s="40">
        <v>0.99441992525929235</v>
      </c>
      <c r="BE17" s="40">
        <v>0.9898096512079797</v>
      </c>
      <c r="BF17" s="36">
        <v>128.44702492205755</v>
      </c>
      <c r="BG17" s="36">
        <v>128.06494547513699</v>
      </c>
      <c r="BH17" s="36">
        <v>143.45187803819164</v>
      </c>
      <c r="BJ17" s="41"/>
      <c r="BK17" s="41"/>
      <c r="BL17" s="35">
        <v>31</v>
      </c>
      <c r="BM17" s="35">
        <v>25</v>
      </c>
      <c r="BN17" s="35">
        <v>16</v>
      </c>
      <c r="BO17" s="35">
        <v>2418</v>
      </c>
      <c r="BP17" s="35">
        <v>1200</v>
      </c>
      <c r="BQ17" s="35">
        <v>384</v>
      </c>
      <c r="BR17" s="35">
        <v>4002</v>
      </c>
      <c r="BS17" s="34">
        <v>116.44258141517639</v>
      </c>
      <c r="BT17" s="35">
        <v>14</v>
      </c>
      <c r="BU17" s="35">
        <v>30</v>
      </c>
      <c r="BV17" s="35">
        <v>74</v>
      </c>
      <c r="BW17" s="35">
        <v>31</v>
      </c>
      <c r="BX17" s="37"/>
      <c r="BY17" s="40">
        <v>0.98393557636749029</v>
      </c>
      <c r="CA17" s="38">
        <v>9.1949404300243592E-2</v>
      </c>
      <c r="CB17" s="38">
        <v>9.2569663690083542E-2</v>
      </c>
      <c r="CC17" s="36">
        <v>41.886769821246467</v>
      </c>
      <c r="CD17" s="36">
        <v>39.347460095048916</v>
      </c>
      <c r="CE17" s="35">
        <v>125.85187070087638</v>
      </c>
      <c r="CF17" s="36">
        <v>25.746390014565087</v>
      </c>
      <c r="CG17" s="42">
        <v>0.98393557636749029</v>
      </c>
      <c r="CH17" s="35">
        <v>3665.1598715270866</v>
      </c>
      <c r="CI17" s="42">
        <v>0.99276386838350705</v>
      </c>
      <c r="CJ17" s="42">
        <v>0.9940040292053528</v>
      </c>
      <c r="CK17" s="43">
        <v>0.84979863674130462</v>
      </c>
      <c r="CM17" s="39"/>
      <c r="CN17" s="35"/>
      <c r="CO17" s="42">
        <v>0.99326220795832054</v>
      </c>
      <c r="CQ17" s="37">
        <v>0.93173264302458136</v>
      </c>
    </row>
    <row r="18" spans="1:95" ht="11.25" customHeight="1">
      <c r="A18" s="33">
        <v>44712</v>
      </c>
      <c r="B18" s="34">
        <v>170.21467781066895</v>
      </c>
      <c r="C18" s="35">
        <v>152.03777889410654</v>
      </c>
      <c r="D18" s="35">
        <v>152.03777889410654</v>
      </c>
      <c r="E18" s="35">
        <v>140.39940095941225</v>
      </c>
      <c r="F18" s="34">
        <v>127.96396684646606</v>
      </c>
      <c r="G18" s="36">
        <v>14.082267125447592</v>
      </c>
      <c r="H18" s="34">
        <v>14.082267125447592</v>
      </c>
      <c r="I18" s="34">
        <v>3465.0361963907876</v>
      </c>
      <c r="J18" s="35">
        <v>1038.9913632356186</v>
      </c>
      <c r="K18" s="35">
        <v>332.47723623539792</v>
      </c>
      <c r="L18" s="34">
        <v>611.5170008341471</v>
      </c>
      <c r="M18" s="35">
        <v>25.948013782501221</v>
      </c>
      <c r="N18" s="35">
        <v>11.718457837258615</v>
      </c>
      <c r="O18" s="35">
        <v>25.110981079839892</v>
      </c>
      <c r="P18" s="35">
        <v>61.940419996938402</v>
      </c>
      <c r="Q18" s="34">
        <v>8830.7156575520839</v>
      </c>
      <c r="R18" s="34">
        <v>353.39803028106689</v>
      </c>
      <c r="S18" s="36"/>
      <c r="U18" s="36">
        <v>26.855441773379287</v>
      </c>
      <c r="V18" s="38">
        <v>0.93921726149369544</v>
      </c>
      <c r="W18" s="36">
        <v>20.553105853354211</v>
      </c>
      <c r="X18" s="35">
        <v>4076.5531972249346</v>
      </c>
      <c r="Y18" s="34">
        <v>2093.5675969197714</v>
      </c>
      <c r="Z18" s="35">
        <v>1982.9856003051636</v>
      </c>
      <c r="AA18" s="34">
        <v>943.99423706954508</v>
      </c>
      <c r="AB18" s="34">
        <v>18.176898916562397</v>
      </c>
      <c r="AC18" s="34">
        <v>11.63837793469429</v>
      </c>
      <c r="AD18" s="34">
        <v>12.584347784519196</v>
      </c>
      <c r="AE18" s="39">
        <v>13.803742397273219</v>
      </c>
      <c r="AF18" s="39">
        <v>11.132050320381627</v>
      </c>
      <c r="AG18" s="39">
        <v>7.1245122050442413</v>
      </c>
      <c r="AH18" s="35">
        <v>3122.1676919043666</v>
      </c>
      <c r="AI18" s="35">
        <v>6530.8910163037881</v>
      </c>
      <c r="AJ18" s="35">
        <v>10048.011247907547</v>
      </c>
      <c r="AK18" s="35">
        <v>2135.8605052549187</v>
      </c>
      <c r="AL18" s="35">
        <v>4414.7142530914825</v>
      </c>
      <c r="AM18" s="35">
        <v>8038.4557900592317</v>
      </c>
      <c r="AN18" s="38">
        <v>9.5033017016254676E-2</v>
      </c>
      <c r="AO18" s="38">
        <v>9.4886782040643339E-2</v>
      </c>
      <c r="AP18" s="38">
        <v>8.341720826667437E-2</v>
      </c>
      <c r="AQ18" s="36">
        <v>17.775504394464981</v>
      </c>
      <c r="AR18" s="36">
        <v>10.570033968621406</v>
      </c>
      <c r="AS18" s="36">
        <v>11.596451147037186</v>
      </c>
      <c r="AT18" s="36">
        <v>12.234845777694536</v>
      </c>
      <c r="AU18" s="36">
        <v>28.435262263815687</v>
      </c>
      <c r="AV18" s="36">
        <v>94.494010301375283</v>
      </c>
      <c r="AW18" s="36">
        <v>136.42325098985182</v>
      </c>
      <c r="AX18" s="36">
        <v>110.18830644125359</v>
      </c>
      <c r="AY18" s="36">
        <v>80.216839927180089</v>
      </c>
      <c r="AZ18" s="40">
        <v>0.99451347229445597</v>
      </c>
      <c r="BA18" s="40">
        <v>0.99431198042721447</v>
      </c>
      <c r="BB18" s="40">
        <v>0.9922944876958163</v>
      </c>
      <c r="BC18" s="40">
        <v>0.99427170185150548</v>
      </c>
      <c r="BD18" s="40">
        <v>0.99355898012110233</v>
      </c>
      <c r="BE18" s="40">
        <v>0.98824475586240934</v>
      </c>
      <c r="BF18" s="36">
        <v>126.27190398414365</v>
      </c>
      <c r="BG18" s="36">
        <v>126.46650821038466</v>
      </c>
      <c r="BH18" s="36">
        <v>143.85520984636051</v>
      </c>
      <c r="BJ18" s="41"/>
      <c r="BK18" s="41"/>
      <c r="BL18" s="35">
        <v>31</v>
      </c>
      <c r="BM18" s="35">
        <v>25</v>
      </c>
      <c r="BN18" s="35">
        <v>16</v>
      </c>
      <c r="BO18" s="35">
        <v>2418</v>
      </c>
      <c r="BP18" s="35">
        <v>1200</v>
      </c>
      <c r="BQ18" s="35">
        <v>384</v>
      </c>
      <c r="BR18" s="35">
        <v>4002</v>
      </c>
      <c r="BS18" s="34">
        <v>113.84465010960896</v>
      </c>
      <c r="BT18" s="35">
        <v>14</v>
      </c>
      <c r="BU18" s="35">
        <v>30</v>
      </c>
      <c r="BV18" s="35">
        <v>74</v>
      </c>
      <c r="BW18" s="35">
        <v>31</v>
      </c>
      <c r="BX18" s="37"/>
      <c r="BY18" s="40">
        <v>0.98298218070094201</v>
      </c>
      <c r="CA18" s="38">
        <v>9.3127692424126204E-2</v>
      </c>
      <c r="CB18" s="38">
        <v>9.387460808807567E-2</v>
      </c>
      <c r="CC18" s="36">
        <v>42.399624635775879</v>
      </c>
      <c r="CD18" s="36">
        <v>39.941989510123577</v>
      </c>
      <c r="CE18" s="35">
        <v>125.11423824020589</v>
      </c>
      <c r="CF18" s="36">
        <v>27.450307449918029</v>
      </c>
      <c r="CG18" s="42">
        <v>0.98298218070094201</v>
      </c>
      <c r="CH18" s="35">
        <v>3385.5409367313637</v>
      </c>
      <c r="CI18" s="42">
        <v>0.99233563726818996</v>
      </c>
      <c r="CJ18" s="42">
        <v>0.99307931953952111</v>
      </c>
      <c r="CK18" s="43">
        <v>0.84999165440783897</v>
      </c>
      <c r="CM18" s="39"/>
      <c r="CN18" s="35"/>
      <c r="CO18" s="42">
        <v>0.9928162952952595</v>
      </c>
      <c r="CQ18" s="37">
        <v>0.93921726149369544</v>
      </c>
    </row>
    <row r="19" spans="1:95" ht="11.25" customHeight="1">
      <c r="A19" s="33">
        <v>44711</v>
      </c>
      <c r="B19" s="34">
        <v>171.59342082341513</v>
      </c>
      <c r="C19" s="35">
        <v>153.44380515813828</v>
      </c>
      <c r="D19" s="35">
        <v>153.44380515813828</v>
      </c>
      <c r="E19" s="35">
        <v>141.84021832545599</v>
      </c>
      <c r="F19" s="34">
        <v>129.18511199951172</v>
      </c>
      <c r="G19" s="36">
        <v>14.14787463347117</v>
      </c>
      <c r="H19" s="34">
        <v>14.14787463347117</v>
      </c>
      <c r="I19" s="34">
        <v>3471.6170552571616</v>
      </c>
      <c r="J19" s="35">
        <v>1040.9646342600183</v>
      </c>
      <c r="K19" s="35">
        <v>333.10868296320592</v>
      </c>
      <c r="L19" s="34">
        <v>614.3078339894613</v>
      </c>
      <c r="M19" s="35">
        <v>26.813040276368458</v>
      </c>
      <c r="N19" s="35">
        <v>12.109114963521238</v>
      </c>
      <c r="O19" s="35">
        <v>25.948103493259797</v>
      </c>
      <c r="P19" s="35">
        <v>64.005321950040837</v>
      </c>
      <c r="Q19" s="34">
        <v>9134.8672078450527</v>
      </c>
      <c r="R19" s="34">
        <v>356.2258996963501</v>
      </c>
      <c r="S19" s="36"/>
      <c r="U19" s="36">
        <v>26.826240354114109</v>
      </c>
      <c r="V19" s="38">
        <v>0.94013900145002394</v>
      </c>
      <c r="W19" s="36">
        <v>21.238282809225833</v>
      </c>
      <c r="X19" s="35">
        <v>4085.924889246623</v>
      </c>
      <c r="Y19" s="34">
        <v>2097.5437380339372</v>
      </c>
      <c r="Z19" s="35">
        <v>1988.3811512126854</v>
      </c>
      <c r="AA19" s="34">
        <v>947.41651695266728</v>
      </c>
      <c r="AB19" s="34">
        <v>18.149615665276844</v>
      </c>
      <c r="AC19" s="34">
        <v>11.603586832682291</v>
      </c>
      <c r="AD19" s="34">
        <v>12.754849443833033</v>
      </c>
      <c r="AE19" s="39">
        <v>13.829958712311674</v>
      </c>
      <c r="AF19" s="39">
        <v>11.153192509928768</v>
      </c>
      <c r="AG19" s="39">
        <v>7.1380432063544124</v>
      </c>
      <c r="AH19" s="35">
        <v>3216.082573369767</v>
      </c>
      <c r="AI19" s="35">
        <v>6721.211629338276</v>
      </c>
      <c r="AJ19" s="35">
        <v>10331.084566928856</v>
      </c>
      <c r="AK19" s="35">
        <v>2200.6365525916267</v>
      </c>
      <c r="AL19" s="35">
        <v>4545.6894192780683</v>
      </c>
      <c r="AM19" s="35">
        <v>8269.0902360973159</v>
      </c>
      <c r="AN19" s="38">
        <v>9.46100794762713E-2</v>
      </c>
      <c r="AO19" s="38">
        <v>9.4553501611450638E-2</v>
      </c>
      <c r="AP19" s="38">
        <v>8.3530069378620023E-2</v>
      </c>
      <c r="AQ19" s="36">
        <v>17.684139246926041</v>
      </c>
      <c r="AR19" s="36">
        <v>10.490993016419363</v>
      </c>
      <c r="AS19" s="36">
        <v>11.683497874026781</v>
      </c>
      <c r="AT19" s="36">
        <v>12.305947115544351</v>
      </c>
      <c r="AU19" s="36">
        <v>28.618842163149598</v>
      </c>
      <c r="AV19" s="36">
        <v>95.194347042166555</v>
      </c>
      <c r="AW19" s="36">
        <v>137.42810116916502</v>
      </c>
      <c r="AX19" s="36">
        <v>110.89543052940193</v>
      </c>
      <c r="AY19" s="36">
        <v>80.339365958276318</v>
      </c>
      <c r="AZ19" s="40">
        <v>0.99449744895436698</v>
      </c>
      <c r="BA19" s="40">
        <v>0.99429171219150725</v>
      </c>
      <c r="BB19" s="40">
        <v>0.99225968998734149</v>
      </c>
      <c r="BC19" s="40">
        <v>0.99440800567406196</v>
      </c>
      <c r="BD19" s="40">
        <v>0.99370418004323424</v>
      </c>
      <c r="BE19" s="40">
        <v>0.98848792982973965</v>
      </c>
      <c r="BF19" s="36">
        <v>126.83638008157115</v>
      </c>
      <c r="BG19" s="36">
        <v>126.91227501348055</v>
      </c>
      <c r="BH19" s="36">
        <v>143.66084081179352</v>
      </c>
      <c r="BJ19" s="41"/>
      <c r="BK19" s="41"/>
      <c r="BL19" s="35">
        <v>31</v>
      </c>
      <c r="BM19" s="35">
        <v>25</v>
      </c>
      <c r="BN19" s="35">
        <v>16</v>
      </c>
      <c r="BO19" s="35">
        <v>2418</v>
      </c>
      <c r="BP19" s="35">
        <v>1200</v>
      </c>
      <c r="BQ19" s="35">
        <v>384</v>
      </c>
      <c r="BR19" s="35">
        <v>4002</v>
      </c>
      <c r="BS19" s="34">
        <v>115.02434738477071</v>
      </c>
      <c r="BT19" s="35">
        <v>14</v>
      </c>
      <c r="BU19" s="35">
        <v>30</v>
      </c>
      <c r="BV19" s="35">
        <v>74</v>
      </c>
      <c r="BW19" s="35">
        <v>31</v>
      </c>
      <c r="BX19" s="37"/>
      <c r="BY19" s="40">
        <v>0.98293571640501243</v>
      </c>
      <c r="CA19" s="38">
        <v>9.2819172943904488E-2</v>
      </c>
      <c r="CB19" s="38">
        <v>9.3529965204586424E-2</v>
      </c>
      <c r="CC19" s="36">
        <v>42.508051941792168</v>
      </c>
      <c r="CD19" s="36">
        <v>39.858630137372188</v>
      </c>
      <c r="CE19" s="35">
        <v>125.79368591936476</v>
      </c>
      <c r="CF19" s="36">
        <v>27.62674763215373</v>
      </c>
      <c r="CG19" s="42">
        <v>0.98293571640501243</v>
      </c>
      <c r="CH19" s="35">
        <v>3486.0812438684666</v>
      </c>
      <c r="CI19" s="42">
        <v>0.99230854406404645</v>
      </c>
      <c r="CJ19" s="42">
        <v>0.99323556933710555</v>
      </c>
      <c r="CK19" s="43">
        <v>0.84965268558749019</v>
      </c>
      <c r="CM19" s="39"/>
      <c r="CN19" s="35"/>
      <c r="CO19" s="42">
        <v>0.99277012116152552</v>
      </c>
      <c r="CQ19" s="37">
        <v>0.94013900145002394</v>
      </c>
    </row>
    <row r="20" spans="1:95" ht="11.25" customHeight="1">
      <c r="A20" s="33">
        <v>44710</v>
      </c>
      <c r="B20" s="34">
        <v>173.36380624771118</v>
      </c>
      <c r="C20" s="35">
        <v>155.22282699743906</v>
      </c>
      <c r="D20" s="35">
        <v>155.22282699743906</v>
      </c>
      <c r="E20" s="35">
        <v>143.70970729986826</v>
      </c>
      <c r="F20" s="34">
        <v>131.26146841049194</v>
      </c>
      <c r="G20" s="36">
        <v>14.146373232205709</v>
      </c>
      <c r="H20" s="34">
        <v>14.146373232205709</v>
      </c>
      <c r="I20" s="34">
        <v>3472.1985244750977</v>
      </c>
      <c r="J20" s="35">
        <v>1027.3938340418213</v>
      </c>
      <c r="K20" s="35">
        <v>335.04818027351109</v>
      </c>
      <c r="L20" s="34">
        <v>612.49504788716638</v>
      </c>
      <c r="M20" s="35">
        <v>27.958173533280689</v>
      </c>
      <c r="N20" s="35">
        <v>12.626271918255794</v>
      </c>
      <c r="O20" s="35">
        <v>27.05629696769099</v>
      </c>
      <c r="P20" s="35">
        <v>66.738865853637776</v>
      </c>
      <c r="Q20" s="34">
        <v>9665.9019368489589</v>
      </c>
      <c r="R20" s="34">
        <v>360.14513397216797</v>
      </c>
      <c r="S20" s="36"/>
      <c r="U20" s="36">
        <v>26.880163439997926</v>
      </c>
      <c r="V20" s="38">
        <v>0.93843777104192228</v>
      </c>
      <c r="W20" s="36">
        <v>22.117562423820971</v>
      </c>
      <c r="X20" s="35">
        <v>4084.6935723622641</v>
      </c>
      <c r="Y20" s="34">
        <v>2109.7565101597652</v>
      </c>
      <c r="Z20" s="35">
        <v>1974.937062202499</v>
      </c>
      <c r="AA20" s="34">
        <v>947.54322816067747</v>
      </c>
      <c r="AB20" s="34">
        <v>18.140979250272114</v>
      </c>
      <c r="AC20" s="34">
        <v>11.513119697570801</v>
      </c>
      <c r="AD20" s="34">
        <v>12.506052603324255</v>
      </c>
      <c r="AE20" s="39">
        <v>13.910482484569881</v>
      </c>
      <c r="AF20" s="39">
        <v>11.007791079019514</v>
      </c>
      <c r="AG20" s="39">
        <v>7.179603863003809</v>
      </c>
      <c r="AH20" s="35">
        <v>3400.823978903421</v>
      </c>
      <c r="AI20" s="35">
        <v>7058.9031154497561</v>
      </c>
      <c r="AJ20" s="35">
        <v>10883.769807975657</v>
      </c>
      <c r="AK20" s="35">
        <v>2318.6157685987196</v>
      </c>
      <c r="AL20" s="35">
        <v>4792.3980538808564</v>
      </c>
      <c r="AM20" s="35">
        <v>8697.0328133123548</v>
      </c>
      <c r="AN20" s="38">
        <v>9.4174037545141615E-2</v>
      </c>
      <c r="AO20" s="38">
        <v>9.2652541158197377E-2</v>
      </c>
      <c r="AP20" s="38">
        <v>8.402295707114231E-2</v>
      </c>
      <c r="AQ20" s="36">
        <v>17.739974634186503</v>
      </c>
      <c r="AR20" s="36">
        <v>10.480431329611632</v>
      </c>
      <c r="AS20" s="36">
        <v>11.474175554592154</v>
      </c>
      <c r="AT20" s="36">
        <v>12.227341363509852</v>
      </c>
      <c r="AU20" s="36">
        <v>27.885347510429334</v>
      </c>
      <c r="AV20" s="36">
        <v>94.7534948482933</v>
      </c>
      <c r="AW20" s="36">
        <v>138.61699590696708</v>
      </c>
      <c r="AX20" s="36">
        <v>111.49318513188213</v>
      </c>
      <c r="AY20" s="36">
        <v>80.1877448856808</v>
      </c>
      <c r="AZ20" s="40">
        <v>0.99455439228471787</v>
      </c>
      <c r="BA20" s="40">
        <v>0.99435433019889052</v>
      </c>
      <c r="BB20" s="40">
        <v>0.99232624881540255</v>
      </c>
      <c r="BC20" s="40">
        <v>0.99472644776719532</v>
      </c>
      <c r="BD20" s="40">
        <v>0.99418133736035375</v>
      </c>
      <c r="BE20" s="40">
        <v>0.98910507791769431</v>
      </c>
      <c r="BF20" s="36">
        <v>127.42365425553609</v>
      </c>
      <c r="BG20" s="36">
        <v>129.51614548284095</v>
      </c>
      <c r="BH20" s="36">
        <v>142.81811088652341</v>
      </c>
      <c r="BJ20" s="41"/>
      <c r="BK20" s="41"/>
      <c r="BL20" s="35">
        <v>31</v>
      </c>
      <c r="BM20" s="35">
        <v>24.53125</v>
      </c>
      <c r="BN20" s="35">
        <v>16</v>
      </c>
      <c r="BO20" s="35">
        <v>2418</v>
      </c>
      <c r="BP20" s="35">
        <v>1177.5</v>
      </c>
      <c r="BQ20" s="35">
        <v>384</v>
      </c>
      <c r="BR20" s="35">
        <v>3979.5</v>
      </c>
      <c r="BS20" s="34">
        <v>117.09497531255086</v>
      </c>
      <c r="BT20" s="35">
        <v>14</v>
      </c>
      <c r="BU20" s="35">
        <v>30</v>
      </c>
      <c r="BV20" s="35">
        <v>74</v>
      </c>
      <c r="BW20" s="35">
        <v>31</v>
      </c>
      <c r="BX20" s="37"/>
      <c r="BY20" s="40">
        <v>0.98306396314444422</v>
      </c>
      <c r="CA20" s="38">
        <v>9.2062985825479574E-2</v>
      </c>
      <c r="CB20" s="38">
        <v>9.274431599780085E-2</v>
      </c>
      <c r="CC20" s="36">
        <v>42.160151551167168</v>
      </c>
      <c r="CD20" s="36">
        <v>39.694581518390294</v>
      </c>
      <c r="CE20" s="35">
        <v>126.56803981162277</v>
      </c>
      <c r="CF20" s="36">
        <v>27.34736523145045</v>
      </c>
      <c r="CG20" s="42">
        <v>0.98306396314444422</v>
      </c>
      <c r="CH20" s="35">
        <v>3666.0691637714181</v>
      </c>
      <c r="CI20" s="42">
        <v>0.992373800851995</v>
      </c>
      <c r="CJ20" s="42">
        <v>0.9936525932610859</v>
      </c>
      <c r="CK20" s="43">
        <v>0.85005116368302069</v>
      </c>
      <c r="CM20" s="39"/>
      <c r="CN20" s="35"/>
      <c r="CO20" s="42">
        <v>0.99284323512099626</v>
      </c>
      <c r="CQ20" s="37">
        <v>0.93843777104192228</v>
      </c>
    </row>
    <row r="21" spans="1:95" ht="11.25" customHeight="1">
      <c r="A21" s="33">
        <v>44709</v>
      </c>
      <c r="B21" s="34">
        <v>174.47868537902832</v>
      </c>
      <c r="C21" s="35">
        <v>156.47030709187189</v>
      </c>
      <c r="D21" s="35">
        <v>156.47030709187189</v>
      </c>
      <c r="E21" s="35">
        <v>145.1775319079558</v>
      </c>
      <c r="F21" s="34">
        <v>132.50776942571005</v>
      </c>
      <c r="G21" s="36">
        <v>14.377520670493444</v>
      </c>
      <c r="H21" s="34">
        <v>14.377520670493444</v>
      </c>
      <c r="I21" s="34">
        <v>3468.8197250366211</v>
      </c>
      <c r="J21" s="35">
        <v>1010.6424692064207</v>
      </c>
      <c r="K21" s="35">
        <v>336.88082306880688</v>
      </c>
      <c r="L21" s="34">
        <v>613.38548151652014</v>
      </c>
      <c r="M21" s="35">
        <v>28.17718271414439</v>
      </c>
      <c r="N21" s="35">
        <v>12.725179290258756</v>
      </c>
      <c r="O21" s="35">
        <v>27.268241336268765</v>
      </c>
      <c r="P21" s="35">
        <v>67.261661962796282</v>
      </c>
      <c r="Q21" s="34">
        <v>9954.5680440266933</v>
      </c>
      <c r="R21" s="34">
        <v>362.72993469238281</v>
      </c>
      <c r="S21" s="36"/>
      <c r="U21" s="36">
        <v>26.719410949283176</v>
      </c>
      <c r="V21" s="38">
        <v>0.94352031260822022</v>
      </c>
      <c r="W21" s="36">
        <v>22.258719205093843</v>
      </c>
      <c r="X21" s="35">
        <v>4082.2052065531411</v>
      </c>
      <c r="Y21" s="34">
        <v>2121.2964327613936</v>
      </c>
      <c r="Z21" s="35">
        <v>1960.9087737917478</v>
      </c>
      <c r="AA21" s="34">
        <v>950.26630458532702</v>
      </c>
      <c r="AB21" s="34">
        <v>18.008378287156422</v>
      </c>
      <c r="AC21" s="34">
        <v>11.292775183916092</v>
      </c>
      <c r="AD21" s="34">
        <v>12.408401101827621</v>
      </c>
      <c r="AE21" s="39">
        <v>13.986569886338859</v>
      </c>
      <c r="AF21" s="39">
        <v>10.828312170068793</v>
      </c>
      <c r="AG21" s="39">
        <v>7.2188747800458613</v>
      </c>
      <c r="AH21" s="35">
        <v>3524.5566383299674</v>
      </c>
      <c r="AI21" s="35">
        <v>7244.0489153996568</v>
      </c>
      <c r="AJ21" s="35">
        <v>11185.651822188403</v>
      </c>
      <c r="AK21" s="35">
        <v>2394.1373752594236</v>
      </c>
      <c r="AL21" s="35">
        <v>4945.2854876720157</v>
      </c>
      <c r="AM21" s="35">
        <v>8931.2280683135141</v>
      </c>
      <c r="AN21" s="38">
        <v>9.4810122061004587E-2</v>
      </c>
      <c r="AO21" s="38">
        <v>9.1338005396835995E-2</v>
      </c>
      <c r="AP21" s="38">
        <v>8.4985085365309118E-2</v>
      </c>
      <c r="AQ21" s="36">
        <v>17.682551156475416</v>
      </c>
      <c r="AR21" s="36">
        <v>10.339790000123642</v>
      </c>
      <c r="AS21" s="36">
        <v>11.345140430880528</v>
      </c>
      <c r="AT21" s="36">
        <v>12.06466670084753</v>
      </c>
      <c r="AU21" s="36">
        <v>26.935975745112373</v>
      </c>
      <c r="AV21" s="36">
        <v>94.00668520912221</v>
      </c>
      <c r="AW21" s="36">
        <v>139.18991458511081</v>
      </c>
      <c r="AX21" s="36">
        <v>111.85631259774168</v>
      </c>
      <c r="AY21" s="36">
        <v>80.145297964585907</v>
      </c>
      <c r="AZ21" s="40">
        <v>0.99468485834532361</v>
      </c>
      <c r="BA21" s="40">
        <v>0.99448601270760906</v>
      </c>
      <c r="BB21" s="40">
        <v>0.99246893468083852</v>
      </c>
      <c r="BC21" s="40">
        <v>0.99496074585129413</v>
      </c>
      <c r="BD21" s="40">
        <v>0.99455320106144329</v>
      </c>
      <c r="BE21" s="40">
        <v>0.98947438308706481</v>
      </c>
      <c r="BF21" s="36">
        <v>126.56876438022857</v>
      </c>
      <c r="BG21" s="36">
        <v>131.38014069678476</v>
      </c>
      <c r="BH21" s="36">
        <v>141.20124664719577</v>
      </c>
      <c r="BJ21" s="41"/>
      <c r="BK21" s="41"/>
      <c r="BL21" s="35">
        <v>31</v>
      </c>
      <c r="BM21" s="35">
        <v>24</v>
      </c>
      <c r="BN21" s="35">
        <v>16</v>
      </c>
      <c r="BO21" s="35">
        <v>2418</v>
      </c>
      <c r="BP21" s="35">
        <v>1152</v>
      </c>
      <c r="BQ21" s="35">
        <v>384</v>
      </c>
      <c r="BR21" s="35">
        <v>3954</v>
      </c>
      <c r="BS21" s="34">
        <v>118.15514318148296</v>
      </c>
      <c r="BT21" s="35">
        <v>14</v>
      </c>
      <c r="BU21" s="35">
        <v>30</v>
      </c>
      <c r="BV21" s="35">
        <v>74</v>
      </c>
      <c r="BW21" s="35">
        <v>31</v>
      </c>
      <c r="BX21" s="37"/>
      <c r="BY21" s="40">
        <v>0.98342179219263737</v>
      </c>
      <c r="CA21" s="38">
        <v>9.2127038857159352E-2</v>
      </c>
      <c r="CB21" s="38">
        <v>9.2844342473683075E-2</v>
      </c>
      <c r="CC21" s="36">
        <v>41.709554572900132</v>
      </c>
      <c r="CD21" s="36">
        <v>39.367481587479588</v>
      </c>
      <c r="CE21" s="35">
        <v>126.92673059694134</v>
      </c>
      <c r="CF21" s="36">
        <v>26.904458655934349</v>
      </c>
      <c r="CG21" s="42">
        <v>0.98342179219263737</v>
      </c>
      <c r="CH21" s="35">
        <v>3772.2773478522604</v>
      </c>
      <c r="CI21" s="42">
        <v>0.99253045836351694</v>
      </c>
      <c r="CJ21" s="42">
        <v>0.99395251347626523</v>
      </c>
      <c r="CK21" s="43">
        <v>0.84974163461164187</v>
      </c>
      <c r="CM21" s="39"/>
      <c r="CN21" s="35"/>
      <c r="CO21" s="42">
        <v>0.99295914311423461</v>
      </c>
      <c r="CQ21" s="37">
        <v>0.94352031260822022</v>
      </c>
    </row>
    <row r="22" spans="1:95" ht="11.25" customHeight="1">
      <c r="A22" s="33">
        <v>44708</v>
      </c>
      <c r="B22" s="34">
        <v>174.47201999028525</v>
      </c>
      <c r="C22" s="35">
        <v>156.44404397408169</v>
      </c>
      <c r="D22" s="35">
        <v>156.44404397408169</v>
      </c>
      <c r="E22" s="35">
        <v>145.0190233588219</v>
      </c>
      <c r="F22" s="34">
        <v>132.57516900698343</v>
      </c>
      <c r="G22" s="36">
        <v>14.429679880539576</v>
      </c>
      <c r="H22" s="34">
        <v>14.429679880539576</v>
      </c>
      <c r="I22" s="34">
        <v>3468.6237030029297</v>
      </c>
      <c r="J22" s="35">
        <v>1010.5853580827959</v>
      </c>
      <c r="K22" s="35">
        <v>336.86178602759861</v>
      </c>
      <c r="L22" s="34">
        <v>613.82178497314453</v>
      </c>
      <c r="M22" s="35">
        <v>28.60867663224538</v>
      </c>
      <c r="N22" s="35">
        <v>12.920047511336623</v>
      </c>
      <c r="O22" s="35">
        <v>27.685816095721336</v>
      </c>
      <c r="P22" s="35">
        <v>68.291679702779305</v>
      </c>
      <c r="Q22" s="34">
        <v>10084.666941324869</v>
      </c>
      <c r="R22" s="34">
        <v>362.90708605448407</v>
      </c>
      <c r="S22" s="36"/>
      <c r="U22" s="36">
        <v>26.884145162723687</v>
      </c>
      <c r="V22" s="38">
        <v>0.93831229721134601</v>
      </c>
      <c r="W22" s="36">
        <v>22.599580179704144</v>
      </c>
      <c r="X22" s="35">
        <v>4082.4454879760742</v>
      </c>
      <c r="Y22" s="34">
        <v>2121.176558892535</v>
      </c>
      <c r="Z22" s="35">
        <v>1961.268929083539</v>
      </c>
      <c r="AA22" s="34">
        <v>950.68357100074309</v>
      </c>
      <c r="AB22" s="34">
        <v>18.027976016203564</v>
      </c>
      <c r="AC22" s="34">
        <v>11.425020615259806</v>
      </c>
      <c r="AD22" s="34">
        <v>12.29121540983518</v>
      </c>
      <c r="AE22" s="39">
        <v>13.985779509181549</v>
      </c>
      <c r="AF22" s="39">
        <v>10.827700265172814</v>
      </c>
      <c r="AG22" s="39">
        <v>7.2184668434485415</v>
      </c>
      <c r="AH22" s="35">
        <v>3665.1796377236542</v>
      </c>
      <c r="AI22" s="35">
        <v>7531.868942540671</v>
      </c>
      <c r="AJ22" s="35">
        <v>11627.836254982256</v>
      </c>
      <c r="AK22" s="35">
        <v>2489.7033225575574</v>
      </c>
      <c r="AL22" s="35">
        <v>5142.2309005679681</v>
      </c>
      <c r="AM22" s="35">
        <v>9285.2520604260117</v>
      </c>
      <c r="AN22" s="38">
        <v>9.4652402246038908E-2</v>
      </c>
      <c r="AO22" s="38">
        <v>9.1753312425373698E-2</v>
      </c>
      <c r="AP22" s="38">
        <v>8.652210019097871E-2</v>
      </c>
      <c r="AQ22" s="36">
        <v>17.699156385491946</v>
      </c>
      <c r="AR22" s="36">
        <v>10.456686455506455</v>
      </c>
      <c r="AS22" s="36">
        <v>11.228800576805654</v>
      </c>
      <c r="AT22" s="36">
        <v>11.713551953635452</v>
      </c>
      <c r="AU22" s="36">
        <v>26.154373329334287</v>
      </c>
      <c r="AV22" s="36">
        <v>91.295218642441881</v>
      </c>
      <c r="AW22" s="36">
        <v>138.64443572641278</v>
      </c>
      <c r="AX22" s="36">
        <v>110.729128363551</v>
      </c>
      <c r="AY22" s="36">
        <v>78.282614398746929</v>
      </c>
      <c r="AZ22" s="40">
        <v>0.99481060759558115</v>
      </c>
      <c r="BA22" s="40">
        <v>0.99461599126311817</v>
      </c>
      <c r="BB22" s="40">
        <v>0.99264514530587278</v>
      </c>
      <c r="BC22" s="40">
        <v>0.99529520170234476</v>
      </c>
      <c r="BD22" s="40">
        <v>0.99491380806598051</v>
      </c>
      <c r="BE22" s="40">
        <v>0.99016771779071622</v>
      </c>
      <c r="BF22" s="36">
        <v>126.77966660378327</v>
      </c>
      <c r="BG22" s="36">
        <v>130.78546902336672</v>
      </c>
      <c r="BH22" s="36">
        <v>138.69288856272109</v>
      </c>
      <c r="BJ22" s="41"/>
      <c r="BK22" s="41"/>
      <c r="BL22" s="35">
        <v>31</v>
      </c>
      <c r="BM22" s="35">
        <v>24</v>
      </c>
      <c r="BN22" s="35">
        <v>16</v>
      </c>
      <c r="BO22" s="35">
        <v>2418</v>
      </c>
      <c r="BP22" s="35">
        <v>1152</v>
      </c>
      <c r="BQ22" s="35">
        <v>384</v>
      </c>
      <c r="BR22" s="35">
        <v>3954</v>
      </c>
      <c r="BS22" s="34">
        <v>118.17960071563721</v>
      </c>
      <c r="BT22" s="35">
        <v>14</v>
      </c>
      <c r="BU22" s="35">
        <v>30</v>
      </c>
      <c r="BV22" s="35">
        <v>74</v>
      </c>
      <c r="BW22" s="35">
        <v>31</v>
      </c>
      <c r="BX22" s="37"/>
      <c r="BY22" s="40">
        <v>0.9838142377962229</v>
      </c>
      <c r="CA22" s="38">
        <v>9.2423845174616395E-2</v>
      </c>
      <c r="CB22" s="38">
        <v>9.3018161613123013E-2</v>
      </c>
      <c r="CC22" s="36">
        <v>41.744212041298553</v>
      </c>
      <c r="CD22" s="36">
        <v>39.384643417804057</v>
      </c>
      <c r="CE22" s="35">
        <v>125.95633520728042</v>
      </c>
      <c r="CF22" s="36">
        <v>26.123950351572752</v>
      </c>
      <c r="CG22" s="42">
        <v>0.9838142377962229</v>
      </c>
      <c r="CH22" s="35">
        <v>3922.4808858376482</v>
      </c>
      <c r="CI22" s="42">
        <v>0.99270648411939011</v>
      </c>
      <c r="CJ22" s="42">
        <v>0.99435275831284775</v>
      </c>
      <c r="CK22" s="43">
        <v>0.84964360533875627</v>
      </c>
      <c r="CM22" s="39"/>
      <c r="CN22" s="35"/>
      <c r="CO22" s="42">
        <v>0.99316340097868161</v>
      </c>
      <c r="CQ22" s="37">
        <v>0.93831229721134601</v>
      </c>
    </row>
    <row r="23" spans="1:95" ht="11.25" customHeight="1">
      <c r="A23" s="33">
        <v>44707</v>
      </c>
      <c r="B23" s="34">
        <v>173.91327460606894</v>
      </c>
      <c r="C23" s="35">
        <v>155.92363997300467</v>
      </c>
      <c r="D23" s="35">
        <v>155.92363997300467</v>
      </c>
      <c r="E23" s="35">
        <v>144.53209963440895</v>
      </c>
      <c r="F23" s="34">
        <v>131.9089732170105</v>
      </c>
      <c r="G23" s="36">
        <v>14.374429454406103</v>
      </c>
      <c r="H23" s="34">
        <v>14.374429454406103</v>
      </c>
      <c r="I23" s="34">
        <v>3470.7486190795898</v>
      </c>
      <c r="J23" s="35">
        <v>1011.2044535102903</v>
      </c>
      <c r="K23" s="35">
        <v>337.06815117009671</v>
      </c>
      <c r="L23" s="34">
        <v>613.43480364481604</v>
      </c>
      <c r="M23" s="35">
        <v>28.105515221754711</v>
      </c>
      <c r="N23" s="35">
        <v>12.69281332595374</v>
      </c>
      <c r="O23" s="35">
        <v>27.198885698472303</v>
      </c>
      <c r="P23" s="35">
        <v>67.090584722898342</v>
      </c>
      <c r="Q23" s="34">
        <v>9888.3594360351563</v>
      </c>
      <c r="R23" s="34">
        <v>361.73367468516034</v>
      </c>
      <c r="S23" s="36"/>
      <c r="U23" s="36">
        <v>26.947432447362832</v>
      </c>
      <c r="V23" s="38">
        <v>0.93632065721287105</v>
      </c>
      <c r="W23" s="36">
        <v>22.20210507850005</v>
      </c>
      <c r="X23" s="35">
        <v>4084.1834227244058</v>
      </c>
      <c r="Y23" s="34">
        <v>2122.476014399203</v>
      </c>
      <c r="Z23" s="35">
        <v>1961.7074083252032</v>
      </c>
      <c r="AA23" s="34">
        <v>950.50295481491275</v>
      </c>
      <c r="AB23" s="34">
        <v>17.98963463306427</v>
      </c>
      <c r="AC23" s="34">
        <v>11.391540338595709</v>
      </c>
      <c r="AD23" s="34">
        <v>12.513067901134491</v>
      </c>
      <c r="AE23" s="39">
        <v>13.994347347687052</v>
      </c>
      <c r="AF23" s="39">
        <v>10.834333430467396</v>
      </c>
      <c r="AG23" s="39">
        <v>7.2228889536449294</v>
      </c>
      <c r="AH23" s="35">
        <v>3733.8567282027698</v>
      </c>
      <c r="AI23" s="35">
        <v>7677.2310217724926</v>
      </c>
      <c r="AJ23" s="35">
        <v>11858.826118790063</v>
      </c>
      <c r="AK23" s="35">
        <v>2535.8771373509553</v>
      </c>
      <c r="AL23" s="35">
        <v>5239.8570301344707</v>
      </c>
      <c r="AM23" s="35">
        <v>9466.88986702904</v>
      </c>
      <c r="AN23" s="38">
        <v>9.5000191515904372E-2</v>
      </c>
      <c r="AO23" s="38">
        <v>9.2398181736084509E-2</v>
      </c>
      <c r="AP23" s="38">
        <v>8.8005132304773928E-2</v>
      </c>
      <c r="AQ23" s="36">
        <v>17.651978434692829</v>
      </c>
      <c r="AR23" s="36">
        <v>10.424659080967636</v>
      </c>
      <c r="AS23" s="36">
        <v>11.437700598462495</v>
      </c>
      <c r="AT23" s="36">
        <v>11.280931180500827</v>
      </c>
      <c r="AU23" s="36">
        <v>25.177546459802759</v>
      </c>
      <c r="AV23" s="36">
        <v>87.835758717332538</v>
      </c>
      <c r="AW23" s="36">
        <v>137.92810621500567</v>
      </c>
      <c r="AX23" s="36">
        <v>109.79014962712073</v>
      </c>
      <c r="AY23" s="36">
        <v>76.847110559772929</v>
      </c>
      <c r="AZ23" s="40">
        <v>0.99499470493305797</v>
      </c>
      <c r="BA23" s="40">
        <v>0.99480923133168486</v>
      </c>
      <c r="BB23" s="40">
        <v>0.99291313349312749</v>
      </c>
      <c r="BC23" s="40">
        <v>0.99555146776855086</v>
      </c>
      <c r="BD23" s="40">
        <v>0.99519499362005359</v>
      </c>
      <c r="BE23" s="40">
        <v>0.99072179354032164</v>
      </c>
      <c r="BF23" s="36">
        <v>126.3155348270117</v>
      </c>
      <c r="BG23" s="36">
        <v>129.87268552833012</v>
      </c>
      <c r="BH23" s="36">
        <v>136.35568387582603</v>
      </c>
      <c r="BJ23" s="41"/>
      <c r="BK23" s="41"/>
      <c r="BL23" s="35">
        <v>31</v>
      </c>
      <c r="BM23" s="35">
        <v>24</v>
      </c>
      <c r="BN23" s="35">
        <v>16</v>
      </c>
      <c r="BO23" s="35">
        <v>2418</v>
      </c>
      <c r="BP23" s="35">
        <v>1152</v>
      </c>
      <c r="BQ23" s="35">
        <v>384</v>
      </c>
      <c r="BR23" s="35">
        <v>3954</v>
      </c>
      <c r="BS23" s="34">
        <v>117.54921944936116</v>
      </c>
      <c r="BT23" s="35">
        <v>14</v>
      </c>
      <c r="BU23" s="35">
        <v>30</v>
      </c>
      <c r="BV23" s="35">
        <v>74</v>
      </c>
      <c r="BW23" s="35">
        <v>31</v>
      </c>
      <c r="BX23" s="37"/>
      <c r="BY23" s="40">
        <v>0.98438613164409472</v>
      </c>
      <c r="CA23" s="38">
        <v>9.3048338912581144E-2</v>
      </c>
      <c r="CB23" s="38">
        <v>9.3562756512508685E-2</v>
      </c>
      <c r="CC23" s="36">
        <v>41.894242872794472</v>
      </c>
      <c r="CD23" s="36">
        <v>39.514338114122964</v>
      </c>
      <c r="CE23" s="35">
        <v>124.97135709754782</v>
      </c>
      <c r="CF23" s="36">
        <v>25.149195108067865</v>
      </c>
      <c r="CG23" s="42">
        <v>0.98438613164409472</v>
      </c>
      <c r="CH23" s="35">
        <v>3996.8011951868166</v>
      </c>
      <c r="CI23" s="42">
        <v>0.99296799769385558</v>
      </c>
      <c r="CJ23" s="42">
        <v>0.99466464816451505</v>
      </c>
      <c r="CK23" s="43">
        <v>0.84980233741911215</v>
      </c>
      <c r="CM23" s="39"/>
      <c r="CN23" s="35"/>
      <c r="CO23" s="42">
        <v>0.99341849297870788</v>
      </c>
      <c r="CQ23" s="37">
        <v>0.93632065721287105</v>
      </c>
    </row>
    <row r="24" spans="1:95" ht="11.25" customHeight="1">
      <c r="A24" s="33">
        <v>44706</v>
      </c>
      <c r="B24" s="34">
        <v>174.58377345403036</v>
      </c>
      <c r="C24" s="35">
        <v>156.45244850715002</v>
      </c>
      <c r="D24" s="35">
        <v>156.45244850715002</v>
      </c>
      <c r="E24" s="35">
        <v>145.06274028619131</v>
      </c>
      <c r="F24" s="34">
        <v>132.54631026585898</v>
      </c>
      <c r="G24" s="36">
        <v>14.357917348543802</v>
      </c>
      <c r="H24" s="34">
        <v>14.357917348543802</v>
      </c>
      <c r="I24" s="34">
        <v>3470.5747197469077</v>
      </c>
      <c r="J24" s="35">
        <v>1011.1537878473539</v>
      </c>
      <c r="K24" s="35">
        <v>337.05126261578465</v>
      </c>
      <c r="L24" s="34">
        <v>613.08867073059082</v>
      </c>
      <c r="M24" s="35">
        <v>28.681039174397785</v>
      </c>
      <c r="N24" s="35">
        <v>12.95272736908287</v>
      </c>
      <c r="O24" s="35">
        <v>27.755844362320438</v>
      </c>
      <c r="P24" s="35">
        <v>68.464416093723742</v>
      </c>
      <c r="Q24" s="34">
        <v>9980.0722859700527</v>
      </c>
      <c r="R24" s="34">
        <v>362.47689946492511</v>
      </c>
      <c r="S24" s="36"/>
      <c r="U24" s="36">
        <v>26.855434709125095</v>
      </c>
      <c r="V24" s="38">
        <v>0.93921748434517438</v>
      </c>
      <c r="W24" s="36">
        <v>22.656743364649834</v>
      </c>
      <c r="X24" s="35">
        <v>4083.6633904774985</v>
      </c>
      <c r="Y24" s="34">
        <v>2122.3696692837689</v>
      </c>
      <c r="Z24" s="35">
        <v>1961.2937211937294</v>
      </c>
      <c r="AA24" s="34">
        <v>950.13993334637553</v>
      </c>
      <c r="AB24" s="34">
        <v>18.131324946880341</v>
      </c>
      <c r="AC24" s="34">
        <v>11.38970822095871</v>
      </c>
      <c r="AD24" s="34">
        <v>12.546285361051559</v>
      </c>
      <c r="AE24" s="39">
        <v>13.993646171101773</v>
      </c>
      <c r="AF24" s="39">
        <v>10.833790584078791</v>
      </c>
      <c r="AG24" s="39">
        <v>7.2225270560525283</v>
      </c>
      <c r="AH24" s="35">
        <v>3761.3124775933838</v>
      </c>
      <c r="AI24" s="35">
        <v>7734.6218811230492</v>
      </c>
      <c r="AJ24" s="35">
        <v>11949.164045016652</v>
      </c>
      <c r="AK24" s="35">
        <v>2554.4734976047835</v>
      </c>
      <c r="AL24" s="35">
        <v>5278.6688663572186</v>
      </c>
      <c r="AM24" s="35">
        <v>9538.2842057036924</v>
      </c>
      <c r="AN24" s="38">
        <v>9.4928359046519389E-2</v>
      </c>
      <c r="AO24" s="38">
        <v>9.2380727199355417E-2</v>
      </c>
      <c r="AP24" s="38">
        <v>8.7986288817844427E-2</v>
      </c>
      <c r="AQ24" s="36">
        <v>17.795131519796772</v>
      </c>
      <c r="AR24" s="36">
        <v>10.427153691570668</v>
      </c>
      <c r="AS24" s="36">
        <v>11.475867933500844</v>
      </c>
      <c r="AT24" s="36">
        <v>11.462910239172908</v>
      </c>
      <c r="AU24" s="36">
        <v>25.581827077886651</v>
      </c>
      <c r="AV24" s="36">
        <v>89.234245936328747</v>
      </c>
      <c r="AW24" s="36">
        <v>138.4525897808679</v>
      </c>
      <c r="AX24" s="36">
        <v>110.14511193815237</v>
      </c>
      <c r="AY24" s="36">
        <v>77.097508979431495</v>
      </c>
      <c r="AZ24" s="40">
        <v>0.99492939449901197</v>
      </c>
      <c r="BA24" s="40">
        <v>0.99474188567894117</v>
      </c>
      <c r="BB24" s="40">
        <v>0.99282214551200054</v>
      </c>
      <c r="BC24" s="40">
        <v>0.99551261336243224</v>
      </c>
      <c r="BD24" s="40">
        <v>0.99515373520757699</v>
      </c>
      <c r="BE24" s="40">
        <v>0.99064462286802402</v>
      </c>
      <c r="BF24" s="36">
        <v>126.41111803185633</v>
      </c>
      <c r="BG24" s="36">
        <v>129.89722384523219</v>
      </c>
      <c r="BH24" s="36">
        <v>136.38488634113511</v>
      </c>
      <c r="BJ24" s="41"/>
      <c r="BK24" s="41"/>
      <c r="BL24" s="35">
        <v>31</v>
      </c>
      <c r="BM24" s="35">
        <v>24</v>
      </c>
      <c r="BN24" s="35">
        <v>16</v>
      </c>
      <c r="BO24" s="35">
        <v>2418</v>
      </c>
      <c r="BP24" s="35">
        <v>1152</v>
      </c>
      <c r="BQ24" s="35">
        <v>384</v>
      </c>
      <c r="BR24" s="35">
        <v>3954</v>
      </c>
      <c r="BS24" s="34">
        <v>118.20216377576192</v>
      </c>
      <c r="BT24" s="35">
        <v>14</v>
      </c>
      <c r="BU24" s="35">
        <v>30</v>
      </c>
      <c r="BV24" s="35">
        <v>74</v>
      </c>
      <c r="BW24" s="35">
        <v>31</v>
      </c>
      <c r="BX24" s="37"/>
      <c r="BY24" s="40">
        <v>0.98418215266116449</v>
      </c>
      <c r="CA24" s="38">
        <v>9.3002385618838918E-2</v>
      </c>
      <c r="CB24" s="38">
        <v>9.3511913205410607E-2</v>
      </c>
      <c r="CC24" s="36">
        <v>42.06731852889061</v>
      </c>
      <c r="CD24" s="36">
        <v>39.698153144868286</v>
      </c>
      <c r="CE24" s="35">
        <v>125.43506627944184</v>
      </c>
      <c r="CF24" s="36">
        <v>25.552961764653183</v>
      </c>
      <c r="CG24" s="42">
        <v>0.98418215266116449</v>
      </c>
      <c r="CH24" s="35">
        <v>4026.4149181188923</v>
      </c>
      <c r="CI24" s="42">
        <v>0.99287678002449942</v>
      </c>
      <c r="CJ24" s="42">
        <v>0.99461889387377322</v>
      </c>
      <c r="CK24" s="43">
        <v>0.84986797095954991</v>
      </c>
      <c r="CM24" s="39"/>
      <c r="CN24" s="35"/>
      <c r="CO24" s="42">
        <v>0.99331282784414354</v>
      </c>
      <c r="CQ24" s="37">
        <v>0.93921748434517438</v>
      </c>
    </row>
    <row r="25" spans="1:95" ht="11.25" customHeight="1">
      <c r="A25" s="33">
        <v>44705</v>
      </c>
      <c r="B25" s="34">
        <v>174.41765403747559</v>
      </c>
      <c r="C25" s="35">
        <v>156.31212121248245</v>
      </c>
      <c r="D25" s="35">
        <v>156.31212121248245</v>
      </c>
      <c r="E25" s="35">
        <v>144.86655536293983</v>
      </c>
      <c r="F25" s="34">
        <v>132.22901137669882</v>
      </c>
      <c r="G25" s="36">
        <v>14.346080869436264</v>
      </c>
      <c r="H25" s="34">
        <v>14.346080869436264</v>
      </c>
      <c r="I25" s="34">
        <v>3470.5042775472007</v>
      </c>
      <c r="J25" s="35">
        <v>1011.1332644750569</v>
      </c>
      <c r="K25" s="35">
        <v>337.04442149168563</v>
      </c>
      <c r="L25" s="34">
        <v>613.09502410888672</v>
      </c>
      <c r="M25" s="35">
        <v>28.154353181521099</v>
      </c>
      <c r="N25" s="35">
        <v>12.714869178751464</v>
      </c>
      <c r="O25" s="35">
        <v>27.246148240181711</v>
      </c>
      <c r="P25" s="35">
        <v>67.207165659114878</v>
      </c>
      <c r="Q25" s="34">
        <v>9786.5387166341152</v>
      </c>
      <c r="R25" s="34">
        <v>360.74075126647949</v>
      </c>
      <c r="S25" s="36"/>
      <c r="U25" s="36">
        <v>26.718221108118694</v>
      </c>
      <c r="V25" s="38">
        <v>0.94355805486427025</v>
      </c>
      <c r="W25" s="36">
        <v>22.24068489125202</v>
      </c>
      <c r="X25" s="35">
        <v>4083.5993016560874</v>
      </c>
      <c r="Y25" s="34">
        <v>2122.3265915804582</v>
      </c>
      <c r="Z25" s="35">
        <v>1961.2727100756292</v>
      </c>
      <c r="AA25" s="34">
        <v>950.13944560057234</v>
      </c>
      <c r="AB25" s="34">
        <v>18.105532824993134</v>
      </c>
      <c r="AC25" s="34">
        <v>11.445565849542618</v>
      </c>
      <c r="AD25" s="34">
        <v>12.55289027094841</v>
      </c>
      <c r="AE25" s="39">
        <v>13.993362142288735</v>
      </c>
      <c r="AF25" s="39">
        <v>10.833570690804182</v>
      </c>
      <c r="AG25" s="39">
        <v>7.2223804605361206</v>
      </c>
      <c r="AH25" s="35">
        <v>3703.4390675200098</v>
      </c>
      <c r="AI25" s="35">
        <v>7615.6237100194612</v>
      </c>
      <c r="AJ25" s="35">
        <v>11765.309463985644</v>
      </c>
      <c r="AK25" s="35">
        <v>2515.1602580932426</v>
      </c>
      <c r="AL25" s="35">
        <v>5197.4518297161248</v>
      </c>
      <c r="AM25" s="35">
        <v>9391.5308524035809</v>
      </c>
      <c r="AN25" s="38">
        <v>9.5327959018330327E-2</v>
      </c>
      <c r="AO25" s="38">
        <v>9.2598029588123382E-2</v>
      </c>
      <c r="AP25" s="38">
        <v>8.7841297683792244E-2</v>
      </c>
      <c r="AQ25" s="36">
        <v>17.770192886427314</v>
      </c>
      <c r="AR25" s="36">
        <v>10.478406804652552</v>
      </c>
      <c r="AS25" s="36">
        <v>11.481844704865635</v>
      </c>
      <c r="AT25" s="36">
        <v>11.480873853074709</v>
      </c>
      <c r="AU25" s="36">
        <v>25.621810787824835</v>
      </c>
      <c r="AV25" s="36">
        <v>89.373700768517438</v>
      </c>
      <c r="AW25" s="36">
        <v>138.50657981097029</v>
      </c>
      <c r="AX25" s="36">
        <v>110.39222901089516</v>
      </c>
      <c r="AY25" s="36">
        <v>77.580084066660746</v>
      </c>
      <c r="AZ25" s="40">
        <v>0.99494470814023173</v>
      </c>
      <c r="BA25" s="40">
        <v>0.99475778725174457</v>
      </c>
      <c r="BB25" s="40">
        <v>0.99284385403026032</v>
      </c>
      <c r="BC25" s="40">
        <v>0.99543533108233095</v>
      </c>
      <c r="BD25" s="40">
        <v>0.99507031298658055</v>
      </c>
      <c r="BE25" s="40">
        <v>0.99048358545873871</v>
      </c>
      <c r="BF25" s="36">
        <v>125.88122229379269</v>
      </c>
      <c r="BG25" s="36">
        <v>129.59239039292819</v>
      </c>
      <c r="BH25" s="36">
        <v>136.61000368183474</v>
      </c>
      <c r="BJ25" s="41"/>
      <c r="BK25" s="41"/>
      <c r="BL25" s="35">
        <v>31</v>
      </c>
      <c r="BM25" s="35">
        <v>24</v>
      </c>
      <c r="BN25" s="35">
        <v>16</v>
      </c>
      <c r="BO25" s="35">
        <v>2418</v>
      </c>
      <c r="BP25" s="35">
        <v>1152</v>
      </c>
      <c r="BQ25" s="35">
        <v>384</v>
      </c>
      <c r="BR25" s="35">
        <v>3954</v>
      </c>
      <c r="BS25" s="34">
        <v>117.86351958910625</v>
      </c>
      <c r="BT25" s="35">
        <v>14</v>
      </c>
      <c r="BU25" s="35">
        <v>30</v>
      </c>
      <c r="BV25" s="35">
        <v>74</v>
      </c>
      <c r="BW25" s="35">
        <v>31</v>
      </c>
      <c r="BX25" s="37"/>
      <c r="BY25" s="40">
        <v>0.98422988029869873</v>
      </c>
      <c r="CA25" s="38">
        <v>9.325651578713802E-2</v>
      </c>
      <c r="CB25" s="38">
        <v>9.3805511710272405E-2</v>
      </c>
      <c r="CC25" s="36">
        <v>42.103988945484161</v>
      </c>
      <c r="CD25" s="36">
        <v>39.730444395945504</v>
      </c>
      <c r="CE25" s="35">
        <v>125.64547537090539</v>
      </c>
      <c r="CF25" s="36">
        <v>25.592940299296274</v>
      </c>
      <c r="CG25" s="42">
        <v>0.98422988029869873</v>
      </c>
      <c r="CH25" s="35">
        <v>3964.458740320033</v>
      </c>
      <c r="CI25" s="42">
        <v>0.99289831096104475</v>
      </c>
      <c r="CJ25" s="42">
        <v>0.99452624599191619</v>
      </c>
      <c r="CK25" s="43">
        <v>0.84986405892952122</v>
      </c>
      <c r="CM25" s="39"/>
      <c r="CN25" s="35"/>
      <c r="CO25" s="42">
        <v>0.99330236552098272</v>
      </c>
      <c r="CQ25" s="37">
        <v>0.94355805486427025</v>
      </c>
    </row>
    <row r="26" spans="1:95" ht="11.25" customHeight="1">
      <c r="A26" s="33">
        <v>44704</v>
      </c>
      <c r="B26" s="34">
        <v>171.96208683649698</v>
      </c>
      <c r="C26" s="35">
        <v>153.8220192193985</v>
      </c>
      <c r="D26" s="35">
        <v>153.8220192193985</v>
      </c>
      <c r="E26" s="35">
        <v>142.24744869271913</v>
      </c>
      <c r="F26" s="34">
        <v>129.54110924402872</v>
      </c>
      <c r="G26" s="36">
        <v>14.144421557585398</v>
      </c>
      <c r="H26" s="34">
        <v>14.144421557585398</v>
      </c>
      <c r="I26" s="34">
        <v>3466.6830037434897</v>
      </c>
      <c r="J26" s="35">
        <v>1010.0199343228377</v>
      </c>
      <c r="K26" s="35">
        <v>336.67331144094589</v>
      </c>
      <c r="L26" s="34">
        <v>611.77875200907386</v>
      </c>
      <c r="M26" s="35">
        <v>26.444574117660522</v>
      </c>
      <c r="N26" s="35">
        <v>11.942710891846687</v>
      </c>
      <c r="O26" s="35">
        <v>25.591523339671475</v>
      </c>
      <c r="P26" s="35">
        <v>63.125757571189638</v>
      </c>
      <c r="Q26" s="34">
        <v>9152.4585978190098</v>
      </c>
      <c r="R26" s="34">
        <v>355.05138142903644</v>
      </c>
      <c r="S26" s="36"/>
      <c r="U26" s="36">
        <v>26.530543609901706</v>
      </c>
      <c r="V26" s="38">
        <v>0.94953398040540071</v>
      </c>
      <c r="W26" s="36">
        <v>20.890035592089948</v>
      </c>
      <c r="X26" s="35">
        <v>4078.4617557525635</v>
      </c>
      <c r="Y26" s="34">
        <v>2119.9897579797062</v>
      </c>
      <c r="Z26" s="35">
        <v>1958.4719977728573</v>
      </c>
      <c r="AA26" s="34">
        <v>948.45206345001975</v>
      </c>
      <c r="AB26" s="34">
        <v>18.140067617098492</v>
      </c>
      <c r="AC26" s="34">
        <v>11.574570526679357</v>
      </c>
      <c r="AD26" s="34">
        <v>12.584534466266632</v>
      </c>
      <c r="AE26" s="39">
        <v>13.977954448217844</v>
      </c>
      <c r="AF26" s="39">
        <v>10.821642153458974</v>
      </c>
      <c r="AG26" s="39">
        <v>7.2144281023059831</v>
      </c>
      <c r="AH26" s="35">
        <v>3490.7254681503896</v>
      </c>
      <c r="AI26" s="35">
        <v>7180.7953137752102</v>
      </c>
      <c r="AJ26" s="35">
        <v>11097.782249591628</v>
      </c>
      <c r="AK26" s="35">
        <v>2370.4560130660966</v>
      </c>
      <c r="AL26" s="35">
        <v>4899.7049072344407</v>
      </c>
      <c r="AM26" s="35">
        <v>8856.8717164623395</v>
      </c>
      <c r="AN26" s="38">
        <v>9.6911660251977172E-2</v>
      </c>
      <c r="AO26" s="38">
        <v>9.3823418814163576E-2</v>
      </c>
      <c r="AP26" s="38">
        <v>8.8072066351641845E-2</v>
      </c>
      <c r="AQ26" s="36">
        <v>17.839216781110277</v>
      </c>
      <c r="AR26" s="36">
        <v>10.621060402886171</v>
      </c>
      <c r="AS26" s="36">
        <v>11.544044653167976</v>
      </c>
      <c r="AT26" s="36">
        <v>11.501729812439876</v>
      </c>
      <c r="AU26" s="36">
        <v>25.661664505853391</v>
      </c>
      <c r="AV26" s="36">
        <v>89.47881657093329</v>
      </c>
      <c r="AW26" s="36">
        <v>136.9550649594911</v>
      </c>
      <c r="AX26" s="36">
        <v>109.51974547899955</v>
      </c>
      <c r="AY26" s="36">
        <v>77.781127616332768</v>
      </c>
      <c r="AZ26" s="40">
        <v>0.99496185087341094</v>
      </c>
      <c r="BA26" s="40">
        <v>0.99477692558548048</v>
      </c>
      <c r="BB26" s="40">
        <v>0.99287268015253538</v>
      </c>
      <c r="BC26" s="40">
        <v>0.99514788304484803</v>
      </c>
      <c r="BD26" s="40">
        <v>0.9947626101996544</v>
      </c>
      <c r="BE26" s="40">
        <v>0.98989724369557963</v>
      </c>
      <c r="BF26" s="36">
        <v>123.82410918148705</v>
      </c>
      <c r="BG26" s="36">
        <v>127.89983728655687</v>
      </c>
      <c r="BH26" s="36">
        <v>136.25205467631559</v>
      </c>
      <c r="BJ26" s="41"/>
      <c r="BK26" s="41"/>
      <c r="BL26" s="35">
        <v>31</v>
      </c>
      <c r="BM26" s="35">
        <v>24</v>
      </c>
      <c r="BN26" s="35">
        <v>16</v>
      </c>
      <c r="BO26" s="35">
        <v>2418</v>
      </c>
      <c r="BP26" s="35">
        <v>1152</v>
      </c>
      <c r="BQ26" s="35">
        <v>384</v>
      </c>
      <c r="BR26" s="35">
        <v>3954</v>
      </c>
      <c r="BS26" s="34">
        <v>115.41151261329651</v>
      </c>
      <c r="BT26" s="35">
        <v>14</v>
      </c>
      <c r="BU26" s="35">
        <v>30</v>
      </c>
      <c r="BV26" s="35">
        <v>74</v>
      </c>
      <c r="BW26" s="35">
        <v>31</v>
      </c>
      <c r="BX26" s="37"/>
      <c r="BY26" s="40">
        <v>0.98428210062600596</v>
      </c>
      <c r="CA26" s="38">
        <v>9.4509087967823174E-2</v>
      </c>
      <c r="CB26" s="38">
        <v>9.5153426009668099E-2</v>
      </c>
      <c r="CC26" s="36">
        <v>42.299172610044479</v>
      </c>
      <c r="CD26" s="36">
        <v>40.004321837164426</v>
      </c>
      <c r="CE26" s="35">
        <v>124.71257936983305</v>
      </c>
      <c r="CF26" s="36">
        <v>25.63310692356772</v>
      </c>
      <c r="CG26" s="42">
        <v>0.98428210062600596</v>
      </c>
      <c r="CH26" s="35">
        <v>3737.2942417423965</v>
      </c>
      <c r="CI26" s="42">
        <v>0.99292413912121313</v>
      </c>
      <c r="CJ26" s="42">
        <v>0.99418449343850313</v>
      </c>
      <c r="CK26" s="43">
        <v>0.84999767347427602</v>
      </c>
      <c r="CM26" s="39"/>
      <c r="CN26" s="35"/>
      <c r="CO26" s="42">
        <v>0.99329185397504549</v>
      </c>
      <c r="CQ26" s="37">
        <v>0.94953398040540071</v>
      </c>
    </row>
    <row r="27" spans="1:95" ht="11.25" customHeight="1">
      <c r="A27" s="33">
        <v>44703</v>
      </c>
      <c r="B27" s="34">
        <v>173.01632420221964</v>
      </c>
      <c r="C27" s="35">
        <v>154.89096293846765</v>
      </c>
      <c r="D27" s="35">
        <v>154.89096293846765</v>
      </c>
      <c r="E27" s="35">
        <v>143.3680784801642</v>
      </c>
      <c r="F27" s="34">
        <v>130.81290165583292</v>
      </c>
      <c r="G27" s="36">
        <v>14.390975713729858</v>
      </c>
      <c r="H27" s="34">
        <v>14.390975713729858</v>
      </c>
      <c r="I27" s="34">
        <v>3469.6252110799155</v>
      </c>
      <c r="J27" s="35">
        <v>1010.8771479929344</v>
      </c>
      <c r="K27" s="35">
        <v>336.95904933097813</v>
      </c>
      <c r="L27" s="34">
        <v>612.57248306274414</v>
      </c>
      <c r="M27" s="35">
        <v>27.325134178002674</v>
      </c>
      <c r="N27" s="35">
        <v>12.340383177162497</v>
      </c>
      <c r="O27" s="35">
        <v>26.443678236776783</v>
      </c>
      <c r="P27" s="35">
        <v>65.22773965071606</v>
      </c>
      <c r="Q27" s="34">
        <v>9548.0661010742188</v>
      </c>
      <c r="R27" s="34">
        <v>357.87910938262939</v>
      </c>
      <c r="S27" s="36"/>
      <c r="U27" s="36">
        <v>26.740289617467813</v>
      </c>
      <c r="V27" s="38">
        <v>0.94285832692232552</v>
      </c>
      <c r="W27" s="36">
        <v>21.585638815634987</v>
      </c>
      <c r="X27" s="35">
        <v>4082.1976941426597</v>
      </c>
      <c r="Y27" s="34">
        <v>2121.789013756003</v>
      </c>
      <c r="Z27" s="35">
        <v>1960.4086803866567</v>
      </c>
      <c r="AA27" s="34">
        <v>949.53153239372227</v>
      </c>
      <c r="AB27" s="34">
        <v>18.125361263751984</v>
      </c>
      <c r="AC27" s="34">
        <v>11.522884458303452</v>
      </c>
      <c r="AD27" s="34">
        <v>12.600068966547648</v>
      </c>
      <c r="AE27" s="39">
        <v>13.989817673116502</v>
      </c>
      <c r="AF27" s="39">
        <v>10.830826585638583</v>
      </c>
      <c r="AG27" s="39">
        <v>7.2205510570923881</v>
      </c>
      <c r="AH27" s="35">
        <v>3617.8263841367761</v>
      </c>
      <c r="AI27" s="35">
        <v>7441.2346473033094</v>
      </c>
      <c r="AJ27" s="35">
        <v>11498.570463360153</v>
      </c>
      <c r="AK27" s="35">
        <v>2456.8509934995686</v>
      </c>
      <c r="AL27" s="35">
        <v>5077.8014377741874</v>
      </c>
      <c r="AM27" s="35">
        <v>9177.465261076286</v>
      </c>
      <c r="AN27" s="38">
        <v>9.6041976548155827E-2</v>
      </c>
      <c r="AO27" s="38">
        <v>9.3275221263915076E-2</v>
      </c>
      <c r="AP27" s="38">
        <v>8.8256473483846937E-2</v>
      </c>
      <c r="AQ27" s="36">
        <v>17.799660190519845</v>
      </c>
      <c r="AR27" s="36">
        <v>10.557197133358974</v>
      </c>
      <c r="AS27" s="36">
        <v>11.537510767574963</v>
      </c>
      <c r="AT27" s="36">
        <v>11.395839760571262</v>
      </c>
      <c r="AU27" s="36">
        <v>25.427819658030852</v>
      </c>
      <c r="AV27" s="36">
        <v>88.676373916148975</v>
      </c>
      <c r="AW27" s="36">
        <v>137.34011480500175</v>
      </c>
      <c r="AX27" s="36">
        <v>109.48175619789902</v>
      </c>
      <c r="AY27" s="36">
        <v>77.138326747140852</v>
      </c>
      <c r="AZ27" s="40">
        <v>0.99497715441033541</v>
      </c>
      <c r="BA27" s="40">
        <v>0.9947922976979644</v>
      </c>
      <c r="BB27" s="40">
        <v>0.99289261928047146</v>
      </c>
      <c r="BC27" s="40">
        <v>0.99536160728073353</v>
      </c>
      <c r="BD27" s="40">
        <v>0.99499235644212647</v>
      </c>
      <c r="BE27" s="40">
        <v>0.99033759634130725</v>
      </c>
      <c r="BF27" s="36">
        <v>124.94536692487948</v>
      </c>
      <c r="BG27" s="36">
        <v>128.65153078594068</v>
      </c>
      <c r="BH27" s="36">
        <v>135.9673633707593</v>
      </c>
      <c r="BJ27" s="41"/>
      <c r="BK27" s="41"/>
      <c r="BL27" s="35">
        <v>31</v>
      </c>
      <c r="BM27" s="35">
        <v>24</v>
      </c>
      <c r="BN27" s="35">
        <v>16</v>
      </c>
      <c r="BO27" s="35">
        <v>2418</v>
      </c>
      <c r="BP27" s="35">
        <v>1152</v>
      </c>
      <c r="BQ27" s="35">
        <v>384</v>
      </c>
      <c r="BR27" s="35">
        <v>3954</v>
      </c>
      <c r="BS27" s="34">
        <v>116.383846839269</v>
      </c>
      <c r="BT27" s="35">
        <v>14</v>
      </c>
      <c r="BU27" s="35">
        <v>30</v>
      </c>
      <c r="BV27" s="35">
        <v>74</v>
      </c>
      <c r="BW27" s="35">
        <v>31</v>
      </c>
      <c r="BX27" s="37"/>
      <c r="BY27" s="40">
        <v>0.98433026586960781</v>
      </c>
      <c r="CA27" s="38">
        <v>9.3910934366909365E-2</v>
      </c>
      <c r="CB27" s="38">
        <v>9.4479777442404697E-2</v>
      </c>
      <c r="CC27" s="36">
        <v>42.248314688603081</v>
      </c>
      <c r="CD27" s="36">
        <v>39.894368091453785</v>
      </c>
      <c r="CE27" s="35">
        <v>124.71431640955575</v>
      </c>
      <c r="CF27" s="36">
        <v>25.399442557761766</v>
      </c>
      <c r="CG27" s="42">
        <v>0.98433026586960781</v>
      </c>
      <c r="CH27" s="35">
        <v>3873.1511428556182</v>
      </c>
      <c r="CI27" s="42">
        <v>0.9929449863508667</v>
      </c>
      <c r="CJ27" s="42">
        <v>0.99443960526207109</v>
      </c>
      <c r="CK27" s="43">
        <v>0.84994051514416036</v>
      </c>
      <c r="CM27" s="39"/>
      <c r="CN27" s="35"/>
      <c r="CO27" s="42">
        <v>0.99335300359266021</v>
      </c>
      <c r="CQ27" s="37">
        <v>0.94285832692232552</v>
      </c>
    </row>
    <row r="28" spans="1:95" ht="11.25" customHeight="1">
      <c r="A28" s="33">
        <v>44702</v>
      </c>
      <c r="B28" s="34">
        <v>174.95938142140707</v>
      </c>
      <c r="C28" s="35">
        <v>156.85115937391919</v>
      </c>
      <c r="D28" s="35">
        <v>156.85115937391919</v>
      </c>
      <c r="E28" s="35">
        <v>145.32576746741933</v>
      </c>
      <c r="F28" s="34">
        <v>132.72055562337241</v>
      </c>
      <c r="G28" s="36">
        <v>14.368154793977737</v>
      </c>
      <c r="H28" s="34">
        <v>14.368154793977737</v>
      </c>
      <c r="I28" s="34">
        <v>3470.8095092773438</v>
      </c>
      <c r="J28" s="35">
        <v>1011.2221939017451</v>
      </c>
      <c r="K28" s="35">
        <v>337.07406463391504</v>
      </c>
      <c r="L28" s="34">
        <v>614.15774408976233</v>
      </c>
      <c r="M28" s="35">
        <v>28.318264007568359</v>
      </c>
      <c r="N28" s="35">
        <v>12.788893422772807</v>
      </c>
      <c r="O28" s="35">
        <v>27.404771620227447</v>
      </c>
      <c r="P28" s="35">
        <v>67.598436663227702</v>
      </c>
      <c r="Q28" s="34">
        <v>9992.3350321451817</v>
      </c>
      <c r="R28" s="34">
        <v>362.912761370341</v>
      </c>
      <c r="S28" s="36"/>
      <c r="U28" s="36">
        <v>26.722821615360406</v>
      </c>
      <c r="V28" s="38">
        <v>0.94341213488959208</v>
      </c>
      <c r="W28" s="36">
        <v>22.370167142500282</v>
      </c>
      <c r="X28" s="35">
        <v>4084.967253367106</v>
      </c>
      <c r="Y28" s="34">
        <v>2122.5132507416838</v>
      </c>
      <c r="Z28" s="35">
        <v>1962.4540026254224</v>
      </c>
      <c r="AA28" s="34">
        <v>951.23180872367743</v>
      </c>
      <c r="AB28" s="34">
        <v>18.108222047487896</v>
      </c>
      <c r="AC28" s="34">
        <v>11.525391906499863</v>
      </c>
      <c r="AD28" s="34">
        <v>12.583212574323019</v>
      </c>
      <c r="AE28" s="39">
        <v>13.994592862033079</v>
      </c>
      <c r="AF28" s="39">
        <v>10.834523506090127</v>
      </c>
      <c r="AG28" s="39">
        <v>7.2230156707267517</v>
      </c>
      <c r="AH28" s="35">
        <v>3771.2635737846617</v>
      </c>
      <c r="AI28" s="35">
        <v>7751.23257488735</v>
      </c>
      <c r="AJ28" s="35">
        <v>11968.314936959754</v>
      </c>
      <c r="AK28" s="35">
        <v>2561.5382966735851</v>
      </c>
      <c r="AL28" s="35">
        <v>5291.4761686927613</v>
      </c>
      <c r="AM28" s="35">
        <v>9556.3571149363615</v>
      </c>
      <c r="AN28" s="38">
        <v>9.5124636452384989E-2</v>
      </c>
      <c r="AO28" s="38">
        <v>9.2585375259942676E-2</v>
      </c>
      <c r="AP28" s="38">
        <v>8.8255064746681974E-2</v>
      </c>
      <c r="AQ28" s="36">
        <v>17.761595482493245</v>
      </c>
      <c r="AR28" s="36">
        <v>10.539139340835638</v>
      </c>
      <c r="AS28" s="36">
        <v>11.485820029420124</v>
      </c>
      <c r="AT28" s="36">
        <v>11.337879903680689</v>
      </c>
      <c r="AU28" s="36">
        <v>25.311363830363334</v>
      </c>
      <c r="AV28" s="36">
        <v>88.337653453454479</v>
      </c>
      <c r="AW28" s="36">
        <v>138.7933685874313</v>
      </c>
      <c r="AX28" s="36">
        <v>110.39995164132885</v>
      </c>
      <c r="AY28" s="36">
        <v>77.21121336005244</v>
      </c>
      <c r="AZ28" s="40">
        <v>0.99500733858268675</v>
      </c>
      <c r="BA28" s="40">
        <v>0.99482095907709667</v>
      </c>
      <c r="BB28" s="40">
        <v>0.99292633836824995</v>
      </c>
      <c r="BC28" s="40">
        <v>0.9955738003533251</v>
      </c>
      <c r="BD28" s="40">
        <v>0.99521657794093099</v>
      </c>
      <c r="BE28" s="40">
        <v>0.99075613726119705</v>
      </c>
      <c r="BF28" s="36">
        <v>126.15028501062022</v>
      </c>
      <c r="BG28" s="36">
        <v>129.61010274364395</v>
      </c>
      <c r="BH28" s="36">
        <v>135.96953369694458</v>
      </c>
      <c r="BJ28" s="41"/>
      <c r="BK28" s="41"/>
      <c r="BL28" s="35">
        <v>31</v>
      </c>
      <c r="BM28" s="35">
        <v>24</v>
      </c>
      <c r="BN28" s="35">
        <v>16</v>
      </c>
      <c r="BO28" s="35">
        <v>2418</v>
      </c>
      <c r="BP28" s="35">
        <v>1152</v>
      </c>
      <c r="BQ28" s="35">
        <v>384</v>
      </c>
      <c r="BR28" s="35">
        <v>3954</v>
      </c>
      <c r="BS28" s="34">
        <v>118.3722722530365</v>
      </c>
      <c r="BT28" s="35">
        <v>14</v>
      </c>
      <c r="BU28" s="35">
        <v>30</v>
      </c>
      <c r="BV28" s="35">
        <v>74</v>
      </c>
      <c r="BW28" s="35">
        <v>31</v>
      </c>
      <c r="BX28" s="37"/>
      <c r="BY28" s="40">
        <v>0.9844267636950218</v>
      </c>
      <c r="CA28" s="38">
        <v>9.3212941397890964E-2</v>
      </c>
      <c r="CB28" s="38">
        <v>9.371767023369923E-2</v>
      </c>
      <c r="CC28" s="36">
        <v>42.216826528310776</v>
      </c>
      <c r="CD28" s="36">
        <v>39.786554852749006</v>
      </c>
      <c r="CE28" s="35">
        <v>125.70578694687717</v>
      </c>
      <c r="CF28" s="36">
        <v>25.282566189763873</v>
      </c>
      <c r="CG28" s="42">
        <v>0.9844267636950218</v>
      </c>
      <c r="CH28" s="35">
        <v>4036.2218714785918</v>
      </c>
      <c r="CI28" s="42">
        <v>0.99298396745538808</v>
      </c>
      <c r="CJ28" s="42">
        <v>0.99468866308661852</v>
      </c>
      <c r="CK28" s="43">
        <v>0.84965418178480334</v>
      </c>
      <c r="CM28" s="39"/>
      <c r="CN28" s="35"/>
      <c r="CO28" s="42">
        <v>0.99338358996464138</v>
      </c>
      <c r="CQ28" s="37">
        <v>0.94341213488959208</v>
      </c>
    </row>
    <row r="29" spans="1:95" ht="11.25" customHeight="1">
      <c r="A29" s="33">
        <v>44701</v>
      </c>
      <c r="B29" s="34">
        <v>173.96784655253092</v>
      </c>
      <c r="C29" s="35">
        <v>155.96286865075427</v>
      </c>
      <c r="D29" s="35">
        <v>155.96286865075427</v>
      </c>
      <c r="E29" s="35">
        <v>144.59395429491994</v>
      </c>
      <c r="F29" s="34">
        <v>132.10565265019736</v>
      </c>
      <c r="G29" s="36">
        <v>14.18690413236618</v>
      </c>
      <c r="H29" s="34">
        <v>14.18690413236618</v>
      </c>
      <c r="I29" s="34">
        <v>3456.4201049804688</v>
      </c>
      <c r="J29" s="35">
        <v>1023.0817315345238</v>
      </c>
      <c r="K29" s="35">
        <v>331.83109259983598</v>
      </c>
      <c r="L29" s="34">
        <v>609.45370101928711</v>
      </c>
      <c r="M29" s="35">
        <v>27.550010919570923</v>
      </c>
      <c r="N29" s="35">
        <v>12.108134174116877</v>
      </c>
      <c r="O29" s="35">
        <v>25.826785229588786</v>
      </c>
      <c r="P29" s="35">
        <v>64.005636928062287</v>
      </c>
      <c r="Q29" s="34">
        <v>9980.8482360839844</v>
      </c>
      <c r="R29" s="34">
        <v>358.36942132314044</v>
      </c>
      <c r="S29" s="36"/>
      <c r="U29" s="36">
        <v>26.535096477579184</v>
      </c>
      <c r="V29" s="38">
        <v>0.94938847458220332</v>
      </c>
      <c r="W29" s="36">
        <v>21.151162905825821</v>
      </c>
      <c r="X29" s="35">
        <v>4065.8738059997559</v>
      </c>
      <c r="Y29" s="34">
        <v>2101.5072808461091</v>
      </c>
      <c r="Z29" s="35">
        <v>1964.366525153647</v>
      </c>
      <c r="AA29" s="34">
        <v>941.28479361912309</v>
      </c>
      <c r="AB29" s="34">
        <v>18.00497790177663</v>
      </c>
      <c r="AC29" s="34">
        <v>11.368914355834326</v>
      </c>
      <c r="AD29" s="34">
        <v>12.493991086880365</v>
      </c>
      <c r="AE29" s="39">
        <v>13.856091961622699</v>
      </c>
      <c r="AF29" s="39">
        <v>10.961589980727039</v>
      </c>
      <c r="AG29" s="39">
        <v>7.1106662699964858</v>
      </c>
      <c r="AH29" s="35">
        <v>3735.0970891587162</v>
      </c>
      <c r="AI29" s="35">
        <v>7766.7001820786954</v>
      </c>
      <c r="AJ29" s="35">
        <v>11960.609485780245</v>
      </c>
      <c r="AK29" s="35">
        <v>2544.7426860123855</v>
      </c>
      <c r="AL29" s="35">
        <v>5267.6172352032991</v>
      </c>
      <c r="AM29" s="35">
        <v>9563.7148860460602</v>
      </c>
      <c r="AN29" s="38">
        <v>9.5245174491073892E-2</v>
      </c>
      <c r="AO29" s="38">
        <v>9.4708456517207829E-2</v>
      </c>
      <c r="AP29" s="38">
        <v>8.8056369496847336E-2</v>
      </c>
      <c r="AQ29" s="36">
        <v>17.735856157515343</v>
      </c>
      <c r="AR29" s="36">
        <v>10.4392012978729</v>
      </c>
      <c r="AS29" s="36">
        <v>11.56638010819862</v>
      </c>
      <c r="AT29" s="36">
        <v>10.76604208944644</v>
      </c>
      <c r="AU29" s="36">
        <v>24.396559176378631</v>
      </c>
      <c r="AV29" s="36">
        <v>82.799443220250524</v>
      </c>
      <c r="AW29" s="36">
        <v>138.11528071008507</v>
      </c>
      <c r="AX29" s="36">
        <v>109.88255509060235</v>
      </c>
      <c r="AY29" s="36">
        <v>76.66435309460249</v>
      </c>
      <c r="AZ29" s="40">
        <v>0.99524190235788024</v>
      </c>
      <c r="BA29" s="40">
        <v>0.99509706493915517</v>
      </c>
      <c r="BB29" s="40">
        <v>0.99330745032754475</v>
      </c>
      <c r="BC29" s="40">
        <v>0.99576930031133459</v>
      </c>
      <c r="BD29" s="40">
        <v>0.99536857784325372</v>
      </c>
      <c r="BE29" s="40">
        <v>0.99134233462552723</v>
      </c>
      <c r="BF29" s="36">
        <v>125.99063484444144</v>
      </c>
      <c r="BG29" s="36">
        <v>126.70463062419023</v>
      </c>
      <c r="BH29" s="36">
        <v>136.27634285364937</v>
      </c>
      <c r="BJ29" s="41"/>
      <c r="BK29" s="41"/>
      <c r="BL29" s="35">
        <v>30.812196155389149</v>
      </c>
      <c r="BM29" s="35">
        <v>24.37560760974884</v>
      </c>
      <c r="BN29" s="35">
        <v>15.812196145455042</v>
      </c>
      <c r="BO29" s="35">
        <v>2403.3513001203537</v>
      </c>
      <c r="BP29" s="35">
        <v>1170.0291652679443</v>
      </c>
      <c r="BQ29" s="35">
        <v>379.49270749092102</v>
      </c>
      <c r="BR29" s="35">
        <v>3952.8731728792191</v>
      </c>
      <c r="BS29" s="34">
        <v>117.89688046773274</v>
      </c>
      <c r="BT29" s="35">
        <v>13.624392400185267</v>
      </c>
      <c r="BU29" s="35">
        <v>29.060980935891468</v>
      </c>
      <c r="BV29" s="35">
        <v>72.020833333333329</v>
      </c>
      <c r="BW29" s="35">
        <v>31</v>
      </c>
      <c r="BX29" s="37"/>
      <c r="BY29" s="40">
        <v>0.98478584953788073</v>
      </c>
      <c r="CA29" s="38">
        <v>9.3923215940360502E-2</v>
      </c>
      <c r="CB29" s="38">
        <v>9.4396152878932063E-2</v>
      </c>
      <c r="CC29" s="36">
        <v>41.867883344491318</v>
      </c>
      <c r="CD29" s="36">
        <v>39.741437563586864</v>
      </c>
      <c r="CE29" s="35">
        <v>125.05859994998303</v>
      </c>
      <c r="CF29" s="36">
        <v>24.721352431035044</v>
      </c>
      <c r="CG29" s="42">
        <v>0.98478584953788073</v>
      </c>
      <c r="CH29" s="35">
        <v>4024.5501941426733</v>
      </c>
      <c r="CI29" s="42">
        <v>0.99315451178626935</v>
      </c>
      <c r="CJ29" s="42">
        <v>0.99493275461181951</v>
      </c>
      <c r="CK29" s="43">
        <v>0.85010511144739553</v>
      </c>
      <c r="CM29" s="39"/>
      <c r="CN29" s="35"/>
      <c r="CO29" s="42">
        <v>0.99353045877207813</v>
      </c>
      <c r="CQ29" s="37">
        <v>0.94938847458220332</v>
      </c>
    </row>
    <row r="30" spans="1:95" ht="11.25" customHeight="1">
      <c r="A30" s="33">
        <v>44700</v>
      </c>
      <c r="B30" s="34">
        <v>173.42681154291679</v>
      </c>
      <c r="C30" s="35">
        <v>155.38785331807236</v>
      </c>
      <c r="D30" s="35">
        <v>155.38785331807236</v>
      </c>
      <c r="E30" s="35">
        <v>143.92679260132158</v>
      </c>
      <c r="F30" s="34">
        <v>131.18702210771278</v>
      </c>
      <c r="G30" s="36">
        <v>14.144385905975991</v>
      </c>
      <c r="H30" s="34">
        <v>14.144385905975991</v>
      </c>
      <c r="I30" s="34">
        <v>3469.3675329330122</v>
      </c>
      <c r="J30" s="35">
        <v>1096.6997672493412</v>
      </c>
      <c r="K30" s="35">
        <v>316.3557020911561</v>
      </c>
      <c r="L30" s="34">
        <v>612.65835441427032</v>
      </c>
      <c r="M30" s="35">
        <v>26.9991323592815</v>
      </c>
      <c r="N30" s="35">
        <v>10.451277042302516</v>
      </c>
      <c r="O30" s="35">
        <v>21.773493838130239</v>
      </c>
      <c r="P30" s="35">
        <v>55.74014422561342</v>
      </c>
      <c r="Q30" s="34">
        <v>9728.6259453956118</v>
      </c>
      <c r="R30" s="34">
        <v>357.9192641237949</v>
      </c>
      <c r="S30" s="36"/>
      <c r="U30" s="36">
        <v>26.754863008539726</v>
      </c>
      <c r="V30" s="38">
        <v>0.94239658821854777</v>
      </c>
      <c r="W30" s="36">
        <v>18.160020392653308</v>
      </c>
      <c r="X30" s="35">
        <v>4082.0258873472826</v>
      </c>
      <c r="Y30" s="34">
        <v>2056.3120635925147</v>
      </c>
      <c r="Z30" s="35">
        <v>2025.7138237547679</v>
      </c>
      <c r="AA30" s="34">
        <v>929.01405650542642</v>
      </c>
      <c r="AB30" s="34">
        <v>18.038958224844425</v>
      </c>
      <c r="AC30" s="34">
        <v>11.461060716750774</v>
      </c>
      <c r="AD30" s="34">
        <v>12.472943255241882</v>
      </c>
      <c r="AE30" s="39">
        <v>13.558101518192405</v>
      </c>
      <c r="AF30" s="39">
        <v>11.750354649100085</v>
      </c>
      <c r="AG30" s="39">
        <v>6.7790507590962017</v>
      </c>
      <c r="AH30" s="35">
        <v>3551.9271713614799</v>
      </c>
      <c r="AI30" s="35">
        <v>7719.2685472900048</v>
      </c>
      <c r="AJ30" s="35">
        <v>11676.451030771834</v>
      </c>
      <c r="AK30" s="35">
        <v>2455.7825541800498</v>
      </c>
      <c r="AL30" s="35">
        <v>5107.0622426518285</v>
      </c>
      <c r="AM30" s="35">
        <v>9426.4590210437109</v>
      </c>
      <c r="AN30" s="38">
        <v>9.2563401990988531E-2</v>
      </c>
      <c r="AO30" s="38">
        <v>0.10058903502832295</v>
      </c>
      <c r="AP30" s="38">
        <v>8.3446236143754307E-2</v>
      </c>
      <c r="AQ30" s="36">
        <v>17.43219873160616</v>
      </c>
      <c r="AR30" s="36">
        <v>10.262711048109788</v>
      </c>
      <c r="AS30" s="36">
        <v>11.64889997153818</v>
      </c>
      <c r="AT30" s="36">
        <v>9.3529809116500147</v>
      </c>
      <c r="AU30" s="36">
        <v>22.573379413379076</v>
      </c>
      <c r="AV30" s="36">
        <v>69.231486572466352</v>
      </c>
      <c r="AW30" s="36">
        <v>138.03629013882988</v>
      </c>
      <c r="AX30" s="36">
        <v>110.08649330965247</v>
      </c>
      <c r="AY30" s="36">
        <v>76.558927064450714</v>
      </c>
      <c r="AZ30" s="40">
        <v>0.9957442172457357</v>
      </c>
      <c r="BA30" s="40">
        <v>0.99573659125273861</v>
      </c>
      <c r="BB30" s="40">
        <v>0.99408684171848838</v>
      </c>
      <c r="BC30" s="40">
        <v>0.99619144582009922</v>
      </c>
      <c r="BD30" s="40">
        <v>0.99557996782869473</v>
      </c>
      <c r="BE30" s="40">
        <v>0.99265562111733441</v>
      </c>
      <c r="BF30" s="36">
        <v>129.64087038598964</v>
      </c>
      <c r="BG30" s="36">
        <v>119.29729713204972</v>
      </c>
      <c r="BH30" s="36">
        <v>143.8051679086806</v>
      </c>
      <c r="BJ30" s="41"/>
      <c r="BK30" s="41"/>
      <c r="BL30" s="35">
        <v>30</v>
      </c>
      <c r="BM30" s="35">
        <v>26</v>
      </c>
      <c r="BN30" s="35">
        <v>15</v>
      </c>
      <c r="BO30" s="35">
        <v>2340</v>
      </c>
      <c r="BP30" s="35">
        <v>1248</v>
      </c>
      <c r="BQ30" s="35">
        <v>360</v>
      </c>
      <c r="BR30" s="35">
        <v>3948</v>
      </c>
      <c r="BS30" s="34">
        <v>117.04658735559342</v>
      </c>
      <c r="BT30" s="35">
        <v>12</v>
      </c>
      <c r="BU30" s="35">
        <v>25</v>
      </c>
      <c r="BV30" s="35">
        <v>64</v>
      </c>
      <c r="BW30" s="35">
        <v>31</v>
      </c>
      <c r="BX30" s="37"/>
      <c r="BY30" s="40">
        <v>0.98472827233626892</v>
      </c>
      <c r="CA30" s="38">
        <v>9.367285802737807E-2</v>
      </c>
      <c r="CB30" s="38">
        <v>9.4269027706689906E-2</v>
      </c>
      <c r="CC30" s="36">
        <v>41.972962196837081</v>
      </c>
      <c r="CD30" s="36">
        <v>39.343809751254128</v>
      </c>
      <c r="CE30" s="35">
        <v>125.11905620764362</v>
      </c>
      <c r="CF30" s="36">
        <v>24.722576889954869</v>
      </c>
      <c r="CG30" s="42">
        <v>0.98472827233626892</v>
      </c>
      <c r="CH30" s="35">
        <v>3929.5010393076332</v>
      </c>
      <c r="CI30" s="42">
        <v>0.99312911942528992</v>
      </c>
      <c r="CJ30" s="42">
        <v>0.99543004091040754</v>
      </c>
      <c r="CK30" s="43">
        <v>0.8499131628946115</v>
      </c>
      <c r="CM30" s="39"/>
      <c r="CN30" s="35"/>
      <c r="CO30" s="42">
        <v>0.99353013833299686</v>
      </c>
      <c r="CQ30" s="37">
        <v>0.94239658821854777</v>
      </c>
    </row>
    <row r="31" spans="1:95" ht="11.25" customHeight="1">
      <c r="A31" s="33">
        <v>44699</v>
      </c>
      <c r="B31" s="34">
        <v>173.76612822214761</v>
      </c>
      <c r="C31" s="35">
        <v>155.70532472928363</v>
      </c>
      <c r="D31" s="35">
        <v>155.70532472928363</v>
      </c>
      <c r="E31" s="35">
        <v>144.19859591126439</v>
      </c>
      <c r="F31" s="34">
        <v>131.69120566050211</v>
      </c>
      <c r="G31" s="36">
        <v>14.113401085138321</v>
      </c>
      <c r="H31" s="34">
        <v>14.113401085138321</v>
      </c>
      <c r="I31" s="34">
        <v>3471.7383092244468</v>
      </c>
      <c r="J31" s="35">
        <v>1097.4491919736852</v>
      </c>
      <c r="K31" s="35">
        <v>316.57188230010149</v>
      </c>
      <c r="L31" s="34">
        <v>611.95049222310388</v>
      </c>
      <c r="M31" s="35">
        <v>27.643328448136646</v>
      </c>
      <c r="N31" s="35">
        <v>10.700643270246443</v>
      </c>
      <c r="O31" s="35">
        <v>22.293006813013424</v>
      </c>
      <c r="P31" s="35">
        <v>57.070097441314367</v>
      </c>
      <c r="Q31" s="34">
        <v>9898.7689514160156</v>
      </c>
      <c r="R31" s="34">
        <v>359.60301113128662</v>
      </c>
      <c r="S31" s="36"/>
      <c r="U31" s="36">
        <v>26.750404746444133</v>
      </c>
      <c r="V31" s="38">
        <v>0.94253781360378375</v>
      </c>
      <c r="W31" s="36">
        <v>18.59331632064098</v>
      </c>
      <c r="X31" s="35">
        <v>4083.6888014475508</v>
      </c>
      <c r="Y31" s="34">
        <v>2057.71723495066</v>
      </c>
      <c r="Z31" s="35">
        <v>2025.9715664968908</v>
      </c>
      <c r="AA31" s="34">
        <v>928.52237452320537</v>
      </c>
      <c r="AB31" s="34">
        <v>18.060803492863972</v>
      </c>
      <c r="AC31" s="34">
        <v>11.506728818019232</v>
      </c>
      <c r="AD31" s="34">
        <v>12.594875087340673</v>
      </c>
      <c r="AE31" s="39">
        <v>13.567366384290066</v>
      </c>
      <c r="AF31" s="39">
        <v>11.758384199718055</v>
      </c>
      <c r="AG31" s="39">
        <v>6.7836831921450322</v>
      </c>
      <c r="AH31" s="35">
        <v>3602.3187146286155</v>
      </c>
      <c r="AI31" s="35">
        <v>7833.6613597692185</v>
      </c>
      <c r="AJ31" s="35">
        <v>11856.61773463905</v>
      </c>
      <c r="AK31" s="35">
        <v>2490.2757764774406</v>
      </c>
      <c r="AL31" s="35">
        <v>5180.923487103827</v>
      </c>
      <c r="AM31" s="35">
        <v>9568.8311384939007</v>
      </c>
      <c r="AN31" s="38">
        <v>9.2514427611715078E-2</v>
      </c>
      <c r="AO31" s="38">
        <v>0.10071044357049387</v>
      </c>
      <c r="AP31" s="38">
        <v>8.3829186400171757E-2</v>
      </c>
      <c r="AQ31" s="36">
        <v>17.445079821401176</v>
      </c>
      <c r="AR31" s="36">
        <v>10.304827963677454</v>
      </c>
      <c r="AS31" s="36">
        <v>11.776518130876813</v>
      </c>
      <c r="AT31" s="36">
        <v>9.4513705177540519</v>
      </c>
      <c r="AU31" s="36">
        <v>22.801469061619617</v>
      </c>
      <c r="AV31" s="36">
        <v>69.886875676625664</v>
      </c>
      <c r="AW31" s="36">
        <v>138.22444972454136</v>
      </c>
      <c r="AX31" s="36">
        <v>110.04540683368161</v>
      </c>
      <c r="AY31" s="36">
        <v>76.272694495482</v>
      </c>
      <c r="AZ31" s="40">
        <v>0.9957030288085672</v>
      </c>
      <c r="BA31" s="40">
        <v>0.99569709784973581</v>
      </c>
      <c r="BB31" s="40">
        <v>0.99403583398898854</v>
      </c>
      <c r="BC31" s="40">
        <v>0.99620468921272509</v>
      </c>
      <c r="BD31" s="40">
        <v>0.99559895661104125</v>
      </c>
      <c r="BE31" s="40">
        <v>0.99269640412030247</v>
      </c>
      <c r="BF31" s="36">
        <v>129.70949839698778</v>
      </c>
      <c r="BG31" s="36">
        <v>119.15348174988833</v>
      </c>
      <c r="BH31" s="36">
        <v>143.14823410925305</v>
      </c>
      <c r="BJ31" s="41"/>
      <c r="BK31" s="41"/>
      <c r="BL31" s="35">
        <v>30</v>
      </c>
      <c r="BM31" s="35">
        <v>26</v>
      </c>
      <c r="BN31" s="35">
        <v>15</v>
      </c>
      <c r="BO31" s="35">
        <v>2340</v>
      </c>
      <c r="BP31" s="35">
        <v>1248</v>
      </c>
      <c r="BQ31" s="35">
        <v>360</v>
      </c>
      <c r="BR31" s="35">
        <v>3948</v>
      </c>
      <c r="BS31" s="34">
        <v>117.56912382443745</v>
      </c>
      <c r="BT31" s="35">
        <v>12</v>
      </c>
      <c r="BU31" s="35">
        <v>25</v>
      </c>
      <c r="BV31" s="35">
        <v>64</v>
      </c>
      <c r="BW31" s="35">
        <v>31</v>
      </c>
      <c r="BX31" s="37"/>
      <c r="BY31" s="40">
        <v>0.98457876396389921</v>
      </c>
      <c r="CA31" s="38">
        <v>9.3747514124677356E-2</v>
      </c>
      <c r="CB31" s="38">
        <v>9.4313298199455775E-2</v>
      </c>
      <c r="CC31" s="36">
        <v>42.162407398223877</v>
      </c>
      <c r="CD31" s="36">
        <v>39.526425915955443</v>
      </c>
      <c r="CE31" s="35">
        <v>125.09902706733715</v>
      </c>
      <c r="CF31" s="36">
        <v>24.972732858356331</v>
      </c>
      <c r="CG31" s="42">
        <v>0.98457876396389921</v>
      </c>
      <c r="CH31" s="35">
        <v>3986.2758456739084</v>
      </c>
      <c r="CI31" s="42">
        <v>0.99306537492177405</v>
      </c>
      <c r="CJ31" s="42">
        <v>0.99544952916539864</v>
      </c>
      <c r="CK31" s="43">
        <v>0.85014761849478215</v>
      </c>
      <c r="CM31" s="39"/>
      <c r="CN31" s="35"/>
      <c r="CO31" s="42">
        <v>0.99346467288746754</v>
      </c>
      <c r="CQ31" s="37">
        <v>0.94253781360378375</v>
      </c>
    </row>
    <row r="32" spans="1:95" ht="11.25" customHeight="1">
      <c r="A32" s="33">
        <v>44698</v>
      </c>
      <c r="B32" s="34">
        <v>172.95606438318887</v>
      </c>
      <c r="C32" s="35">
        <v>154.85510832071304</v>
      </c>
      <c r="D32" s="35">
        <v>154.85510832071304</v>
      </c>
      <c r="E32" s="35">
        <v>143.26407779256502</v>
      </c>
      <c r="F32" s="34">
        <v>130.57887347539267</v>
      </c>
      <c r="G32" s="36">
        <v>14.113527864217758</v>
      </c>
      <c r="H32" s="34">
        <v>14.113527864217758</v>
      </c>
      <c r="I32" s="34">
        <v>3472.5085576375327</v>
      </c>
      <c r="J32" s="35">
        <v>1097.6926747547216</v>
      </c>
      <c r="K32" s="35">
        <v>316.64211771770812</v>
      </c>
      <c r="L32" s="34">
        <v>613.52561124165857</v>
      </c>
      <c r="M32" s="35">
        <v>26.73695598045985</v>
      </c>
      <c r="N32" s="35">
        <v>10.34978941179091</v>
      </c>
      <c r="O32" s="35">
        <v>21.562061274564392</v>
      </c>
      <c r="P32" s="35">
        <v>55.198876862884852</v>
      </c>
      <c r="Q32" s="34">
        <v>9554.9662373860683</v>
      </c>
      <c r="R32" s="34">
        <v>357.31365585327148</v>
      </c>
      <c r="S32" s="36"/>
      <c r="U32" s="36">
        <v>26.703669141840049</v>
      </c>
      <c r="V32" s="38">
        <v>0.94401979570002725</v>
      </c>
      <c r="W32" s="36">
        <v>17.983676637509024</v>
      </c>
      <c r="X32" s="35">
        <v>4086.0341688791914</v>
      </c>
      <c r="Y32" s="34">
        <v>2058.1737651651029</v>
      </c>
      <c r="Z32" s="35">
        <v>2027.8604037140881</v>
      </c>
      <c r="AA32" s="34">
        <v>930.16772895936674</v>
      </c>
      <c r="AB32" s="34">
        <v>18.100956062475841</v>
      </c>
      <c r="AC32" s="34">
        <v>11.591030528148016</v>
      </c>
      <c r="AD32" s="34">
        <v>12.596231698989868</v>
      </c>
      <c r="AE32" s="39">
        <v>13.570376473616063</v>
      </c>
      <c r="AF32" s="39">
        <v>11.760992943800588</v>
      </c>
      <c r="AG32" s="39">
        <v>6.7851882368080307</v>
      </c>
      <c r="AH32" s="35">
        <v>3495.9623176811592</v>
      </c>
      <c r="AI32" s="35">
        <v>7596.1085514041815</v>
      </c>
      <c r="AJ32" s="35">
        <v>11487.991082652257</v>
      </c>
      <c r="AK32" s="35">
        <v>2417.2174755184083</v>
      </c>
      <c r="AL32" s="35">
        <v>5026.1519838577633</v>
      </c>
      <c r="AM32" s="35">
        <v>9275.2476845117544</v>
      </c>
      <c r="AN32" s="38">
        <v>9.2994454473231708E-2</v>
      </c>
      <c r="AO32" s="38">
        <v>0.1010034158648441</v>
      </c>
      <c r="AP32" s="38">
        <v>8.3503373214208101E-2</v>
      </c>
      <c r="AQ32" s="36">
        <v>17.465703876125691</v>
      </c>
      <c r="AR32" s="36">
        <v>10.361726449986485</v>
      </c>
      <c r="AS32" s="36">
        <v>11.740949364291703</v>
      </c>
      <c r="AT32" s="36">
        <v>9.434671785763971</v>
      </c>
      <c r="AU32" s="36">
        <v>22.773756838083361</v>
      </c>
      <c r="AV32" s="36">
        <v>69.86011387991023</v>
      </c>
      <c r="AW32" s="36">
        <v>137.75772005720009</v>
      </c>
      <c r="AX32" s="36">
        <v>109.92311557950526</v>
      </c>
      <c r="AY32" s="36">
        <v>76.707703731516744</v>
      </c>
      <c r="AZ32" s="40">
        <v>0.99571830440718978</v>
      </c>
      <c r="BA32" s="40">
        <v>0.9957100260111883</v>
      </c>
      <c r="BB32" s="40">
        <v>0.99404879753722819</v>
      </c>
      <c r="BC32" s="40">
        <v>0.99609688748268688</v>
      </c>
      <c r="BD32" s="40">
        <v>0.99546894783300921</v>
      </c>
      <c r="BE32" s="40">
        <v>0.99246811338563334</v>
      </c>
      <c r="BF32" s="36">
        <v>129.03995262915575</v>
      </c>
      <c r="BG32" s="36">
        <v>118.80786305343953</v>
      </c>
      <c r="BH32" s="36">
        <v>143.7067694165701</v>
      </c>
      <c r="BJ32" s="41"/>
      <c r="BK32" s="41"/>
      <c r="BL32" s="35">
        <v>30</v>
      </c>
      <c r="BM32" s="35">
        <v>26</v>
      </c>
      <c r="BN32" s="35">
        <v>15</v>
      </c>
      <c r="BO32" s="35">
        <v>2340</v>
      </c>
      <c r="BP32" s="35">
        <v>1248</v>
      </c>
      <c r="BQ32" s="35">
        <v>360</v>
      </c>
      <c r="BR32" s="35">
        <v>3948</v>
      </c>
      <c r="BS32" s="34">
        <v>116.43330256144206</v>
      </c>
      <c r="BT32" s="35">
        <v>12</v>
      </c>
      <c r="BU32" s="35">
        <v>25</v>
      </c>
      <c r="BV32" s="35">
        <v>64</v>
      </c>
      <c r="BW32" s="35">
        <v>31</v>
      </c>
      <c r="BX32" s="37"/>
      <c r="BY32" s="40">
        <v>0.9846359339301386</v>
      </c>
      <c r="CA32" s="38">
        <v>9.4038749117103901E-2</v>
      </c>
      <c r="CB32" s="38">
        <v>9.4660714494377532E-2</v>
      </c>
      <c r="CC32" s="36">
        <v>42.288218289613724</v>
      </c>
      <c r="CD32" s="36">
        <v>39.56837969040388</v>
      </c>
      <c r="CE32" s="35">
        <v>124.97461835278673</v>
      </c>
      <c r="CF32" s="36">
        <v>24.941826474014682</v>
      </c>
      <c r="CG32" s="42">
        <v>0.9846359339301386</v>
      </c>
      <c r="CH32" s="35">
        <v>3867.2785549624605</v>
      </c>
      <c r="CI32" s="42">
        <v>0.99308636406701267</v>
      </c>
      <c r="CJ32" s="42">
        <v>0.99531534293926138</v>
      </c>
      <c r="CK32" s="43">
        <v>0.84984814470850345</v>
      </c>
      <c r="CM32" s="39"/>
      <c r="CN32" s="35"/>
      <c r="CO32" s="42">
        <v>0.99347276104236359</v>
      </c>
      <c r="CQ32" s="37">
        <v>0.94401979570002725</v>
      </c>
    </row>
    <row r="33" spans="1:95" ht="11.25" customHeight="1">
      <c r="A33" s="33">
        <v>44697</v>
      </c>
      <c r="B33" s="34">
        <v>171.18736664454141</v>
      </c>
      <c r="C33" s="35">
        <v>152.98112469911575</v>
      </c>
      <c r="D33" s="35">
        <v>152.98112469911575</v>
      </c>
      <c r="E33" s="35">
        <v>141.33323092261949</v>
      </c>
      <c r="F33" s="34">
        <v>128.56739711761475</v>
      </c>
      <c r="G33" s="36">
        <v>14.11816351612409</v>
      </c>
      <c r="H33" s="34">
        <v>14.11816351612409</v>
      </c>
      <c r="I33" s="34">
        <v>3474.1175638834634</v>
      </c>
      <c r="J33" s="35">
        <v>1098.2012967899095</v>
      </c>
      <c r="K33" s="35">
        <v>316.78883561247386</v>
      </c>
      <c r="L33" s="34">
        <v>614.97548611958825</v>
      </c>
      <c r="M33" s="35">
        <v>25.718464334805805</v>
      </c>
      <c r="N33" s="35">
        <v>9.9555345812151508</v>
      </c>
      <c r="O33" s="35">
        <v>20.740697044198228</v>
      </c>
      <c r="P33" s="35">
        <v>53.096184433147471</v>
      </c>
      <c r="Q33" s="34">
        <v>9150.4345906575527</v>
      </c>
      <c r="R33" s="34">
        <v>354.31195735931396</v>
      </c>
      <c r="S33" s="36"/>
      <c r="U33" s="36">
        <v>26.734502006460122</v>
      </c>
      <c r="V33" s="38">
        <v>0.94304177497433095</v>
      </c>
      <c r="W33" s="36">
        <v>17.29862391771427</v>
      </c>
      <c r="X33" s="35">
        <v>4089.0930500030518</v>
      </c>
      <c r="Y33" s="34">
        <v>2059.1274314810803</v>
      </c>
      <c r="Z33" s="35">
        <v>2029.9656185219717</v>
      </c>
      <c r="AA33" s="34">
        <v>931.76432173206217</v>
      </c>
      <c r="AB33" s="34">
        <v>18.206241945425671</v>
      </c>
      <c r="AC33" s="34">
        <v>11.647893776496252</v>
      </c>
      <c r="AD33" s="34">
        <v>12.837241868178049</v>
      </c>
      <c r="AE33" s="39">
        <v>13.576664383391739</v>
      </c>
      <c r="AF33" s="39">
        <v>11.766442465606174</v>
      </c>
      <c r="AG33" s="39">
        <v>6.7883321916958685</v>
      </c>
      <c r="AH33" s="35">
        <v>3366.9721277838175</v>
      </c>
      <c r="AI33" s="35">
        <v>7310.9262059634057</v>
      </c>
      <c r="AJ33" s="35">
        <v>11049.611037291339</v>
      </c>
      <c r="AK33" s="35">
        <v>2328.3981399535546</v>
      </c>
      <c r="AL33" s="35">
        <v>4839.2859415291696</v>
      </c>
      <c r="AM33" s="35">
        <v>8924.3613228106769</v>
      </c>
      <c r="AN33" s="38">
        <v>9.3884273872498369E-2</v>
      </c>
      <c r="AO33" s="38">
        <v>0.10185061817372694</v>
      </c>
      <c r="AP33" s="38">
        <v>8.3708555676263077E-2</v>
      </c>
      <c r="AQ33" s="36">
        <v>17.545060931222306</v>
      </c>
      <c r="AR33" s="36">
        <v>10.393043405899359</v>
      </c>
      <c r="AS33" s="36">
        <v>11.930261132748175</v>
      </c>
      <c r="AT33" s="36">
        <v>9.416063238333523</v>
      </c>
      <c r="AU33" s="36">
        <v>22.739091032339701</v>
      </c>
      <c r="AV33" s="36">
        <v>69.801016633221437</v>
      </c>
      <c r="AW33" s="36">
        <v>136.37386912884278</v>
      </c>
      <c r="AX33" s="36">
        <v>108.94628807231867</v>
      </c>
      <c r="AY33" s="36">
        <v>76.475824812105358</v>
      </c>
      <c r="AZ33" s="40">
        <v>0.99572429886006797</v>
      </c>
      <c r="BA33" s="40">
        <v>0.99571409970503955</v>
      </c>
      <c r="BB33" s="40">
        <v>0.994050421927961</v>
      </c>
      <c r="BC33" s="40">
        <v>0.99595599091205189</v>
      </c>
      <c r="BD33" s="40">
        <v>0.9953011474611988</v>
      </c>
      <c r="BE33" s="40">
        <v>0.99217859809700792</v>
      </c>
      <c r="BF33" s="36">
        <v>127.81693360377764</v>
      </c>
      <c r="BG33" s="36">
        <v>117.81960890538298</v>
      </c>
      <c r="BH33" s="36">
        <v>143.3545221638891</v>
      </c>
      <c r="BJ33" s="41"/>
      <c r="BK33" s="41"/>
      <c r="BL33" s="35">
        <v>30</v>
      </c>
      <c r="BM33" s="35">
        <v>26</v>
      </c>
      <c r="BN33" s="35">
        <v>15</v>
      </c>
      <c r="BO33" s="35">
        <v>2340</v>
      </c>
      <c r="BP33" s="35">
        <v>1248</v>
      </c>
      <c r="BQ33" s="35">
        <v>360</v>
      </c>
      <c r="BR33" s="35">
        <v>3948</v>
      </c>
      <c r="BS33" s="34">
        <v>114.43270134925842</v>
      </c>
      <c r="BT33" s="35">
        <v>12</v>
      </c>
      <c r="BU33" s="35">
        <v>25</v>
      </c>
      <c r="BV33" s="35">
        <v>64</v>
      </c>
      <c r="BW33" s="35">
        <v>31</v>
      </c>
      <c r="BX33" s="37"/>
      <c r="BY33" s="40">
        <v>0.98465937005616422</v>
      </c>
      <c r="CA33" s="38">
        <v>9.4805389137493867E-2</v>
      </c>
      <c r="CB33" s="38">
        <v>9.5474633329764996E-2</v>
      </c>
      <c r="CC33" s="36">
        <v>42.691377590099968</v>
      </c>
      <c r="CD33" s="36">
        <v>39.868365469869843</v>
      </c>
      <c r="CE33" s="35">
        <v>123.96635836460614</v>
      </c>
      <c r="CF33" s="36">
        <v>24.903385173794799</v>
      </c>
      <c r="CG33" s="42">
        <v>0.98465937005616422</v>
      </c>
      <c r="CH33" s="35">
        <v>3723.5690422319058</v>
      </c>
      <c r="CI33" s="42">
        <v>0.99309306097372907</v>
      </c>
      <c r="CJ33" s="42">
        <v>0.99514205815737189</v>
      </c>
      <c r="CK33" s="43">
        <v>0.8496058958308299</v>
      </c>
      <c r="CM33" s="39"/>
      <c r="CN33" s="35"/>
      <c r="CO33" s="42">
        <v>0.99348282107355812</v>
      </c>
      <c r="CQ33" s="37">
        <v>0.94304177497433095</v>
      </c>
    </row>
    <row r="34" spans="1:95" ht="11.25" customHeight="1">
      <c r="A34" s="33">
        <v>44696</v>
      </c>
      <c r="B34" s="34">
        <v>171.84570185343424</v>
      </c>
      <c r="C34" s="35">
        <v>153.80900452534357</v>
      </c>
      <c r="D34" s="35">
        <v>153.80900452534357</v>
      </c>
      <c r="E34" s="35">
        <v>142.27235277493793</v>
      </c>
      <c r="F34" s="34">
        <v>129.61735773086548</v>
      </c>
      <c r="G34" s="36">
        <v>14.162583976984024</v>
      </c>
      <c r="H34" s="34">
        <v>14.162583976984024</v>
      </c>
      <c r="I34" s="34">
        <v>3472.0861892700195</v>
      </c>
      <c r="J34" s="35">
        <v>1097.5591601339879</v>
      </c>
      <c r="K34" s="35">
        <v>316.60360388480422</v>
      </c>
      <c r="L34" s="34">
        <v>612.01414044698083</v>
      </c>
      <c r="M34" s="35">
        <v>26.466666956742603</v>
      </c>
      <c r="N34" s="35">
        <v>10.245161402610039</v>
      </c>
      <c r="O34" s="35">
        <v>21.344086255437581</v>
      </c>
      <c r="P34" s="35">
        <v>54.640860813920213</v>
      </c>
      <c r="Q34" s="34">
        <v>9556.2677714029942</v>
      </c>
      <c r="R34" s="34">
        <v>354.39504146575928</v>
      </c>
      <c r="S34" s="36"/>
      <c r="U34" s="36">
        <v>26.886917617585922</v>
      </c>
      <c r="V34" s="38">
        <v>0.93822494224657826</v>
      </c>
      <c r="W34" s="36">
        <v>17.801876196024534</v>
      </c>
      <c r="X34" s="35">
        <v>4084.1003297170005</v>
      </c>
      <c r="Y34" s="34">
        <v>2057.9234252512274</v>
      </c>
      <c r="Z34" s="35">
        <v>2026.1769044657731</v>
      </c>
      <c r="AA34" s="34">
        <v>928.61774433178505</v>
      </c>
      <c r="AB34" s="34">
        <v>18.036697328090668</v>
      </c>
      <c r="AC34" s="34">
        <v>11.53665175040563</v>
      </c>
      <c r="AD34" s="34">
        <v>12.805488904317221</v>
      </c>
      <c r="AE34" s="39">
        <v>13.568725880777324</v>
      </c>
      <c r="AF34" s="39">
        <v>11.759562430007012</v>
      </c>
      <c r="AG34" s="39">
        <v>6.7843629403886609</v>
      </c>
      <c r="AH34" s="35">
        <v>3484.2683968093456</v>
      </c>
      <c r="AI34" s="35">
        <v>7577.1950300755143</v>
      </c>
      <c r="AJ34" s="35">
        <v>11468.719102815801</v>
      </c>
      <c r="AK34" s="35">
        <v>2408.6276797139021</v>
      </c>
      <c r="AL34" s="35">
        <v>5011.2127142802183</v>
      </c>
      <c r="AM34" s="35">
        <v>9255.6605074717882</v>
      </c>
      <c r="AN34" s="38">
        <v>9.3145906002157941E-2</v>
      </c>
      <c r="AO34" s="38">
        <v>0.10128744364055756</v>
      </c>
      <c r="AP34" s="38">
        <v>8.3999683180912679E-2</v>
      </c>
      <c r="AQ34" s="36">
        <v>17.419157303858945</v>
      </c>
      <c r="AR34" s="36">
        <v>10.33004826052284</v>
      </c>
      <c r="AS34" s="36">
        <v>11.971593501197821</v>
      </c>
      <c r="AT34" s="36">
        <v>9.31393463898101</v>
      </c>
      <c r="AU34" s="36">
        <v>22.469209586451843</v>
      </c>
      <c r="AV34" s="36">
        <v>68.866454654588935</v>
      </c>
      <c r="AW34" s="36">
        <v>136.67285662084842</v>
      </c>
      <c r="AX34" s="36">
        <v>108.92875153303284</v>
      </c>
      <c r="AY34" s="36">
        <v>75.777173042628334</v>
      </c>
      <c r="AZ34" s="40">
        <v>0.99574647360864554</v>
      </c>
      <c r="BA34" s="40">
        <v>0.99574073433470212</v>
      </c>
      <c r="BB34" s="40">
        <v>0.9940964925442316</v>
      </c>
      <c r="BC34" s="40">
        <v>0.99613309490818125</v>
      </c>
      <c r="BD34" s="40">
        <v>0.99551621316684036</v>
      </c>
      <c r="BE34" s="40">
        <v>0.99255953104600192</v>
      </c>
      <c r="BF34" s="36">
        <v>128.83013881170464</v>
      </c>
      <c r="BG34" s="36">
        <v>118.4747049455097</v>
      </c>
      <c r="BH34" s="36">
        <v>142.85768166714669</v>
      </c>
      <c r="BJ34" s="41"/>
      <c r="BK34" s="41"/>
      <c r="BL34" s="35">
        <v>30</v>
      </c>
      <c r="BM34" s="35">
        <v>26</v>
      </c>
      <c r="BN34" s="35">
        <v>15</v>
      </c>
      <c r="BO34" s="35">
        <v>2340</v>
      </c>
      <c r="BP34" s="35">
        <v>1248</v>
      </c>
      <c r="BQ34" s="35">
        <v>360</v>
      </c>
      <c r="BR34" s="35">
        <v>3948</v>
      </c>
      <c r="BS34" s="34">
        <v>115.41582504908244</v>
      </c>
      <c r="BT34" s="35">
        <v>12</v>
      </c>
      <c r="BU34" s="35">
        <v>25</v>
      </c>
      <c r="BV34" s="35">
        <v>64</v>
      </c>
      <c r="BW34" s="35">
        <v>31</v>
      </c>
      <c r="BX34" s="37"/>
      <c r="BY34" s="40">
        <v>0.98473447955740001</v>
      </c>
      <c r="CA34" s="38">
        <v>9.4287802395046583E-2</v>
      </c>
      <c r="CB34" s="38">
        <v>9.4885520682267993E-2</v>
      </c>
      <c r="CC34" s="36">
        <v>42.378837982813522</v>
      </c>
      <c r="CD34" s="36">
        <v>39.720799065579605</v>
      </c>
      <c r="CE34" s="35">
        <v>123.86295542298819</v>
      </c>
      <c r="CF34" s="36">
        <v>24.608956259798521</v>
      </c>
      <c r="CG34" s="42">
        <v>0.98473447955740001</v>
      </c>
      <c r="CH34" s="35">
        <v>3855.6788299498699</v>
      </c>
      <c r="CI34" s="42">
        <v>0.99313566608526704</v>
      </c>
      <c r="CJ34" s="42">
        <v>0.99536392253300343</v>
      </c>
      <c r="CK34" s="43">
        <v>0.85014713375334994</v>
      </c>
      <c r="CM34" s="39"/>
      <c r="CN34" s="35"/>
      <c r="CO34" s="42">
        <v>0.99355987268321855</v>
      </c>
      <c r="CQ34" s="37">
        <v>0.93822494224657826</v>
      </c>
    </row>
    <row r="35" spans="1:95" ht="11.25" customHeight="1">
      <c r="A35" s="33">
        <v>44695</v>
      </c>
      <c r="B35" s="34">
        <v>173.03118515014648</v>
      </c>
      <c r="C35" s="35">
        <v>155.00281721353531</v>
      </c>
      <c r="D35" s="35">
        <v>155.00281721353531</v>
      </c>
      <c r="E35" s="35">
        <v>143.5109563867251</v>
      </c>
      <c r="F35" s="34">
        <v>130.98581020037332</v>
      </c>
      <c r="G35" s="36">
        <v>14.187098324298859</v>
      </c>
      <c r="H35" s="34">
        <v>14.187098324298859</v>
      </c>
      <c r="I35" s="34">
        <v>3464.710767110189</v>
      </c>
      <c r="J35" s="35">
        <v>1095.2277196944062</v>
      </c>
      <c r="K35" s="35">
        <v>315.93107298877101</v>
      </c>
      <c r="L35" s="34">
        <v>612.14152526855469</v>
      </c>
      <c r="M35" s="35">
        <v>26.797730982303619</v>
      </c>
      <c r="N35" s="35">
        <v>10.37331521895624</v>
      </c>
      <c r="O35" s="35">
        <v>21.611073372825498</v>
      </c>
      <c r="P35" s="35">
        <v>55.324347834433276</v>
      </c>
      <c r="Q35" s="34">
        <v>9866.6040242513027</v>
      </c>
      <c r="R35" s="34">
        <v>356.21133899688721</v>
      </c>
      <c r="S35" s="36"/>
      <c r="U35" s="36">
        <v>26.965205139584011</v>
      </c>
      <c r="V35" s="38">
        <v>0.93576226518891936</v>
      </c>
      <c r="W35" s="36">
        <v>18.024554813079988</v>
      </c>
      <c r="X35" s="35">
        <v>4076.8522923787436</v>
      </c>
      <c r="Y35" s="34">
        <v>2053.5519744270114</v>
      </c>
      <c r="Z35" s="35">
        <v>2023.3003179517318</v>
      </c>
      <c r="AA35" s="34">
        <v>928.07259825732569</v>
      </c>
      <c r="AB35" s="34">
        <v>18.028367936611176</v>
      </c>
      <c r="AC35" s="34">
        <v>11.491860826810202</v>
      </c>
      <c r="AD35" s="34">
        <v>12.575313717126846</v>
      </c>
      <c r="AE35" s="39">
        <v>13.539903128090184</v>
      </c>
      <c r="AF35" s="39">
        <v>11.734582711011495</v>
      </c>
      <c r="AG35" s="39">
        <v>6.7699515640450931</v>
      </c>
      <c r="AH35" s="35">
        <v>3590.3549810825052</v>
      </c>
      <c r="AI35" s="35">
        <v>7801.8652223647796</v>
      </c>
      <c r="AJ35" s="35">
        <v>11799.916113240137</v>
      </c>
      <c r="AK35" s="35">
        <v>2482.3814699932454</v>
      </c>
      <c r="AL35" s="35">
        <v>5162.0503371681316</v>
      </c>
      <c r="AM35" s="35">
        <v>9526.7687712832521</v>
      </c>
      <c r="AN35" s="38">
        <v>9.2166604589074011E-2</v>
      </c>
      <c r="AO35" s="38">
        <v>0.10040250024846696</v>
      </c>
      <c r="AP35" s="38">
        <v>8.3681971246041473E-2</v>
      </c>
      <c r="AQ35" s="36">
        <v>17.454477770187523</v>
      </c>
      <c r="AR35" s="36">
        <v>10.307841919101817</v>
      </c>
      <c r="AS35" s="36">
        <v>11.761190820178163</v>
      </c>
      <c r="AT35" s="36">
        <v>9.1068493203847254</v>
      </c>
      <c r="AU35" s="36">
        <v>21.980735017373249</v>
      </c>
      <c r="AV35" s="36">
        <v>67.422263791962195</v>
      </c>
      <c r="AW35" s="36">
        <v>137.46986208367059</v>
      </c>
      <c r="AX35" s="36">
        <v>109.3675921568548</v>
      </c>
      <c r="AY35" s="36">
        <v>75.70406285200626</v>
      </c>
      <c r="AZ35" s="40">
        <v>0.99582122435880716</v>
      </c>
      <c r="BA35" s="40">
        <v>0.99581347101224094</v>
      </c>
      <c r="BB35" s="40">
        <v>0.9941927479124717</v>
      </c>
      <c r="BC35" s="40">
        <v>0.99633140617972404</v>
      </c>
      <c r="BD35" s="40">
        <v>0.99574185961359074</v>
      </c>
      <c r="BE35" s="40">
        <v>0.99292286131734453</v>
      </c>
      <c r="BF35" s="36">
        <v>130.19900270279192</v>
      </c>
      <c r="BG35" s="36">
        <v>119.51893598569252</v>
      </c>
      <c r="BH35" s="36">
        <v>143.40006361367418</v>
      </c>
      <c r="BJ35" s="41"/>
      <c r="BK35" s="41"/>
      <c r="BL35" s="35">
        <v>30</v>
      </c>
      <c r="BM35" s="35">
        <v>26</v>
      </c>
      <c r="BN35" s="35">
        <v>15</v>
      </c>
      <c r="BO35" s="35">
        <v>2340</v>
      </c>
      <c r="BP35" s="35">
        <v>1248</v>
      </c>
      <c r="BQ35" s="35">
        <v>360</v>
      </c>
      <c r="BR35" s="35">
        <v>3948</v>
      </c>
      <c r="BS35" s="34">
        <v>116.74280738830566</v>
      </c>
      <c r="BT35" s="35">
        <v>12</v>
      </c>
      <c r="BU35" s="35">
        <v>25</v>
      </c>
      <c r="BV35" s="35">
        <v>64</v>
      </c>
      <c r="BW35" s="35">
        <v>31</v>
      </c>
      <c r="BX35" s="37"/>
      <c r="BY35" s="40">
        <v>0.98500475409568289</v>
      </c>
      <c r="CA35" s="38">
        <v>9.3444549865194543E-2</v>
      </c>
      <c r="CB35" s="38">
        <v>9.3996374036751484E-2</v>
      </c>
      <c r="CC35" s="36">
        <v>42.095542480548225</v>
      </c>
      <c r="CD35" s="36">
        <v>39.523510509467506</v>
      </c>
      <c r="CE35" s="35">
        <v>124.39702732746233</v>
      </c>
      <c r="CF35" s="36">
        <v>24.07359723021397</v>
      </c>
      <c r="CG35" s="42">
        <v>0.98500475409568289</v>
      </c>
      <c r="CH35" s="35">
        <v>3971.7953946889547</v>
      </c>
      <c r="CI35" s="42">
        <v>0.9932529930876759</v>
      </c>
      <c r="CJ35" s="42">
        <v>0.99559738410058074</v>
      </c>
      <c r="CK35" s="43">
        <v>0.84984947175719605</v>
      </c>
      <c r="CM35" s="39"/>
      <c r="CN35" s="35"/>
      <c r="CO35" s="42">
        <v>0.99369997534642429</v>
      </c>
      <c r="CQ35" s="37">
        <v>0.93576226518891936</v>
      </c>
    </row>
    <row r="36" spans="1:95" ht="11.25" customHeight="1">
      <c r="A36" s="33">
        <v>44694</v>
      </c>
      <c r="B36" s="34">
        <v>174.47393671671549</v>
      </c>
      <c r="C36" s="35">
        <v>156.44144413868585</v>
      </c>
      <c r="D36" s="35">
        <v>156.44144413868585</v>
      </c>
      <c r="E36" s="35">
        <v>144.93296524882317</v>
      </c>
      <c r="F36" s="34">
        <v>132.16460688908896</v>
      </c>
      <c r="G36" s="36">
        <v>14.490302890539169</v>
      </c>
      <c r="H36" s="34">
        <v>14.490302890539169</v>
      </c>
      <c r="I36" s="34">
        <v>3468.7587229410806</v>
      </c>
      <c r="J36" s="35">
        <v>1096.5073166743841</v>
      </c>
      <c r="K36" s="35">
        <v>316.30018750222621</v>
      </c>
      <c r="L36" s="34">
        <v>613.40254020690918</v>
      </c>
      <c r="M36" s="35">
        <v>26.377377172311146</v>
      </c>
      <c r="N36" s="35">
        <v>10.210597615088185</v>
      </c>
      <c r="O36" s="35">
        <v>21.272078364767051</v>
      </c>
      <c r="P36" s="35">
        <v>54.456520613803654</v>
      </c>
      <c r="Q36" s="34">
        <v>9837.0460510253906</v>
      </c>
      <c r="R36" s="34">
        <v>361.09669876098633</v>
      </c>
      <c r="S36" s="36"/>
      <c r="U36" s="36">
        <v>26.723538460554906</v>
      </c>
      <c r="V36" s="38">
        <v>0.9433894002599974</v>
      </c>
      <c r="W36" s="36">
        <v>17.741818551039753</v>
      </c>
      <c r="X36" s="35">
        <v>4082.1612631479898</v>
      </c>
      <c r="Y36" s="34">
        <v>2055.9512187644705</v>
      </c>
      <c r="Z36" s="35">
        <v>2026.2100443835195</v>
      </c>
      <c r="AA36" s="34">
        <v>929.70272770913539</v>
      </c>
      <c r="AB36" s="34">
        <v>18.032492578029633</v>
      </c>
      <c r="AC36" s="34">
        <v>11.508478889862696</v>
      </c>
      <c r="AD36" s="34">
        <v>12.691556711991629</v>
      </c>
      <c r="AE36" s="39">
        <v>13.55572232152398</v>
      </c>
      <c r="AF36" s="39">
        <v>11.748292678654115</v>
      </c>
      <c r="AG36" s="39">
        <v>6.7778611607619901</v>
      </c>
      <c r="AH36" s="35">
        <v>3596.9807818856211</v>
      </c>
      <c r="AI36" s="35">
        <v>7814.2328548875439</v>
      </c>
      <c r="AJ36" s="35">
        <v>11815.55099204135</v>
      </c>
      <c r="AK36" s="35">
        <v>2487.0787363812137</v>
      </c>
      <c r="AL36" s="35">
        <v>5170.9909187712847</v>
      </c>
      <c r="AM36" s="35">
        <v>9540.7163597000526</v>
      </c>
      <c r="AN36" s="38">
        <v>9.2279142667795869E-2</v>
      </c>
      <c r="AO36" s="38">
        <v>0.10034752930950062</v>
      </c>
      <c r="AP36" s="38">
        <v>8.3445091456271533E-2</v>
      </c>
      <c r="AQ36" s="36">
        <v>17.423247907826589</v>
      </c>
      <c r="AR36" s="36">
        <v>10.298975559892584</v>
      </c>
      <c r="AS36" s="36">
        <v>11.836564913950555</v>
      </c>
      <c r="AT36" s="36">
        <v>9.0305311408823936</v>
      </c>
      <c r="AU36" s="36">
        <v>21.800016800140838</v>
      </c>
      <c r="AV36" s="36">
        <v>66.885831049828226</v>
      </c>
      <c r="AW36" s="36">
        <v>138.58304684333086</v>
      </c>
      <c r="AX36" s="36">
        <v>110.44830760118273</v>
      </c>
      <c r="AY36" s="36">
        <v>76.627183982985656</v>
      </c>
      <c r="AZ36" s="40">
        <v>0.9958945418712617</v>
      </c>
      <c r="BA36" s="40">
        <v>0.99588626653983336</v>
      </c>
      <c r="BB36" s="40">
        <v>0.99429219792720935</v>
      </c>
      <c r="BC36" s="40">
        <v>0.9963690208079129</v>
      </c>
      <c r="BD36" s="40">
        <v>0.99578417035678712</v>
      </c>
      <c r="BE36" s="40">
        <v>0.99298943302283316</v>
      </c>
      <c r="BF36" s="36">
        <v>130.04021984902806</v>
      </c>
      <c r="BG36" s="36">
        <v>119.58440912868468</v>
      </c>
      <c r="BH36" s="36">
        <v>143.80714060680808</v>
      </c>
      <c r="BJ36" s="41"/>
      <c r="BK36" s="41"/>
      <c r="BL36" s="35">
        <v>30</v>
      </c>
      <c r="BM36" s="35">
        <v>26</v>
      </c>
      <c r="BN36" s="35">
        <v>15</v>
      </c>
      <c r="BO36" s="35">
        <v>2340</v>
      </c>
      <c r="BP36" s="35">
        <v>1248</v>
      </c>
      <c r="BQ36" s="35">
        <v>360</v>
      </c>
      <c r="BR36" s="35">
        <v>3948</v>
      </c>
      <c r="BS36" s="34">
        <v>117.64031028747559</v>
      </c>
      <c r="BT36" s="35">
        <v>12</v>
      </c>
      <c r="BU36" s="35">
        <v>25</v>
      </c>
      <c r="BV36" s="35">
        <v>64</v>
      </c>
      <c r="BW36" s="35">
        <v>31</v>
      </c>
      <c r="BX36" s="37"/>
      <c r="BY36" s="40">
        <v>0.98526839470075889</v>
      </c>
      <c r="CA36" s="38">
        <v>9.3447578199297485E-2</v>
      </c>
      <c r="CB36" s="38">
        <v>9.4024099124913094E-2</v>
      </c>
      <c r="CC36" s="36">
        <v>42.232528179883957</v>
      </c>
      <c r="CD36" s="36">
        <v>39.558788381669729</v>
      </c>
      <c r="CE36" s="35">
        <v>125.46253060220184</v>
      </c>
      <c r="CF36" s="36">
        <v>23.87565400824182</v>
      </c>
      <c r="CG36" s="42">
        <v>0.98526839470075889</v>
      </c>
      <c r="CH36" s="35">
        <v>3978.6775074089724</v>
      </c>
      <c r="CI36" s="42">
        <v>0.99337031535649922</v>
      </c>
      <c r="CJ36" s="42">
        <v>0.99564113461794002</v>
      </c>
      <c r="CK36" s="43">
        <v>0.84973583828144039</v>
      </c>
      <c r="CM36" s="39"/>
      <c r="CN36" s="35"/>
      <c r="CO36" s="42">
        <v>0.99375177679373228</v>
      </c>
      <c r="CQ36" s="37">
        <v>0.9433894002599974</v>
      </c>
    </row>
    <row r="37" spans="1:95" ht="11.25" customHeight="1">
      <c r="A37" s="33">
        <v>44693</v>
      </c>
      <c r="B37" s="34">
        <v>174.94426806767783</v>
      </c>
      <c r="C37" s="35">
        <v>156.90909332036972</v>
      </c>
      <c r="D37" s="35">
        <v>156.90909332036972</v>
      </c>
      <c r="E37" s="35">
        <v>145.37485000491142</v>
      </c>
      <c r="F37" s="34">
        <v>132.59408156077066</v>
      </c>
      <c r="G37" s="36">
        <v>14.116094529628754</v>
      </c>
      <c r="H37" s="34">
        <v>14.116094529628754</v>
      </c>
      <c r="I37" s="34">
        <v>3457.0761845906577</v>
      </c>
      <c r="J37" s="35">
        <v>1092.8143562231867</v>
      </c>
      <c r="K37" s="35">
        <v>315.23491044899612</v>
      </c>
      <c r="L37" s="34">
        <v>610.90469678243005</v>
      </c>
      <c r="M37" s="35">
        <v>26.177896777788799</v>
      </c>
      <c r="N37" s="35">
        <v>10.133379397853728</v>
      </c>
      <c r="O37" s="35">
        <v>21.111207078861934</v>
      </c>
      <c r="P37" s="35">
        <v>54.044690121886553</v>
      </c>
      <c r="Q37" s="34">
        <v>9745.4817504882813</v>
      </c>
      <c r="R37" s="34">
        <v>359.57506910959881</v>
      </c>
      <c r="S37" s="36"/>
      <c r="U37" s="36">
        <v>26.384180386861164</v>
      </c>
      <c r="V37" s="38">
        <v>0.95422589652115042</v>
      </c>
      <c r="W37" s="36">
        <v>17.607645053008252</v>
      </c>
      <c r="X37" s="35">
        <v>4067.9808813730879</v>
      </c>
      <c r="Y37" s="34">
        <v>2049.0269179184747</v>
      </c>
      <c r="Z37" s="35">
        <v>2018.9539634546129</v>
      </c>
      <c r="AA37" s="34">
        <v>926.13960723142623</v>
      </c>
      <c r="AB37" s="34">
        <v>18.035174747308094</v>
      </c>
      <c r="AC37" s="34">
        <v>11.534243315458298</v>
      </c>
      <c r="AD37" s="34">
        <v>12.695594708124796</v>
      </c>
      <c r="AE37" s="39">
        <v>13.510067590671261</v>
      </c>
      <c r="AF37" s="39">
        <v>11.708725245248427</v>
      </c>
      <c r="AG37" s="39">
        <v>6.7550337953356312</v>
      </c>
      <c r="AH37" s="35">
        <v>3590.2441813747268</v>
      </c>
      <c r="AI37" s="35">
        <v>7801.7040121877289</v>
      </c>
      <c r="AJ37" s="35">
        <v>11799.598782753847</v>
      </c>
      <c r="AK37" s="35">
        <v>2482.2498399832016</v>
      </c>
      <c r="AL37" s="35">
        <v>5161.913983072347</v>
      </c>
      <c r="AM37" s="35">
        <v>9526.5442857955732</v>
      </c>
      <c r="AN37" s="38">
        <v>9.2446439596920948E-2</v>
      </c>
      <c r="AO37" s="38">
        <v>0.10036455120114474</v>
      </c>
      <c r="AP37" s="38">
        <v>8.3165673864833936E-2</v>
      </c>
      <c r="AQ37" s="36">
        <v>17.517973772375147</v>
      </c>
      <c r="AR37" s="36">
        <v>10.37896351720633</v>
      </c>
      <c r="AS37" s="36">
        <v>11.910434116298628</v>
      </c>
      <c r="AT37" s="36">
        <v>9.0522292329301681</v>
      </c>
      <c r="AU37" s="36">
        <v>21.848319878261833</v>
      </c>
      <c r="AV37" s="36">
        <v>67.01591121433006</v>
      </c>
      <c r="AW37" s="36">
        <v>139.4500038614683</v>
      </c>
      <c r="AX37" s="36">
        <v>111.3218632530444</v>
      </c>
      <c r="AY37" s="36">
        <v>77.505873274843836</v>
      </c>
      <c r="AZ37" s="40">
        <v>0.99591766338962784</v>
      </c>
      <c r="BA37" s="40">
        <v>0.99591019781652834</v>
      </c>
      <c r="BB37" s="40">
        <v>0.994326936557418</v>
      </c>
      <c r="BC37" s="40">
        <v>0.99635321590634429</v>
      </c>
      <c r="BD37" s="40">
        <v>0.995767399466572</v>
      </c>
      <c r="BE37" s="40">
        <v>0.99296534932249747</v>
      </c>
      <c r="BF37" s="36">
        <v>129.804890835403</v>
      </c>
      <c r="BG37" s="36">
        <v>119.56412753692591</v>
      </c>
      <c r="BH37" s="36">
        <v>144.29029961932554</v>
      </c>
      <c r="BJ37" s="41"/>
      <c r="BK37" s="41"/>
      <c r="BL37" s="35">
        <v>30</v>
      </c>
      <c r="BM37" s="35">
        <v>26</v>
      </c>
      <c r="BN37" s="35">
        <v>15</v>
      </c>
      <c r="BO37" s="35">
        <v>2340</v>
      </c>
      <c r="BP37" s="35">
        <v>1248</v>
      </c>
      <c r="BQ37" s="35">
        <v>360</v>
      </c>
      <c r="BR37" s="35">
        <v>3948</v>
      </c>
      <c r="BS37" s="34">
        <v>118.52104385693868</v>
      </c>
      <c r="BT37" s="35">
        <v>12</v>
      </c>
      <c r="BU37" s="35">
        <v>25</v>
      </c>
      <c r="BV37" s="35">
        <v>64</v>
      </c>
      <c r="BW37" s="35">
        <v>31</v>
      </c>
      <c r="BX37" s="37"/>
      <c r="BY37" s="40">
        <v>0.98535056129832799</v>
      </c>
      <c r="CA37" s="38">
        <v>9.3495312793138649E-2</v>
      </c>
      <c r="CB37" s="38">
        <v>9.410315885186521E-2</v>
      </c>
      <c r="CC37" s="36">
        <v>42.26501277089119</v>
      </c>
      <c r="CD37" s="36">
        <v>39.807371405880104</v>
      </c>
      <c r="CE37" s="35">
        <v>126.34174331991585</v>
      </c>
      <c r="CF37" s="36">
        <v>23.928795355600208</v>
      </c>
      <c r="CG37" s="42">
        <v>0.98535056129832799</v>
      </c>
      <c r="CH37" s="35">
        <v>3971.6538042860657</v>
      </c>
      <c r="CI37" s="42">
        <v>0.99340881706518869</v>
      </c>
      <c r="CJ37" s="42">
        <v>0.99562369599220157</v>
      </c>
      <c r="CK37" s="43">
        <v>0.84982606492087831</v>
      </c>
      <c r="CM37" s="39"/>
      <c r="CN37" s="35"/>
      <c r="CO37" s="42">
        <v>0.99373786978202638</v>
      </c>
      <c r="CQ37" s="37">
        <v>0.95422589652115042</v>
      </c>
    </row>
    <row r="38" spans="1:95" ht="11.25" customHeight="1">
      <c r="A38" s="33">
        <v>44692</v>
      </c>
      <c r="B38" s="34">
        <v>176.19617080688477</v>
      </c>
      <c r="C38" s="35">
        <v>158.08369509379068</v>
      </c>
      <c r="D38" s="35">
        <v>158.08369509379068</v>
      </c>
      <c r="E38" s="35">
        <v>146.44033739964166</v>
      </c>
      <c r="F38" s="34">
        <v>133.56188106536865</v>
      </c>
      <c r="G38" s="36">
        <v>14.121458878119787</v>
      </c>
      <c r="H38" s="34">
        <v>14.121458878119787</v>
      </c>
      <c r="I38" s="34">
        <v>3472.2005920410156</v>
      </c>
      <c r="J38" s="35">
        <v>1097.595323927859</v>
      </c>
      <c r="K38" s="35">
        <v>316.61403574842086</v>
      </c>
      <c r="L38" s="34">
        <v>613.15790112813318</v>
      </c>
      <c r="M38" s="35">
        <v>26.861689130465191</v>
      </c>
      <c r="N38" s="35">
        <v>10.398073211792976</v>
      </c>
      <c r="O38" s="35">
        <v>21.662652524568699</v>
      </c>
      <c r="P38" s="35">
        <v>55.456390462895875</v>
      </c>
      <c r="Q38" s="34">
        <v>9826.5538126627598</v>
      </c>
      <c r="R38" s="34">
        <v>364.13982137044269</v>
      </c>
      <c r="S38" s="36"/>
      <c r="U38" s="36">
        <v>26.08556531093739</v>
      </c>
      <c r="V38" s="38">
        <v>0.96388494631297772</v>
      </c>
      <c r="W38" s="36">
        <v>18.067574020491342</v>
      </c>
      <c r="X38" s="35">
        <v>4085.3584931691489</v>
      </c>
      <c r="Y38" s="34">
        <v>2057.9912323647359</v>
      </c>
      <c r="Z38" s="35">
        <v>2027.367260804413</v>
      </c>
      <c r="AA38" s="34">
        <v>929.77193687655404</v>
      </c>
      <c r="AB38" s="34">
        <v>18.112475713094074</v>
      </c>
      <c r="AC38" s="34">
        <v>11.643357694149017</v>
      </c>
      <c r="AD38" s="34">
        <v>12.686876505613327</v>
      </c>
      <c r="AE38" s="39">
        <v>13.569172960646611</v>
      </c>
      <c r="AF38" s="39">
        <v>11.75994989922706</v>
      </c>
      <c r="AG38" s="39">
        <v>6.7845864803233047</v>
      </c>
      <c r="AH38" s="35">
        <v>3619.7664870079316</v>
      </c>
      <c r="AI38" s="35">
        <v>7867.3263316326911</v>
      </c>
      <c r="AJ38" s="35">
        <v>11901.112187225353</v>
      </c>
      <c r="AK38" s="35">
        <v>2502.5873613170115</v>
      </c>
      <c r="AL38" s="35">
        <v>5204.7838582865388</v>
      </c>
      <c r="AM38" s="35">
        <v>9607.5256323954818</v>
      </c>
      <c r="AN38" s="38">
        <v>9.3051733130623093E-2</v>
      </c>
      <c r="AO38" s="38">
        <v>0.10100462100393141</v>
      </c>
      <c r="AP38" s="38">
        <v>8.3712481145852377E-2</v>
      </c>
      <c r="AQ38" s="36">
        <v>17.481832117240906</v>
      </c>
      <c r="AR38" s="36">
        <v>10.413197627320731</v>
      </c>
      <c r="AS38" s="36">
        <v>11.834218024060002</v>
      </c>
      <c r="AT38" s="36">
        <v>9.347171497064739</v>
      </c>
      <c r="AU38" s="36">
        <v>22.557685280046854</v>
      </c>
      <c r="AV38" s="36">
        <v>69.178348405428167</v>
      </c>
      <c r="AW38" s="36">
        <v>140.55752763169181</v>
      </c>
      <c r="AX38" s="36">
        <v>112.22495133978653</v>
      </c>
      <c r="AY38" s="36">
        <v>78.11930414472242</v>
      </c>
      <c r="AZ38" s="40">
        <v>0.99584507083647988</v>
      </c>
      <c r="BA38" s="40">
        <v>0.99583793427078071</v>
      </c>
      <c r="BB38" s="40">
        <v>0.994227817589588</v>
      </c>
      <c r="BC38" s="40">
        <v>0.99626499692216719</v>
      </c>
      <c r="BD38" s="40">
        <v>0.99566597078875185</v>
      </c>
      <c r="BE38" s="40">
        <v>0.99279956660514468</v>
      </c>
      <c r="BF38" s="36">
        <v>128.9605211668092</v>
      </c>
      <c r="BG38" s="36">
        <v>118.80644549453756</v>
      </c>
      <c r="BH38" s="36">
        <v>143.34779994266785</v>
      </c>
      <c r="BJ38" s="41"/>
      <c r="BK38" s="41"/>
      <c r="BL38" s="35">
        <v>30</v>
      </c>
      <c r="BM38" s="35">
        <v>26</v>
      </c>
      <c r="BN38" s="35">
        <v>15</v>
      </c>
      <c r="BO38" s="35">
        <v>2340</v>
      </c>
      <c r="BP38" s="35">
        <v>1248</v>
      </c>
      <c r="BQ38" s="35">
        <v>360</v>
      </c>
      <c r="BR38" s="35">
        <v>3948</v>
      </c>
      <c r="BS38" s="34">
        <v>119.46587951978047</v>
      </c>
      <c r="BT38" s="35">
        <v>12</v>
      </c>
      <c r="BU38" s="35">
        <v>25</v>
      </c>
      <c r="BV38" s="35">
        <v>64</v>
      </c>
      <c r="BW38" s="35">
        <v>31</v>
      </c>
      <c r="BX38" s="37"/>
      <c r="BY38" s="40">
        <v>0.9850897145061045</v>
      </c>
      <c r="CA38" s="38">
        <v>9.4102376932518439E-2</v>
      </c>
      <c r="CB38" s="38">
        <v>9.4714112398954234E-2</v>
      </c>
      <c r="CC38" s="36">
        <v>42.442709912856415</v>
      </c>
      <c r="CD38" s="36">
        <v>39.72924776862164</v>
      </c>
      <c r="CE38" s="35">
        <v>127.34352355275747</v>
      </c>
      <c r="CF38" s="36">
        <v>24.705676259195712</v>
      </c>
      <c r="CG38" s="42">
        <v>0.9850897145061045</v>
      </c>
      <c r="CH38" s="35">
        <v>4004.643847083531</v>
      </c>
      <c r="CI38" s="42">
        <v>0.9932923650251626</v>
      </c>
      <c r="CJ38" s="42">
        <v>0.99551883970875066</v>
      </c>
      <c r="CK38" s="43">
        <v>0.84991331797359937</v>
      </c>
      <c r="CM38" s="39"/>
      <c r="CN38" s="35"/>
      <c r="CO38" s="42">
        <v>0.99353456120297445</v>
      </c>
      <c r="CQ38" s="37">
        <v>0.96388494631297772</v>
      </c>
    </row>
    <row r="39" spans="1:95" ht="11.25" customHeight="1">
      <c r="A39" s="33">
        <v>44691</v>
      </c>
      <c r="B39" s="34">
        <v>174.3181734085083</v>
      </c>
      <c r="C39" s="35">
        <v>156.25147984425226</v>
      </c>
      <c r="D39" s="35">
        <v>156.25147984425226</v>
      </c>
      <c r="E39" s="35">
        <v>144.63009442885715</v>
      </c>
      <c r="F39" s="34">
        <v>131.73367381095886</v>
      </c>
      <c r="G39" s="36">
        <v>14.138241440057755</v>
      </c>
      <c r="H39" s="34">
        <v>14.138241440057755</v>
      </c>
      <c r="I39" s="34">
        <v>3460.6352437337241</v>
      </c>
      <c r="J39" s="35">
        <v>1029.2416163087596</v>
      </c>
      <c r="K39" s="35">
        <v>342.55981809062143</v>
      </c>
      <c r="L39" s="34">
        <v>610.99877421061194</v>
      </c>
      <c r="M39" s="35">
        <v>26.546062270800274</v>
      </c>
      <c r="N39" s="35">
        <v>12.22753448059253</v>
      </c>
      <c r="O39" s="35">
        <v>25.474030167901105</v>
      </c>
      <c r="P39" s="35">
        <v>65.21351722982682</v>
      </c>
      <c r="Q39" s="34">
        <v>9539.2118428548183</v>
      </c>
      <c r="R39" s="34">
        <v>358.66966183980304</v>
      </c>
      <c r="S39" s="36"/>
      <c r="U39" s="36">
        <v>26.08074492878384</v>
      </c>
      <c r="V39" s="38">
        <v>0.96404182539643435</v>
      </c>
      <c r="W39" s="36">
        <v>21.412181519345463</v>
      </c>
      <c r="X39" s="35">
        <v>4071.6340179443359</v>
      </c>
      <c r="Y39" s="34">
        <v>2088.8338093343427</v>
      </c>
      <c r="Z39" s="35">
        <v>1982.8002086099928</v>
      </c>
      <c r="AA39" s="34">
        <v>953.55859230123338</v>
      </c>
      <c r="AB39" s="34">
        <v>18.066693564256031</v>
      </c>
      <c r="AC39" s="34">
        <v>11.621385415395102</v>
      </c>
      <c r="AD39" s="34">
        <v>12.75326481461525</v>
      </c>
      <c r="AE39" s="39">
        <v>13.772530610995666</v>
      </c>
      <c r="AF39" s="39">
        <v>11.027588746165282</v>
      </c>
      <c r="AG39" s="39">
        <v>7.3405675305133169</v>
      </c>
      <c r="AH39" s="35">
        <v>3593.4408748049864</v>
      </c>
      <c r="AI39" s="35">
        <v>7444.593800025802</v>
      </c>
      <c r="AJ39" s="35">
        <v>11581.883879800569</v>
      </c>
      <c r="AK39" s="35">
        <v>2459.2702386620126</v>
      </c>
      <c r="AL39" s="35">
        <v>5059.615400002871</v>
      </c>
      <c r="AM39" s="35">
        <v>9210.4605632790062</v>
      </c>
      <c r="AN39" s="38">
        <v>9.5581055685869123E-2</v>
      </c>
      <c r="AO39" s="38">
        <v>9.5661665413273464E-2</v>
      </c>
      <c r="AP39" s="38">
        <v>9.0358125377369133E-2</v>
      </c>
      <c r="AQ39" s="36">
        <v>17.690081217158792</v>
      </c>
      <c r="AR39" s="36">
        <v>10.504073323807994</v>
      </c>
      <c r="AS39" s="36">
        <v>11.650330891432752</v>
      </c>
      <c r="AT39" s="36">
        <v>11.354820569192228</v>
      </c>
      <c r="AU39" s="36">
        <v>25.592429784569781</v>
      </c>
      <c r="AV39" s="36">
        <v>91.825510920192059</v>
      </c>
      <c r="AW39" s="36">
        <v>138.9113716654154</v>
      </c>
      <c r="AX39" s="36">
        <v>111.13183884732211</v>
      </c>
      <c r="AY39" s="36">
        <v>78.31740744960436</v>
      </c>
      <c r="AZ39" s="40">
        <v>0.99502798257451974</v>
      </c>
      <c r="BA39" s="40">
        <v>0.99496522400341203</v>
      </c>
      <c r="BB39" s="40">
        <v>0.99291962472649564</v>
      </c>
      <c r="BC39" s="40">
        <v>0.99538284959876144</v>
      </c>
      <c r="BD39" s="40">
        <v>0.99494182309102885</v>
      </c>
      <c r="BE39" s="40">
        <v>0.99003030192797414</v>
      </c>
      <c r="BF39" s="36">
        <v>125.54789140892593</v>
      </c>
      <c r="BG39" s="36">
        <v>125.44209792039591</v>
      </c>
      <c r="BH39" s="36">
        <v>132.80488002471873</v>
      </c>
      <c r="BJ39" s="41"/>
      <c r="BK39" s="41"/>
      <c r="BL39" s="35">
        <v>30</v>
      </c>
      <c r="BM39" s="35">
        <v>24.020833333333332</v>
      </c>
      <c r="BN39" s="35">
        <v>15.989583333333334</v>
      </c>
      <c r="BO39" s="35">
        <v>2340</v>
      </c>
      <c r="BP39" s="35">
        <v>1153</v>
      </c>
      <c r="BQ39" s="35">
        <v>383.75</v>
      </c>
      <c r="BR39" s="35">
        <v>3876.75</v>
      </c>
      <c r="BS39" s="34">
        <v>117.65209849675496</v>
      </c>
      <c r="BT39" s="35">
        <v>12</v>
      </c>
      <c r="BU39" s="35">
        <v>25</v>
      </c>
      <c r="BV39" s="35">
        <v>64</v>
      </c>
      <c r="BW39" s="35">
        <v>26.052083333333332</v>
      </c>
      <c r="BX39" s="37"/>
      <c r="BY39" s="40">
        <v>0.98488440141937439</v>
      </c>
      <c r="CA39" s="38">
        <v>9.4771181949278513E-2</v>
      </c>
      <c r="CB39" s="38">
        <v>9.5088025057071868E-2</v>
      </c>
      <c r="CC39" s="36">
        <v>42.44134379426638</v>
      </c>
      <c r="CD39" s="36">
        <v>39.844485432399537</v>
      </c>
      <c r="CE39" s="35">
        <v>126.05493931752284</v>
      </c>
      <c r="CF39" s="36">
        <v>24.985072190058489</v>
      </c>
      <c r="CG39" s="42">
        <v>0.98488440141937439</v>
      </c>
      <c r="CH39" s="35">
        <v>3900.9332961451578</v>
      </c>
      <c r="CI39" s="42">
        <v>0.99319494586153712</v>
      </c>
      <c r="CJ39" s="42">
        <v>0.99438531348896109</v>
      </c>
      <c r="CK39" s="43">
        <v>0.8499376978584412</v>
      </c>
      <c r="CM39" s="39"/>
      <c r="CN39" s="35"/>
      <c r="CO39" s="42">
        <v>0.99346144370268108</v>
      </c>
      <c r="CQ39" s="37">
        <v>0.96404182539643435</v>
      </c>
    </row>
    <row r="40" spans="1:95" ht="11.25" customHeight="1">
      <c r="A40" s="33">
        <v>44690</v>
      </c>
      <c r="B40" s="34">
        <v>171.35887908935547</v>
      </c>
      <c r="C40" s="35">
        <v>153.15625729163489</v>
      </c>
      <c r="D40" s="35">
        <v>153.15625729163489</v>
      </c>
      <c r="E40" s="35">
        <v>141.3405484755834</v>
      </c>
      <c r="F40" s="34">
        <v>128.43564383188883</v>
      </c>
      <c r="G40" s="36">
        <v>14.04527453581492</v>
      </c>
      <c r="H40" s="34">
        <v>14.04527453581492</v>
      </c>
      <c r="I40" s="34">
        <v>3462.9899266560874</v>
      </c>
      <c r="J40" s="35">
        <v>1030.7602798243843</v>
      </c>
      <c r="K40" s="35">
        <v>343.58675994146142</v>
      </c>
      <c r="L40" s="34">
        <v>611.21457481384277</v>
      </c>
      <c r="M40" s="35">
        <v>24.926924645900726</v>
      </c>
      <c r="N40" s="35">
        <v>11.644548933141124</v>
      </c>
      <c r="O40" s="35">
        <v>24.247825737278433</v>
      </c>
      <c r="P40" s="35">
        <v>61.778027187316461</v>
      </c>
      <c r="Q40" s="34">
        <v>8833.0307210286464</v>
      </c>
      <c r="R40" s="34">
        <v>351.93397394816083</v>
      </c>
      <c r="S40" s="36"/>
      <c r="U40" s="36">
        <v>26.07599704353898</v>
      </c>
      <c r="V40" s="38">
        <v>0.96419637497654809</v>
      </c>
      <c r="W40" s="36">
        <v>20.370002117598322</v>
      </c>
      <c r="X40" s="35">
        <v>4074.2045014699302</v>
      </c>
      <c r="Y40" s="34">
        <v>2088.6428868902417</v>
      </c>
      <c r="Z40" s="35">
        <v>1985.5616145796885</v>
      </c>
      <c r="AA40" s="34">
        <v>954.8013347553042</v>
      </c>
      <c r="AB40" s="34">
        <v>18.202621797720592</v>
      </c>
      <c r="AC40" s="34">
        <v>11.815708816051483</v>
      </c>
      <c r="AD40" s="34">
        <v>12.85677832365036</v>
      </c>
      <c r="AE40" s="39">
        <v>13.771271781693901</v>
      </c>
      <c r="AF40" s="39">
        <v>11.043860140975545</v>
      </c>
      <c r="AG40" s="39">
        <v>7.3625734273170309</v>
      </c>
      <c r="AH40" s="35">
        <v>3345.6951683276034</v>
      </c>
      <c r="AI40" s="35">
        <v>6931.3792972126575</v>
      </c>
      <c r="AJ40" s="35">
        <v>10793.041207314576</v>
      </c>
      <c r="AK40" s="35">
        <v>2290.7901470572929</v>
      </c>
      <c r="AL40" s="35">
        <v>4710.7992780440045</v>
      </c>
      <c r="AM40" s="35">
        <v>8579.0422740855211</v>
      </c>
      <c r="AN40" s="38">
        <v>9.7051188693988363E-2</v>
      </c>
      <c r="AO40" s="38">
        <v>9.700659484250776E-2</v>
      </c>
      <c r="AP40" s="38">
        <v>9.0714082208317851E-2</v>
      </c>
      <c r="AQ40" s="36">
        <v>17.799657627389085</v>
      </c>
      <c r="AR40" s="36">
        <v>10.65790611913412</v>
      </c>
      <c r="AS40" s="36">
        <v>11.728487824789095</v>
      </c>
      <c r="AT40" s="36">
        <v>11.609537495662481</v>
      </c>
      <c r="AU40" s="36">
        <v>26.207133703112298</v>
      </c>
      <c r="AV40" s="36">
        <v>93.685401639979389</v>
      </c>
      <c r="AW40" s="36">
        <v>136.81656566405951</v>
      </c>
      <c r="AX40" s="36">
        <v>109.7703710862606</v>
      </c>
      <c r="AY40" s="36">
        <v>78.256500383430165</v>
      </c>
      <c r="AZ40" s="40">
        <v>0.99491679805411259</v>
      </c>
      <c r="BA40" s="40">
        <v>0.99485271515381846</v>
      </c>
      <c r="BB40" s="40">
        <v>0.99279895992890399</v>
      </c>
      <c r="BC40" s="40">
        <v>0.99493208161796221</v>
      </c>
      <c r="BD40" s="40">
        <v>0.99443679678196906</v>
      </c>
      <c r="BE40" s="40">
        <v>0.98907973656651949</v>
      </c>
      <c r="BF40" s="36">
        <v>123.64608987775659</v>
      </c>
      <c r="BG40" s="36">
        <v>123.70292988308941</v>
      </c>
      <c r="BH40" s="36">
        <v>132.28376132873098</v>
      </c>
      <c r="BJ40" s="41"/>
      <c r="BK40" s="41"/>
      <c r="BL40" s="35">
        <v>29.927083333333332</v>
      </c>
      <c r="BM40" s="35">
        <v>24</v>
      </c>
      <c r="BN40" s="35">
        <v>16</v>
      </c>
      <c r="BO40" s="35">
        <v>2334.3125</v>
      </c>
      <c r="BP40" s="35">
        <v>1152</v>
      </c>
      <c r="BQ40" s="35">
        <v>384</v>
      </c>
      <c r="BR40" s="35">
        <v>3870.3125</v>
      </c>
      <c r="BS40" s="34">
        <v>114.40271655718486</v>
      </c>
      <c r="BT40" s="35">
        <v>12.145833333333334</v>
      </c>
      <c r="BU40" s="35">
        <v>25.291666666666668</v>
      </c>
      <c r="BV40" s="35">
        <v>64.4375</v>
      </c>
      <c r="BW40" s="35">
        <v>26</v>
      </c>
      <c r="BX40" s="37"/>
      <c r="BY40" s="40">
        <v>0.98476807911272357</v>
      </c>
      <c r="CA40" s="38">
        <v>9.6022981623807291E-2</v>
      </c>
      <c r="CB40" s="38">
        <v>9.6409167925018649E-2</v>
      </c>
      <c r="CC40" s="36">
        <v>42.875108937422439</v>
      </c>
      <c r="CD40" s="36">
        <v>40.186051571312305</v>
      </c>
      <c r="CE40" s="35">
        <v>124.68089863097687</v>
      </c>
      <c r="CF40" s="36">
        <v>25.198662605672435</v>
      </c>
      <c r="CG40" s="42">
        <v>0.98476807911272357</v>
      </c>
      <c r="CH40" s="35">
        <v>3635.0070121490735</v>
      </c>
      <c r="CI40" s="42">
        <v>0.99314253739742764</v>
      </c>
      <c r="CJ40" s="42">
        <v>0.99383721526221369</v>
      </c>
      <c r="CK40" s="43">
        <v>0.84997940712270992</v>
      </c>
      <c r="CM40" s="39"/>
      <c r="CN40" s="35"/>
      <c r="CO40" s="42">
        <v>0.99340554740802811</v>
      </c>
      <c r="CQ40" s="37">
        <v>0.96419637497654809</v>
      </c>
    </row>
    <row r="41" spans="1:95" ht="11.25" customHeight="1">
      <c r="A41" s="33">
        <v>44689</v>
      </c>
      <c r="B41" s="34">
        <v>171.227250734965</v>
      </c>
      <c r="C41" s="35">
        <v>153.19589855273563</v>
      </c>
      <c r="D41" s="35">
        <v>153.19589855273563</v>
      </c>
      <c r="E41" s="35">
        <v>141.32524567842481</v>
      </c>
      <c r="F41" s="34">
        <v>128.33179895083109</v>
      </c>
      <c r="G41" s="36">
        <v>14.047123352686564</v>
      </c>
      <c r="H41" s="34">
        <v>14.047123352686564</v>
      </c>
      <c r="I41" s="34">
        <v>3472.6577758789063</v>
      </c>
      <c r="J41" s="35">
        <v>1053.317998370853</v>
      </c>
      <c r="K41" s="35">
        <v>351.10599945695105</v>
      </c>
      <c r="L41" s="34">
        <v>613.44106801350915</v>
      </c>
      <c r="M41" s="35">
        <v>24.580622891585033</v>
      </c>
      <c r="N41" s="35">
        <v>13.235720018545786</v>
      </c>
      <c r="O41" s="35">
        <v>27.416848609844845</v>
      </c>
      <c r="P41" s="35">
        <v>66.178600092728942</v>
      </c>
      <c r="Q41" s="34">
        <v>9037.4870096842442</v>
      </c>
      <c r="R41" s="34">
        <v>352.48043950398761</v>
      </c>
      <c r="S41" s="36"/>
      <c r="U41" s="36">
        <v>26.390282357180556</v>
      </c>
      <c r="V41" s="38">
        <v>0.95402973354547205</v>
      </c>
      <c r="W41" s="36">
        <v>22.889939630358018</v>
      </c>
      <c r="X41" s="35">
        <v>4086.0988438924155</v>
      </c>
      <c r="Y41" s="34">
        <v>2068.233778051102</v>
      </c>
      <c r="Z41" s="35">
        <v>2017.865065841313</v>
      </c>
      <c r="AA41" s="34">
        <v>964.54706747046021</v>
      </c>
      <c r="AB41" s="34">
        <v>18.031352182229359</v>
      </c>
      <c r="AC41" s="34">
        <v>11.870652874310812</v>
      </c>
      <c r="AD41" s="34">
        <v>12.855634719133377</v>
      </c>
      <c r="AE41" s="39">
        <v>13.636706228908364</v>
      </c>
      <c r="AF41" s="39">
        <v>11.285549982544854</v>
      </c>
      <c r="AG41" s="39">
        <v>7.5236999883632372</v>
      </c>
      <c r="AH41" s="35">
        <v>3364.0567367920235</v>
      </c>
      <c r="AI41" s="35">
        <v>7007.7802696636154</v>
      </c>
      <c r="AJ41" s="35">
        <v>10980.839980059551</v>
      </c>
      <c r="AK41" s="35">
        <v>2320.9166816230945</v>
      </c>
      <c r="AL41" s="35">
        <v>4748.096222443226</v>
      </c>
      <c r="AM41" s="35">
        <v>8698.8915413473042</v>
      </c>
      <c r="AN41" s="38">
        <v>9.5222130368887395E-2</v>
      </c>
      <c r="AO41" s="38">
        <v>9.822776339163089E-2</v>
      </c>
      <c r="AP41" s="38">
        <v>9.2476601080247814E-2</v>
      </c>
      <c r="AQ41" s="36">
        <v>17.441019069260363</v>
      </c>
      <c r="AR41" s="36">
        <v>10.481818668326028</v>
      </c>
      <c r="AS41" s="36">
        <v>11.594233534949037</v>
      </c>
      <c r="AT41" s="36">
        <v>12.761373734639545</v>
      </c>
      <c r="AU41" s="36">
        <v>29.726076473882234</v>
      </c>
      <c r="AV41" s="36">
        <v>100.07569198023747</v>
      </c>
      <c r="AW41" s="36">
        <v>136.62604648314104</v>
      </c>
      <c r="AX41" s="36">
        <v>109.61005189372673</v>
      </c>
      <c r="AY41" s="36">
        <v>77.617834255668512</v>
      </c>
      <c r="AZ41" s="40">
        <v>0.99429720156550838</v>
      </c>
      <c r="BA41" s="40">
        <v>0.99422571756649503</v>
      </c>
      <c r="BB41" s="40">
        <v>0.99239229506677129</v>
      </c>
      <c r="BC41" s="40">
        <v>0.99450158041618486</v>
      </c>
      <c r="BD41" s="40">
        <v>0.99373936940591612</v>
      </c>
      <c r="BE41" s="40">
        <v>0.98849558113185332</v>
      </c>
      <c r="BF41" s="36">
        <v>126.02112506318012</v>
      </c>
      <c r="BG41" s="36">
        <v>122.16505380618707</v>
      </c>
      <c r="BH41" s="36">
        <v>129.76255463354281</v>
      </c>
      <c r="BJ41" s="41"/>
      <c r="BK41" s="41"/>
      <c r="BL41" s="35">
        <v>29</v>
      </c>
      <c r="BM41" s="35">
        <v>24</v>
      </c>
      <c r="BN41" s="35">
        <v>16</v>
      </c>
      <c r="BO41" s="35">
        <v>2262</v>
      </c>
      <c r="BP41" s="35">
        <v>1152</v>
      </c>
      <c r="BQ41" s="35">
        <v>384</v>
      </c>
      <c r="BR41" s="35">
        <v>3798</v>
      </c>
      <c r="BS41" s="34">
        <v>114.31279110908508</v>
      </c>
      <c r="BT41" s="35">
        <v>14</v>
      </c>
      <c r="BU41" s="35">
        <v>29</v>
      </c>
      <c r="BV41" s="35">
        <v>70</v>
      </c>
      <c r="BW41" s="35">
        <v>26</v>
      </c>
      <c r="BX41" s="37"/>
      <c r="BY41" s="40">
        <v>0.98526335987851088</v>
      </c>
      <c r="CA41" s="38">
        <v>9.574464824998298E-2</v>
      </c>
      <c r="CB41" s="38">
        <v>9.5856202510899755E-2</v>
      </c>
      <c r="CC41" s="36">
        <v>42.757639775673546</v>
      </c>
      <c r="CD41" s="36">
        <v>39.517071272535432</v>
      </c>
      <c r="CE41" s="35">
        <v>124.1606092868508</v>
      </c>
      <c r="CF41" s="36">
        <v>24.209221026216614</v>
      </c>
      <c r="CG41" s="42">
        <v>0.98526335987851088</v>
      </c>
      <c r="CH41" s="35">
        <v>3701.9733370098475</v>
      </c>
      <c r="CI41" s="42">
        <v>0.993360129678449</v>
      </c>
      <c r="CJ41" s="42">
        <v>0.99329671300740585</v>
      </c>
      <c r="CK41" s="43">
        <v>0.84987121177197333</v>
      </c>
      <c r="CM41" s="39"/>
      <c r="CN41" s="35"/>
      <c r="CO41" s="42">
        <v>0.99366448280036823</v>
      </c>
      <c r="CQ41" s="37">
        <v>0.95402973354547205</v>
      </c>
    </row>
    <row r="42" spans="1:95" ht="11.25" customHeight="1">
      <c r="A42" s="33">
        <v>44688</v>
      </c>
      <c r="B42" s="34">
        <v>172.21384270985922</v>
      </c>
      <c r="C42" s="35">
        <v>154.13386843601864</v>
      </c>
      <c r="D42" s="35">
        <v>154.13386843601864</v>
      </c>
      <c r="E42" s="35">
        <v>142.54253122210505</v>
      </c>
      <c r="F42" s="34">
        <v>129.74301870663962</v>
      </c>
      <c r="G42" s="36">
        <v>14.263139804204306</v>
      </c>
      <c r="H42" s="34">
        <v>14.263139804204306</v>
      </c>
      <c r="I42" s="34">
        <v>3470.7127685546875</v>
      </c>
      <c r="J42" s="35">
        <v>1052.7280435426539</v>
      </c>
      <c r="K42" s="35">
        <v>350.90934784755132</v>
      </c>
      <c r="L42" s="34">
        <v>613.51442527770996</v>
      </c>
      <c r="M42" s="35">
        <v>26.084198156992596</v>
      </c>
      <c r="N42" s="35">
        <v>14.045337469149858</v>
      </c>
      <c r="O42" s="35">
        <v>29.093913328953281</v>
      </c>
      <c r="P42" s="35">
        <v>70.226687345749298</v>
      </c>
      <c r="Q42" s="34">
        <v>9547.7548624674473</v>
      </c>
      <c r="R42" s="34">
        <v>355.50444984436035</v>
      </c>
      <c r="S42" s="36"/>
      <c r="U42" s="36">
        <v>26.570914233172378</v>
      </c>
      <c r="V42" s="38">
        <v>0.9482447007220679</v>
      </c>
      <c r="W42" s="36">
        <v>24.290097275128723</v>
      </c>
      <c r="X42" s="35">
        <v>4084.2271938323975</v>
      </c>
      <c r="Y42" s="34">
        <v>2067.0753771644822</v>
      </c>
      <c r="Z42" s="35">
        <v>2017.1518166679152</v>
      </c>
      <c r="AA42" s="34">
        <v>964.42377312526128</v>
      </c>
      <c r="AB42" s="34">
        <v>18.079974273840588</v>
      </c>
      <c r="AC42" s="34">
        <v>11.591337213913599</v>
      </c>
      <c r="AD42" s="34">
        <v>12.697138895591101</v>
      </c>
      <c r="AE42" s="39">
        <v>13.629068420864719</v>
      </c>
      <c r="AF42" s="39">
        <v>11.279229037957005</v>
      </c>
      <c r="AG42" s="39">
        <v>7.5194860253046709</v>
      </c>
      <c r="AH42" s="35">
        <v>3531.6759570430381</v>
      </c>
      <c r="AI42" s="35">
        <v>7354.96033158515</v>
      </c>
      <c r="AJ42" s="35">
        <v>11521.579773639918</v>
      </c>
      <c r="AK42" s="35">
        <v>2436.7599808405621</v>
      </c>
      <c r="AL42" s="35">
        <v>4984.0838613634323</v>
      </c>
      <c r="AM42" s="35">
        <v>9128.6526219910884</v>
      </c>
      <c r="AN42" s="38">
        <v>9.4473405399987817E-2</v>
      </c>
      <c r="AO42" s="38">
        <v>9.7854147956626697E-2</v>
      </c>
      <c r="AP42" s="38">
        <v>9.3100209104794038E-2</v>
      </c>
      <c r="AQ42" s="36">
        <v>17.499163919772876</v>
      </c>
      <c r="AR42" s="36">
        <v>10.239490027423994</v>
      </c>
      <c r="AS42" s="36">
        <v>11.451833002858434</v>
      </c>
      <c r="AT42" s="36">
        <v>12.812799557041341</v>
      </c>
      <c r="AU42" s="36">
        <v>29.851871885226334</v>
      </c>
      <c r="AV42" s="36">
        <v>100.52767648844922</v>
      </c>
      <c r="AW42" s="36">
        <v>136.79714255187756</v>
      </c>
      <c r="AX42" s="36">
        <v>109.30011028468518</v>
      </c>
      <c r="AY42" s="36">
        <v>76.587505486941339</v>
      </c>
      <c r="AZ42" s="40">
        <v>0.99423606035080048</v>
      </c>
      <c r="BA42" s="40">
        <v>0.99416263567423313</v>
      </c>
      <c r="BB42" s="40">
        <v>0.99230700408332195</v>
      </c>
      <c r="BC42" s="40">
        <v>0.9947418704928741</v>
      </c>
      <c r="BD42" s="40">
        <v>0.99401055987106524</v>
      </c>
      <c r="BE42" s="40">
        <v>0.98898767642376095</v>
      </c>
      <c r="BF42" s="36">
        <v>127.01987346802625</v>
      </c>
      <c r="BG42" s="36">
        <v>122.63149034130809</v>
      </c>
      <c r="BH42" s="36">
        <v>128.89337323069535</v>
      </c>
      <c r="BJ42" s="41"/>
      <c r="BK42" s="41"/>
      <c r="BL42" s="35">
        <v>29</v>
      </c>
      <c r="BM42" s="35">
        <v>24</v>
      </c>
      <c r="BN42" s="35">
        <v>16</v>
      </c>
      <c r="BO42" s="35">
        <v>2262</v>
      </c>
      <c r="BP42" s="35">
        <v>1152</v>
      </c>
      <c r="BQ42" s="35">
        <v>384</v>
      </c>
      <c r="BR42" s="35">
        <v>3798</v>
      </c>
      <c r="BS42" s="34">
        <v>115.43321800231934</v>
      </c>
      <c r="BT42" s="35">
        <v>14</v>
      </c>
      <c r="BU42" s="35">
        <v>29</v>
      </c>
      <c r="BV42" s="35">
        <v>70</v>
      </c>
      <c r="BW42" s="35">
        <v>26</v>
      </c>
      <c r="BX42" s="37"/>
      <c r="BY42" s="40">
        <v>0.98510633343201115</v>
      </c>
      <c r="CA42" s="38">
        <v>9.5335531610881236E-2</v>
      </c>
      <c r="CB42" s="38">
        <v>9.5360005728553784E-2</v>
      </c>
      <c r="CC42" s="36">
        <v>42.368450383345291</v>
      </c>
      <c r="CD42" s="36">
        <v>39.190486950055302</v>
      </c>
      <c r="CE42" s="35">
        <v>123.9171503979192</v>
      </c>
      <c r="CF42" s="36">
        <v>24.311480069589042</v>
      </c>
      <c r="CG42" s="42">
        <v>0.98510633343201115</v>
      </c>
      <c r="CH42" s="35">
        <v>3885.9974438642976</v>
      </c>
      <c r="CI42" s="42">
        <v>0.99328764402607173</v>
      </c>
      <c r="CJ42" s="42">
        <v>0.9935871800428373</v>
      </c>
      <c r="CK42" s="43">
        <v>0.84978445219595522</v>
      </c>
      <c r="CM42" s="39"/>
      <c r="CN42" s="35"/>
      <c r="CO42" s="42">
        <v>0.99363772176053966</v>
      </c>
      <c r="CQ42" s="37">
        <v>0.9482447007220679</v>
      </c>
    </row>
    <row r="43" spans="1:95" ht="11.25" customHeight="1">
      <c r="A43" s="33">
        <v>44687</v>
      </c>
      <c r="B43" s="34">
        <v>171.92107439041138</v>
      </c>
      <c r="C43" s="35">
        <v>153.77997303009033</v>
      </c>
      <c r="D43" s="35">
        <v>153.77997303009033</v>
      </c>
      <c r="E43" s="35">
        <v>142.10210018356642</v>
      </c>
      <c r="F43" s="34">
        <v>129.37099281946817</v>
      </c>
      <c r="G43" s="36">
        <v>14.23376906911532</v>
      </c>
      <c r="H43" s="34">
        <v>14.23376906911532</v>
      </c>
      <c r="I43" s="34">
        <v>3472.7186737060547</v>
      </c>
      <c r="J43" s="35">
        <v>1053.3364697497038</v>
      </c>
      <c r="K43" s="35">
        <v>351.11215658323459</v>
      </c>
      <c r="L43" s="34">
        <v>612.60628255208337</v>
      </c>
      <c r="M43" s="35">
        <v>25.909091512362163</v>
      </c>
      <c r="N43" s="35">
        <v>13.951049275887318</v>
      </c>
      <c r="O43" s="35">
        <v>28.898602071480877</v>
      </c>
      <c r="P43" s="35">
        <v>69.755246379436599</v>
      </c>
      <c r="Q43" s="34">
        <v>9510.2214152018223</v>
      </c>
      <c r="R43" s="34">
        <v>354.42690594991046</v>
      </c>
      <c r="S43" s="36"/>
      <c r="U43" s="36">
        <v>26.534589264127945</v>
      </c>
      <c r="V43" s="38">
        <v>0.94940468337503492</v>
      </c>
      <c r="W43" s="36">
        <v>24.127034665114991</v>
      </c>
      <c r="X43" s="35">
        <v>4085.3249562581382</v>
      </c>
      <c r="Y43" s="34">
        <v>2068.2700473731161</v>
      </c>
      <c r="Z43" s="35">
        <v>2017.0549088850216</v>
      </c>
      <c r="AA43" s="34">
        <v>963.71843913531802</v>
      </c>
      <c r="AB43" s="34">
        <v>18.141101360321045</v>
      </c>
      <c r="AC43" s="34">
        <v>11.67787284652392</v>
      </c>
      <c r="AD43" s="34">
        <v>12.715252021948496</v>
      </c>
      <c r="AE43" s="39">
        <v>13.636945367295271</v>
      </c>
      <c r="AF43" s="39">
        <v>11.285747890175399</v>
      </c>
      <c r="AG43" s="39">
        <v>7.5238319267835978</v>
      </c>
      <c r="AH43" s="35">
        <v>3509.0230478518747</v>
      </c>
      <c r="AI43" s="35">
        <v>7312.7709571447549</v>
      </c>
      <c r="AJ43" s="35">
        <v>11464.068354518162</v>
      </c>
      <c r="AK43" s="35">
        <v>2420.7039437551753</v>
      </c>
      <c r="AL43" s="35">
        <v>4953.5994422360427</v>
      </c>
      <c r="AM43" s="35">
        <v>9079.4331967060825</v>
      </c>
      <c r="AN43" s="38">
        <v>9.4792036567983254E-2</v>
      </c>
      <c r="AO43" s="38">
        <v>9.8224901438644263E-2</v>
      </c>
      <c r="AP43" s="38">
        <v>9.3430363971272051E-2</v>
      </c>
      <c r="AQ43" s="36">
        <v>17.554007879307413</v>
      </c>
      <c r="AR43" s="36">
        <v>10.32009829316779</v>
      </c>
      <c r="AS43" s="36">
        <v>11.485781830739672</v>
      </c>
      <c r="AT43" s="36">
        <v>12.834284920584221</v>
      </c>
      <c r="AU43" s="36">
        <v>29.88770671069015</v>
      </c>
      <c r="AV43" s="36">
        <v>100.57502669170427</v>
      </c>
      <c r="AW43" s="36">
        <v>136.58299016873912</v>
      </c>
      <c r="AX43" s="36">
        <v>109.08376333689026</v>
      </c>
      <c r="AY43" s="36">
        <v>76.454387680768733</v>
      </c>
      <c r="AZ43" s="40">
        <v>0.99423678004413651</v>
      </c>
      <c r="BA43" s="40">
        <v>0.99416614072080967</v>
      </c>
      <c r="BB43" s="40">
        <v>0.99231722455926619</v>
      </c>
      <c r="BC43" s="40">
        <v>0.99469811872133573</v>
      </c>
      <c r="BD43" s="40">
        <v>0.99396646679667755</v>
      </c>
      <c r="BE43" s="40">
        <v>0.9889227637328516</v>
      </c>
      <c r="BF43" s="36">
        <v>126.59291259549848</v>
      </c>
      <c r="BG43" s="36">
        <v>122.16861329706444</v>
      </c>
      <c r="BH43" s="36">
        <v>128.43790273245384</v>
      </c>
      <c r="BJ43" s="41"/>
      <c r="BK43" s="41"/>
      <c r="BL43" s="35">
        <v>29</v>
      </c>
      <c r="BM43" s="35">
        <v>24</v>
      </c>
      <c r="BN43" s="35">
        <v>16</v>
      </c>
      <c r="BO43" s="35">
        <v>2262</v>
      </c>
      <c r="BP43" s="35">
        <v>1152</v>
      </c>
      <c r="BQ43" s="35">
        <v>384</v>
      </c>
      <c r="BR43" s="35">
        <v>3798</v>
      </c>
      <c r="BS43" s="34">
        <v>115.15349737803142</v>
      </c>
      <c r="BT43" s="35">
        <v>14</v>
      </c>
      <c r="BU43" s="35">
        <v>29</v>
      </c>
      <c r="BV43" s="35">
        <v>70</v>
      </c>
      <c r="BW43" s="35">
        <v>26</v>
      </c>
      <c r="BX43" s="37"/>
      <c r="BY43" s="40">
        <v>0.98510611639943868</v>
      </c>
      <c r="CA43" s="38">
        <v>9.5672685711120989E-2</v>
      </c>
      <c r="CB43" s="38">
        <v>9.5695611621660015E-2</v>
      </c>
      <c r="CC43" s="36">
        <v>42.534226228793457</v>
      </c>
      <c r="CD43" s="36">
        <v>39.359888003214877</v>
      </c>
      <c r="CE43" s="35">
        <v>123.75571949281151</v>
      </c>
      <c r="CF43" s="36">
        <v>24.3407730967307</v>
      </c>
      <c r="CG43" s="42">
        <v>0.98510611639943868</v>
      </c>
      <c r="CH43" s="35">
        <v>3862.2120131030179</v>
      </c>
      <c r="CI43" s="42">
        <v>0.99329164441919238</v>
      </c>
      <c r="CJ43" s="42">
        <v>0.99353993330728774</v>
      </c>
      <c r="CK43" s="43">
        <v>0.85004711030057534</v>
      </c>
      <c r="CM43" s="39"/>
      <c r="CN43" s="35"/>
      <c r="CO43" s="42">
        <v>0.99363005581882735</v>
      </c>
      <c r="CQ43" s="37">
        <v>0.94940468337503492</v>
      </c>
    </row>
    <row r="44" spans="1:95" ht="11.25" customHeight="1">
      <c r="A44" s="33">
        <v>44686</v>
      </c>
      <c r="B44" s="34">
        <v>172.1405636469523</v>
      </c>
      <c r="C44" s="35">
        <v>154.05797608693439</v>
      </c>
      <c r="D44" s="35">
        <v>154.05797608693439</v>
      </c>
      <c r="E44" s="35">
        <v>142.49023880561191</v>
      </c>
      <c r="F44" s="34">
        <v>129.76151378949484</v>
      </c>
      <c r="G44" s="36">
        <v>14.172817379236221</v>
      </c>
      <c r="H44" s="34">
        <v>14.172817379236221</v>
      </c>
      <c r="I44" s="34">
        <v>3469.5104598999023</v>
      </c>
      <c r="J44" s="35">
        <v>1052.3633622445202</v>
      </c>
      <c r="K44" s="35">
        <v>350.78778741484007</v>
      </c>
      <c r="L44" s="34">
        <v>611.5914192199707</v>
      </c>
      <c r="M44" s="35">
        <v>26.593557318051655</v>
      </c>
      <c r="N44" s="35">
        <v>14.319607786643198</v>
      </c>
      <c r="O44" s="35">
        <v>29.66204470090377</v>
      </c>
      <c r="P44" s="35">
        <v>71.598038933216003</v>
      </c>
      <c r="Q44" s="34">
        <v>9646.0912984212246</v>
      </c>
      <c r="R44" s="34">
        <v>354.14680258433026</v>
      </c>
      <c r="S44" s="36"/>
      <c r="U44" s="36">
        <v>26.615764962302315</v>
      </c>
      <c r="V44" s="38">
        <v>0.94681480318575362</v>
      </c>
      <c r="W44" s="36">
        <v>24.76442213248631</v>
      </c>
      <c r="X44" s="35">
        <v>4081.101879119873</v>
      </c>
      <c r="Y44" s="34">
        <v>2066.3593102405421</v>
      </c>
      <c r="Z44" s="35">
        <v>2014.742568879331</v>
      </c>
      <c r="AA44" s="34">
        <v>962.37920663481077</v>
      </c>
      <c r="AB44" s="34">
        <v>18.082587560017902</v>
      </c>
      <c r="AC44" s="34">
        <v>11.567737281322479</v>
      </c>
      <c r="AD44" s="34">
        <v>12.717261711756388</v>
      </c>
      <c r="AE44" s="39">
        <v>13.624347100487091</v>
      </c>
      <c r="AF44" s="39">
        <v>11.275321738334144</v>
      </c>
      <c r="AG44" s="39">
        <v>7.5168811588894302</v>
      </c>
      <c r="AH44" s="35">
        <v>3543.1864657835572</v>
      </c>
      <c r="AI44" s="35">
        <v>7385.2316259527815</v>
      </c>
      <c r="AJ44" s="35">
        <v>11580.080120108501</v>
      </c>
      <c r="AK44" s="35">
        <v>2444.2105151860569</v>
      </c>
      <c r="AL44" s="35">
        <v>5002.2033650089943</v>
      </c>
      <c r="AM44" s="35">
        <v>9170.2848375758822</v>
      </c>
      <c r="AN44" s="38">
        <v>9.4312155638411638E-2</v>
      </c>
      <c r="AO44" s="38">
        <v>9.7727755101372618E-2</v>
      </c>
      <c r="AP44" s="38">
        <v>9.3083040388913241E-2</v>
      </c>
      <c r="AQ44" s="36">
        <v>17.52553397157731</v>
      </c>
      <c r="AR44" s="36">
        <v>10.241581866418567</v>
      </c>
      <c r="AS44" s="36">
        <v>11.513378823670489</v>
      </c>
      <c r="AT44" s="36">
        <v>12.999039533048586</v>
      </c>
      <c r="AU44" s="36">
        <v>30.268343445240095</v>
      </c>
      <c r="AV44" s="36">
        <v>101.83629423292365</v>
      </c>
      <c r="AW44" s="36">
        <v>136.77699795071007</v>
      </c>
      <c r="AX44" s="36">
        <v>109.23858346549648</v>
      </c>
      <c r="AY44" s="36">
        <v>76.45962492510381</v>
      </c>
      <c r="AZ44" s="40">
        <v>0.99414141797620359</v>
      </c>
      <c r="BA44" s="40">
        <v>0.99407020416075187</v>
      </c>
      <c r="BB44" s="40">
        <v>0.99219238658325659</v>
      </c>
      <c r="BC44" s="40">
        <v>0.99468170214787766</v>
      </c>
      <c r="BD44" s="40">
        <v>0.99394899782424462</v>
      </c>
      <c r="BE44" s="40">
        <v>0.98889496934537491</v>
      </c>
      <c r="BF44" s="36">
        <v>127.23704509530495</v>
      </c>
      <c r="BG44" s="36">
        <v>122.7900915922242</v>
      </c>
      <c r="BH44" s="36">
        <v>128.91714698899406</v>
      </c>
      <c r="BJ44" s="41"/>
      <c r="BK44" s="41"/>
      <c r="BL44" s="35">
        <v>29</v>
      </c>
      <c r="BM44" s="35">
        <v>24</v>
      </c>
      <c r="BN44" s="35">
        <v>16</v>
      </c>
      <c r="BO44" s="35">
        <v>2262</v>
      </c>
      <c r="BP44" s="35">
        <v>1152</v>
      </c>
      <c r="BQ44" s="35">
        <v>384</v>
      </c>
      <c r="BR44" s="35">
        <v>3798</v>
      </c>
      <c r="BS44" s="34">
        <v>115.58103791872661</v>
      </c>
      <c r="BT44" s="35">
        <v>14</v>
      </c>
      <c r="BU44" s="35">
        <v>29</v>
      </c>
      <c r="BV44" s="35">
        <v>70</v>
      </c>
      <c r="BW44" s="35">
        <v>26</v>
      </c>
      <c r="BX44" s="37"/>
      <c r="BY44" s="40">
        <v>0.98485937248374422</v>
      </c>
      <c r="CA44" s="38">
        <v>9.520848902663942E-2</v>
      </c>
      <c r="CB44" s="38">
        <v>9.5223896113799639E-2</v>
      </c>
      <c r="CC44" s="36">
        <v>42.367586553096771</v>
      </c>
      <c r="CD44" s="36">
        <v>39.280494661666367</v>
      </c>
      <c r="CE44" s="35">
        <v>123.84690261174029</v>
      </c>
      <c r="CF44" s="36">
        <v>24.650560380174348</v>
      </c>
      <c r="CG44" s="42">
        <v>0.98485937248374422</v>
      </c>
      <c r="CH44" s="35">
        <v>3900.1400314561251</v>
      </c>
      <c r="CI44" s="42">
        <v>0.99318138397504585</v>
      </c>
      <c r="CJ44" s="42">
        <v>0.99352135951591469</v>
      </c>
      <c r="CK44" s="43">
        <v>0.85014061463423551</v>
      </c>
      <c r="CM44" s="39"/>
      <c r="CN44" s="35"/>
      <c r="CO44" s="42">
        <v>0.99354898494668498</v>
      </c>
      <c r="CQ44" s="37">
        <v>0.94681480318575362</v>
      </c>
    </row>
    <row r="45" spans="1:95" ht="11.25" customHeight="1">
      <c r="A45" s="33">
        <v>44685</v>
      </c>
      <c r="B45" s="34">
        <v>172.18125597635904</v>
      </c>
      <c r="C45" s="35">
        <v>154.13259247938791</v>
      </c>
      <c r="D45" s="35">
        <v>154.13259247938791</v>
      </c>
      <c r="E45" s="35">
        <v>142.62342117230097</v>
      </c>
      <c r="F45" s="34">
        <v>130.09983627001444</v>
      </c>
      <c r="G45" s="36">
        <v>14.107173800468445</v>
      </c>
      <c r="H45" s="34">
        <v>14.107173800468445</v>
      </c>
      <c r="I45" s="34">
        <v>3459.2932103474936</v>
      </c>
      <c r="J45" s="35">
        <v>1049.264291290235</v>
      </c>
      <c r="K45" s="35">
        <v>349.75476376341169</v>
      </c>
      <c r="L45" s="34">
        <v>609.73701222737634</v>
      </c>
      <c r="M45" s="35">
        <v>26.535545170307159</v>
      </c>
      <c r="N45" s="35">
        <v>14.288370476319239</v>
      </c>
      <c r="O45" s="35">
        <v>29.597338843804142</v>
      </c>
      <c r="P45" s="35">
        <v>71.441852381596206</v>
      </c>
      <c r="Q45" s="34">
        <v>9744.3826090494786</v>
      </c>
      <c r="R45" s="34">
        <v>352.56997013092041</v>
      </c>
      <c r="S45" s="36"/>
      <c r="U45" s="36">
        <v>26.462464465035332</v>
      </c>
      <c r="V45" s="38">
        <v>0.95171292335737567</v>
      </c>
      <c r="W45" s="36">
        <v>24.710400126390059</v>
      </c>
      <c r="X45" s="35">
        <v>4069.0302225748701</v>
      </c>
      <c r="Y45" s="34">
        <v>2060.2741552938469</v>
      </c>
      <c r="Z45" s="35">
        <v>2008.7560672810228</v>
      </c>
      <c r="AA45" s="34">
        <v>959.49177599078803</v>
      </c>
      <c r="AB45" s="34">
        <v>18.04866349697113</v>
      </c>
      <c r="AC45" s="34">
        <v>11.509171307086945</v>
      </c>
      <c r="AD45" s="34">
        <v>12.814191450675329</v>
      </c>
      <c r="AE45" s="39">
        <v>13.584225199739649</v>
      </c>
      <c r="AF45" s="39">
        <v>11.242117406681089</v>
      </c>
      <c r="AG45" s="39">
        <v>7.4947449377873934</v>
      </c>
      <c r="AH45" s="35">
        <v>3575.9183369064099</v>
      </c>
      <c r="AI45" s="35">
        <v>7454.042237319667</v>
      </c>
      <c r="AJ45" s="35">
        <v>11688.818217477485</v>
      </c>
      <c r="AK45" s="35">
        <v>2466.7074210409041</v>
      </c>
      <c r="AL45" s="35">
        <v>5048.5879788361581</v>
      </c>
      <c r="AM45" s="35">
        <v>9256.0361067462018</v>
      </c>
      <c r="AN45" s="38">
        <v>9.4513519219909012E-2</v>
      </c>
      <c r="AO45" s="38">
        <v>9.8000294927311368E-2</v>
      </c>
      <c r="AP45" s="38">
        <v>9.3445656675186076E-2</v>
      </c>
      <c r="AQ45" s="36">
        <v>17.570673427658054</v>
      </c>
      <c r="AR45" s="36">
        <v>10.235459309797255</v>
      </c>
      <c r="AS45" s="36">
        <v>11.653756199481975</v>
      </c>
      <c r="AT45" s="36">
        <v>12.880831894343734</v>
      </c>
      <c r="AU45" s="36">
        <v>29.991055351302627</v>
      </c>
      <c r="AV45" s="36">
        <v>100.89555942159843</v>
      </c>
      <c r="AW45" s="36">
        <v>136.78765517458211</v>
      </c>
      <c r="AX45" s="36">
        <v>109.17587982541423</v>
      </c>
      <c r="AY45" s="36">
        <v>76.331483648866225</v>
      </c>
      <c r="AZ45" s="40">
        <v>0.99420751307818667</v>
      </c>
      <c r="BA45" s="40">
        <v>0.99413750162067549</v>
      </c>
      <c r="BB45" s="40">
        <v>0.99228159316172859</v>
      </c>
      <c r="BC45" s="40">
        <v>0.99477812739992144</v>
      </c>
      <c r="BD45" s="40">
        <v>0.99405951615045118</v>
      </c>
      <c r="BE45" s="40">
        <v>0.98909948510809487</v>
      </c>
      <c r="BF45" s="36">
        <v>126.96596316638089</v>
      </c>
      <c r="BG45" s="36">
        <v>122.44861108735053</v>
      </c>
      <c r="BH45" s="36">
        <v>128.41688342681985</v>
      </c>
      <c r="BJ45" s="41"/>
      <c r="BK45" s="41"/>
      <c r="BL45" s="35">
        <v>29</v>
      </c>
      <c r="BM45" s="35">
        <v>24</v>
      </c>
      <c r="BN45" s="35">
        <v>16</v>
      </c>
      <c r="BO45" s="35">
        <v>2262</v>
      </c>
      <c r="BP45" s="35">
        <v>1152</v>
      </c>
      <c r="BQ45" s="35">
        <v>384</v>
      </c>
      <c r="BR45" s="35">
        <v>3798</v>
      </c>
      <c r="BS45" s="34">
        <v>115.93530090649922</v>
      </c>
      <c r="BT45" s="35">
        <v>14</v>
      </c>
      <c r="BU45" s="35">
        <v>29</v>
      </c>
      <c r="BV45" s="35">
        <v>70</v>
      </c>
      <c r="BW45" s="35">
        <v>26</v>
      </c>
      <c r="BX45" s="37"/>
      <c r="BY45" s="40">
        <v>0.9850297880645863</v>
      </c>
      <c r="CA45" s="38">
        <v>9.5458429439122111E-2</v>
      </c>
      <c r="CB45" s="38">
        <v>9.5463152289354494E-2</v>
      </c>
      <c r="CC45" s="36">
        <v>42.372026254733406</v>
      </c>
      <c r="CD45" s="36">
        <v>39.459888936937283</v>
      </c>
      <c r="CE45" s="35">
        <v>123.73557539035301</v>
      </c>
      <c r="CF45" s="36">
        <v>24.424907449740356</v>
      </c>
      <c r="CG45" s="42">
        <v>0.9850297880645863</v>
      </c>
      <c r="CH45" s="35">
        <v>3936.2778838873937</v>
      </c>
      <c r="CI45" s="42">
        <v>0.99325872157579964</v>
      </c>
      <c r="CJ45" s="42">
        <v>0.99363958903339877</v>
      </c>
      <c r="CK45" s="43">
        <v>0.85015176126130199</v>
      </c>
      <c r="CM45" s="39"/>
      <c r="CN45" s="35"/>
      <c r="CO45" s="42">
        <v>0.99360803798355735</v>
      </c>
      <c r="CQ45" s="37">
        <v>0.95171292335737567</v>
      </c>
    </row>
    <row r="46" spans="1:95" ht="11.25" customHeight="1">
      <c r="A46" s="33">
        <v>44684</v>
      </c>
      <c r="B46" s="34">
        <v>172.40570004781088</v>
      </c>
      <c r="C46" s="35">
        <v>154.17788130044937</v>
      </c>
      <c r="D46" s="35">
        <v>154.17788130044937</v>
      </c>
      <c r="E46" s="35">
        <v>142.54181798299155</v>
      </c>
      <c r="F46" s="34">
        <v>129.70653963088989</v>
      </c>
      <c r="G46" s="36">
        <v>14.185066322485605</v>
      </c>
      <c r="H46" s="34">
        <v>14.185066322485605</v>
      </c>
      <c r="I46" s="34">
        <v>3468.5741653442383</v>
      </c>
      <c r="J46" s="35">
        <v>1052.0793676873518</v>
      </c>
      <c r="K46" s="35">
        <v>350.69312256245064</v>
      </c>
      <c r="L46" s="34">
        <v>612.11523946126306</v>
      </c>
      <c r="M46" s="35">
        <v>25.366489231586456</v>
      </c>
      <c r="N46" s="35">
        <v>13.658878817008091</v>
      </c>
      <c r="O46" s="35">
        <v>28.293391835231049</v>
      </c>
      <c r="P46" s="35">
        <v>68.294394085040466</v>
      </c>
      <c r="Q46" s="34">
        <v>9427.2591857910156</v>
      </c>
      <c r="R46" s="34">
        <v>355.38197199503583</v>
      </c>
      <c r="S46" s="36"/>
      <c r="U46" s="36">
        <v>26.192321335827867</v>
      </c>
      <c r="V46" s="38">
        <v>0.96041840395603284</v>
      </c>
      <c r="W46" s="36">
        <v>23.621753187707743</v>
      </c>
      <c r="X46" s="35">
        <v>4080.6894048055015</v>
      </c>
      <c r="Y46" s="34">
        <v>2065.8016750944357</v>
      </c>
      <c r="Z46" s="35">
        <v>2014.8877297110657</v>
      </c>
      <c r="AA46" s="34">
        <v>962.8083620237137</v>
      </c>
      <c r="AB46" s="34">
        <v>18.2278187473615</v>
      </c>
      <c r="AC46" s="34">
        <v>11.636063317457834</v>
      </c>
      <c r="AD46" s="34">
        <v>12.871309399604797</v>
      </c>
      <c r="AE46" s="39">
        <v>13.620670385238038</v>
      </c>
      <c r="AF46" s="39">
        <v>11.272278939507341</v>
      </c>
      <c r="AG46" s="39">
        <v>7.5148526263382278</v>
      </c>
      <c r="AH46" s="35">
        <v>3479.8493884550517</v>
      </c>
      <c r="AI46" s="35">
        <v>7251.4315575470055</v>
      </c>
      <c r="AJ46" s="35">
        <v>11366.795200291726</v>
      </c>
      <c r="AK46" s="35">
        <v>2400.5893615772393</v>
      </c>
      <c r="AL46" s="35">
        <v>4912.2544803094243</v>
      </c>
      <c r="AM46" s="35">
        <v>9002.8673168023033</v>
      </c>
      <c r="AN46" s="38">
        <v>9.5365932200318027E-2</v>
      </c>
      <c r="AO46" s="38">
        <v>9.8638844063864209E-2</v>
      </c>
      <c r="AP46" s="38">
        <v>9.3409515334750615E-2</v>
      </c>
      <c r="AQ46" s="36">
        <v>17.66745326628217</v>
      </c>
      <c r="AR46" s="36">
        <v>10.299094489067024</v>
      </c>
      <c r="AS46" s="36">
        <v>11.642268561846938</v>
      </c>
      <c r="AT46" s="36">
        <v>12.802481082449766</v>
      </c>
      <c r="AU46" s="36">
        <v>29.814757887026598</v>
      </c>
      <c r="AV46" s="36">
        <v>100.33829345192699</v>
      </c>
      <c r="AW46" s="36">
        <v>137.17207193784338</v>
      </c>
      <c r="AX46" s="36">
        <v>109.75497787686389</v>
      </c>
      <c r="AY46" s="36">
        <v>77.26624787086881</v>
      </c>
      <c r="AZ46" s="40">
        <v>0.9943101977224319</v>
      </c>
      <c r="BA46" s="40">
        <v>0.99424024305975112</v>
      </c>
      <c r="BB46" s="40">
        <v>0.99241415077199013</v>
      </c>
      <c r="BC46" s="40">
        <v>0.99466694250696897</v>
      </c>
      <c r="BD46" s="40">
        <v>0.99393053474600346</v>
      </c>
      <c r="BE46" s="40">
        <v>0.98885485146885788</v>
      </c>
      <c r="BF46" s="36">
        <v>125.83109841356935</v>
      </c>
      <c r="BG46" s="36">
        <v>121.6559268702555</v>
      </c>
      <c r="BH46" s="36">
        <v>128.46656956730519</v>
      </c>
      <c r="BJ46" s="41"/>
      <c r="BK46" s="41"/>
      <c r="BL46" s="35">
        <v>29</v>
      </c>
      <c r="BM46" s="35">
        <v>24</v>
      </c>
      <c r="BN46" s="35">
        <v>16</v>
      </c>
      <c r="BO46" s="35">
        <v>2262</v>
      </c>
      <c r="BP46" s="35">
        <v>1152</v>
      </c>
      <c r="BQ46" s="35">
        <v>384</v>
      </c>
      <c r="BR46" s="35">
        <v>3798</v>
      </c>
      <c r="BS46" s="34">
        <v>115.56504774093628</v>
      </c>
      <c r="BT46" s="35">
        <v>14</v>
      </c>
      <c r="BU46" s="35">
        <v>29</v>
      </c>
      <c r="BV46" s="35">
        <v>70</v>
      </c>
      <c r="BW46" s="35">
        <v>26</v>
      </c>
      <c r="BX46" s="37"/>
      <c r="BY46" s="40">
        <v>0.98529590253395516</v>
      </c>
      <c r="CA46" s="38">
        <v>9.6100237298162014E-2</v>
      </c>
      <c r="CB46" s="38">
        <v>9.616085858010405E-2</v>
      </c>
      <c r="CC46" s="36">
        <v>42.735191464424133</v>
      </c>
      <c r="CD46" s="36">
        <v>39.60881631719613</v>
      </c>
      <c r="CE46" s="35">
        <v>124.43501709842617</v>
      </c>
      <c r="CF46" s="36">
        <v>24.281527429607166</v>
      </c>
      <c r="CG46" s="42">
        <v>0.98529590253395516</v>
      </c>
      <c r="CH46" s="35">
        <v>3829.9503282928531</v>
      </c>
      <c r="CI46" s="42">
        <v>0.99337680986507904</v>
      </c>
      <c r="CJ46" s="42">
        <v>0.99350135745736234</v>
      </c>
      <c r="CK46" s="43">
        <v>0.84999710128871264</v>
      </c>
      <c r="CM46" s="39"/>
      <c r="CN46" s="35"/>
      <c r="CO46" s="42">
        <v>0.99364556032195273</v>
      </c>
      <c r="CQ46" s="37">
        <v>0.96041840395603284</v>
      </c>
    </row>
    <row r="47" spans="1:95" ht="11.25" customHeight="1">
      <c r="A47" s="33">
        <v>44683</v>
      </c>
      <c r="B47" s="34">
        <v>170.32239182790121</v>
      </c>
      <c r="C47" s="35">
        <v>152.15522688627243</v>
      </c>
      <c r="D47" s="35">
        <v>152.15522688627243</v>
      </c>
      <c r="E47" s="35">
        <v>140.3254556953907</v>
      </c>
      <c r="F47" s="34">
        <v>127.3552299340566</v>
      </c>
      <c r="G47" s="36">
        <v>14.048346479733786</v>
      </c>
      <c r="H47" s="34">
        <v>14.048346479733786</v>
      </c>
      <c r="I47" s="34">
        <v>3466.1335500081382</v>
      </c>
      <c r="J47" s="35">
        <v>1051.3390862583926</v>
      </c>
      <c r="K47" s="35">
        <v>350.44636208613088</v>
      </c>
      <c r="L47" s="34">
        <v>611.92334302266443</v>
      </c>
      <c r="M47" s="35">
        <v>24.480763475100201</v>
      </c>
      <c r="N47" s="35">
        <v>13.181949563515492</v>
      </c>
      <c r="O47" s="35">
        <v>27.30546695299638</v>
      </c>
      <c r="P47" s="35">
        <v>65.909747817577468</v>
      </c>
      <c r="Q47" s="34">
        <v>8821.9407958984375</v>
      </c>
      <c r="R47" s="34">
        <v>349.37423388163251</v>
      </c>
      <c r="S47" s="36"/>
      <c r="U47" s="36">
        <v>26.112766928142971</v>
      </c>
      <c r="V47" s="38">
        <v>0.96300024417497221</v>
      </c>
      <c r="W47" s="36">
        <v>22.796948658365881</v>
      </c>
      <c r="X47" s="35">
        <v>4078.0568930308027</v>
      </c>
      <c r="Y47" s="34">
        <v>2064.3481016636147</v>
      </c>
      <c r="Z47" s="35">
        <v>2013.7087913671878</v>
      </c>
      <c r="AA47" s="34">
        <v>962.3697051087953</v>
      </c>
      <c r="AB47" s="34">
        <v>18.167164941628773</v>
      </c>
      <c r="AC47" s="34">
        <v>11.829771190881729</v>
      </c>
      <c r="AD47" s="34">
        <v>12.985408475001654</v>
      </c>
      <c r="AE47" s="39">
        <v>13.611086384595263</v>
      </c>
      <c r="AF47" s="39">
        <v>11.264347352768493</v>
      </c>
      <c r="AG47" s="39">
        <v>7.5095649018456614</v>
      </c>
      <c r="AH47" s="35">
        <v>3285.2643271726638</v>
      </c>
      <c r="AI47" s="35">
        <v>6844.415735397386</v>
      </c>
      <c r="AJ47" s="35">
        <v>10726.442448077336</v>
      </c>
      <c r="AK47" s="35">
        <v>2266.5420685908371</v>
      </c>
      <c r="AL47" s="35">
        <v>4637.1164573027154</v>
      </c>
      <c r="AM47" s="35">
        <v>8496.6855122638317</v>
      </c>
      <c r="AN47" s="38">
        <v>9.6432654121965888E-2</v>
      </c>
      <c r="AO47" s="38">
        <v>9.938864818161261E-2</v>
      </c>
      <c r="AP47" s="38">
        <v>9.3146421703704435E-2</v>
      </c>
      <c r="AQ47" s="36">
        <v>17.625192568777525</v>
      </c>
      <c r="AR47" s="36">
        <v>10.47908335692069</v>
      </c>
      <c r="AS47" s="36">
        <v>11.752530023017089</v>
      </c>
      <c r="AT47" s="36">
        <v>13.112124371476751</v>
      </c>
      <c r="AU47" s="36">
        <v>30.541401741064771</v>
      </c>
      <c r="AV47" s="36">
        <v>102.80703644950519</v>
      </c>
      <c r="AW47" s="36">
        <v>135.92366228221644</v>
      </c>
      <c r="AX47" s="36">
        <v>109.1429398593492</v>
      </c>
      <c r="AY47" s="36">
        <v>77.638117512758598</v>
      </c>
      <c r="AZ47" s="40">
        <v>0.99418411431837617</v>
      </c>
      <c r="BA47" s="40">
        <v>0.99411154168664562</v>
      </c>
      <c r="BB47" s="40">
        <v>0.99224288721496812</v>
      </c>
      <c r="BC47" s="40">
        <v>0.99421492124360655</v>
      </c>
      <c r="BD47" s="40">
        <v>0.993413708277055</v>
      </c>
      <c r="BE47" s="40">
        <v>0.98790033639574903</v>
      </c>
      <c r="BF47" s="36">
        <v>124.43917580887762</v>
      </c>
      <c r="BG47" s="36">
        <v>120.7381347824797</v>
      </c>
      <c r="BH47" s="36">
        <v>128.82942554864414</v>
      </c>
      <c r="BJ47" s="41"/>
      <c r="BK47" s="41"/>
      <c r="BL47" s="35">
        <v>29</v>
      </c>
      <c r="BM47" s="35">
        <v>24</v>
      </c>
      <c r="BN47" s="35">
        <v>16</v>
      </c>
      <c r="BO47" s="35">
        <v>2262</v>
      </c>
      <c r="BP47" s="35">
        <v>1152</v>
      </c>
      <c r="BQ47" s="35">
        <v>384</v>
      </c>
      <c r="BR47" s="35">
        <v>3798</v>
      </c>
      <c r="BS47" s="34">
        <v>113.29362440109253</v>
      </c>
      <c r="BT47" s="35">
        <v>14</v>
      </c>
      <c r="BU47" s="35">
        <v>29</v>
      </c>
      <c r="BV47" s="35">
        <v>70</v>
      </c>
      <c r="BW47" s="35">
        <v>26</v>
      </c>
      <c r="BX47" s="37"/>
      <c r="BY47" s="40">
        <v>0.98497105437060972</v>
      </c>
      <c r="CA47" s="38">
        <v>9.6852775034131006E-2</v>
      </c>
      <c r="CB47" s="38">
        <v>9.6997001649111916E-2</v>
      </c>
      <c r="CC47" s="36">
        <v>42.982344607512154</v>
      </c>
      <c r="CD47" s="36">
        <v>39.856805948715305</v>
      </c>
      <c r="CE47" s="35">
        <v>123.717734304563</v>
      </c>
      <c r="CF47" s="36">
        <v>24.872971507928408</v>
      </c>
      <c r="CG47" s="42">
        <v>0.98497105437060972</v>
      </c>
      <c r="CH47" s="35">
        <v>3615.4827684767019</v>
      </c>
      <c r="CI47" s="42">
        <v>0.99322890882275883</v>
      </c>
      <c r="CJ47" s="42">
        <v>0.99294819951865287</v>
      </c>
      <c r="CK47" s="43">
        <v>0.84994732563235909</v>
      </c>
      <c r="CM47" s="39"/>
      <c r="CN47" s="35"/>
      <c r="CO47" s="42">
        <v>0.9934907802847609</v>
      </c>
      <c r="CQ47" s="37">
        <v>0.96300024417497221</v>
      </c>
    </row>
    <row r="48" spans="1:95" ht="11.25" customHeight="1">
      <c r="A48" s="33">
        <v>44682</v>
      </c>
      <c r="B48" s="34">
        <v>170.76803509394327</v>
      </c>
      <c r="C48" s="35">
        <v>152.6394852399826</v>
      </c>
      <c r="D48" s="35">
        <v>152.6394852399826</v>
      </c>
      <c r="E48" s="35">
        <v>140.83046624064445</v>
      </c>
      <c r="F48" s="34">
        <v>127.9587520758311</v>
      </c>
      <c r="G48" s="36">
        <v>14.121954043706259</v>
      </c>
      <c r="H48" s="34">
        <v>14.121954043706259</v>
      </c>
      <c r="I48" s="34">
        <v>3472.5502319335938</v>
      </c>
      <c r="J48" s="35">
        <v>1053.2853784063982</v>
      </c>
      <c r="K48" s="35">
        <v>351.09512613546605</v>
      </c>
      <c r="L48" s="34">
        <v>611.25149154663086</v>
      </c>
      <c r="M48" s="35">
        <v>25.178753038247425</v>
      </c>
      <c r="N48" s="35">
        <v>13.557790097517843</v>
      </c>
      <c r="O48" s="35">
        <v>28.083993773429821</v>
      </c>
      <c r="P48" s="35">
        <v>67.788950487589233</v>
      </c>
      <c r="Q48" s="34">
        <v>9143.63720703125</v>
      </c>
      <c r="R48" s="34">
        <v>351.28638458251953</v>
      </c>
      <c r="S48" s="36"/>
      <c r="U48" s="36">
        <v>26.225681658144353</v>
      </c>
      <c r="V48" s="38">
        <v>0.95933820438033601</v>
      </c>
      <c r="W48" s="36">
        <v>23.446929703741652</v>
      </c>
      <c r="X48" s="35">
        <v>4083.8017234802246</v>
      </c>
      <c r="Y48" s="34">
        <v>2068.1697273917298</v>
      </c>
      <c r="Z48" s="35">
        <v>2015.631996088495</v>
      </c>
      <c r="AA48" s="34">
        <v>962.34661768209685</v>
      </c>
      <c r="AB48" s="34">
        <v>18.128549853960674</v>
      </c>
      <c r="AC48" s="34">
        <v>11.80901899933815</v>
      </c>
      <c r="AD48" s="34">
        <v>12.848779916763306</v>
      </c>
      <c r="AE48" s="39">
        <v>13.636283916868548</v>
      </c>
      <c r="AF48" s="39">
        <v>11.285200482925694</v>
      </c>
      <c r="AG48" s="39">
        <v>7.5234669886171295</v>
      </c>
      <c r="AH48" s="35">
        <v>3379.6964632432291</v>
      </c>
      <c r="AI48" s="35">
        <v>7048.0258814729432</v>
      </c>
      <c r="AJ48" s="35">
        <v>11057.385694303406</v>
      </c>
      <c r="AK48" s="35">
        <v>2331.1059770061206</v>
      </c>
      <c r="AL48" s="35">
        <v>4772.4517084001682</v>
      </c>
      <c r="AM48" s="35">
        <v>8753.7890870796564</v>
      </c>
      <c r="AN48" s="38">
        <v>9.6193963384181611E-2</v>
      </c>
      <c r="AO48" s="38">
        <v>9.9423329390092879E-2</v>
      </c>
      <c r="AP48" s="38">
        <v>9.3926340324460775E-2</v>
      </c>
      <c r="AQ48" s="36">
        <v>17.554573700314119</v>
      </c>
      <c r="AR48" s="36">
        <v>10.450690415554501</v>
      </c>
      <c r="AS48" s="36">
        <v>11.636577677834092</v>
      </c>
      <c r="AT48" s="36">
        <v>13.086776154521248</v>
      </c>
      <c r="AU48" s="36">
        <v>30.46163947986674</v>
      </c>
      <c r="AV48" s="36">
        <v>102.43164641939356</v>
      </c>
      <c r="AW48" s="36">
        <v>135.99406518871365</v>
      </c>
      <c r="AX48" s="36">
        <v>108.89118312347358</v>
      </c>
      <c r="AY48" s="36">
        <v>76.842654431571205</v>
      </c>
      <c r="AZ48" s="40">
        <v>0.99418396665306041</v>
      </c>
      <c r="BA48" s="40">
        <v>0.99411539487680967</v>
      </c>
      <c r="BB48" s="40">
        <v>0.99225604480377028</v>
      </c>
      <c r="BC48" s="40">
        <v>0.99438602265036058</v>
      </c>
      <c r="BD48" s="40">
        <v>0.99361719272585824</v>
      </c>
      <c r="BE48" s="40">
        <v>0.98829859328338387</v>
      </c>
      <c r="BF48" s="36">
        <v>124.74795275951081</v>
      </c>
      <c r="BG48" s="36">
        <v>120.69601846582046</v>
      </c>
      <c r="BH48" s="36">
        <v>127.75968869378912</v>
      </c>
      <c r="BJ48" s="41"/>
      <c r="BK48" s="41"/>
      <c r="BL48" s="35">
        <v>29</v>
      </c>
      <c r="BM48" s="35">
        <v>24</v>
      </c>
      <c r="BN48" s="35">
        <v>16</v>
      </c>
      <c r="BO48" s="35">
        <v>2262</v>
      </c>
      <c r="BP48" s="35">
        <v>1152</v>
      </c>
      <c r="BQ48" s="35">
        <v>384</v>
      </c>
      <c r="BR48" s="35">
        <v>3798</v>
      </c>
      <c r="BS48" s="34">
        <v>113.84899417559306</v>
      </c>
      <c r="BT48" s="35">
        <v>14</v>
      </c>
      <c r="BU48" s="35">
        <v>29</v>
      </c>
      <c r="BV48" s="35">
        <v>70</v>
      </c>
      <c r="BW48" s="35">
        <v>26</v>
      </c>
      <c r="BX48" s="37"/>
      <c r="BY48" s="40">
        <v>0.98496768063970652</v>
      </c>
      <c r="CA48" s="38">
        <v>9.686454081651788E-2</v>
      </c>
      <c r="CB48" s="38">
        <v>9.6944216776460965E-2</v>
      </c>
      <c r="CC48" s="36">
        <v>42.786348770062133</v>
      </c>
      <c r="CD48" s="36">
        <v>39.64184179370271</v>
      </c>
      <c r="CE48" s="35">
        <v>123.50222689515483</v>
      </c>
      <c r="CF48" s="36">
        <v>24.808157434182267</v>
      </c>
      <c r="CG48" s="42">
        <v>0.98496768063970652</v>
      </c>
      <c r="CH48" s="35">
        <v>3720.9797518439777</v>
      </c>
      <c r="CI48" s="42">
        <v>0.9932333001742969</v>
      </c>
      <c r="CJ48" s="42">
        <v>0.9931660083758036</v>
      </c>
      <c r="CK48" s="43">
        <v>0.85032292629875261</v>
      </c>
      <c r="CM48" s="39"/>
      <c r="CN48" s="35"/>
      <c r="CO48" s="42">
        <v>0.99350774203163217</v>
      </c>
      <c r="CQ48" s="37">
        <v>0.95933820438033601</v>
      </c>
    </row>
    <row r="49" spans="1:95" ht="11.25" customHeight="1">
      <c r="A49" s="33">
        <v>44681</v>
      </c>
      <c r="B49" s="34">
        <v>171.58703104654947</v>
      </c>
      <c r="C49" s="35">
        <v>153.60958788792291</v>
      </c>
      <c r="D49" s="35">
        <v>153.60958788792291</v>
      </c>
      <c r="E49" s="35">
        <v>142.03824256857234</v>
      </c>
      <c r="F49" s="34">
        <v>129.11611779530844</v>
      </c>
      <c r="G49" s="36">
        <v>14.355038235584894</v>
      </c>
      <c r="H49" s="34">
        <v>14.355038235584894</v>
      </c>
      <c r="I49" s="34">
        <v>3462.8138453165689</v>
      </c>
      <c r="J49" s="35">
        <v>1050.3321616126086</v>
      </c>
      <c r="K49" s="35">
        <v>350.11072053753622</v>
      </c>
      <c r="L49" s="34">
        <v>611.66748428344727</v>
      </c>
      <c r="M49" s="35">
        <v>26.205172121524811</v>
      </c>
      <c r="N49" s="35">
        <v>14.110477296205667</v>
      </c>
      <c r="O49" s="35">
        <v>29.228845827854599</v>
      </c>
      <c r="P49" s="35">
        <v>70.552386481028336</v>
      </c>
      <c r="Q49" s="34">
        <v>9602.5878194173183</v>
      </c>
      <c r="R49" s="34">
        <v>352.25173536936444</v>
      </c>
      <c r="S49" s="36"/>
      <c r="U49" s="36">
        <v>26.298077062324246</v>
      </c>
      <c r="V49" s="38">
        <v>0.95699906079036101</v>
      </c>
      <c r="W49" s="36">
        <v>24.402750512485678</v>
      </c>
      <c r="X49" s="35">
        <v>4074.4813296000161</v>
      </c>
      <c r="Y49" s="34">
        <v>2062.3709631664242</v>
      </c>
      <c r="Z49" s="35">
        <v>2012.1103664335922</v>
      </c>
      <c r="AA49" s="34">
        <v>961.77820482098355</v>
      </c>
      <c r="AB49" s="34">
        <v>17.977443158626556</v>
      </c>
      <c r="AC49" s="34">
        <v>11.571345319350561</v>
      </c>
      <c r="AD49" s="34">
        <v>12.798525830109915</v>
      </c>
      <c r="AE49" s="39">
        <v>13.598050306591809</v>
      </c>
      <c r="AF49" s="39">
        <v>11.253558874420806</v>
      </c>
      <c r="AG49" s="39">
        <v>7.5023725829472045</v>
      </c>
      <c r="AH49" s="35">
        <v>3531.3528516976553</v>
      </c>
      <c r="AI49" s="35">
        <v>7355.9284751443292</v>
      </c>
      <c r="AJ49" s="35">
        <v>11525.985470697906</v>
      </c>
      <c r="AK49" s="35">
        <v>2436.4102900661651</v>
      </c>
      <c r="AL49" s="35">
        <v>4984.1164789976792</v>
      </c>
      <c r="AM49" s="35">
        <v>9130.9133389662293</v>
      </c>
      <c r="AN49" s="38">
        <v>9.5593564711312931E-2</v>
      </c>
      <c r="AO49" s="38">
        <v>9.9081842545131207E-2</v>
      </c>
      <c r="AP49" s="38">
        <v>9.4569700055278663E-2</v>
      </c>
      <c r="AQ49" s="36">
        <v>17.463374489035111</v>
      </c>
      <c r="AR49" s="36">
        <v>10.261487952701783</v>
      </c>
      <c r="AS49" s="36">
        <v>11.592749036106566</v>
      </c>
      <c r="AT49" s="36">
        <v>12.963355928570637</v>
      </c>
      <c r="AU49" s="36">
        <v>30.198113403052858</v>
      </c>
      <c r="AV49" s="36">
        <v>101.66914926001745</v>
      </c>
      <c r="AW49" s="36">
        <v>136.1317721678015</v>
      </c>
      <c r="AX49" s="36">
        <v>108.69443882681362</v>
      </c>
      <c r="AY49" s="36">
        <v>75.920337183929476</v>
      </c>
      <c r="AZ49" s="40">
        <v>0.9942084970853482</v>
      </c>
      <c r="BA49" s="40">
        <v>0.99413560137468282</v>
      </c>
      <c r="BB49" s="40">
        <v>0.99227323884677066</v>
      </c>
      <c r="BC49" s="40">
        <v>0.99467932146673921</v>
      </c>
      <c r="BD49" s="40">
        <v>0.99394113008187046</v>
      </c>
      <c r="BE49" s="40">
        <v>0.98886539106376758</v>
      </c>
      <c r="BF49" s="36">
        <v>125.53146266947267</v>
      </c>
      <c r="BG49" s="36">
        <v>121.11199884614651</v>
      </c>
      <c r="BH49" s="36">
        <v>126.89053674681912</v>
      </c>
      <c r="BJ49" s="41"/>
      <c r="BK49" s="41"/>
      <c r="BL49" s="35">
        <v>29</v>
      </c>
      <c r="BM49" s="35">
        <v>24</v>
      </c>
      <c r="BN49" s="35">
        <v>16</v>
      </c>
      <c r="BO49" s="35">
        <v>2262</v>
      </c>
      <c r="BP49" s="35">
        <v>1152</v>
      </c>
      <c r="BQ49" s="35">
        <v>384</v>
      </c>
      <c r="BR49" s="35">
        <v>3798</v>
      </c>
      <c r="BS49" s="34">
        <v>114.78226979573567</v>
      </c>
      <c r="BT49" s="35">
        <v>14</v>
      </c>
      <c r="BU49" s="35">
        <v>29</v>
      </c>
      <c r="BV49" s="35">
        <v>70</v>
      </c>
      <c r="BW49" s="35">
        <v>26</v>
      </c>
      <c r="BX49" s="37"/>
      <c r="BY49" s="40">
        <v>0.98503449488117922</v>
      </c>
      <c r="CA49" s="38">
        <v>9.6545995273169302E-2</v>
      </c>
      <c r="CB49" s="38">
        <v>9.654810184576304E-2</v>
      </c>
      <c r="CC49" s="36">
        <v>42.347314308087036</v>
      </c>
      <c r="CD49" s="36">
        <v>39.317611477843464</v>
      </c>
      <c r="CE49" s="35">
        <v>123.20290886002708</v>
      </c>
      <c r="CF49" s="36">
        <v>24.593430338854386</v>
      </c>
      <c r="CG49" s="42">
        <v>0.98503449488117922</v>
      </c>
      <c r="CH49" s="35">
        <v>3886.0276414160148</v>
      </c>
      <c r="CI49" s="42">
        <v>0.99325656569134024</v>
      </c>
      <c r="CJ49" s="42">
        <v>0.99351287135910571</v>
      </c>
      <c r="CK49" s="43">
        <v>0.84987844223512654</v>
      </c>
      <c r="CM49" s="39"/>
      <c r="CN49" s="35"/>
      <c r="CO49" s="42">
        <v>0.99356393579367852</v>
      </c>
      <c r="CQ49" s="37">
        <v>0.95699906079036101</v>
      </c>
    </row>
    <row r="50" spans="1:95" ht="11.25" customHeight="1">
      <c r="A50" s="33">
        <v>44680</v>
      </c>
      <c r="B50" s="34">
        <v>172.05398400624594</v>
      </c>
      <c r="C50" s="35">
        <v>153.93149509032568</v>
      </c>
      <c r="D50" s="35">
        <v>153.93149509032568</v>
      </c>
      <c r="E50" s="35">
        <v>142.30040116111439</v>
      </c>
      <c r="F50" s="34">
        <v>129.54498648643494</v>
      </c>
      <c r="G50" s="36">
        <v>14.357780506213507</v>
      </c>
      <c r="H50" s="34">
        <v>14.357780506213507</v>
      </c>
      <c r="I50" s="34">
        <v>3472.2198359171548</v>
      </c>
      <c r="J50" s="35">
        <v>1053.185163500938</v>
      </c>
      <c r="K50" s="35">
        <v>351.06172116697934</v>
      </c>
      <c r="L50" s="34">
        <v>612.86201413472497</v>
      </c>
      <c r="M50" s="35">
        <v>27.35614909728368</v>
      </c>
      <c r="N50" s="35">
        <v>14.730234129306597</v>
      </c>
      <c r="O50" s="35">
        <v>30.51262783927795</v>
      </c>
      <c r="P50" s="35">
        <v>73.651170646532989</v>
      </c>
      <c r="Q50" s="34">
        <v>9801.9474080403652</v>
      </c>
      <c r="R50" s="34">
        <v>354.02908166249591</v>
      </c>
      <c r="S50" s="36"/>
      <c r="U50" s="36">
        <v>26.178406079610188</v>
      </c>
      <c r="V50" s="38">
        <v>0.96086940742964333</v>
      </c>
      <c r="W50" s="36">
        <v>25.47456197988636</v>
      </c>
      <c r="X50" s="35">
        <v>4085.0818500518799</v>
      </c>
      <c r="Y50" s="34">
        <v>2067.9729512492377</v>
      </c>
      <c r="Z50" s="35">
        <v>2017.1088988026424</v>
      </c>
      <c r="AA50" s="34">
        <v>963.92373530170426</v>
      </c>
      <c r="AB50" s="34">
        <v>18.122488915920258</v>
      </c>
      <c r="AC50" s="34">
        <v>11.631093929211298</v>
      </c>
      <c r="AD50" s="34">
        <v>12.870869755744934</v>
      </c>
      <c r="AE50" s="39">
        <v>13.634986491753216</v>
      </c>
      <c r="AF50" s="39">
        <v>11.284126751795764</v>
      </c>
      <c r="AG50" s="39">
        <v>7.5227511678638432</v>
      </c>
      <c r="AH50" s="35">
        <v>3594.3477717444093</v>
      </c>
      <c r="AI50" s="35">
        <v>7488.2017783057508</v>
      </c>
      <c r="AJ50" s="35">
        <v>11735.430090668262</v>
      </c>
      <c r="AK50" s="35">
        <v>2479.8566465379054</v>
      </c>
      <c r="AL50" s="35">
        <v>5073.3402845731516</v>
      </c>
      <c r="AM50" s="35">
        <v>9295.9053788839192</v>
      </c>
      <c r="AN50" s="38">
        <v>9.6115516677458143E-2</v>
      </c>
      <c r="AO50" s="38">
        <v>9.9891005076031145E-2</v>
      </c>
      <c r="AP50" s="38">
        <v>9.5798973234845597E-2</v>
      </c>
      <c r="AQ50" s="36">
        <v>17.53681298996198</v>
      </c>
      <c r="AR50" s="36">
        <v>10.277417294561268</v>
      </c>
      <c r="AS50" s="36">
        <v>11.621253812877764</v>
      </c>
      <c r="AT50" s="36">
        <v>13.385671509162876</v>
      </c>
      <c r="AU50" s="36">
        <v>31.179767392409055</v>
      </c>
      <c r="AV50" s="36">
        <v>104.95680086752625</v>
      </c>
      <c r="AW50" s="36">
        <v>136.30932698002931</v>
      </c>
      <c r="AX50" s="36">
        <v>108.54402933583715</v>
      </c>
      <c r="AY50" s="36">
        <v>75.453642276374225</v>
      </c>
      <c r="AZ50" s="40">
        <v>0.9940600461119915</v>
      </c>
      <c r="BA50" s="40">
        <v>0.99398569263487802</v>
      </c>
      <c r="BB50" s="40">
        <v>0.99207703094592214</v>
      </c>
      <c r="BC50" s="40">
        <v>0.99460223979968743</v>
      </c>
      <c r="BD50" s="40">
        <v>0.99385419356016391</v>
      </c>
      <c r="BE50" s="40">
        <v>0.98870935141982608</v>
      </c>
      <c r="BF50" s="36">
        <v>124.8497684330125</v>
      </c>
      <c r="BG50" s="36">
        <v>120.13093662303535</v>
      </c>
      <c r="BH50" s="36">
        <v>125.262302870227</v>
      </c>
      <c r="BJ50" s="41"/>
      <c r="BK50" s="41"/>
      <c r="BL50" s="35">
        <v>29</v>
      </c>
      <c r="BM50" s="35">
        <v>24</v>
      </c>
      <c r="BN50" s="35">
        <v>16</v>
      </c>
      <c r="BO50" s="35">
        <v>2262</v>
      </c>
      <c r="BP50" s="35">
        <v>1152</v>
      </c>
      <c r="BQ50" s="35">
        <v>384</v>
      </c>
      <c r="BR50" s="35">
        <v>3798</v>
      </c>
      <c r="BS50" s="34">
        <v>115.15996265411377</v>
      </c>
      <c r="BT50" s="35">
        <v>14</v>
      </c>
      <c r="BU50" s="35">
        <v>29</v>
      </c>
      <c r="BV50" s="35">
        <v>70</v>
      </c>
      <c r="BW50" s="35">
        <v>26</v>
      </c>
      <c r="BX50" s="37"/>
      <c r="BY50" s="40">
        <v>0.98465081163998081</v>
      </c>
      <c r="CA50" s="38">
        <v>9.72730260141835E-2</v>
      </c>
      <c r="CB50" s="38">
        <v>9.722868412169007E-2</v>
      </c>
      <c r="CC50" s="36">
        <v>42.624452600876488</v>
      </c>
      <c r="CD50" s="36">
        <v>39.435484097401016</v>
      </c>
      <c r="CE50" s="35">
        <v>123.17451628612314</v>
      </c>
      <c r="CF50" s="36">
        <v>25.392544158363346</v>
      </c>
      <c r="CG50" s="42">
        <v>0.98465081163998081</v>
      </c>
      <c r="CH50" s="35">
        <v>3955.6480799864244</v>
      </c>
      <c r="CI50" s="42">
        <v>0.99308428137586557</v>
      </c>
      <c r="CJ50" s="42">
        <v>0.99342000286226206</v>
      </c>
      <c r="CK50" s="43">
        <v>0.84997558515824068</v>
      </c>
      <c r="CM50" s="39"/>
      <c r="CN50" s="35"/>
      <c r="CO50" s="42">
        <v>0.99335480889354089</v>
      </c>
      <c r="CQ50" s="37">
        <v>0.96086940742964333</v>
      </c>
    </row>
    <row r="51" spans="1:95" ht="11.25" customHeight="1">
      <c r="A51" s="33">
        <v>44679</v>
      </c>
      <c r="B51" s="34">
        <v>170.26662876295006</v>
      </c>
      <c r="C51" s="35">
        <v>152.53260123211405</v>
      </c>
      <c r="D51" s="35">
        <v>152.53260123211405</v>
      </c>
      <c r="E51" s="35">
        <v>141.045688463294</v>
      </c>
      <c r="F51" s="34">
        <v>128.28233558544215</v>
      </c>
      <c r="G51" s="36">
        <v>14.244691917861717</v>
      </c>
      <c r="H51" s="34">
        <v>14.244691917861717</v>
      </c>
      <c r="I51" s="34">
        <v>3437.360100345335</v>
      </c>
      <c r="J51" s="35">
        <v>1042.6115944175424</v>
      </c>
      <c r="K51" s="35">
        <v>347.53719813918082</v>
      </c>
      <c r="L51" s="34">
        <v>606.3329812754755</v>
      </c>
      <c r="M51" s="35">
        <v>26.324128828186918</v>
      </c>
      <c r="N51" s="35">
        <v>14.174530907485263</v>
      </c>
      <c r="O51" s="35">
        <v>29.361528308362331</v>
      </c>
      <c r="P51" s="35">
        <v>70.872654537426328</v>
      </c>
      <c r="Q51" s="34">
        <v>9677.7508350317021</v>
      </c>
      <c r="R51" s="34">
        <v>346.50956350133038</v>
      </c>
      <c r="S51" s="36"/>
      <c r="U51" s="36">
        <v>26.027666418640706</v>
      </c>
      <c r="V51" s="38">
        <v>0.96577128723236338</v>
      </c>
      <c r="W51" s="36">
        <v>24.513525241268244</v>
      </c>
      <c r="X51" s="35">
        <v>4043.6930816208105</v>
      </c>
      <c r="Y51" s="34">
        <v>2047.2113077886117</v>
      </c>
      <c r="Z51" s="35">
        <v>1996.4817738321988</v>
      </c>
      <c r="AA51" s="34">
        <v>953.87017941465638</v>
      </c>
      <c r="AB51" s="34">
        <v>17.734027530836023</v>
      </c>
      <c r="AC51" s="34">
        <v>11.486912768820059</v>
      </c>
      <c r="AD51" s="34">
        <v>12.618577307549076</v>
      </c>
      <c r="AE51" s="39">
        <v>13.498096534869967</v>
      </c>
      <c r="AF51" s="39">
        <v>11.170838511616525</v>
      </c>
      <c r="AG51" s="39">
        <v>7.4472256744110172</v>
      </c>
      <c r="AH51" s="35">
        <v>3557.0848620362726</v>
      </c>
      <c r="AI51" s="35">
        <v>7413.0029198783386</v>
      </c>
      <c r="AJ51" s="35">
        <v>11621.356183825501</v>
      </c>
      <c r="AK51" s="35">
        <v>2453.8598323086831</v>
      </c>
      <c r="AL51" s="35">
        <v>5021.4684021420844</v>
      </c>
      <c r="AM51" s="35">
        <v>9203.9370989401814</v>
      </c>
      <c r="AN51" s="38">
        <v>9.6594638989084061E-2</v>
      </c>
      <c r="AO51" s="38">
        <v>0.10027962573927267</v>
      </c>
      <c r="AP51" s="38">
        <v>9.6213138152144911E-2</v>
      </c>
      <c r="AQ51" s="36">
        <v>17.425875561860398</v>
      </c>
      <c r="AR51" s="36">
        <v>10.308752333651885</v>
      </c>
      <c r="AS51" s="36">
        <v>11.575580591770418</v>
      </c>
      <c r="AT51" s="36">
        <v>12.952206920993824</v>
      </c>
      <c r="AU51" s="36">
        <v>30.16219309066166</v>
      </c>
      <c r="AV51" s="36">
        <v>101.49751832317536</v>
      </c>
      <c r="AW51" s="36">
        <v>134.95649657266435</v>
      </c>
      <c r="AX51" s="36">
        <v>107.58391856067369</v>
      </c>
      <c r="AY51" s="36">
        <v>74.753997884492591</v>
      </c>
      <c r="AZ51" s="40">
        <v>0.99422357759768643</v>
      </c>
      <c r="BA51" s="40">
        <v>0.99415280034504694</v>
      </c>
      <c r="BB51" s="40">
        <v>0.99229974588314085</v>
      </c>
      <c r="BC51" s="40">
        <v>0.99472170058352194</v>
      </c>
      <c r="BD51" s="40">
        <v>0.99399335200878802</v>
      </c>
      <c r="BE51" s="40">
        <v>0.98897238027247469</v>
      </c>
      <c r="BF51" s="36">
        <v>124.23049690527952</v>
      </c>
      <c r="BG51" s="36">
        <v>119.66538478314665</v>
      </c>
      <c r="BH51" s="36">
        <v>124.72309115439117</v>
      </c>
      <c r="BJ51" s="41"/>
      <c r="BK51" s="41"/>
      <c r="BL51" s="35">
        <v>29</v>
      </c>
      <c r="BM51" s="35">
        <v>24</v>
      </c>
      <c r="BN51" s="35">
        <v>16</v>
      </c>
      <c r="BO51" s="35">
        <v>2262</v>
      </c>
      <c r="BP51" s="35">
        <v>1152</v>
      </c>
      <c r="BQ51" s="35">
        <v>384</v>
      </c>
      <c r="BR51" s="35">
        <v>3798</v>
      </c>
      <c r="BS51" s="34">
        <v>114.09814010841259</v>
      </c>
      <c r="BT51" s="35">
        <v>14</v>
      </c>
      <c r="BU51" s="35">
        <v>29</v>
      </c>
      <c r="BV51" s="35">
        <v>70</v>
      </c>
      <c r="BW51" s="35">
        <v>26</v>
      </c>
      <c r="BX51" s="37"/>
      <c r="BY51" s="40">
        <v>0.98507199918955757</v>
      </c>
      <c r="CA51" s="38">
        <v>9.7712794615234147E-2</v>
      </c>
      <c r="CB51" s="38">
        <v>9.767378812411108E-2</v>
      </c>
      <c r="CC51" s="36">
        <v>41.83951760720516</v>
      </c>
      <c r="CD51" s="36">
        <v>39.310208487282701</v>
      </c>
      <c r="CE51" s="35">
        <v>121.94450059649019</v>
      </c>
      <c r="CF51" s="36">
        <v>24.564286364995347</v>
      </c>
      <c r="CG51" s="42">
        <v>0.98507199918955757</v>
      </c>
      <c r="CH51" s="35">
        <v>3915.1328030392192</v>
      </c>
      <c r="CI51" s="42">
        <v>0.99327631266869099</v>
      </c>
      <c r="CJ51" s="42">
        <v>0.99356873778983945</v>
      </c>
      <c r="CK51" s="43">
        <v>0.85005464830371291</v>
      </c>
      <c r="CM51" s="39"/>
      <c r="CN51" s="35"/>
      <c r="CO51" s="42">
        <v>0.993571562728368</v>
      </c>
      <c r="CQ51" s="37">
        <v>0.96577128723236338</v>
      </c>
    </row>
    <row r="52" spans="1:95" ht="11.25" customHeight="1">
      <c r="A52" s="33">
        <v>44678</v>
      </c>
      <c r="B52" s="34">
        <v>170.47267452875772</v>
      </c>
      <c r="C52" s="35">
        <v>152.64661254485446</v>
      </c>
      <c r="D52" s="35">
        <v>152.64661254485446</v>
      </c>
      <c r="E52" s="35">
        <v>141.12047634522119</v>
      </c>
      <c r="F52" s="34">
        <v>128.42653656005859</v>
      </c>
      <c r="G52" s="36">
        <v>14.252881725629171</v>
      </c>
      <c r="H52" s="34">
        <v>14.252881725629171</v>
      </c>
      <c r="I52" s="34">
        <v>3442.7255554199219</v>
      </c>
      <c r="J52" s="35">
        <v>1044.2390310278436</v>
      </c>
      <c r="K52" s="35">
        <v>348.07967700928123</v>
      </c>
      <c r="L52" s="34">
        <v>607.19980875651038</v>
      </c>
      <c r="M52" s="35">
        <v>26.968103210131328</v>
      </c>
      <c r="N52" s="35">
        <v>14.521286343916868</v>
      </c>
      <c r="O52" s="35">
        <v>30.079807426684944</v>
      </c>
      <c r="P52" s="35">
        <v>72.60643171958435</v>
      </c>
      <c r="Q52" s="34">
        <v>9707.3999328613281</v>
      </c>
      <c r="R52" s="34">
        <v>346.65929126739502</v>
      </c>
      <c r="S52" s="36"/>
      <c r="U52" s="36">
        <v>26.132374251330337</v>
      </c>
      <c r="V52" s="38">
        <v>0.96236314127912215</v>
      </c>
      <c r="W52" s="36">
        <v>25.113206331174673</v>
      </c>
      <c r="X52" s="35">
        <v>4049.9253641764321</v>
      </c>
      <c r="Y52" s="34">
        <v>2050.406847382797</v>
      </c>
      <c r="Z52" s="35">
        <v>1999.5185167936352</v>
      </c>
      <c r="AA52" s="34">
        <v>955.27948576579161</v>
      </c>
      <c r="AB52" s="34">
        <v>17.826061983903248</v>
      </c>
      <c r="AC52" s="34">
        <v>11.52613619963328</v>
      </c>
      <c r="AD52" s="34">
        <v>12.730602731307348</v>
      </c>
      <c r="AE52" s="39">
        <v>13.519166026699761</v>
      </c>
      <c r="AF52" s="39">
        <v>11.188275332441181</v>
      </c>
      <c r="AG52" s="39">
        <v>7.4588502216274541</v>
      </c>
      <c r="AH52" s="35">
        <v>3572.0091139951446</v>
      </c>
      <c r="AI52" s="35">
        <v>7443.7774102599833</v>
      </c>
      <c r="AJ52" s="35">
        <v>11669.33014659065</v>
      </c>
      <c r="AK52" s="35">
        <v>2464.2407901707875</v>
      </c>
      <c r="AL52" s="35">
        <v>5042.4391205078809</v>
      </c>
      <c r="AM52" s="35">
        <v>9242.0471470587818</v>
      </c>
      <c r="AN52" s="38">
        <v>9.6331437296866343E-2</v>
      </c>
      <c r="AO52" s="38">
        <v>0.10009572638804985</v>
      </c>
      <c r="AP52" s="38">
        <v>9.6126873779715932E-2</v>
      </c>
      <c r="AQ52" s="36">
        <v>17.476068189865536</v>
      </c>
      <c r="AR52" s="36">
        <v>10.320614946390966</v>
      </c>
      <c r="AS52" s="36">
        <v>11.652837218512611</v>
      </c>
      <c r="AT52" s="36">
        <v>13.187086075430841</v>
      </c>
      <c r="AU52" s="36">
        <v>30.710822225361383</v>
      </c>
      <c r="AV52" s="36">
        <v>103.34734959168848</v>
      </c>
      <c r="AW52" s="36">
        <v>135.05816429204256</v>
      </c>
      <c r="AX52" s="36">
        <v>107.56886615400269</v>
      </c>
      <c r="AY52" s="36">
        <v>74.673421150314724</v>
      </c>
      <c r="AZ52" s="40">
        <v>0.99410719666607317</v>
      </c>
      <c r="BA52" s="40">
        <v>0.99403467117642552</v>
      </c>
      <c r="BB52" s="40">
        <v>0.99214390160921306</v>
      </c>
      <c r="BC52" s="40">
        <v>0.9946486211379868</v>
      </c>
      <c r="BD52" s="40">
        <v>0.99390953038967622</v>
      </c>
      <c r="BE52" s="40">
        <v>0.98881769937469133</v>
      </c>
      <c r="BF52" s="36">
        <v>124.56992583863752</v>
      </c>
      <c r="BG52" s="36">
        <v>119.88523819167415</v>
      </c>
      <c r="BH52" s="36">
        <v>124.83501780677031</v>
      </c>
      <c r="BJ52" s="41"/>
      <c r="BK52" s="41"/>
      <c r="BL52" s="35">
        <v>29</v>
      </c>
      <c r="BM52" s="35">
        <v>24</v>
      </c>
      <c r="BN52" s="35">
        <v>16</v>
      </c>
      <c r="BO52" s="35">
        <v>2262</v>
      </c>
      <c r="BP52" s="35">
        <v>1152</v>
      </c>
      <c r="BQ52" s="35">
        <v>384</v>
      </c>
      <c r="BR52" s="35">
        <v>3798</v>
      </c>
      <c r="BS52" s="34">
        <v>114.16784930229187</v>
      </c>
      <c r="BT52" s="35">
        <v>14</v>
      </c>
      <c r="BU52" s="35">
        <v>29</v>
      </c>
      <c r="BV52" s="35">
        <v>70</v>
      </c>
      <c r="BW52" s="35">
        <v>26</v>
      </c>
      <c r="BX52" s="37"/>
      <c r="BY52" s="40">
        <v>0.98477165436314618</v>
      </c>
      <c r="CA52" s="38">
        <v>9.7503279643300994E-2</v>
      </c>
      <c r="CB52" s="38">
        <v>9.7452529619788314E-2</v>
      </c>
      <c r="CC52" s="36">
        <v>42.08280091484388</v>
      </c>
      <c r="CD52" s="36">
        <v>39.449520354769113</v>
      </c>
      <c r="CE52" s="35">
        <v>121.98004435252874</v>
      </c>
      <c r="CF52" s="36">
        <v>25.010799816214714</v>
      </c>
      <c r="CG52" s="42">
        <v>0.98477165436314618</v>
      </c>
      <c r="CH52" s="35">
        <v>3931.5293940658166</v>
      </c>
      <c r="CI52" s="42">
        <v>0.99314055663660139</v>
      </c>
      <c r="CJ52" s="42">
        <v>0.99347916461640029</v>
      </c>
      <c r="CK52" s="43">
        <v>0.85007135831996083</v>
      </c>
      <c r="CM52" s="39"/>
      <c r="CN52" s="35"/>
      <c r="CO52" s="42">
        <v>0.99345471082111314</v>
      </c>
      <c r="CQ52" s="37">
        <v>0.96236314127912215</v>
      </c>
    </row>
    <row r="53" spans="1:95" ht="11.25" customHeight="1">
      <c r="A53" s="33">
        <v>44677</v>
      </c>
      <c r="B53" s="34">
        <v>169.46576722462973</v>
      </c>
      <c r="C53" s="35">
        <v>151.62214193741482</v>
      </c>
      <c r="D53" s="35">
        <v>151.62214193741482</v>
      </c>
      <c r="E53" s="35">
        <v>140.02665686607364</v>
      </c>
      <c r="F53" s="34">
        <v>127.20354906717937</v>
      </c>
      <c r="G53" s="36">
        <v>13.922988206148148</v>
      </c>
      <c r="H53" s="34">
        <v>13.922988206148148</v>
      </c>
      <c r="I53" s="34">
        <v>3448.1368128458657</v>
      </c>
      <c r="J53" s="35">
        <v>1044.277570551264</v>
      </c>
      <c r="K53" s="35">
        <v>335.56701848676602</v>
      </c>
      <c r="L53" s="34">
        <v>609.42036883036292</v>
      </c>
      <c r="M53" s="35">
        <v>26.915149450302124</v>
      </c>
      <c r="N53" s="35">
        <v>14.492772780931912</v>
      </c>
      <c r="O53" s="35">
        <v>30.020743617644676</v>
      </c>
      <c r="P53" s="35">
        <v>72.463863904659576</v>
      </c>
      <c r="Q53" s="34">
        <v>9537.0555013020839</v>
      </c>
      <c r="R53" s="34">
        <v>344.96146074930829</v>
      </c>
      <c r="S53" s="36"/>
      <c r="U53" s="36">
        <v>26.194687375315919</v>
      </c>
      <c r="V53" s="38">
        <v>0.96034174414384399</v>
      </c>
      <c r="W53" s="36">
        <v>24.837112290572367</v>
      </c>
      <c r="X53" s="35">
        <v>4057.5571816762285</v>
      </c>
      <c r="Y53" s="34">
        <v>2068.2922238078359</v>
      </c>
      <c r="Z53" s="35">
        <v>1989.2649578683929</v>
      </c>
      <c r="AA53" s="34">
        <v>944.98738731712888</v>
      </c>
      <c r="AB53" s="34">
        <v>17.843625287214916</v>
      </c>
      <c r="AC53" s="34">
        <v>11.595485071341196</v>
      </c>
      <c r="AD53" s="34">
        <v>12.858699748913446</v>
      </c>
      <c r="AE53" s="39">
        <v>13.637091585546171</v>
      </c>
      <c r="AF53" s="39">
        <v>11.188688255906401</v>
      </c>
      <c r="AG53" s="39">
        <v>7.1907218247164151</v>
      </c>
      <c r="AH53" s="35">
        <v>3549.1253672479916</v>
      </c>
      <c r="AI53" s="35">
        <v>7437.9836485354535</v>
      </c>
      <c r="AJ53" s="35">
        <v>11493.68253906899</v>
      </c>
      <c r="AK53" s="35">
        <v>2438.9759347358499</v>
      </c>
      <c r="AL53" s="35">
        <v>5022.5775156439777</v>
      </c>
      <c r="AM53" s="35">
        <v>9173.5059527137546</v>
      </c>
      <c r="AN53" s="38">
        <v>9.7371073987700257E-2</v>
      </c>
      <c r="AO53" s="38">
        <v>0.10047785970407259</v>
      </c>
      <c r="AP53" s="38">
        <v>9.3083144558058384E-2</v>
      </c>
      <c r="AQ53" s="36">
        <v>17.5046648279266</v>
      </c>
      <c r="AR53" s="36">
        <v>10.491951001766301</v>
      </c>
      <c r="AS53" s="36">
        <v>11.861885947715622</v>
      </c>
      <c r="AT53" s="36">
        <v>13.385344206884687</v>
      </c>
      <c r="AU53" s="36">
        <v>30.708224549637539</v>
      </c>
      <c r="AV53" s="36">
        <v>99.969149657131879</v>
      </c>
      <c r="AW53" s="36">
        <v>134.49855056509952</v>
      </c>
      <c r="AX53" s="36">
        <v>106.93862733546443</v>
      </c>
      <c r="AY53" s="36">
        <v>74.186904316432873</v>
      </c>
      <c r="AZ53" s="40">
        <v>0.99405784510846296</v>
      </c>
      <c r="BA53" s="40">
        <v>0.99402284115593287</v>
      </c>
      <c r="BB53" s="40">
        <v>0.9921007448757122</v>
      </c>
      <c r="BC53" s="40">
        <v>0.9945118998444179</v>
      </c>
      <c r="BD53" s="40">
        <v>0.99388596304308097</v>
      </c>
      <c r="BE53" s="40">
        <v>0.98910240532110205</v>
      </c>
      <c r="BF53" s="36">
        <v>123.23988540493883</v>
      </c>
      <c r="BG53" s="36">
        <v>119.42929552184333</v>
      </c>
      <c r="BH53" s="36">
        <v>128.91700271809455</v>
      </c>
      <c r="BJ53" s="41"/>
      <c r="BK53" s="41"/>
      <c r="BL53" s="35">
        <v>30.34375</v>
      </c>
      <c r="BM53" s="35">
        <v>24.895833333333332</v>
      </c>
      <c r="BN53" s="35">
        <v>16</v>
      </c>
      <c r="BO53" s="35">
        <v>2366.8125</v>
      </c>
      <c r="BP53" s="35">
        <v>1195</v>
      </c>
      <c r="BQ53" s="35">
        <v>384</v>
      </c>
      <c r="BR53" s="35">
        <v>3945.8125</v>
      </c>
      <c r="BS53" s="34">
        <v>113.29571684201558</v>
      </c>
      <c r="BT53" s="35">
        <v>14</v>
      </c>
      <c r="BU53" s="35">
        <v>29</v>
      </c>
      <c r="BV53" s="35">
        <v>70</v>
      </c>
      <c r="BW53" s="35">
        <v>26</v>
      </c>
      <c r="BX53" s="37"/>
      <c r="BY53" s="40">
        <v>0.98459692285557721</v>
      </c>
      <c r="CA53" s="38">
        <v>9.7679176708196702E-2</v>
      </c>
      <c r="CB53" s="38">
        <v>9.7894678195979912E-2</v>
      </c>
      <c r="CC53" s="36">
        <v>42.297810107469559</v>
      </c>
      <c r="CD53" s="36">
        <v>39.85850177740852</v>
      </c>
      <c r="CE53" s="35">
        <v>121.57889468441567</v>
      </c>
      <c r="CF53" s="36">
        <v>25.300480339816435</v>
      </c>
      <c r="CG53" s="42">
        <v>0.98459692285557721</v>
      </c>
      <c r="CH53" s="35">
        <v>3876.8200837137165</v>
      </c>
      <c r="CI53" s="42">
        <v>0.99305741590553276</v>
      </c>
      <c r="CJ53" s="42">
        <v>0.99344608094425957</v>
      </c>
      <c r="CK53" s="43">
        <v>0.84980609230044091</v>
      </c>
      <c r="CM53" s="39"/>
      <c r="CN53" s="35"/>
      <c r="CO53" s="42">
        <v>0.99337890185816924</v>
      </c>
      <c r="CQ53" s="37">
        <v>0.96034174414384399</v>
      </c>
    </row>
    <row r="54" spans="1:95" ht="11.25" customHeight="1">
      <c r="A54" s="33">
        <v>44676</v>
      </c>
      <c r="B54" s="34">
        <v>167.7318237622579</v>
      </c>
      <c r="C54" s="35">
        <v>149.75870688756308</v>
      </c>
      <c r="D54" s="35">
        <v>149.75870688756308</v>
      </c>
      <c r="E54" s="35">
        <v>138.00872744123143</v>
      </c>
      <c r="F54" s="34">
        <v>124.84947594006856</v>
      </c>
      <c r="G54" s="36">
        <v>13.942631363868713</v>
      </c>
      <c r="H54" s="34">
        <v>13.942631363868713</v>
      </c>
      <c r="I54" s="34">
        <v>3455.5530446370444</v>
      </c>
      <c r="J54" s="35">
        <v>1044.7020832623623</v>
      </c>
      <c r="K54" s="35">
        <v>321.4467948499576</v>
      </c>
      <c r="L54" s="34">
        <v>609.57435607910156</v>
      </c>
      <c r="M54" s="35">
        <v>25.941217402617138</v>
      </c>
      <c r="N54" s="35">
        <v>13.968347832178457</v>
      </c>
      <c r="O54" s="35">
        <v>28.93443479522681</v>
      </c>
      <c r="P54" s="35">
        <v>69.841739160892303</v>
      </c>
      <c r="Q54" s="34">
        <v>8958.3672180175781</v>
      </c>
      <c r="R54" s="34">
        <v>340.72532653808594</v>
      </c>
      <c r="S54" s="36"/>
      <c r="U54" s="36">
        <v>26.209263448361995</v>
      </c>
      <c r="V54" s="38">
        <v>0.95986964022879551</v>
      </c>
      <c r="W54" s="36">
        <v>23.690503549259478</v>
      </c>
      <c r="X54" s="35">
        <v>4065.127400716146</v>
      </c>
      <c r="Y54" s="34">
        <v>2089.4041665247246</v>
      </c>
      <c r="Z54" s="35">
        <v>1975.7232341914214</v>
      </c>
      <c r="AA54" s="34">
        <v>931.0211509290591</v>
      </c>
      <c r="AB54" s="34">
        <v>17.973116874694824</v>
      </c>
      <c r="AC54" s="34">
        <v>11.749979446331659</v>
      </c>
      <c r="AD54" s="34">
        <v>12.920189827680588</v>
      </c>
      <c r="AE54" s="39">
        <v>13.776291207855328</v>
      </c>
      <c r="AF54" s="39">
        <v>11.193236606382454</v>
      </c>
      <c r="AG54" s="39">
        <v>6.8881456039276623</v>
      </c>
      <c r="AH54" s="35">
        <v>3385.8065687800481</v>
      </c>
      <c r="AI54" s="35">
        <v>7152.5645077589561</v>
      </c>
      <c r="AJ54" s="35">
        <v>10887.496120402495</v>
      </c>
      <c r="AK54" s="35">
        <v>2315.6141470335851</v>
      </c>
      <c r="AL54" s="35">
        <v>4808.2544510306334</v>
      </c>
      <c r="AM54" s="35">
        <v>8760.0246847659164</v>
      </c>
      <c r="AN54" s="38">
        <v>9.920479174530944E-2</v>
      </c>
      <c r="AO54" s="38">
        <v>0.10131642321127771</v>
      </c>
      <c r="AP54" s="38">
        <v>8.930468325946736E-2</v>
      </c>
      <c r="AQ54" s="36">
        <v>17.657846971703869</v>
      </c>
      <c r="AR54" s="36">
        <v>10.783018908431277</v>
      </c>
      <c r="AS54" s="36">
        <v>12.079252907636743</v>
      </c>
      <c r="AT54" s="36">
        <v>13.720231144546496</v>
      </c>
      <c r="AU54" s="36">
        <v>30.913660291741316</v>
      </c>
      <c r="AV54" s="36">
        <v>96.606389584011197</v>
      </c>
      <c r="AW54" s="36">
        <v>133.29440496503474</v>
      </c>
      <c r="AX54" s="36">
        <v>106.04448571935148</v>
      </c>
      <c r="AY54" s="36">
        <v>74.035555598756162</v>
      </c>
      <c r="AZ54" s="40">
        <v>0.99396775673957916</v>
      </c>
      <c r="BA54" s="40">
        <v>0.99398234118225082</v>
      </c>
      <c r="BB54" s="40">
        <v>0.99202722119238418</v>
      </c>
      <c r="BC54" s="40">
        <v>0.99407490614871097</v>
      </c>
      <c r="BD54" s="40">
        <v>0.99357071040923894</v>
      </c>
      <c r="BE54" s="40">
        <v>0.98897190441118121</v>
      </c>
      <c r="BF54" s="36">
        <v>120.96189900592557</v>
      </c>
      <c r="BG54" s="36">
        <v>118.44081758567509</v>
      </c>
      <c r="BH54" s="36">
        <v>134.37145244818791</v>
      </c>
      <c r="BJ54" s="41"/>
      <c r="BK54" s="41"/>
      <c r="BL54" s="35">
        <v>32</v>
      </c>
      <c r="BM54" s="35">
        <v>26</v>
      </c>
      <c r="BN54" s="35">
        <v>16</v>
      </c>
      <c r="BO54" s="35">
        <v>2496</v>
      </c>
      <c r="BP54" s="35">
        <v>1248</v>
      </c>
      <c r="BQ54" s="35">
        <v>384</v>
      </c>
      <c r="BR54" s="35">
        <v>4128</v>
      </c>
      <c r="BS54" s="34">
        <v>111.0082643032074</v>
      </c>
      <c r="BT54" s="35">
        <v>14</v>
      </c>
      <c r="BU54" s="35">
        <v>29</v>
      </c>
      <c r="BV54" s="35">
        <v>70</v>
      </c>
      <c r="BW54" s="35">
        <v>26</v>
      </c>
      <c r="BX54" s="37"/>
      <c r="BY54" s="40">
        <v>0.98430412307744941</v>
      </c>
      <c r="CA54" s="38">
        <v>9.8296496456684548E-2</v>
      </c>
      <c r="CB54" s="38">
        <v>9.8922251631686622E-2</v>
      </c>
      <c r="CC54" s="36">
        <v>42.64328614870707</v>
      </c>
      <c r="CD54" s="36">
        <v>40.520118787771892</v>
      </c>
      <c r="CE54" s="35">
        <v>120.99331938429282</v>
      </c>
      <c r="CF54" s="36">
        <v>25.811146267778394</v>
      </c>
      <c r="CG54" s="42">
        <v>0.98430412307744941</v>
      </c>
      <c r="CH54" s="35">
        <v>3668.6831261705843</v>
      </c>
      <c r="CI54" s="42">
        <v>0.9929290111709117</v>
      </c>
      <c r="CJ54" s="42">
        <v>0.99309708323407508</v>
      </c>
      <c r="CK54" s="43">
        <v>0.85004790846857248</v>
      </c>
      <c r="CM54" s="39"/>
      <c r="CN54" s="35"/>
      <c r="CO54" s="42">
        <v>0.99324526134299673</v>
      </c>
      <c r="CQ54" s="37">
        <v>0.95986964022879551</v>
      </c>
    </row>
    <row r="55" spans="1:95" ht="11.25" customHeight="1">
      <c r="A55" s="33">
        <v>44675</v>
      </c>
      <c r="B55" s="34">
        <v>169.55645879109701</v>
      </c>
      <c r="C55" s="35">
        <v>151.30458253622055</v>
      </c>
      <c r="D55" s="35">
        <v>151.30458253622055</v>
      </c>
      <c r="E55" s="35">
        <v>139.4745503862699</v>
      </c>
      <c r="F55" s="34">
        <v>126.3732894261678</v>
      </c>
      <c r="G55" s="36">
        <v>14.211757351954779</v>
      </c>
      <c r="H55" s="34">
        <v>14.211757351954779</v>
      </c>
      <c r="I55" s="34">
        <v>3471.4779332478843</v>
      </c>
      <c r="J55" s="35">
        <v>1049.5165844702906</v>
      </c>
      <c r="K55" s="35">
        <v>322.92817983701246</v>
      </c>
      <c r="L55" s="34">
        <v>613.86505190531409</v>
      </c>
      <c r="M55" s="35">
        <v>26.89631575345993</v>
      </c>
      <c r="N55" s="35">
        <v>14.482631559555346</v>
      </c>
      <c r="O55" s="35">
        <v>29.999736801936077</v>
      </c>
      <c r="P55" s="35">
        <v>72.413157797776748</v>
      </c>
      <c r="Q55" s="34">
        <v>9294.4900410970058</v>
      </c>
      <c r="R55" s="34">
        <v>347.69204680124921</v>
      </c>
      <c r="S55" s="36"/>
      <c r="U55" s="36">
        <v>26.096936994128757</v>
      </c>
      <c r="V55" s="38">
        <v>0.96351497665129748</v>
      </c>
      <c r="W55" s="36">
        <v>24.56273558522593</v>
      </c>
      <c r="X55" s="35">
        <v>4085.3429851531982</v>
      </c>
      <c r="Y55" s="34">
        <v>2099.0331689405812</v>
      </c>
      <c r="Z55" s="35">
        <v>1986.3098162126171</v>
      </c>
      <c r="AA55" s="34">
        <v>936.7932317423265</v>
      </c>
      <c r="AB55" s="34">
        <v>18.251876254876453</v>
      </c>
      <c r="AC55" s="34">
        <v>11.830032149950663</v>
      </c>
      <c r="AD55" s="34">
        <v>13.041052669286728</v>
      </c>
      <c r="AE55" s="39">
        <v>13.839779135871963</v>
      </c>
      <c r="AF55" s="39">
        <v>11.244820547895971</v>
      </c>
      <c r="AG55" s="39">
        <v>6.9198895679359813</v>
      </c>
      <c r="AH55" s="35">
        <v>3493.1562515558257</v>
      </c>
      <c r="AI55" s="35">
        <v>7373.0307784997594</v>
      </c>
      <c r="AJ55" s="35">
        <v>11213.573830465122</v>
      </c>
      <c r="AK55" s="35">
        <v>2389.5692689167804</v>
      </c>
      <c r="AL55" s="35">
        <v>4958.8439579336755</v>
      </c>
      <c r="AM55" s="35">
        <v>9026.4778401570074</v>
      </c>
      <c r="AN55" s="38">
        <v>9.9259371183962136E-2</v>
      </c>
      <c r="AO55" s="38">
        <v>0.10170081765465989</v>
      </c>
      <c r="AP55" s="38">
        <v>9.01711035701033E-2</v>
      </c>
      <c r="AQ55" s="36">
        <v>17.795435415182958</v>
      </c>
      <c r="AR55" s="36">
        <v>10.765476552882273</v>
      </c>
      <c r="AS55" s="36">
        <v>12.073762089122487</v>
      </c>
      <c r="AT55" s="36">
        <v>13.901238613661063</v>
      </c>
      <c r="AU55" s="36">
        <v>31.340284195220693</v>
      </c>
      <c r="AV55" s="36">
        <v>98.025340982234653</v>
      </c>
      <c r="AW55" s="36">
        <v>134.34333012491788</v>
      </c>
      <c r="AX55" s="36">
        <v>106.53358800363176</v>
      </c>
      <c r="AY55" s="36">
        <v>73.941839142467927</v>
      </c>
      <c r="AZ55" s="40">
        <v>0.99393922923769407</v>
      </c>
      <c r="BA55" s="40">
        <v>0.99395025593537001</v>
      </c>
      <c r="BB55" s="40">
        <v>0.9919776950566892</v>
      </c>
      <c r="BC55" s="40">
        <v>0.99418253373338594</v>
      </c>
      <c r="BD55" s="40">
        <v>0.99367992127578852</v>
      </c>
      <c r="BE55" s="40">
        <v>0.98914024465377415</v>
      </c>
      <c r="BF55" s="36">
        <v>120.89538606646849</v>
      </c>
      <c r="BG55" s="36">
        <v>117.99315164552331</v>
      </c>
      <c r="BH55" s="36">
        <v>133.08032756492361</v>
      </c>
      <c r="BJ55" s="41"/>
      <c r="BK55" s="41"/>
      <c r="BL55" s="35">
        <v>32</v>
      </c>
      <c r="BM55" s="35">
        <v>26</v>
      </c>
      <c r="BN55" s="35">
        <v>16</v>
      </c>
      <c r="BO55" s="35">
        <v>2496</v>
      </c>
      <c r="BP55" s="35">
        <v>1248</v>
      </c>
      <c r="BQ55" s="35">
        <v>384</v>
      </c>
      <c r="BR55" s="35">
        <v>4128</v>
      </c>
      <c r="BS55" s="34">
        <v>112.16916251182556</v>
      </c>
      <c r="BT55" s="35">
        <v>14</v>
      </c>
      <c r="BU55" s="35">
        <v>29</v>
      </c>
      <c r="BV55" s="35">
        <v>70</v>
      </c>
      <c r="BW55" s="35">
        <v>26</v>
      </c>
      <c r="BX55" s="37"/>
      <c r="BY55" s="40">
        <v>0.98423268645497231</v>
      </c>
      <c r="CA55" s="38">
        <v>9.858651123636801E-2</v>
      </c>
      <c r="CB55" s="38">
        <v>9.9152062664511792E-2</v>
      </c>
      <c r="CC55" s="36">
        <v>43.122961074113846</v>
      </c>
      <c r="CD55" s="36">
        <v>40.634674057187716</v>
      </c>
      <c r="CE55" s="35">
        <v>121.73437237807444</v>
      </c>
      <c r="CF55" s="36">
        <v>26.166446088609263</v>
      </c>
      <c r="CG55" s="42">
        <v>0.98423268645497231</v>
      </c>
      <c r="CH55" s="35">
        <v>3783.713576874467</v>
      </c>
      <c r="CI55" s="42">
        <v>0.99289155608451796</v>
      </c>
      <c r="CJ55" s="42">
        <v>0.99321493149421691</v>
      </c>
      <c r="CK55" s="43">
        <v>0.84973965365057491</v>
      </c>
      <c r="CM55" s="39"/>
      <c r="CN55" s="35"/>
      <c r="CO55" s="42">
        <v>0.99315227990739174</v>
      </c>
      <c r="CQ55" s="37">
        <v>0.96351497665129748</v>
      </c>
    </row>
    <row r="56" spans="1:95" ht="11.25" customHeight="1">
      <c r="A56" s="33">
        <v>44674</v>
      </c>
      <c r="B56" s="34">
        <v>169.71844123391543</v>
      </c>
      <c r="C56" s="35">
        <v>151.58677185282986</v>
      </c>
      <c r="D56" s="35">
        <v>151.58677185282986</v>
      </c>
      <c r="E56" s="35">
        <v>139.94033538593965</v>
      </c>
      <c r="F56" s="34">
        <v>126.88837387982537</v>
      </c>
      <c r="G56" s="36">
        <v>14.489107440499698</v>
      </c>
      <c r="H56" s="34">
        <v>14.489107440499698</v>
      </c>
      <c r="I56" s="34">
        <v>3462.9306281594668</v>
      </c>
      <c r="J56" s="35">
        <v>1046.9325154900714</v>
      </c>
      <c r="K56" s="35">
        <v>322.13308168925272</v>
      </c>
      <c r="L56" s="34">
        <v>608.50853235581337</v>
      </c>
      <c r="M56" s="35">
        <v>31.045880766475904</v>
      </c>
      <c r="N56" s="35">
        <v>16.7170127204101</v>
      </c>
      <c r="O56" s="35">
        <v>34.628097777992352</v>
      </c>
      <c r="P56" s="35">
        <v>83.585063602050511</v>
      </c>
      <c r="Q56" s="34">
        <v>9771.1156077665437</v>
      </c>
      <c r="R56" s="34">
        <v>346.89945894129136</v>
      </c>
      <c r="S56" s="36"/>
      <c r="U56" s="36">
        <v>25.656164354748196</v>
      </c>
      <c r="V56" s="38">
        <v>0.97798057794320903</v>
      </c>
      <c r="W56" s="36">
        <v>28.352275726808497</v>
      </c>
      <c r="X56" s="35">
        <v>4071.43916051528</v>
      </c>
      <c r="Y56" s="34">
        <v>2093.8650309801428</v>
      </c>
      <c r="Z56" s="35">
        <v>1977.5741295351377</v>
      </c>
      <c r="AA56" s="34">
        <v>930.64161404506604</v>
      </c>
      <c r="AB56" s="34">
        <v>18.131669381085565</v>
      </c>
      <c r="AC56" s="34">
        <v>11.646436466890222</v>
      </c>
      <c r="AD56" s="34">
        <v>13.06293560476864</v>
      </c>
      <c r="AE56" s="39">
        <v>13.805703500967974</v>
      </c>
      <c r="AF56" s="39">
        <v>11.21713409453648</v>
      </c>
      <c r="AG56" s="39">
        <v>6.9028517504839861</v>
      </c>
      <c r="AH56" s="35">
        <v>3551.4902233066809</v>
      </c>
      <c r="AI56" s="35">
        <v>7507.8116000264772</v>
      </c>
      <c r="AJ56" s="35">
        <v>11438.058829393332</v>
      </c>
      <c r="AK56" s="35">
        <v>2428.9321722616337</v>
      </c>
      <c r="AL56" s="35">
        <v>5045.088031612112</v>
      </c>
      <c r="AM56" s="35">
        <v>9198.7804301459</v>
      </c>
      <c r="AN56" s="38">
        <v>0.10068207237437025</v>
      </c>
      <c r="AO56" s="38">
        <v>0.10327544344660738</v>
      </c>
      <c r="AP56" s="38">
        <v>9.2037111089070464E-2</v>
      </c>
      <c r="AQ56" s="36">
        <v>17.777573384961048</v>
      </c>
      <c r="AR56" s="36">
        <v>10.679886894759742</v>
      </c>
      <c r="AS56" s="36">
        <v>12.229914595222398</v>
      </c>
      <c r="AT56" s="36">
        <v>15.983433141392625</v>
      </c>
      <c r="AU56" s="36">
        <v>36.002027371470241</v>
      </c>
      <c r="AV56" s="36">
        <v>112.41875285261141</v>
      </c>
      <c r="AW56" s="36">
        <v>134.10242330516684</v>
      </c>
      <c r="AX56" s="36">
        <v>106.22214650971448</v>
      </c>
      <c r="AY56" s="36">
        <v>73.349270359663578</v>
      </c>
      <c r="AZ56" s="40">
        <v>0.99311754650404904</v>
      </c>
      <c r="BA56" s="40">
        <v>0.99313627481601596</v>
      </c>
      <c r="BB56" s="40">
        <v>0.9909134624707282</v>
      </c>
      <c r="BC56" s="40">
        <v>0.99341956382153307</v>
      </c>
      <c r="BD56" s="40">
        <v>0.99286394466342631</v>
      </c>
      <c r="BE56" s="40">
        <v>0.98777895029604179</v>
      </c>
      <c r="BF56" s="36">
        <v>119.18705800353325</v>
      </c>
      <c r="BG56" s="36">
        <v>116.19412707924036</v>
      </c>
      <c r="BH56" s="36">
        <v>130.38218885843557</v>
      </c>
      <c r="BJ56" s="41"/>
      <c r="BK56" s="41"/>
      <c r="BL56" s="35">
        <v>32</v>
      </c>
      <c r="BM56" s="35">
        <v>26</v>
      </c>
      <c r="BN56" s="35">
        <v>16</v>
      </c>
      <c r="BO56" s="35">
        <v>2496</v>
      </c>
      <c r="BP56" s="35">
        <v>1248</v>
      </c>
      <c r="BQ56" s="35">
        <v>384</v>
      </c>
      <c r="BR56" s="35">
        <v>4128</v>
      </c>
      <c r="BS56" s="34">
        <v>112.42779316621669</v>
      </c>
      <c r="BT56" s="35">
        <v>14</v>
      </c>
      <c r="BU56" s="35">
        <v>29</v>
      </c>
      <c r="BV56" s="35">
        <v>70</v>
      </c>
      <c r="BW56" s="35">
        <v>26</v>
      </c>
      <c r="BX56" s="37"/>
      <c r="BY56" s="40">
        <v>0.98209190203654462</v>
      </c>
      <c r="CA56" s="38">
        <v>0.10012875731183817</v>
      </c>
      <c r="CB56" s="38">
        <v>0.10066193234641407</v>
      </c>
      <c r="CC56" s="36">
        <v>42.841041452744427</v>
      </c>
      <c r="CD56" s="36">
        <v>40.687374874943188</v>
      </c>
      <c r="CE56" s="35">
        <v>121.27389691859914</v>
      </c>
      <c r="CF56" s="36">
        <v>30.057847657592102</v>
      </c>
      <c r="CG56" s="42">
        <v>0.98209190203654462</v>
      </c>
      <c r="CH56" s="35">
        <v>3849.6163397754317</v>
      </c>
      <c r="CI56" s="42">
        <v>0.99193533120542421</v>
      </c>
      <c r="CJ56" s="42">
        <v>0.9923392675268603</v>
      </c>
      <c r="CK56" s="43">
        <v>0.85054215269698374</v>
      </c>
      <c r="CM56" s="39"/>
      <c r="CN56" s="35"/>
      <c r="CO56" s="42">
        <v>0.99213390589427219</v>
      </c>
      <c r="CQ56" s="37">
        <v>0.97798057794320903</v>
      </c>
    </row>
    <row r="57" spans="1:95" ht="11.25" customHeight="1">
      <c r="A57" s="33">
        <v>44673</v>
      </c>
      <c r="B57" s="34"/>
      <c r="F57" s="34"/>
      <c r="H57" s="34"/>
      <c r="I57" s="34"/>
      <c r="J57" s="35"/>
      <c r="K57" s="35"/>
      <c r="L57" s="34"/>
      <c r="M57" s="35"/>
      <c r="N57" s="35"/>
      <c r="O57" s="35"/>
      <c r="P57" s="35"/>
      <c r="Q57" s="34"/>
      <c r="R57" s="34"/>
      <c r="S57" s="36"/>
      <c r="U57" s="36"/>
      <c r="V57" s="38"/>
      <c r="W57" s="36"/>
      <c r="X57" s="35"/>
      <c r="Y57" s="34"/>
      <c r="Z57" s="35"/>
      <c r="AA57" s="34"/>
      <c r="AB57" s="34"/>
      <c r="AC57" s="34"/>
      <c r="AD57" s="34"/>
      <c r="AE57" s="39"/>
      <c r="AF57" s="39"/>
      <c r="AG57" s="39"/>
      <c r="AH57" s="35"/>
      <c r="AI57" s="35"/>
      <c r="AJ57" s="35"/>
      <c r="AK57" s="35"/>
      <c r="AL57" s="35"/>
      <c r="AM57" s="35"/>
      <c r="AN57" s="38"/>
      <c r="AO57" s="38"/>
      <c r="AP57" s="38"/>
      <c r="AQ57" s="36"/>
      <c r="AR57" s="36"/>
      <c r="AS57" s="36"/>
      <c r="AT57" s="36"/>
      <c r="AU57" s="36"/>
      <c r="AV57" s="36"/>
      <c r="AW57" s="36"/>
      <c r="AX57" s="36"/>
      <c r="AY57" s="36"/>
      <c r="AZ57" s="40"/>
      <c r="BA57" s="40"/>
      <c r="BB57" s="40"/>
      <c r="BC57" s="40"/>
      <c r="BD57" s="40"/>
      <c r="BE57" s="40"/>
      <c r="BF57" s="36"/>
      <c r="BG57" s="36"/>
      <c r="BH57" s="36"/>
      <c r="BJ57" s="41"/>
      <c r="BK57" s="41"/>
      <c r="BL57" s="35"/>
      <c r="BM57" s="35"/>
      <c r="BN57" s="35"/>
      <c r="BO57" s="35"/>
      <c r="BP57" s="35"/>
      <c r="BQ57" s="35"/>
      <c r="BR57" s="35"/>
      <c r="BS57" s="34"/>
      <c r="BT57" s="35"/>
      <c r="BU57" s="35"/>
      <c r="BV57" s="35"/>
      <c r="BW57" s="35"/>
      <c r="BX57" s="37"/>
      <c r="BY57" s="40"/>
      <c r="CA57" s="38"/>
      <c r="CB57" s="38"/>
      <c r="CC57" s="36"/>
      <c r="CD57" s="36"/>
      <c r="CE57" s="35"/>
      <c r="CF57" s="36"/>
      <c r="CG57" s="42"/>
      <c r="CH57" s="35"/>
      <c r="CI57" s="42"/>
      <c r="CJ57" s="42"/>
      <c r="CK57" s="43"/>
      <c r="CM57" s="39"/>
      <c r="CN57" s="35"/>
      <c r="CO57" s="42"/>
    </row>
    <row r="58" spans="1:95" ht="11.25" customHeight="1">
      <c r="A58" s="33">
        <v>44672</v>
      </c>
      <c r="B58" s="34"/>
      <c r="F58" s="34"/>
      <c r="H58" s="34"/>
      <c r="I58" s="34"/>
      <c r="J58" s="35"/>
      <c r="K58" s="35"/>
      <c r="L58" s="34"/>
      <c r="M58" s="35"/>
      <c r="N58" s="35"/>
      <c r="O58" s="35"/>
      <c r="P58" s="35"/>
      <c r="Q58" s="34"/>
      <c r="R58" s="34"/>
      <c r="U58" s="36"/>
      <c r="V58" s="38"/>
      <c r="W58" s="36"/>
      <c r="X58" s="35"/>
      <c r="Y58" s="34"/>
      <c r="Z58" s="35"/>
      <c r="AA58" s="34"/>
      <c r="AB58" s="34"/>
      <c r="AC58" s="34"/>
      <c r="AD58" s="34"/>
      <c r="AE58" s="39"/>
      <c r="AF58" s="39"/>
      <c r="AG58" s="39"/>
      <c r="AH58" s="35"/>
      <c r="AI58" s="35"/>
      <c r="AJ58" s="35"/>
      <c r="AK58" s="35"/>
      <c r="AL58" s="35"/>
      <c r="AM58" s="35"/>
      <c r="AN58" s="38"/>
      <c r="AO58" s="38"/>
      <c r="AP58" s="38"/>
      <c r="AQ58" s="36"/>
      <c r="AR58" s="36"/>
      <c r="AS58" s="36"/>
      <c r="AT58" s="36"/>
      <c r="AU58" s="36"/>
      <c r="AV58" s="36"/>
      <c r="AW58" s="36"/>
      <c r="AX58" s="36"/>
      <c r="AY58" s="36"/>
      <c r="AZ58" s="40"/>
      <c r="BA58" s="40"/>
      <c r="BB58" s="40"/>
      <c r="BC58" s="40"/>
      <c r="BD58" s="40"/>
      <c r="BE58" s="40"/>
      <c r="BF58" s="36"/>
      <c r="BG58" s="36"/>
      <c r="BH58" s="36"/>
      <c r="BJ58" s="41"/>
      <c r="BK58" s="41"/>
      <c r="BL58" s="35"/>
      <c r="BM58" s="35"/>
      <c r="BN58" s="35"/>
      <c r="BO58" s="35"/>
      <c r="BP58" s="35"/>
      <c r="BQ58" s="35"/>
      <c r="BR58" s="35"/>
      <c r="BS58" s="34"/>
      <c r="BT58" s="35"/>
      <c r="BU58" s="35"/>
      <c r="BV58" s="35"/>
      <c r="BW58" s="35"/>
      <c r="BX58" s="37"/>
      <c r="BY58" s="40"/>
      <c r="CA58" s="38"/>
      <c r="CB58" s="38"/>
      <c r="CC58" s="36"/>
      <c r="CD58" s="36"/>
      <c r="CE58" s="35"/>
      <c r="CF58" s="36"/>
      <c r="CG58" s="42"/>
      <c r="CH58" s="35"/>
      <c r="CI58" s="42"/>
      <c r="CJ58" s="42"/>
      <c r="CK58" s="43"/>
      <c r="CM58" s="39"/>
      <c r="CN58" s="35"/>
      <c r="CO58" s="42"/>
    </row>
    <row r="59" spans="1:95" ht="11.25" customHeight="1">
      <c r="A59" s="33">
        <v>44671</v>
      </c>
      <c r="B59" s="34"/>
      <c r="F59" s="34"/>
      <c r="H59" s="34"/>
      <c r="I59" s="34"/>
      <c r="J59" s="35"/>
      <c r="K59" s="35"/>
      <c r="L59" s="34"/>
      <c r="M59" s="35"/>
      <c r="N59" s="35"/>
      <c r="O59" s="35"/>
      <c r="P59" s="35"/>
      <c r="Q59" s="34"/>
      <c r="R59" s="34"/>
      <c r="U59" s="36"/>
      <c r="V59" s="38"/>
      <c r="W59" s="36"/>
      <c r="X59" s="35"/>
      <c r="Y59" s="34"/>
      <c r="Z59" s="35"/>
      <c r="AA59" s="34"/>
      <c r="AB59" s="34"/>
      <c r="AC59" s="34"/>
      <c r="AD59" s="34"/>
      <c r="AE59" s="39"/>
      <c r="AF59" s="39"/>
      <c r="AG59" s="39"/>
      <c r="AH59" s="35"/>
      <c r="AI59" s="35"/>
      <c r="AJ59" s="35"/>
      <c r="AK59" s="35"/>
      <c r="AL59" s="35"/>
      <c r="AM59" s="35"/>
      <c r="AN59" s="38"/>
      <c r="AO59" s="38"/>
      <c r="AP59" s="38"/>
      <c r="AQ59" s="36"/>
      <c r="AR59" s="36"/>
      <c r="AS59" s="36"/>
      <c r="AT59" s="36"/>
      <c r="AU59" s="36"/>
      <c r="AV59" s="36"/>
      <c r="AW59" s="36"/>
      <c r="AX59" s="36"/>
      <c r="AY59" s="36"/>
      <c r="AZ59" s="40"/>
      <c r="BA59" s="40"/>
      <c r="BB59" s="40"/>
      <c r="BC59" s="40"/>
      <c r="BD59" s="40"/>
      <c r="BE59" s="40"/>
      <c r="BF59" s="36"/>
      <c r="BG59" s="36"/>
      <c r="BH59" s="36"/>
      <c r="BJ59" s="41"/>
      <c r="BK59" s="41"/>
      <c r="BL59" s="35"/>
      <c r="BM59" s="35"/>
      <c r="BN59" s="35"/>
      <c r="BO59" s="35"/>
      <c r="BP59" s="35"/>
      <c r="BQ59" s="35"/>
      <c r="BR59" s="35"/>
      <c r="BS59" s="34"/>
      <c r="BT59" s="35"/>
      <c r="BU59" s="35"/>
      <c r="BV59" s="35"/>
      <c r="BW59" s="35"/>
      <c r="BX59" s="37"/>
      <c r="BY59" s="40"/>
      <c r="CA59" s="38"/>
      <c r="CB59" s="38"/>
      <c r="CC59" s="36"/>
      <c r="CD59" s="36"/>
      <c r="CE59" s="35"/>
      <c r="CF59" s="36"/>
      <c r="CG59" s="42"/>
      <c r="CH59" s="35"/>
      <c r="CI59" s="42"/>
      <c r="CJ59" s="42"/>
      <c r="CK59" s="43"/>
      <c r="CM59" s="39"/>
      <c r="CN59" s="35"/>
      <c r="CO59" s="42"/>
    </row>
    <row r="60" spans="1:95" ht="11.25" customHeight="1">
      <c r="A60" s="33">
        <v>44670</v>
      </c>
      <c r="B60" s="34"/>
      <c r="F60" s="34"/>
      <c r="H60" s="34"/>
      <c r="I60" s="34"/>
      <c r="J60" s="35"/>
      <c r="K60" s="35"/>
      <c r="L60" s="34"/>
      <c r="M60" s="35"/>
      <c r="N60" s="35"/>
      <c r="O60" s="35"/>
      <c r="P60" s="35"/>
      <c r="Q60" s="34"/>
      <c r="R60" s="34"/>
      <c r="U60" s="36"/>
      <c r="V60" s="38"/>
      <c r="W60" s="36"/>
      <c r="X60" s="35"/>
      <c r="Y60" s="34"/>
      <c r="Z60" s="35"/>
      <c r="AA60" s="34"/>
      <c r="AB60" s="34"/>
      <c r="AC60" s="34"/>
      <c r="AD60" s="34"/>
      <c r="AE60" s="39"/>
      <c r="AF60" s="39"/>
      <c r="AG60" s="39"/>
      <c r="AH60" s="35"/>
      <c r="AI60" s="35"/>
      <c r="AJ60" s="35"/>
      <c r="AK60" s="35"/>
      <c r="AL60" s="35"/>
      <c r="AM60" s="35"/>
      <c r="AN60" s="38"/>
      <c r="AO60" s="38"/>
      <c r="AP60" s="38"/>
      <c r="AQ60" s="36"/>
      <c r="AR60" s="36"/>
      <c r="AS60" s="36"/>
      <c r="AT60" s="36"/>
      <c r="AU60" s="36"/>
      <c r="AV60" s="36"/>
      <c r="AW60" s="36"/>
      <c r="AX60" s="36"/>
      <c r="AY60" s="36"/>
      <c r="AZ60" s="40"/>
      <c r="BA60" s="40"/>
      <c r="BB60" s="40"/>
      <c r="BC60" s="40"/>
      <c r="BD60" s="40"/>
      <c r="BE60" s="40"/>
      <c r="BF60" s="36"/>
      <c r="BG60" s="36"/>
      <c r="BH60" s="36"/>
      <c r="BJ60" s="41"/>
      <c r="BK60" s="41"/>
      <c r="BL60" s="35"/>
      <c r="BM60" s="35"/>
      <c r="BN60" s="35"/>
      <c r="BO60" s="35"/>
      <c r="BP60" s="35"/>
      <c r="BQ60" s="35"/>
      <c r="BR60" s="35"/>
      <c r="BS60" s="34"/>
      <c r="BT60" s="35"/>
      <c r="BU60" s="35"/>
      <c r="BV60" s="35"/>
      <c r="BW60" s="35"/>
      <c r="BX60" s="37"/>
      <c r="BY60" s="40"/>
      <c r="CA60" s="38"/>
      <c r="CB60" s="38"/>
      <c r="CC60" s="36"/>
      <c r="CD60" s="36"/>
      <c r="CE60" s="35"/>
      <c r="CF60" s="36"/>
      <c r="CG60" s="42"/>
      <c r="CH60" s="35"/>
      <c r="CI60" s="42"/>
      <c r="CJ60" s="42"/>
      <c r="CK60" s="43"/>
      <c r="CM60" s="39"/>
      <c r="CN60" s="35"/>
      <c r="CO60" s="42"/>
    </row>
    <row r="61" spans="1:95" ht="11.25" customHeight="1">
      <c r="A61" s="33">
        <v>44669</v>
      </c>
      <c r="B61" s="34"/>
      <c r="F61" s="34"/>
      <c r="H61" s="34"/>
      <c r="I61" s="34"/>
      <c r="J61" s="35"/>
      <c r="K61" s="35"/>
      <c r="L61" s="34"/>
      <c r="M61" s="35"/>
      <c r="N61" s="35"/>
      <c r="O61" s="35"/>
      <c r="P61" s="35"/>
      <c r="Q61" s="34"/>
      <c r="R61" s="34"/>
      <c r="U61" s="36"/>
      <c r="V61" s="38"/>
      <c r="W61" s="36"/>
      <c r="X61" s="35"/>
      <c r="Y61" s="34"/>
      <c r="Z61" s="35"/>
      <c r="AA61" s="34"/>
      <c r="AB61" s="34"/>
      <c r="AC61" s="34"/>
      <c r="AD61" s="34"/>
      <c r="AE61" s="39"/>
      <c r="AF61" s="39"/>
      <c r="AG61" s="39"/>
      <c r="AH61" s="35"/>
      <c r="AI61" s="35"/>
      <c r="AJ61" s="35"/>
      <c r="AK61" s="35"/>
      <c r="AL61" s="35"/>
      <c r="AM61" s="35"/>
      <c r="AN61" s="38"/>
      <c r="AO61" s="38"/>
      <c r="AP61" s="38"/>
      <c r="AQ61" s="36"/>
      <c r="AR61" s="36"/>
      <c r="AS61" s="36"/>
      <c r="AT61" s="36"/>
      <c r="AU61" s="36"/>
      <c r="AV61" s="36"/>
      <c r="AW61" s="36"/>
      <c r="AX61" s="36"/>
      <c r="AY61" s="36"/>
      <c r="AZ61" s="40"/>
      <c r="BA61" s="40"/>
      <c r="BB61" s="40"/>
      <c r="BC61" s="40"/>
      <c r="BD61" s="40"/>
      <c r="BE61" s="40"/>
      <c r="BF61" s="36"/>
      <c r="BG61" s="36"/>
      <c r="BH61" s="36"/>
      <c r="BJ61" s="41"/>
      <c r="BK61" s="41"/>
      <c r="BL61" s="35"/>
      <c r="BM61" s="35"/>
      <c r="BN61" s="35"/>
      <c r="BO61" s="35"/>
      <c r="BP61" s="35"/>
      <c r="BQ61" s="35"/>
      <c r="BR61" s="35"/>
      <c r="BS61" s="34"/>
      <c r="BT61" s="35"/>
      <c r="BU61" s="35"/>
      <c r="BV61" s="35"/>
      <c r="BW61" s="35"/>
      <c r="BX61" s="37"/>
      <c r="BY61" s="40"/>
      <c r="CA61" s="38"/>
      <c r="CB61" s="38"/>
      <c r="CC61" s="36"/>
      <c r="CD61" s="36"/>
      <c r="CE61" s="35"/>
      <c r="CF61" s="36"/>
      <c r="CG61" s="42"/>
      <c r="CH61" s="35"/>
      <c r="CI61" s="42"/>
      <c r="CJ61" s="42"/>
      <c r="CK61" s="43"/>
      <c r="CM61" s="39"/>
      <c r="CN61" s="35"/>
      <c r="CO61" s="42"/>
    </row>
    <row r="62" spans="1:95" ht="11.25" customHeight="1">
      <c r="A62" s="33">
        <v>44668</v>
      </c>
      <c r="B62" s="34"/>
      <c r="F62" s="34"/>
      <c r="H62" s="34"/>
      <c r="I62" s="34"/>
      <c r="J62" s="35"/>
      <c r="K62" s="35"/>
      <c r="L62" s="34"/>
      <c r="M62" s="35"/>
      <c r="N62" s="35"/>
      <c r="O62" s="35"/>
      <c r="P62" s="35"/>
      <c r="Q62" s="34"/>
      <c r="R62" s="34"/>
      <c r="U62" s="36"/>
      <c r="V62" s="38"/>
      <c r="W62" s="36"/>
      <c r="X62" s="35"/>
      <c r="Y62" s="34"/>
      <c r="Z62" s="35"/>
      <c r="AA62" s="34"/>
      <c r="AB62" s="34"/>
      <c r="AC62" s="34"/>
      <c r="AD62" s="34"/>
      <c r="AE62" s="39"/>
      <c r="AF62" s="39"/>
      <c r="AG62" s="39"/>
      <c r="AH62" s="35"/>
      <c r="AI62" s="35"/>
      <c r="AJ62" s="35"/>
      <c r="AK62" s="35"/>
      <c r="AL62" s="35"/>
      <c r="AM62" s="35"/>
      <c r="AN62" s="38"/>
      <c r="AO62" s="38"/>
      <c r="AP62" s="38"/>
      <c r="AQ62" s="36"/>
      <c r="AR62" s="36"/>
      <c r="AS62" s="36"/>
      <c r="AT62" s="36"/>
      <c r="AU62" s="36"/>
      <c r="AV62" s="36"/>
      <c r="AW62" s="36"/>
      <c r="AX62" s="36"/>
      <c r="AY62" s="36"/>
      <c r="AZ62" s="40"/>
      <c r="BA62" s="40"/>
      <c r="BB62" s="40"/>
      <c r="BC62" s="40"/>
      <c r="BD62" s="40"/>
      <c r="BE62" s="40"/>
      <c r="BF62" s="36"/>
      <c r="BG62" s="36"/>
      <c r="BH62" s="36"/>
      <c r="BJ62" s="41"/>
      <c r="BK62" s="41"/>
      <c r="BL62" s="35"/>
      <c r="BM62" s="35"/>
      <c r="BN62" s="35"/>
      <c r="BO62" s="35"/>
      <c r="BP62" s="35"/>
      <c r="BQ62" s="35"/>
      <c r="BR62" s="35"/>
      <c r="BS62" s="34"/>
      <c r="BT62" s="35"/>
      <c r="BU62" s="35"/>
      <c r="BV62" s="35"/>
      <c r="BW62" s="35"/>
      <c r="BX62" s="37"/>
      <c r="BY62" s="40"/>
      <c r="CA62" s="38"/>
      <c r="CB62" s="38"/>
      <c r="CC62" s="36"/>
      <c r="CD62" s="36"/>
      <c r="CE62" s="35"/>
      <c r="CF62" s="36"/>
      <c r="CG62" s="42"/>
      <c r="CH62" s="35"/>
      <c r="CI62" s="42"/>
      <c r="CJ62" s="42"/>
      <c r="CK62" s="43"/>
      <c r="CM62" s="39"/>
      <c r="CN62" s="35"/>
      <c r="CO62" s="42"/>
    </row>
    <row r="63" spans="1:95" ht="11.25" customHeight="1">
      <c r="A63" s="33">
        <v>44667</v>
      </c>
      <c r="B63" s="34">
        <v>173.89149557577596</v>
      </c>
      <c r="C63" s="35">
        <v>156.23009536073013</v>
      </c>
      <c r="D63" s="35">
        <v>156.23009536073013</v>
      </c>
      <c r="E63" s="35">
        <v>144.90374352480913</v>
      </c>
      <c r="F63" s="34">
        <v>132.10502232732</v>
      </c>
      <c r="G63" s="36">
        <v>13.70263419280181</v>
      </c>
      <c r="H63" s="34">
        <v>13.70263419280181</v>
      </c>
      <c r="I63" s="34">
        <v>3421.8283559438346</v>
      </c>
      <c r="J63" s="35">
        <v>1034.5062471458104</v>
      </c>
      <c r="K63" s="35">
        <v>318.30961450640319</v>
      </c>
      <c r="L63" s="34">
        <v>605.19437552787167</v>
      </c>
      <c r="M63" s="35">
        <v>27.370590081086029</v>
      </c>
      <c r="N63" s="35">
        <v>14.738010043661706</v>
      </c>
      <c r="O63" s="35">
        <v>30.528735090442108</v>
      </c>
      <c r="P63" s="35">
        <v>73.690050218308542</v>
      </c>
      <c r="Q63" s="34">
        <v>9749.0033651815884</v>
      </c>
      <c r="R63" s="34">
        <v>356.56751807960302</v>
      </c>
      <c r="U63" s="36">
        <v>25.615413321389092</v>
      </c>
      <c r="V63" s="38">
        <v>0.97715641865264069</v>
      </c>
      <c r="W63" s="36">
        <v>24.995860888004323</v>
      </c>
      <c r="X63" s="35">
        <v>4027.0227314717063</v>
      </c>
      <c r="Y63" s="34">
        <v>2069.0124942916209</v>
      </c>
      <c r="Z63" s="35">
        <v>1958.0102371800854</v>
      </c>
      <c r="AA63" s="34">
        <v>923.50399003427492</v>
      </c>
      <c r="AB63" s="34">
        <v>17.661400215045827</v>
      </c>
      <c r="AC63" s="34">
        <v>11.326351835921004</v>
      </c>
      <c r="AD63" s="34">
        <v>12.560297862903491</v>
      </c>
      <c r="AE63" s="39">
        <v>13.641840621702995</v>
      </c>
      <c r="AF63" s="39">
        <v>11.083995505133684</v>
      </c>
      <c r="AG63" s="39">
        <v>6.8209203108514975</v>
      </c>
      <c r="AH63" s="35">
        <v>3683.4901750214603</v>
      </c>
      <c r="AI63" s="35">
        <v>7775.5260199896438</v>
      </c>
      <c r="AJ63" s="35">
        <v>11826.403783668662</v>
      </c>
      <c r="AK63" s="35">
        <v>2519.596414765158</v>
      </c>
      <c r="AL63" s="35">
        <v>5229.2626455667769</v>
      </c>
      <c r="AM63" s="35">
        <v>9519.4892116095252</v>
      </c>
      <c r="AN63" s="38">
        <v>9.6015563043571825E-2</v>
      </c>
      <c r="AO63" s="38">
        <v>9.7688619153164888E-2</v>
      </c>
      <c r="AP63" s="38">
        <v>8.592071070622552E-2</v>
      </c>
      <c r="AQ63" s="36">
        <v>17.594900208991174</v>
      </c>
      <c r="AR63" s="36">
        <v>10.531068048653179</v>
      </c>
      <c r="AS63" s="36">
        <v>11.880134487834505</v>
      </c>
      <c r="AT63" s="36">
        <v>13.411672442817689</v>
      </c>
      <c r="AU63" s="36">
        <v>30.233171991638631</v>
      </c>
      <c r="AV63" s="36">
        <v>94.554855056176038</v>
      </c>
      <c r="AW63" s="36">
        <v>138.83386925184377</v>
      </c>
      <c r="AX63" s="36">
        <v>110.87061569758615</v>
      </c>
      <c r="AY63" s="36">
        <v>77.572752926306691</v>
      </c>
      <c r="AZ63" s="40">
        <v>0.99415064652525498</v>
      </c>
      <c r="BA63" s="40">
        <v>0.99416194267535529</v>
      </c>
      <c r="BB63" s="40">
        <v>0.99225903317076725</v>
      </c>
      <c r="BC63" s="40">
        <v>0.99467705527590711</v>
      </c>
      <c r="BD63" s="40">
        <v>0.99421846366480193</v>
      </c>
      <c r="BE63" s="40">
        <v>0.99006723439101529</v>
      </c>
      <c r="BF63" s="36">
        <v>124.97973890497735</v>
      </c>
      <c r="BG63" s="36">
        <v>122.8392836752594</v>
      </c>
      <c r="BH63" s="36">
        <v>139.66364921060321</v>
      </c>
      <c r="BJ63" s="41"/>
      <c r="BK63" s="41"/>
      <c r="BL63" s="35">
        <v>32</v>
      </c>
      <c r="BM63" s="35">
        <v>26</v>
      </c>
      <c r="BN63" s="35">
        <v>16</v>
      </c>
      <c r="BO63" s="35">
        <v>2496</v>
      </c>
      <c r="BP63" s="35">
        <v>1248</v>
      </c>
      <c r="BQ63" s="35">
        <v>384</v>
      </c>
      <c r="BR63" s="35">
        <v>4128</v>
      </c>
      <c r="BS63" s="34">
        <v>118.35750146814294</v>
      </c>
      <c r="BT63" s="35">
        <v>14</v>
      </c>
      <c r="BU63" s="35">
        <v>29</v>
      </c>
      <c r="BV63" s="35">
        <v>70</v>
      </c>
      <c r="BW63" s="35">
        <v>26</v>
      </c>
      <c r="BX63" s="37"/>
      <c r="BY63" s="40">
        <v>0.98478186358109909</v>
      </c>
      <c r="CA63" s="38">
        <v>9.4935764624666186E-2</v>
      </c>
      <c r="CB63" s="38">
        <v>9.5582314673230528E-2</v>
      </c>
      <c r="CC63" s="36">
        <v>41.548049913870322</v>
      </c>
      <c r="CD63" s="36">
        <v>40.006102745478856</v>
      </c>
      <c r="CE63" s="35">
        <v>125.73260826439807</v>
      </c>
      <c r="CF63" s="36">
        <v>25.242726820504977</v>
      </c>
      <c r="CG63" s="42">
        <v>0.98478186358109909</v>
      </c>
      <c r="CH63" s="35">
        <v>3989.9506516907045</v>
      </c>
      <c r="CI63" s="42">
        <v>0.99314011814419612</v>
      </c>
      <c r="CJ63" s="42">
        <v>0.99379273461877071</v>
      </c>
      <c r="CK63" s="43">
        <v>0.84971667261816053</v>
      </c>
      <c r="CM63" s="39"/>
      <c r="CN63" s="35"/>
      <c r="CO63" s="42">
        <v>0.99339401586842757</v>
      </c>
      <c r="CQ63" s="37">
        <v>0.97715641865264069</v>
      </c>
    </row>
    <row r="64" spans="1:95" ht="11.25" customHeight="1">
      <c r="A64" s="33">
        <v>44666</v>
      </c>
      <c r="B64" s="34">
        <v>176.82710599899292</v>
      </c>
      <c r="C64" s="35">
        <v>158.82983092466989</v>
      </c>
      <c r="D64" s="35">
        <v>158.82983092466989</v>
      </c>
      <c r="E64" s="35">
        <v>147.24709023038545</v>
      </c>
      <c r="F64" s="34">
        <v>134.23618205388388</v>
      </c>
      <c r="G64" s="36">
        <v>14.08925504485766</v>
      </c>
      <c r="H64" s="34">
        <v>14.08925504485766</v>
      </c>
      <c r="I64" s="34">
        <v>3460.8251317342124</v>
      </c>
      <c r="J64" s="35">
        <v>1046.2959700591805</v>
      </c>
      <c r="K64" s="35">
        <v>321.93722155667092</v>
      </c>
      <c r="L64" s="34">
        <v>611.73955599466956</v>
      </c>
      <c r="M64" s="35">
        <v>28.497484842936199</v>
      </c>
      <c r="N64" s="35">
        <v>15.344799530811798</v>
      </c>
      <c r="O64" s="35">
        <v>31.7856561709673</v>
      </c>
      <c r="P64" s="35">
        <v>76.723997654059005</v>
      </c>
      <c r="Q64" s="34">
        <v>9908.1361389160156</v>
      </c>
      <c r="R64" s="34">
        <v>364.70760409037274</v>
      </c>
      <c r="U64" s="36">
        <v>25.519019365310669</v>
      </c>
      <c r="V64" s="38">
        <v>0.98253447073716693</v>
      </c>
      <c r="W64" s="36">
        <v>26.024983921858553</v>
      </c>
      <c r="X64" s="35">
        <v>4072.5646877288818</v>
      </c>
      <c r="Y64" s="34">
        <v>2092.591940118361</v>
      </c>
      <c r="Z64" s="35">
        <v>1979.9727476105209</v>
      </c>
      <c r="AA64" s="34">
        <v>933.67677755134048</v>
      </c>
      <c r="AB64" s="34">
        <v>17.997275074323017</v>
      </c>
      <c r="AC64" s="34">
        <v>11.582740694284439</v>
      </c>
      <c r="AD64" s="34">
        <v>12.793776035308838</v>
      </c>
      <c r="AE64" s="39">
        <v>13.797309495285898</v>
      </c>
      <c r="AF64" s="39">
        <v>11.210313964919791</v>
      </c>
      <c r="AG64" s="39">
        <v>6.8986547476429481</v>
      </c>
      <c r="AH64" s="35">
        <v>3687.1811407105697</v>
      </c>
      <c r="AI64" s="35">
        <v>7783.4869034786761</v>
      </c>
      <c r="AJ64" s="35">
        <v>11839.287795842112</v>
      </c>
      <c r="AK64" s="35">
        <v>2522.2317114385237</v>
      </c>
      <c r="AL64" s="35">
        <v>5234.5525079062363</v>
      </c>
      <c r="AM64" s="35">
        <v>9529.5260569004786</v>
      </c>
      <c r="AN64" s="38">
        <v>9.600476904704848E-2</v>
      </c>
      <c r="AO64" s="38">
        <v>9.7529407961988265E-2</v>
      </c>
      <c r="AP64" s="38">
        <v>8.5379836150820648E-2</v>
      </c>
      <c r="AQ64" s="36">
        <v>17.6303942817588</v>
      </c>
      <c r="AR64" s="36">
        <v>10.591778529278342</v>
      </c>
      <c r="AS64" s="36">
        <v>11.905143019315581</v>
      </c>
      <c r="AT64" s="36">
        <v>14.185885515635059</v>
      </c>
      <c r="AU64" s="36">
        <v>31.979533341105412</v>
      </c>
      <c r="AV64" s="36">
        <v>100.01236333810235</v>
      </c>
      <c r="AW64" s="36">
        <v>141.20477885743517</v>
      </c>
      <c r="AX64" s="36">
        <v>112.93537127399367</v>
      </c>
      <c r="AY64" s="36">
        <v>79.3883708010449</v>
      </c>
      <c r="AZ64" s="40">
        <v>0.99391618166514117</v>
      </c>
      <c r="BA64" s="40">
        <v>0.99392772235583482</v>
      </c>
      <c r="BB64" s="40">
        <v>0.99194881285848402</v>
      </c>
      <c r="BC64" s="40">
        <v>0.99437566126406984</v>
      </c>
      <c r="BD64" s="40">
        <v>0.99389068439130102</v>
      </c>
      <c r="BE64" s="40">
        <v>0.98950500132525665</v>
      </c>
      <c r="BF64" s="36">
        <v>124.99379061178963</v>
      </c>
      <c r="BG64" s="36">
        <v>123.03981179376129</v>
      </c>
      <c r="BH64" s="36">
        <v>140.54840745773274</v>
      </c>
      <c r="BJ64" s="41"/>
      <c r="BK64" s="41"/>
      <c r="BL64" s="35">
        <v>32</v>
      </c>
      <c r="BM64" s="35">
        <v>26</v>
      </c>
      <c r="BN64" s="35">
        <v>16</v>
      </c>
      <c r="BO64" s="35">
        <v>2496</v>
      </c>
      <c r="BP64" s="35">
        <v>1248</v>
      </c>
      <c r="BQ64" s="35">
        <v>384</v>
      </c>
      <c r="BR64" s="35">
        <v>4128</v>
      </c>
      <c r="BS64" s="34">
        <v>120.18455823262532</v>
      </c>
      <c r="BT64" s="35">
        <v>14</v>
      </c>
      <c r="BU64" s="35">
        <v>29</v>
      </c>
      <c r="BV64" s="35">
        <v>70</v>
      </c>
      <c r="BW64" s="35">
        <v>26</v>
      </c>
      <c r="BX64" s="37"/>
      <c r="BY64" s="40">
        <v>0.98417240840348497</v>
      </c>
      <c r="CA64" s="38">
        <v>9.4792664236432761E-2</v>
      </c>
      <c r="CB64" s="38">
        <v>9.5477340542613739E-2</v>
      </c>
      <c r="CC64" s="36">
        <v>42.373791803916291</v>
      </c>
      <c r="CD64" s="36">
        <v>40.127315830352721</v>
      </c>
      <c r="CE64" s="35">
        <v>128.04502471467029</v>
      </c>
      <c r="CF64" s="36">
        <v>26.700221871641467</v>
      </c>
      <c r="CG64" s="42">
        <v>0.98417240840348497</v>
      </c>
      <c r="CH64" s="35">
        <v>3994.0770076228973</v>
      </c>
      <c r="CI64" s="42">
        <v>0.99286506374600514</v>
      </c>
      <c r="CJ64" s="42">
        <v>0.99344116307457375</v>
      </c>
      <c r="CK64" s="43">
        <v>0.84979009471895861</v>
      </c>
      <c r="CM64" s="39"/>
      <c r="CN64" s="35"/>
      <c r="CO64" s="42">
        <v>0.99301259157745791</v>
      </c>
      <c r="CQ64" s="37">
        <v>0.98253447073716693</v>
      </c>
    </row>
    <row r="65" spans="1:95" ht="11.25" customHeight="1">
      <c r="A65" s="33">
        <v>44665</v>
      </c>
      <c r="B65" s="34">
        <v>177.23641141255698</v>
      </c>
      <c r="C65" s="35">
        <v>159.17159469922385</v>
      </c>
      <c r="D65" s="35">
        <v>159.17159469922385</v>
      </c>
      <c r="E65" s="35">
        <v>147.56706694761914</v>
      </c>
      <c r="F65" s="34">
        <v>134.51773524284363</v>
      </c>
      <c r="G65" s="36">
        <v>14.086812456448873</v>
      </c>
      <c r="H65" s="34">
        <v>14.086812456448873</v>
      </c>
      <c r="I65" s="34">
        <v>3469.8010330200195</v>
      </c>
      <c r="J65" s="35">
        <v>1049.0096146339595</v>
      </c>
      <c r="K65" s="35">
        <v>322.77218911814134</v>
      </c>
      <c r="L65" s="34">
        <v>612.31072489420569</v>
      </c>
      <c r="M65" s="35">
        <v>28.225848058859508</v>
      </c>
      <c r="N65" s="35">
        <v>15.198533570155119</v>
      </c>
      <c r="O65" s="35">
        <v>31.482676681035606</v>
      </c>
      <c r="P65" s="35">
        <v>75.992667850775604</v>
      </c>
      <c r="Q65" s="34">
        <v>9890.5538126627598</v>
      </c>
      <c r="R65" s="34">
        <v>365.60966300964355</v>
      </c>
      <c r="U65" s="36">
        <v>25.292768699151502</v>
      </c>
      <c r="V65" s="38">
        <v>0.99010275045598561</v>
      </c>
      <c r="W65" s="36">
        <v>25.776914908851126</v>
      </c>
      <c r="X65" s="35">
        <v>4082.1117579142251</v>
      </c>
      <c r="Y65" s="34">
        <v>2098.0192292679189</v>
      </c>
      <c r="Z65" s="35">
        <v>1984.0925286463066</v>
      </c>
      <c r="AA65" s="34">
        <v>935.08291401234703</v>
      </c>
      <c r="AB65" s="34">
        <v>18.06481671333313</v>
      </c>
      <c r="AC65" s="34">
        <v>11.604527751604715</v>
      </c>
      <c r="AD65" s="34">
        <v>12.830625762542089</v>
      </c>
      <c r="AE65" s="39">
        <v>13.833093819348916</v>
      </c>
      <c r="AF65" s="39">
        <v>11.239388728220995</v>
      </c>
      <c r="AG65" s="39">
        <v>6.916546909674457</v>
      </c>
      <c r="AH65" s="35">
        <v>3651.7423245425584</v>
      </c>
      <c r="AI65" s="35">
        <v>7713.0796895710719</v>
      </c>
      <c r="AJ65" s="35">
        <v>11738.877697457203</v>
      </c>
      <c r="AK65" s="35">
        <v>2497.6259793926693</v>
      </c>
      <c r="AL65" s="35">
        <v>5185.5388580316085</v>
      </c>
      <c r="AM65" s="35">
        <v>9445.8269461493601</v>
      </c>
      <c r="AN65" s="38">
        <v>9.6652758049917548E-2</v>
      </c>
      <c r="AO65" s="38">
        <v>9.8034801729244905E-2</v>
      </c>
      <c r="AP65" s="38">
        <v>8.5487434768008339E-2</v>
      </c>
      <c r="AQ65" s="36">
        <v>17.636788579470995</v>
      </c>
      <c r="AR65" s="36">
        <v>10.581584375806756</v>
      </c>
      <c r="AS65" s="36">
        <v>11.916555700685727</v>
      </c>
      <c r="AT65" s="36">
        <v>14.335468291134152</v>
      </c>
      <c r="AU65" s="36">
        <v>32.303951149886338</v>
      </c>
      <c r="AV65" s="36">
        <v>100.96779277057372</v>
      </c>
      <c r="AW65" s="36">
        <v>141.70505337032895</v>
      </c>
      <c r="AX65" s="36">
        <v>113.51223746021974</v>
      </c>
      <c r="AY65" s="36">
        <v>80.106417247289599</v>
      </c>
      <c r="AZ65" s="40">
        <v>0.9939148080234772</v>
      </c>
      <c r="BA65" s="40">
        <v>0.99392875503530864</v>
      </c>
      <c r="BB65" s="40">
        <v>0.99195489518450741</v>
      </c>
      <c r="BC65" s="40">
        <v>0.99426036227625247</v>
      </c>
      <c r="BD65" s="40">
        <v>0.9937703771904336</v>
      </c>
      <c r="BE65" s="40">
        <v>0.98931085723397316</v>
      </c>
      <c r="BF65" s="36">
        <v>124.15579484863171</v>
      </c>
      <c r="BG65" s="36">
        <v>122.40551098518989</v>
      </c>
      <c r="BH65" s="36">
        <v>140.37150643910439</v>
      </c>
      <c r="BJ65" s="41"/>
      <c r="BK65" s="41"/>
      <c r="BL65" s="35">
        <v>32</v>
      </c>
      <c r="BM65" s="35">
        <v>26</v>
      </c>
      <c r="BN65" s="35">
        <v>16</v>
      </c>
      <c r="BO65" s="35">
        <v>2496</v>
      </c>
      <c r="BP65" s="35">
        <v>1248</v>
      </c>
      <c r="BQ65" s="35">
        <v>384</v>
      </c>
      <c r="BR65" s="35">
        <v>4128</v>
      </c>
      <c r="BS65" s="34">
        <v>120.40383672714233</v>
      </c>
      <c r="BT65" s="35">
        <v>14</v>
      </c>
      <c r="BU65" s="35">
        <v>29</v>
      </c>
      <c r="BV65" s="35">
        <v>70</v>
      </c>
      <c r="BW65" s="35">
        <v>26</v>
      </c>
      <c r="BX65" s="37"/>
      <c r="BY65" s="40">
        <v>0.98416701805737439</v>
      </c>
      <c r="CA65" s="38">
        <v>9.5308560302196837E-2</v>
      </c>
      <c r="CB65" s="38">
        <v>9.6031950484885442E-2</v>
      </c>
      <c r="CC65" s="36">
        <v>42.499970227479935</v>
      </c>
      <c r="CD65" s="36">
        <v>40.134928655963478</v>
      </c>
      <c r="CE65" s="35">
        <v>128.65128150153296</v>
      </c>
      <c r="CF65" s="36">
        <v>26.971652335203977</v>
      </c>
      <c r="CG65" s="42">
        <v>0.98416701805737439</v>
      </c>
      <c r="CH65" s="35">
        <v>3956.5950791445994</v>
      </c>
      <c r="CI65" s="42">
        <v>0.99286612668361263</v>
      </c>
      <c r="CJ65" s="42">
        <v>0.99331164624202573</v>
      </c>
      <c r="CK65" s="43">
        <v>0.85000147933062253</v>
      </c>
      <c r="CM65" s="39"/>
      <c r="CN65" s="35"/>
      <c r="CO65" s="42">
        <v>0.99294155862813083</v>
      </c>
      <c r="CQ65" s="37">
        <v>0.99010275045598561</v>
      </c>
    </row>
    <row r="66" spans="1:95" ht="11.25" customHeight="1">
      <c r="A66" s="33">
        <v>44664</v>
      </c>
      <c r="B66" s="34">
        <v>176.23131481806436</v>
      </c>
      <c r="C66" s="35">
        <v>158.25183204809824</v>
      </c>
      <c r="D66" s="35">
        <v>158.25183204809824</v>
      </c>
      <c r="E66" s="35">
        <v>146.64068035284677</v>
      </c>
      <c r="F66" s="34">
        <v>133.90806818008423</v>
      </c>
      <c r="G66" s="36">
        <v>14.017502983411154</v>
      </c>
      <c r="H66" s="34">
        <v>14.017502983411154</v>
      </c>
      <c r="I66" s="34">
        <v>3437.2563756306968</v>
      </c>
      <c r="J66" s="35">
        <v>1039.1705321674199</v>
      </c>
      <c r="K66" s="35">
        <v>319.7447791284369</v>
      </c>
      <c r="L66" s="34">
        <v>606.47713343302405</v>
      </c>
      <c r="M66" s="35">
        <v>27.523838857809704</v>
      </c>
      <c r="N66" s="35">
        <v>14.820528615743687</v>
      </c>
      <c r="O66" s="35">
        <v>30.69966641832621</v>
      </c>
      <c r="P66" s="35">
        <v>74.102643078718444</v>
      </c>
      <c r="Q66" s="34">
        <v>9778.9852193196621</v>
      </c>
      <c r="R66" s="34">
        <v>358.68151728312176</v>
      </c>
      <c r="U66" s="36">
        <v>25.259332347799234</v>
      </c>
      <c r="V66" s="38">
        <v>0.99122713742856516</v>
      </c>
      <c r="W66" s="36">
        <v>25.135813482847684</v>
      </c>
      <c r="X66" s="35">
        <v>4043.7335090637207</v>
      </c>
      <c r="Y66" s="34">
        <v>2078.3410643348398</v>
      </c>
      <c r="Z66" s="35">
        <v>1965.3924447288807</v>
      </c>
      <c r="AA66" s="34">
        <v>926.22191256146095</v>
      </c>
      <c r="AB66" s="34">
        <v>17.979482769966125</v>
      </c>
      <c r="AC66" s="34">
        <v>11.611151695251465</v>
      </c>
      <c r="AD66" s="34">
        <v>12.751749932765961</v>
      </c>
      <c r="AE66" s="39">
        <v>13.70334767693301</v>
      </c>
      <c r="AF66" s="39">
        <v>11.13396998750807</v>
      </c>
      <c r="AG66" s="39">
        <v>6.851673838466505</v>
      </c>
      <c r="AH66" s="35">
        <v>3563.6270672943851</v>
      </c>
      <c r="AI66" s="35">
        <v>7527.3791632950479</v>
      </c>
      <c r="AJ66" s="35">
        <v>11456.869861896821</v>
      </c>
      <c r="AK66" s="35">
        <v>2437.3226276679629</v>
      </c>
      <c r="AL66" s="35">
        <v>5060.5354264456319</v>
      </c>
      <c r="AM66" s="35">
        <v>9218.6399937524529</v>
      </c>
      <c r="AN66" s="38">
        <v>9.6258096043890268E-2</v>
      </c>
      <c r="AO66" s="38">
        <v>9.742527066983997E-2</v>
      </c>
      <c r="AP66" s="38">
        <v>8.4331456078678077E-2</v>
      </c>
      <c r="AQ66" s="36">
        <v>17.80416989785364</v>
      </c>
      <c r="AR66" s="36">
        <v>10.73935660470924</v>
      </c>
      <c r="AS66" s="36">
        <v>12.014026265349623</v>
      </c>
      <c r="AT66" s="36">
        <v>14.206547411046136</v>
      </c>
      <c r="AU66" s="36">
        <v>32.012187080567372</v>
      </c>
      <c r="AV66" s="36">
        <v>100.05027110286679</v>
      </c>
      <c r="AW66" s="36">
        <v>141.11155995440905</v>
      </c>
      <c r="AX66" s="36">
        <v>113.27957441692483</v>
      </c>
      <c r="AY66" s="36">
        <v>80.534184529685675</v>
      </c>
      <c r="AZ66" s="40">
        <v>0.99391934065375498</v>
      </c>
      <c r="BA66" s="40">
        <v>0.9939335141775919</v>
      </c>
      <c r="BB66" s="40">
        <v>0.99196165127080149</v>
      </c>
      <c r="BC66" s="40">
        <v>0.99417124870963869</v>
      </c>
      <c r="BD66" s="40">
        <v>0.99367415018709759</v>
      </c>
      <c r="BE66" s="40">
        <v>0.98914695972826006</v>
      </c>
      <c r="BF66" s="36">
        <v>124.66483852463098</v>
      </c>
      <c r="BG66" s="36">
        <v>123.17132831651297</v>
      </c>
      <c r="BH66" s="36">
        <v>142.29565761089731</v>
      </c>
      <c r="BJ66" s="41"/>
      <c r="BK66" s="41"/>
      <c r="BL66" s="35">
        <v>32</v>
      </c>
      <c r="BM66" s="35">
        <v>26</v>
      </c>
      <c r="BN66" s="35">
        <v>16</v>
      </c>
      <c r="BO66" s="35">
        <v>2496</v>
      </c>
      <c r="BP66" s="35">
        <v>1248</v>
      </c>
      <c r="BQ66" s="35">
        <v>384</v>
      </c>
      <c r="BR66" s="35">
        <v>4128</v>
      </c>
      <c r="BS66" s="34">
        <v>119.94425129890442</v>
      </c>
      <c r="BT66" s="35">
        <v>14</v>
      </c>
      <c r="BU66" s="35">
        <v>29</v>
      </c>
      <c r="BV66" s="35">
        <v>70</v>
      </c>
      <c r="BW66" s="35">
        <v>26</v>
      </c>
      <c r="BX66" s="37"/>
      <c r="BY66" s="40">
        <v>0.98417862464294714</v>
      </c>
      <c r="CA66" s="38">
        <v>9.4723329529760231E-2</v>
      </c>
      <c r="CB66" s="38">
        <v>9.5501507910785544E-2</v>
      </c>
      <c r="CC66" s="36">
        <v>42.342384397983551</v>
      </c>
      <c r="CD66" s="36">
        <v>40.557552767912505</v>
      </c>
      <c r="CE66" s="35">
        <v>128.33053399056595</v>
      </c>
      <c r="CF66" s="36">
        <v>26.728115050250263</v>
      </c>
      <c r="CG66" s="42">
        <v>0.98417862464294714</v>
      </c>
      <c r="CH66" s="35">
        <v>3861.2071822830248</v>
      </c>
      <c r="CI66" s="42">
        <v>0.99287170111355294</v>
      </c>
      <c r="CJ66" s="42">
        <v>0.99320829094540497</v>
      </c>
      <c r="CK66" s="43">
        <v>0.85002049910716138</v>
      </c>
      <c r="CM66" s="39"/>
      <c r="CN66" s="35"/>
      <c r="CO66" s="42">
        <v>0.99300529197402843</v>
      </c>
      <c r="CQ66" s="37">
        <v>0.99122713742856516</v>
      </c>
    </row>
    <row r="67" spans="1:95" ht="11.25" customHeight="1">
      <c r="A67" s="33">
        <v>44663</v>
      </c>
      <c r="B67" s="34">
        <v>176.94759496053061</v>
      </c>
      <c r="C67" s="35">
        <v>158.70939010381699</v>
      </c>
      <c r="D67" s="35">
        <v>158.70939010381699</v>
      </c>
      <c r="E67" s="35">
        <v>146.87798224886259</v>
      </c>
      <c r="F67" s="34">
        <v>133.827956199646</v>
      </c>
      <c r="G67" s="36">
        <v>14.164608955383301</v>
      </c>
      <c r="H67" s="34">
        <v>14.164608955383301</v>
      </c>
      <c r="I67" s="34">
        <v>3472.2377293904624</v>
      </c>
      <c r="J67" s="35">
        <v>1049.7462902808375</v>
      </c>
      <c r="K67" s="35">
        <v>322.99885854794996</v>
      </c>
      <c r="L67" s="34">
        <v>613.75678380330407</v>
      </c>
      <c r="M67" s="35">
        <v>26.57946624358495</v>
      </c>
      <c r="N67" s="35">
        <v>14.31202028500728</v>
      </c>
      <c r="O67" s="35">
        <v>29.646327733229366</v>
      </c>
      <c r="P67" s="35">
        <v>71.560101425036407</v>
      </c>
      <c r="Q67" s="34">
        <v>9503.1941833496094</v>
      </c>
      <c r="R67" s="34">
        <v>364.96855608622235</v>
      </c>
      <c r="U67" s="36">
        <v>25.608442977622708</v>
      </c>
      <c r="V67" s="38">
        <v>0.97956229040394271</v>
      </c>
      <c r="W67" s="36">
        <v>24.273376596332945</v>
      </c>
      <c r="X67" s="35">
        <v>4085.9945131937666</v>
      </c>
      <c r="Y67" s="34">
        <v>2099.4925805616749</v>
      </c>
      <c r="Z67" s="35">
        <v>1986.5019326320917</v>
      </c>
      <c r="AA67" s="34">
        <v>936.75564235125398</v>
      </c>
      <c r="AB67" s="34">
        <v>18.238204856713612</v>
      </c>
      <c r="AC67" s="34">
        <v>11.831407854954401</v>
      </c>
      <c r="AD67" s="34">
        <v>12.956962396701178</v>
      </c>
      <c r="AE67" s="39">
        <v>13.842808223483571</v>
      </c>
      <c r="AF67" s="39">
        <v>11.247281681580402</v>
      </c>
      <c r="AG67" s="39">
        <v>6.9214041117417855</v>
      </c>
      <c r="AH67" s="35">
        <v>3357.2440454411403</v>
      </c>
      <c r="AI67" s="35">
        <v>7086.2136953523031</v>
      </c>
      <c r="AJ67" s="35">
        <v>10777.782022968373</v>
      </c>
      <c r="AK67" s="35">
        <v>2296.6738133078038</v>
      </c>
      <c r="AL67" s="35">
        <v>4765.9204371867017</v>
      </c>
      <c r="AM67" s="35">
        <v>8675.4996451062434</v>
      </c>
      <c r="AN67" s="38">
        <v>9.5322988898645253E-2</v>
      </c>
      <c r="AO67" s="38">
        <v>9.5847175412582877E-2</v>
      </c>
      <c r="AP67" s="38">
        <v>8.1520446002063846E-2</v>
      </c>
      <c r="AQ67" s="36">
        <v>17.778400369350823</v>
      </c>
      <c r="AR67" s="36">
        <v>10.765874758876006</v>
      </c>
      <c r="AS67" s="36">
        <v>11.997601753984542</v>
      </c>
      <c r="AT67" s="36">
        <v>14.534359427165327</v>
      </c>
      <c r="AU67" s="36">
        <v>32.768659593584232</v>
      </c>
      <c r="AV67" s="36">
        <v>102.490657131112</v>
      </c>
      <c r="AW67" s="36">
        <v>142.25207461167653</v>
      </c>
      <c r="AX67" s="36">
        <v>114.94770667368914</v>
      </c>
      <c r="AY67" s="36">
        <v>83.168662550464973</v>
      </c>
      <c r="AZ67" s="40">
        <v>0.99376837050081823</v>
      </c>
      <c r="BA67" s="40">
        <v>0.9937795168585043</v>
      </c>
      <c r="BB67" s="40">
        <v>0.99175147203591862</v>
      </c>
      <c r="BC67" s="40">
        <v>0.99367156130620393</v>
      </c>
      <c r="BD67" s="40">
        <v>0.99312437963968048</v>
      </c>
      <c r="BE67" s="40">
        <v>0.9881861954557366</v>
      </c>
      <c r="BF67" s="36">
        <v>125.88778571304897</v>
      </c>
      <c r="BG67" s="36">
        <v>125.19930763055781</v>
      </c>
      <c r="BH67" s="36">
        <v>147.20233497859172</v>
      </c>
      <c r="BJ67" s="41"/>
      <c r="BK67" s="41"/>
      <c r="BL67" s="35">
        <v>32</v>
      </c>
      <c r="BM67" s="35">
        <v>26</v>
      </c>
      <c r="BN67" s="35">
        <v>16</v>
      </c>
      <c r="BO67" s="35">
        <v>2496</v>
      </c>
      <c r="BP67" s="35">
        <v>1248</v>
      </c>
      <c r="BQ67" s="35">
        <v>384</v>
      </c>
      <c r="BR67" s="35">
        <v>4128</v>
      </c>
      <c r="BS67" s="34">
        <v>119.6622503598531</v>
      </c>
      <c r="BT67" s="35">
        <v>14</v>
      </c>
      <c r="BU67" s="35">
        <v>29</v>
      </c>
      <c r="BV67" s="35">
        <v>70</v>
      </c>
      <c r="BW67" s="35">
        <v>26</v>
      </c>
      <c r="BX67" s="37"/>
      <c r="BY67" s="40">
        <v>0.98378862657969435</v>
      </c>
      <c r="CA67" s="38">
        <v>9.328232171965227E-2</v>
      </c>
      <c r="CB67" s="38">
        <v>9.4197506412479301E-2</v>
      </c>
      <c r="CC67" s="36">
        <v>43.026575108369194</v>
      </c>
      <c r="CD67" s="36">
        <v>40.541876882211369</v>
      </c>
      <c r="CE67" s="35">
        <v>130.08108857713799</v>
      </c>
      <c r="CF67" s="36">
        <v>27.358558345699169</v>
      </c>
      <c r="CG67" s="42">
        <v>0.98378862657969435</v>
      </c>
      <c r="CH67" s="35">
        <v>3636.5693816245343</v>
      </c>
      <c r="CI67" s="42">
        <v>0.99269106032243182</v>
      </c>
      <c r="CJ67" s="42">
        <v>0.9926188046368416</v>
      </c>
      <c r="CK67" s="43">
        <v>0.84979011062754251</v>
      </c>
      <c r="CM67" s="39"/>
      <c r="CN67" s="35"/>
      <c r="CO67" s="42">
        <v>0.99284030589961558</v>
      </c>
      <c r="CQ67" s="37">
        <v>0.97956229040394271</v>
      </c>
    </row>
    <row r="68" spans="1:95" ht="11.25" customHeight="1">
      <c r="A68" s="33">
        <v>44662</v>
      </c>
      <c r="B68" s="34">
        <v>173.61698516209921</v>
      </c>
      <c r="C68" s="35">
        <v>155.47445980707806</v>
      </c>
      <c r="D68" s="35">
        <v>155.47445980707806</v>
      </c>
      <c r="E68" s="35">
        <v>143.5622801780701</v>
      </c>
      <c r="F68" s="34">
        <v>130.46424372990927</v>
      </c>
      <c r="G68" s="36">
        <v>14.138896137475967</v>
      </c>
      <c r="H68" s="34">
        <v>14.138896137475967</v>
      </c>
      <c r="I68" s="34">
        <v>3472.2664744059243</v>
      </c>
      <c r="J68" s="35">
        <v>1049.7549806343493</v>
      </c>
      <c r="K68" s="35">
        <v>323.00153250287667</v>
      </c>
      <c r="L68" s="34">
        <v>613.06525357564294</v>
      </c>
      <c r="M68" s="35">
        <v>25.43195269505183</v>
      </c>
      <c r="N68" s="35">
        <v>13.694128374258677</v>
      </c>
      <c r="O68" s="35">
        <v>28.366408775250118</v>
      </c>
      <c r="P68" s="35">
        <v>68.470641871293395</v>
      </c>
      <c r="Q68" s="34">
        <v>8919.7771301269531</v>
      </c>
      <c r="R68" s="34">
        <v>357.7594051361084</v>
      </c>
      <c r="U68" s="36">
        <v>25.758627476515599</v>
      </c>
      <c r="V68" s="38">
        <v>0.97459478837379743</v>
      </c>
      <c r="W68" s="36">
        <v>23.225423704515133</v>
      </c>
      <c r="X68" s="35">
        <v>4085.3317279815674</v>
      </c>
      <c r="Y68" s="34">
        <v>2099.5099612686986</v>
      </c>
      <c r="Z68" s="35">
        <v>1985.8217667128688</v>
      </c>
      <c r="AA68" s="34">
        <v>936.06678607851961</v>
      </c>
      <c r="AB68" s="34">
        <v>18.14252535502116</v>
      </c>
      <c r="AC68" s="34">
        <v>11.912179629007975</v>
      </c>
      <c r="AD68" s="34">
        <v>13.067285656929016</v>
      </c>
      <c r="AE68" s="39">
        <v>13.842922821551859</v>
      </c>
      <c r="AF68" s="39">
        <v>11.247374792510886</v>
      </c>
      <c r="AG68" s="39">
        <v>6.9214614107759287</v>
      </c>
      <c r="AH68" s="35">
        <v>3453.9621054654781</v>
      </c>
      <c r="AI68" s="35">
        <v>7295.6069514546143</v>
      </c>
      <c r="AJ68" s="35">
        <v>11103.319246332816</v>
      </c>
      <c r="AK68" s="35">
        <v>2362.1872797551414</v>
      </c>
      <c r="AL68" s="35">
        <v>4904.7674573347194</v>
      </c>
      <c r="AM68" s="35">
        <v>8934.4983133570895</v>
      </c>
      <c r="AN68" s="38">
        <v>9.7294217348432535E-2</v>
      </c>
      <c r="AO68" s="38">
        <v>9.8755701303021956E-2</v>
      </c>
      <c r="AP68" s="38">
        <v>8.5883080617051077E-2</v>
      </c>
      <c r="AQ68" s="36">
        <v>17.691001353346191</v>
      </c>
      <c r="AR68" s="36">
        <v>10.846991165245988</v>
      </c>
      <c r="AS68" s="36">
        <v>12.115932662614355</v>
      </c>
      <c r="AT68" s="36">
        <v>13.452715618650704</v>
      </c>
      <c r="AU68" s="36">
        <v>30.312106407567804</v>
      </c>
      <c r="AV68" s="36">
        <v>94.740937188839581</v>
      </c>
      <c r="AW68" s="36">
        <v>138.66436059020825</v>
      </c>
      <c r="AX68" s="36">
        <v>110.99746861230078</v>
      </c>
      <c r="AY68" s="36">
        <v>78.544227459084738</v>
      </c>
      <c r="AZ68" s="40">
        <v>0.99420277617629116</v>
      </c>
      <c r="BA68" s="40">
        <v>0.99421656398147262</v>
      </c>
      <c r="BB68" s="40">
        <v>0.99233637530952012</v>
      </c>
      <c r="BC68" s="40">
        <v>0.9943049749975601</v>
      </c>
      <c r="BD68" s="40">
        <v>0.99381986879678907</v>
      </c>
      <c r="BE68" s="40">
        <v>0.98939605405183173</v>
      </c>
      <c r="BF68" s="36">
        <v>123.33723757728883</v>
      </c>
      <c r="BG68" s="36">
        <v>121.51197188281013</v>
      </c>
      <c r="BH68" s="36">
        <v>139.72484351728693</v>
      </c>
      <c r="BJ68" s="41"/>
      <c r="BK68" s="41"/>
      <c r="BL68" s="35">
        <v>32</v>
      </c>
      <c r="BM68" s="35">
        <v>26</v>
      </c>
      <c r="BN68" s="35">
        <v>16</v>
      </c>
      <c r="BO68" s="35">
        <v>2496</v>
      </c>
      <c r="BP68" s="35">
        <v>1248</v>
      </c>
      <c r="BQ68" s="35">
        <v>384</v>
      </c>
      <c r="BR68" s="35">
        <v>4128</v>
      </c>
      <c r="BS68" s="34">
        <v>116.2682379881541</v>
      </c>
      <c r="BT68" s="35">
        <v>14</v>
      </c>
      <c r="BU68" s="35">
        <v>29</v>
      </c>
      <c r="BV68" s="35">
        <v>70</v>
      </c>
      <c r="BW68" s="35">
        <v>26</v>
      </c>
      <c r="BX68" s="37"/>
      <c r="BY68" s="40">
        <v>0.98491544324472213</v>
      </c>
      <c r="CA68" s="38">
        <v>9.5936110336880112E-2</v>
      </c>
      <c r="CB68" s="38">
        <v>9.6674560243412463E-2</v>
      </c>
      <c r="CC68" s="36">
        <v>43.121990640958153</v>
      </c>
      <c r="CD68" s="36">
        <v>40.653925181206532</v>
      </c>
      <c r="CE68" s="35">
        <v>126.12360218144804</v>
      </c>
      <c r="CF68" s="36">
        <v>25.309357569125815</v>
      </c>
      <c r="CG68" s="42">
        <v>0.98491544324472213</v>
      </c>
      <c r="CH68" s="35">
        <v>3742.2520807538003</v>
      </c>
      <c r="CI68" s="42">
        <v>0.99320410486887112</v>
      </c>
      <c r="CJ68" s="42">
        <v>0.99336431366199696</v>
      </c>
      <c r="CK68" s="43">
        <v>0.84993501277348193</v>
      </c>
      <c r="CM68" s="39"/>
      <c r="CN68" s="35"/>
      <c r="CO68" s="42">
        <v>0.99337657870043883</v>
      </c>
      <c r="CQ68" s="37">
        <v>0.97459478837379743</v>
      </c>
    </row>
    <row r="69" spans="1:95" ht="11.25" customHeight="1">
      <c r="A69" s="33">
        <v>44661</v>
      </c>
      <c r="B69" s="34">
        <v>173.80912590026855</v>
      </c>
      <c r="C69" s="35">
        <v>155.6837705373764</v>
      </c>
      <c r="D69" s="35">
        <v>155.6837705373764</v>
      </c>
      <c r="E69" s="35">
        <v>143.8899484972159</v>
      </c>
      <c r="F69" s="34">
        <v>130.89238937695822</v>
      </c>
      <c r="G69" s="36">
        <v>14.190621664126715</v>
      </c>
      <c r="H69" s="34">
        <v>14.190621664126715</v>
      </c>
      <c r="I69" s="34">
        <v>3471.2336120605469</v>
      </c>
      <c r="J69" s="35">
        <v>1049.4427199252816</v>
      </c>
      <c r="K69" s="35">
        <v>322.90545228470205</v>
      </c>
      <c r="L69" s="34">
        <v>613.95069249471032</v>
      </c>
      <c r="M69" s="35">
        <v>25.41750458876292</v>
      </c>
      <c r="N69" s="35">
        <v>13.686348624718494</v>
      </c>
      <c r="O69" s="35">
        <v>28.350293579774029</v>
      </c>
      <c r="P69" s="35">
        <v>68.431743123592483</v>
      </c>
      <c r="Q69" s="34">
        <v>9200.2533976236973</v>
      </c>
      <c r="R69" s="34">
        <v>358.7966667811076</v>
      </c>
      <c r="U69" s="36">
        <v>26.177431698198674</v>
      </c>
      <c r="V69" s="38">
        <v>0.96090099733790779</v>
      </c>
      <c r="W69" s="36">
        <v>23.21222914590961</v>
      </c>
      <c r="X69" s="35">
        <v>4085.1843045552573</v>
      </c>
      <c r="Y69" s="34">
        <v>2098.8854398505632</v>
      </c>
      <c r="Z69" s="35">
        <v>1986.2988647046939</v>
      </c>
      <c r="AA69" s="34">
        <v>936.85614477941238</v>
      </c>
      <c r="AB69" s="34">
        <v>18.125355362892151</v>
      </c>
      <c r="AC69" s="34">
        <v>11.793822040160498</v>
      </c>
      <c r="AD69" s="34">
        <v>12.934400488932928</v>
      </c>
      <c r="AE69" s="39">
        <v>13.838805097915802</v>
      </c>
      <c r="AF69" s="39">
        <v>11.24402914205659</v>
      </c>
      <c r="AG69" s="39">
        <v>6.9194025489579012</v>
      </c>
      <c r="AH69" s="35">
        <v>3618.121281392755</v>
      </c>
      <c r="AI69" s="35">
        <v>7639.2925683103849</v>
      </c>
      <c r="AJ69" s="35">
        <v>11621.163211713132</v>
      </c>
      <c r="AK69" s="35">
        <v>2474.5709780985148</v>
      </c>
      <c r="AL69" s="35">
        <v>5136.9789333997751</v>
      </c>
      <c r="AM69" s="35">
        <v>9353.43675637659</v>
      </c>
      <c r="AN69" s="38">
        <v>9.6185075108232071E-2</v>
      </c>
      <c r="AO69" s="38">
        <v>9.8174420725379977E-2</v>
      </c>
      <c r="AP69" s="38">
        <v>8.660131014642948E-2</v>
      </c>
      <c r="AQ69" s="36">
        <v>17.672819162805453</v>
      </c>
      <c r="AR69" s="36">
        <v>10.732238733958809</v>
      </c>
      <c r="AS69" s="36">
        <v>11.973299982042725</v>
      </c>
      <c r="AT69" s="36">
        <v>12.650361355925174</v>
      </c>
      <c r="AU69" s="36">
        <v>28.510531398682133</v>
      </c>
      <c r="AV69" s="36">
        <v>89.148736416521487</v>
      </c>
      <c r="AW69" s="36">
        <v>138.25140340732676</v>
      </c>
      <c r="AX69" s="36">
        <v>110.05309465406943</v>
      </c>
      <c r="AY69" s="36">
        <v>76.775522206695356</v>
      </c>
      <c r="AZ69" s="40">
        <v>0.99446920345148671</v>
      </c>
      <c r="BA69" s="40">
        <v>0.99448113493410584</v>
      </c>
      <c r="BB69" s="40">
        <v>0.99268378619474396</v>
      </c>
      <c r="BC69" s="40">
        <v>0.99488785673642466</v>
      </c>
      <c r="BD69" s="40">
        <v>0.99444994192728497</v>
      </c>
      <c r="BE69" s="40">
        <v>0.99046887911486159</v>
      </c>
      <c r="BF69" s="36">
        <v>124.75948047550021</v>
      </c>
      <c r="BG69" s="36">
        <v>122.23143168389247</v>
      </c>
      <c r="BH69" s="36">
        <v>138.56603300469527</v>
      </c>
      <c r="BJ69" s="41"/>
      <c r="BK69" s="41"/>
      <c r="BL69" s="35">
        <v>32</v>
      </c>
      <c r="BM69" s="35">
        <v>26</v>
      </c>
      <c r="BN69" s="35">
        <v>16</v>
      </c>
      <c r="BO69" s="35">
        <v>2496</v>
      </c>
      <c r="BP69" s="35">
        <v>1248</v>
      </c>
      <c r="BQ69" s="35">
        <v>384</v>
      </c>
      <c r="BR69" s="35">
        <v>4128</v>
      </c>
      <c r="BS69" s="34">
        <v>116.63294831911723</v>
      </c>
      <c r="BT69" s="35">
        <v>14</v>
      </c>
      <c r="BU69" s="35">
        <v>29</v>
      </c>
      <c r="BV69" s="35">
        <v>70</v>
      </c>
      <c r="BW69" s="35">
        <v>26</v>
      </c>
      <c r="BX69" s="37"/>
      <c r="BY69" s="40">
        <v>0.98560921855146488</v>
      </c>
      <c r="CA69" s="38">
        <v>9.528826331183099E-2</v>
      </c>
      <c r="CB69" s="38">
        <v>9.5894992158830045E-2</v>
      </c>
      <c r="CC69" s="36">
        <v>42.85357789198558</v>
      </c>
      <c r="CD69" s="36">
        <v>40.378357878806987</v>
      </c>
      <c r="CE69" s="35">
        <v>125.26854474819019</v>
      </c>
      <c r="CF69" s="36">
        <v>23.805395512196377</v>
      </c>
      <c r="CG69" s="42">
        <v>0.98560921855146488</v>
      </c>
      <c r="CH69" s="35">
        <v>3919.379502099182</v>
      </c>
      <c r="CI69" s="42">
        <v>0.99351491618120946</v>
      </c>
      <c r="CJ69" s="42">
        <v>0.99404068757804986</v>
      </c>
      <c r="CK69" s="43">
        <v>0.84971285339314706</v>
      </c>
      <c r="CM69" s="39"/>
      <c r="CN69" s="35"/>
      <c r="CO69" s="42">
        <v>0.99377016333783597</v>
      </c>
      <c r="CQ69" s="37">
        <v>0.96090099733790779</v>
      </c>
    </row>
    <row r="70" spans="1:95" ht="11.25" customHeight="1">
      <c r="A70" s="33">
        <v>44660</v>
      </c>
      <c r="B70" s="34">
        <v>174.20684353510538</v>
      </c>
      <c r="C70" s="35">
        <v>156.20639532804489</v>
      </c>
      <c r="D70" s="35">
        <v>156.20639532804489</v>
      </c>
      <c r="E70" s="35">
        <v>144.57669811447462</v>
      </c>
      <c r="F70" s="34">
        <v>131.67421952883402</v>
      </c>
      <c r="G70" s="36">
        <v>14.3245942791303</v>
      </c>
      <c r="H70" s="34">
        <v>14.3245942791303</v>
      </c>
      <c r="I70" s="34">
        <v>3471.9978001912436</v>
      </c>
      <c r="J70" s="35">
        <v>1052.2546834565576</v>
      </c>
      <c r="K70" s="35">
        <v>327.56485939332742</v>
      </c>
      <c r="L70" s="34">
        <v>613.00655428568518</v>
      </c>
      <c r="M70" s="35">
        <v>26.989681859811146</v>
      </c>
      <c r="N70" s="35">
        <v>14.35061133033861</v>
      </c>
      <c r="O70" s="35">
        <v>29.162022107064239</v>
      </c>
      <c r="P70" s="35">
        <v>69.185745450393938</v>
      </c>
      <c r="Q70" s="34">
        <v>9694.1363830566406</v>
      </c>
      <c r="R70" s="34">
        <v>359.87124093373615</v>
      </c>
      <c r="U70" s="36">
        <v>26.440662896191636</v>
      </c>
      <c r="V70" s="38">
        <v>0.95241197125765686</v>
      </c>
      <c r="W70" s="36">
        <v>24.012898372804706</v>
      </c>
      <c r="X70" s="35">
        <v>4085.0043544769287</v>
      </c>
      <c r="Y70" s="34">
        <v>2092.1782573413584</v>
      </c>
      <c r="Z70" s="35">
        <v>1992.8260971355703</v>
      </c>
      <c r="AA70" s="34">
        <v>940.57141367901261</v>
      </c>
      <c r="AB70" s="34">
        <v>18.000448207060497</v>
      </c>
      <c r="AC70" s="34">
        <v>11.629697213570276</v>
      </c>
      <c r="AD70" s="34">
        <v>12.855751226345697</v>
      </c>
      <c r="AE70" s="39">
        <v>13.794581916536428</v>
      </c>
      <c r="AF70" s="39">
        <v>11.274157322748831</v>
      </c>
      <c r="AG70" s="39">
        <v>7.0192469869998737</v>
      </c>
      <c r="AH70" s="35">
        <v>3610.7170301521619</v>
      </c>
      <c r="AI70" s="35">
        <v>7617.5451948861628</v>
      </c>
      <c r="AJ70" s="35">
        <v>11651.070259860271</v>
      </c>
      <c r="AK70" s="35">
        <v>2474.3435683496973</v>
      </c>
      <c r="AL70" s="35">
        <v>5124.6639245318484</v>
      </c>
      <c r="AM70" s="35">
        <v>9350.3459256211736</v>
      </c>
      <c r="AN70" s="38">
        <v>9.4803937255497919E-2</v>
      </c>
      <c r="AO70" s="38">
        <v>9.7094642269101999E-2</v>
      </c>
      <c r="AP70" s="38">
        <v>8.6377793945420889E-2</v>
      </c>
      <c r="AQ70" s="36">
        <v>17.523544050926947</v>
      </c>
      <c r="AR70" s="36">
        <v>10.52750732438464</v>
      </c>
      <c r="AS70" s="36">
        <v>11.868668489804111</v>
      </c>
      <c r="AT70" s="36">
        <v>13.106351137403566</v>
      </c>
      <c r="AU70" s="36">
        <v>29.215687540282651</v>
      </c>
      <c r="AV70" s="36">
        <v>90.65377175410849</v>
      </c>
      <c r="AW70" s="36">
        <v>138.58206036734802</v>
      </c>
      <c r="AX70" s="36">
        <v>110.58944293000556</v>
      </c>
      <c r="AY70" s="36">
        <v>77.39506364167012</v>
      </c>
      <c r="AZ70" s="40">
        <v>0.99420023495770637</v>
      </c>
      <c r="BA70" s="40">
        <v>0.9943094761848742</v>
      </c>
      <c r="BB70" s="40">
        <v>0.99260072878578587</v>
      </c>
      <c r="BC70" s="40">
        <v>0.99470309972105242</v>
      </c>
      <c r="BD70" s="40">
        <v>0.99429900419412354</v>
      </c>
      <c r="BE70" s="40">
        <v>0.99030476813636326</v>
      </c>
      <c r="BF70" s="36">
        <v>126.57702145491947</v>
      </c>
      <c r="BG70" s="36">
        <v>123.59075351183108</v>
      </c>
      <c r="BH70" s="36">
        <v>138.92459452694962</v>
      </c>
      <c r="BJ70" s="41"/>
      <c r="BK70" s="41"/>
      <c r="BL70" s="35">
        <v>31.8125</v>
      </c>
      <c r="BM70" s="35">
        <v>26</v>
      </c>
      <c r="BN70" s="35">
        <v>16.1875</v>
      </c>
      <c r="BO70" s="35">
        <v>2481.375</v>
      </c>
      <c r="BP70" s="35">
        <v>1248</v>
      </c>
      <c r="BQ70" s="35">
        <v>388.5</v>
      </c>
      <c r="BR70" s="35">
        <v>4117.875</v>
      </c>
      <c r="BS70" s="34">
        <v>117.36716445287068</v>
      </c>
      <c r="BT70" s="35">
        <v>13.625</v>
      </c>
      <c r="BU70" s="35">
        <v>27.6875</v>
      </c>
      <c r="BV70" s="35">
        <v>65.6875</v>
      </c>
      <c r="BW70" s="35">
        <v>25.625</v>
      </c>
      <c r="BX70" s="37"/>
      <c r="BY70" s="40">
        <v>0.98474124611606118</v>
      </c>
      <c r="CA70" s="38">
        <v>9.4188779930238886E-2</v>
      </c>
      <c r="CB70" s="38">
        <v>9.4703216175089436E-2</v>
      </c>
      <c r="CC70" s="36">
        <v>42.485896646976471</v>
      </c>
      <c r="CD70" s="36">
        <v>39.919719865115695</v>
      </c>
      <c r="CE70" s="35">
        <v>125.57747411902299</v>
      </c>
      <c r="CF70" s="36">
        <v>25.015961091069737</v>
      </c>
      <c r="CG70" s="42">
        <v>0.98474124611606118</v>
      </c>
      <c r="CH70" s="35">
        <v>3926.2882534883411</v>
      </c>
      <c r="CI70" s="42">
        <v>0.99312590413201773</v>
      </c>
      <c r="CJ70" s="42">
        <v>0.9938700560988849</v>
      </c>
      <c r="CK70" s="43">
        <v>0.84993735597518638</v>
      </c>
      <c r="CM70" s="39"/>
      <c r="CN70" s="35"/>
      <c r="CO70" s="42">
        <v>0.99345336012314656</v>
      </c>
      <c r="CQ70" s="37">
        <v>0.95241197125765686</v>
      </c>
    </row>
    <row r="71" spans="1:95" ht="11.25" customHeight="1">
      <c r="A71" s="33">
        <v>44659</v>
      </c>
      <c r="B71" s="34">
        <v>174.14808909098306</v>
      </c>
      <c r="C71" s="35">
        <v>156.13804044326145</v>
      </c>
      <c r="D71" s="35">
        <v>156.13804044326145</v>
      </c>
      <c r="E71" s="35">
        <v>144.54653323690096</v>
      </c>
      <c r="F71" s="34">
        <v>131.61178541183472</v>
      </c>
      <c r="G71" s="36">
        <v>14.474530537923178</v>
      </c>
      <c r="H71" s="34">
        <v>14.474530537923178</v>
      </c>
      <c r="I71" s="34">
        <v>3471.7616856892905</v>
      </c>
      <c r="J71" s="35">
        <v>1063.5146253657915</v>
      </c>
      <c r="K71" s="35">
        <v>347.68747367727798</v>
      </c>
      <c r="L71" s="34">
        <v>613.071044921875</v>
      </c>
      <c r="M71" s="35">
        <v>27.297398666540783</v>
      </c>
      <c r="N71" s="35">
        <v>13.648699333270391</v>
      </c>
      <c r="O71" s="35">
        <v>25.022615444329048</v>
      </c>
      <c r="P71" s="35">
        <v>53.457405721975697</v>
      </c>
      <c r="Q71" s="34">
        <v>9731.6518452962246</v>
      </c>
      <c r="R71" s="34">
        <v>360.85692373911542</v>
      </c>
      <c r="U71" s="36">
        <v>26.23109662974322</v>
      </c>
      <c r="V71" s="38">
        <v>0.95916300618933292</v>
      </c>
      <c r="W71" s="36">
        <v>21.119636867191097</v>
      </c>
      <c r="X71" s="35">
        <v>4084.8327306111655</v>
      </c>
      <c r="Y71" s="34">
        <v>2060.5595866462209</v>
      </c>
      <c r="Z71" s="35">
        <v>2024.2731439649444</v>
      </c>
      <c r="AA71" s="34">
        <v>960.75851859915292</v>
      </c>
      <c r="AB71" s="34">
        <v>18.010048647721607</v>
      </c>
      <c r="AC71" s="34">
        <v>11.591507206360498</v>
      </c>
      <c r="AD71" s="34">
        <v>12.855095068613688</v>
      </c>
      <c r="AE71" s="39">
        <v>13.586107164700358</v>
      </c>
      <c r="AF71" s="39">
        <v>11.394799557490623</v>
      </c>
      <c r="AG71" s="39">
        <v>7.4504458645130995</v>
      </c>
      <c r="AH71" s="35">
        <v>3577.7338825077568</v>
      </c>
      <c r="AI71" s="35">
        <v>7510.4186509268575</v>
      </c>
      <c r="AJ71" s="35">
        <v>11739.442412740704</v>
      </c>
      <c r="AK71" s="35">
        <v>2472.9279495182886</v>
      </c>
      <c r="AL71" s="35">
        <v>5066.7593689082432</v>
      </c>
      <c r="AM71" s="35">
        <v>9312.1845640869051</v>
      </c>
      <c r="AN71" s="38">
        <v>9.4175688696451959E-2</v>
      </c>
      <c r="AO71" s="38">
        <v>9.8767050438152676E-2</v>
      </c>
      <c r="AP71" s="38">
        <v>9.2434358634541969E-2</v>
      </c>
      <c r="AQ71" s="36">
        <v>17.398423780486553</v>
      </c>
      <c r="AR71" s="36">
        <v>10.221862143598942</v>
      </c>
      <c r="AS71" s="36">
        <v>11.639728877874548</v>
      </c>
      <c r="AT71" s="36">
        <v>12.371013217037195</v>
      </c>
      <c r="AU71" s="36">
        <v>25.808125509541473</v>
      </c>
      <c r="AV71" s="36">
        <v>75.181770566626511</v>
      </c>
      <c r="AW71" s="36">
        <v>138.372137978274</v>
      </c>
      <c r="AX71" s="36">
        <v>110.65907253483847</v>
      </c>
      <c r="AY71" s="36">
        <v>77.310992994620008</v>
      </c>
      <c r="AZ71" s="40">
        <v>0.99448075333697883</v>
      </c>
      <c r="BA71" s="40">
        <v>0.99506141625791855</v>
      </c>
      <c r="BB71" s="40">
        <v>0.99425941299229204</v>
      </c>
      <c r="BC71" s="40">
        <v>0.9949974227031374</v>
      </c>
      <c r="BD71" s="40">
        <v>0.99490638421316968</v>
      </c>
      <c r="BE71" s="40">
        <v>0.99192651627024542</v>
      </c>
      <c r="BF71" s="36">
        <v>127.42142017860387</v>
      </c>
      <c r="BG71" s="36">
        <v>121.49800917173614</v>
      </c>
      <c r="BH71" s="36">
        <v>129.82185604212867</v>
      </c>
      <c r="BJ71" s="41"/>
      <c r="BK71" s="41"/>
      <c r="BL71" s="35">
        <v>31</v>
      </c>
      <c r="BM71" s="35">
        <v>26</v>
      </c>
      <c r="BN71" s="35">
        <v>17</v>
      </c>
      <c r="BO71" s="35">
        <v>2418</v>
      </c>
      <c r="BP71" s="35">
        <v>1248</v>
      </c>
      <c r="BQ71" s="35">
        <v>408</v>
      </c>
      <c r="BR71" s="35">
        <v>4074</v>
      </c>
      <c r="BS71" s="34">
        <v>117.14786418279012</v>
      </c>
      <c r="BT71" s="35">
        <v>12</v>
      </c>
      <c r="BU71" s="35">
        <v>22</v>
      </c>
      <c r="BV71" s="35">
        <v>47</v>
      </c>
      <c r="BW71" s="35">
        <v>24</v>
      </c>
      <c r="BX71" s="37"/>
      <c r="BY71" s="40">
        <v>0.98466318534111963</v>
      </c>
      <c r="CA71" s="38">
        <v>9.5366311643890589E-2</v>
      </c>
      <c r="CB71" s="38">
        <v>9.5407784128062958E-2</v>
      </c>
      <c r="CC71" s="36">
        <v>42.456650922695793</v>
      </c>
      <c r="CD71" s="36">
        <v>39.26001480196004</v>
      </c>
      <c r="CE71" s="35">
        <v>125.22922200902418</v>
      </c>
      <c r="CF71" s="36">
        <v>25.310224405957278</v>
      </c>
      <c r="CG71" s="42">
        <v>0.98466318534111963</v>
      </c>
      <c r="CH71" s="35">
        <v>3952.4366167108901</v>
      </c>
      <c r="CI71" s="42">
        <v>0.99309352652206306</v>
      </c>
      <c r="CJ71" s="42">
        <v>0.99447694535708508</v>
      </c>
      <c r="CK71" s="43">
        <v>0.8499152632793</v>
      </c>
      <c r="CM71" s="39"/>
      <c r="CN71" s="35"/>
      <c r="CO71" s="42">
        <v>0.99337635185052708</v>
      </c>
      <c r="CQ71" s="37">
        <v>0.95916300618933292</v>
      </c>
    </row>
    <row r="72" spans="1:95" ht="11.25" customHeight="1">
      <c r="A72" s="33">
        <v>44658</v>
      </c>
      <c r="B72" s="34">
        <v>170.7539119720459</v>
      </c>
      <c r="C72" s="35">
        <v>153.41168739398321</v>
      </c>
      <c r="D72" s="35">
        <v>153.41168739398321</v>
      </c>
      <c r="E72" s="35">
        <v>142.19193226099014</v>
      </c>
      <c r="F72" s="34">
        <v>129.76244481404623</v>
      </c>
      <c r="G72" s="36">
        <v>13.858099321524302</v>
      </c>
      <c r="H72" s="34">
        <v>13.858099321524302</v>
      </c>
      <c r="I72" s="34">
        <v>3391.9083658854165</v>
      </c>
      <c r="J72" s="35">
        <v>1014.0234277684355</v>
      </c>
      <c r="K72" s="35">
        <v>334.62773116358369</v>
      </c>
      <c r="L72" s="34">
        <v>598.69655609130859</v>
      </c>
      <c r="M72" s="35">
        <v>27.969425598780315</v>
      </c>
      <c r="N72" s="35">
        <v>13.446839230182844</v>
      </c>
      <c r="O72" s="35">
        <v>25.817931321951061</v>
      </c>
      <c r="P72" s="35">
        <v>58.090345474389892</v>
      </c>
      <c r="Q72" s="34">
        <v>9831.078857421875</v>
      </c>
      <c r="R72" s="34">
        <v>342.04924774169922</v>
      </c>
      <c r="U72" s="36">
        <v>25.858248692971692</v>
      </c>
      <c r="V72" s="38">
        <v>0.97131636014621969</v>
      </c>
      <c r="W72" s="36">
        <v>21.549514612053258</v>
      </c>
      <c r="X72" s="35">
        <v>3990.6049219767251</v>
      </c>
      <c r="Y72" s="34">
        <v>2043.2572069533974</v>
      </c>
      <c r="Z72" s="35">
        <v>1947.3477150233275</v>
      </c>
      <c r="AA72" s="34">
        <v>933.32428725489228</v>
      </c>
      <c r="AB72" s="34">
        <v>17.342224578062694</v>
      </c>
      <c r="AC72" s="34">
        <v>11.219755132993063</v>
      </c>
      <c r="AD72" s="34">
        <v>12.3802803059419</v>
      </c>
      <c r="AE72" s="39">
        <v>13.472025540352071</v>
      </c>
      <c r="AF72" s="39">
        <v>10.86453672609038</v>
      </c>
      <c r="AG72" s="39">
        <v>7.1705942392196507</v>
      </c>
      <c r="AH72" s="35">
        <v>3592.7428181480805</v>
      </c>
      <c r="AI72" s="35">
        <v>7468.0790219987111</v>
      </c>
      <c r="AJ72" s="35">
        <v>11609.722519936273</v>
      </c>
      <c r="AK72" s="35">
        <v>2462.095047422561</v>
      </c>
      <c r="AL72" s="35">
        <v>5066.0758822315684</v>
      </c>
      <c r="AM72" s="35">
        <v>9236.3109150649343</v>
      </c>
      <c r="AN72" s="38">
        <v>9.6230757318223753E-2</v>
      </c>
      <c r="AO72" s="38">
        <v>9.7044945243448463E-2</v>
      </c>
      <c r="AP72" s="38">
        <v>9.1369532744791829E-2</v>
      </c>
      <c r="AQ72" s="36">
        <v>17.4828088354787</v>
      </c>
      <c r="AR72" s="36">
        <v>10.436531407230882</v>
      </c>
      <c r="AS72" s="36">
        <v>11.671793279301848</v>
      </c>
      <c r="AT72" s="36">
        <v>12.29269228260895</v>
      </c>
      <c r="AU72" s="36">
        <v>25.714411896750153</v>
      </c>
      <c r="AV72" s="36">
        <v>80.279161749737582</v>
      </c>
      <c r="AW72" s="36">
        <v>135.98145932052839</v>
      </c>
      <c r="AX72" s="36">
        <v>108.7424207514143</v>
      </c>
      <c r="AY72" s="36">
        <v>76.227986368041172</v>
      </c>
      <c r="AZ72" s="40">
        <v>0.99453845648881034</v>
      </c>
      <c r="BA72" s="40">
        <v>0.99490376142755721</v>
      </c>
      <c r="BB72" s="40">
        <v>0.99371065504306044</v>
      </c>
      <c r="BC72" s="40">
        <v>0.99500722269212238</v>
      </c>
      <c r="BD72" s="40">
        <v>0.99492419527568887</v>
      </c>
      <c r="BE72" s="40">
        <v>0.99130830885967713</v>
      </c>
      <c r="BF72" s="36">
        <v>124.70025524497763</v>
      </c>
      <c r="BG72" s="36">
        <v>123.6540447304763</v>
      </c>
      <c r="BH72" s="36">
        <v>131.33480756126571</v>
      </c>
      <c r="BJ72" s="41"/>
      <c r="BK72" s="41"/>
      <c r="BL72" s="35">
        <v>31</v>
      </c>
      <c r="BM72" s="35">
        <v>25</v>
      </c>
      <c r="BN72" s="35">
        <v>16.5</v>
      </c>
      <c r="BO72" s="35">
        <v>2418</v>
      </c>
      <c r="BP72" s="35">
        <v>1200</v>
      </c>
      <c r="BQ72" s="35">
        <v>396</v>
      </c>
      <c r="BR72" s="35">
        <v>4014</v>
      </c>
      <c r="BS72" s="34">
        <v>115.94452182451884</v>
      </c>
      <c r="BT72" s="35">
        <v>12.5</v>
      </c>
      <c r="BU72" s="35">
        <v>24</v>
      </c>
      <c r="BV72" s="35">
        <v>54</v>
      </c>
      <c r="BW72" s="35">
        <v>26</v>
      </c>
      <c r="BX72" s="37"/>
      <c r="BY72" s="40">
        <v>0.98410902801904576</v>
      </c>
      <c r="CA72" s="38">
        <v>9.5713501522546554E-2</v>
      </c>
      <c r="CB72" s="38">
        <v>9.5994579086831275E-2</v>
      </c>
      <c r="CC72" s="36">
        <v>40.942260016997658</v>
      </c>
      <c r="CD72" s="36">
        <v>39.591133522011432</v>
      </c>
      <c r="CE72" s="35">
        <v>123.09167449996413</v>
      </c>
      <c r="CF72" s="36">
        <v>25.943832339846569</v>
      </c>
      <c r="CG72" s="42">
        <v>0.98410902801904576</v>
      </c>
      <c r="CH72" s="35">
        <v>3908.8729461164298</v>
      </c>
      <c r="CI72" s="42">
        <v>0.99284463169196413</v>
      </c>
      <c r="CJ72" s="42">
        <v>0.99438882770567238</v>
      </c>
      <c r="CK72" s="43">
        <v>0.84997348326961231</v>
      </c>
      <c r="CM72" s="39"/>
      <c r="CN72" s="35"/>
      <c r="CO72" s="42">
        <v>0.99321053759493272</v>
      </c>
      <c r="CQ72" s="37">
        <v>0.97131636014621969</v>
      </c>
    </row>
    <row r="73" spans="1:95" ht="11.25" customHeight="1">
      <c r="A73" s="33">
        <v>44657</v>
      </c>
      <c r="B73" s="34">
        <v>174.41206725438437</v>
      </c>
      <c r="C73" s="35">
        <v>156.28013543287915</v>
      </c>
      <c r="D73" s="35">
        <v>156.28013543287915</v>
      </c>
      <c r="E73" s="35">
        <v>144.55552041530612</v>
      </c>
      <c r="F73" s="34">
        <v>131.7471087773641</v>
      </c>
      <c r="G73" s="36">
        <v>13.992005258798599</v>
      </c>
      <c r="H73" s="34">
        <v>13.992005258798599</v>
      </c>
      <c r="I73" s="34">
        <v>3472.3452021280923</v>
      </c>
      <c r="J73" s="35">
        <v>1011.6696188294291</v>
      </c>
      <c r="K73" s="35">
        <v>337.22320627647633</v>
      </c>
      <c r="L73" s="34">
        <v>613.06929334004724</v>
      </c>
      <c r="M73" s="35">
        <v>26.213011860847473</v>
      </c>
      <c r="N73" s="35">
        <v>12.17032693539347</v>
      </c>
      <c r="O73" s="35">
        <v>24.340653870786941</v>
      </c>
      <c r="P73" s="35">
        <v>57.106918696846279</v>
      </c>
      <c r="Q73" s="34">
        <v>9710.4049580891933</v>
      </c>
      <c r="R73" s="34">
        <v>361.82858721415204</v>
      </c>
      <c r="U73" s="36">
        <v>25.608442977622708</v>
      </c>
      <c r="V73" s="38">
        <v>0.97956229040394271</v>
      </c>
      <c r="W73" s="36">
        <v>20.08025811039882</v>
      </c>
      <c r="X73" s="35">
        <v>4085.4144954681396</v>
      </c>
      <c r="Y73" s="34">
        <v>2123.4523770221872</v>
      </c>
      <c r="Z73" s="35">
        <v>1961.9621184459527</v>
      </c>
      <c r="AA73" s="34">
        <v>950.29249961652363</v>
      </c>
      <c r="AB73" s="34">
        <v>18.13193182150523</v>
      </c>
      <c r="AC73" s="34">
        <v>11.724615017573038</v>
      </c>
      <c r="AD73" s="34">
        <v>12.948146800200144</v>
      </c>
      <c r="AE73" s="39">
        <v>14.000784903442993</v>
      </c>
      <c r="AF73" s="39">
        <v>10.839317344601024</v>
      </c>
      <c r="AG73" s="39">
        <v>7.2262115630673502</v>
      </c>
      <c r="AH73" s="35">
        <v>3400.8942479748202</v>
      </c>
      <c r="AI73" s="35">
        <v>6995.5313611613647</v>
      </c>
      <c r="AJ73" s="35">
        <v>10812.061992221952</v>
      </c>
      <c r="AK73" s="35">
        <v>2309.772730918954</v>
      </c>
      <c r="AL73" s="35">
        <v>4773.4729491248081</v>
      </c>
      <c r="AM73" s="35">
        <v>8628.5878367935602</v>
      </c>
      <c r="AN73" s="38">
        <v>9.8055515167667473E-2</v>
      </c>
      <c r="AO73" s="38">
        <v>9.4229422574937077E-2</v>
      </c>
      <c r="AP73" s="38">
        <v>8.7064680362464605E-2</v>
      </c>
      <c r="AQ73" s="36">
        <v>17.785048338895535</v>
      </c>
      <c r="AR73" s="36">
        <v>10.729218768778448</v>
      </c>
      <c r="AS73" s="36">
        <v>11.841930116696002</v>
      </c>
      <c r="AT73" s="36">
        <v>12.429551204636526</v>
      </c>
      <c r="AU73" s="36">
        <v>25.887296251929452</v>
      </c>
      <c r="AV73" s="36">
        <v>85.856522801628103</v>
      </c>
      <c r="AW73" s="36">
        <v>139.86608406491536</v>
      </c>
      <c r="AX73" s="36">
        <v>112.68016118902395</v>
      </c>
      <c r="AY73" s="36">
        <v>81.301904747052944</v>
      </c>
      <c r="AZ73" s="40">
        <v>0.99473094180545141</v>
      </c>
      <c r="BA73" s="40">
        <v>0.99490085015036078</v>
      </c>
      <c r="BB73" s="40">
        <v>0.99338166108093207</v>
      </c>
      <c r="BC73" s="40">
        <v>0.99461871246540723</v>
      </c>
      <c r="BD73" s="40">
        <v>0.99457684236868349</v>
      </c>
      <c r="BE73" s="40">
        <v>0.99004975965643838</v>
      </c>
      <c r="BF73" s="36">
        <v>122.37965380612108</v>
      </c>
      <c r="BG73" s="36">
        <v>127.34875872190405</v>
      </c>
      <c r="BH73" s="36">
        <v>137.82856549914413</v>
      </c>
      <c r="BJ73" s="41"/>
      <c r="BK73" s="41"/>
      <c r="BL73" s="35">
        <v>31</v>
      </c>
      <c r="BM73" s="35">
        <v>24</v>
      </c>
      <c r="BN73" s="35">
        <v>16</v>
      </c>
      <c r="BO73" s="35">
        <v>2418</v>
      </c>
      <c r="BP73" s="35">
        <v>1152</v>
      </c>
      <c r="BQ73" s="35">
        <v>384</v>
      </c>
      <c r="BR73" s="35">
        <v>3954</v>
      </c>
      <c r="BS73" s="34">
        <v>117.71111790339152</v>
      </c>
      <c r="BT73" s="35">
        <v>13</v>
      </c>
      <c r="BU73" s="35">
        <v>26</v>
      </c>
      <c r="BV73" s="35">
        <v>61</v>
      </c>
      <c r="BW73" s="35">
        <v>28</v>
      </c>
      <c r="BX73" s="37"/>
      <c r="BY73" s="40">
        <v>0.98401213478657934</v>
      </c>
      <c r="CA73" s="38">
        <v>9.5072631969161284E-2</v>
      </c>
      <c r="CB73" s="38">
        <v>9.5873385872770334E-2</v>
      </c>
      <c r="CC73" s="36">
        <v>42.804693639278412</v>
      </c>
      <c r="CD73" s="36">
        <v>40.356197224369986</v>
      </c>
      <c r="CE73" s="35">
        <v>127.76610042707136</v>
      </c>
      <c r="CF73" s="36">
        <v>26.947613660230967</v>
      </c>
      <c r="CG73" s="42">
        <v>0.98401213478657934</v>
      </c>
      <c r="CH73" s="35">
        <v>3641.2364770062059</v>
      </c>
      <c r="CI73" s="42">
        <v>0.99280106853087458</v>
      </c>
      <c r="CJ73" s="42">
        <v>0.99387428158502067</v>
      </c>
      <c r="CK73" s="43">
        <v>0.84993706415343862</v>
      </c>
      <c r="CM73" s="39"/>
      <c r="CN73" s="35"/>
      <c r="CO73" s="42">
        <v>0.99294784951368154</v>
      </c>
      <c r="CQ73" s="37">
        <v>0.97956229040394271</v>
      </c>
    </row>
    <row r="74" spans="1:95" ht="11.25" customHeight="1">
      <c r="A74" s="33">
        <v>44656</v>
      </c>
      <c r="B74" s="34">
        <v>174.59233729044595</v>
      </c>
      <c r="C74" s="35">
        <v>156.40535738070804</v>
      </c>
      <c r="D74" s="35">
        <v>156.40535738070804</v>
      </c>
      <c r="E74" s="35">
        <v>144.50672118862468</v>
      </c>
      <c r="F74" s="34">
        <v>131.55346377690634</v>
      </c>
      <c r="G74" s="36">
        <v>13.976657271385193</v>
      </c>
      <c r="H74" s="34">
        <v>13.976657271385193</v>
      </c>
      <c r="I74" s="34">
        <v>3471.2991002400718</v>
      </c>
      <c r="J74" s="35">
        <v>1011.3648364887614</v>
      </c>
      <c r="K74" s="35">
        <v>337.12161216292048</v>
      </c>
      <c r="L74" s="34">
        <v>612.42003059387207</v>
      </c>
      <c r="M74" s="35">
        <v>24.828255315621693</v>
      </c>
      <c r="N74" s="35">
        <v>11.527404253681501</v>
      </c>
      <c r="O74" s="35">
        <v>23.054808507363003</v>
      </c>
      <c r="P74" s="35">
        <v>54.090127651890114</v>
      </c>
      <c r="Q74" s="34">
        <v>9459.0618286132813</v>
      </c>
      <c r="R74" s="34">
        <v>361.51112461090088</v>
      </c>
      <c r="U74" s="36">
        <v>25.239522192213272</v>
      </c>
      <c r="V74" s="38">
        <v>0.99189402838929752</v>
      </c>
      <c r="W74" s="36">
        <v>19.01947696110517</v>
      </c>
      <c r="X74" s="35">
        <v>4083.7191308339438</v>
      </c>
      <c r="Y74" s="34">
        <v>2122.8126515883896</v>
      </c>
      <c r="Z74" s="35">
        <v>1960.9064792455538</v>
      </c>
      <c r="AA74" s="34">
        <v>949.5416427567925</v>
      </c>
      <c r="AB74" s="34">
        <v>18.186979909737904</v>
      </c>
      <c r="AC74" s="34">
        <v>11.898636192083359</v>
      </c>
      <c r="AD74" s="34">
        <v>13.025763074556986</v>
      </c>
      <c r="AE74" s="39">
        <v>13.996566933549822</v>
      </c>
      <c r="AF74" s="39">
        <v>10.836051819522442</v>
      </c>
      <c r="AG74" s="39">
        <v>7.224034546348296</v>
      </c>
      <c r="AH74" s="35">
        <v>3334.0018648584946</v>
      </c>
      <c r="AI74" s="35">
        <v>6860.5195840262722</v>
      </c>
      <c r="AJ74" s="35">
        <v>10607.285458390346</v>
      </c>
      <c r="AK74" s="35">
        <v>2264.0210435857925</v>
      </c>
      <c r="AL74" s="35">
        <v>4680.3595895192029</v>
      </c>
      <c r="AM74" s="35">
        <v>8463.4994580547791</v>
      </c>
      <c r="AN74" s="38">
        <v>9.8981453652468521E-2</v>
      </c>
      <c r="AO74" s="38">
        <v>9.4954887355393813E-2</v>
      </c>
      <c r="AP74" s="38">
        <v>8.7377055047530225E-2</v>
      </c>
      <c r="AQ74" s="36">
        <v>17.851222925350353</v>
      </c>
      <c r="AR74" s="36">
        <v>10.898605067322013</v>
      </c>
      <c r="AS74" s="36">
        <v>11.928936727670418</v>
      </c>
      <c r="AT74" s="36">
        <v>12.158384584204624</v>
      </c>
      <c r="AU74" s="36">
        <v>25.314746149725707</v>
      </c>
      <c r="AV74" s="36">
        <v>83.925644954049261</v>
      </c>
      <c r="AW74" s="36">
        <v>140.25972186753125</v>
      </c>
      <c r="AX74" s="36">
        <v>113.19285810822197</v>
      </c>
      <c r="AY74" s="36">
        <v>82.00638855936586</v>
      </c>
      <c r="AZ74" s="40">
        <v>0.99490843767272397</v>
      </c>
      <c r="BA74" s="40">
        <v>0.99507413734641448</v>
      </c>
      <c r="BB74" s="40">
        <v>0.99360901150641501</v>
      </c>
      <c r="BC74" s="40">
        <v>0.99462973870377636</v>
      </c>
      <c r="BD74" s="40">
        <v>0.99459128178817435</v>
      </c>
      <c r="BE74" s="40">
        <v>0.99008381280462221</v>
      </c>
      <c r="BF74" s="36">
        <v>121.23483296308136</v>
      </c>
      <c r="BG74" s="36">
        <v>126.37580154338788</v>
      </c>
      <c r="BH74" s="36">
        <v>137.33582567497152</v>
      </c>
      <c r="BJ74" s="41"/>
      <c r="BK74" s="41"/>
      <c r="BL74" s="35">
        <v>31</v>
      </c>
      <c r="BM74" s="35">
        <v>24</v>
      </c>
      <c r="BN74" s="35">
        <v>16</v>
      </c>
      <c r="BO74" s="35">
        <v>2418</v>
      </c>
      <c r="BP74" s="35">
        <v>1152</v>
      </c>
      <c r="BQ74" s="35">
        <v>384</v>
      </c>
      <c r="BR74" s="35">
        <v>3954</v>
      </c>
      <c r="BS74" s="34">
        <v>117.68135078748067</v>
      </c>
      <c r="BT74" s="35">
        <v>13</v>
      </c>
      <c r="BU74" s="35">
        <v>26</v>
      </c>
      <c r="BV74" s="35">
        <v>61</v>
      </c>
      <c r="BW74" s="35">
        <v>28</v>
      </c>
      <c r="BX74" s="37"/>
      <c r="BY74" s="40">
        <v>0.98454899206996827</v>
      </c>
      <c r="CA74" s="38">
        <v>9.5836248660614479E-2</v>
      </c>
      <c r="CB74" s="38">
        <v>9.6681328857697049E-2</v>
      </c>
      <c r="CC74" s="36">
        <v>43.11137917637825</v>
      </c>
      <c r="CD74" s="36">
        <v>40.678764720342784</v>
      </c>
      <c r="CE74" s="35">
        <v>128.31741333329364</v>
      </c>
      <c r="CF74" s="36">
        <v>26.352444030950245</v>
      </c>
      <c r="CG74" s="42">
        <v>0.98454899206996827</v>
      </c>
      <c r="CH74" s="35">
        <v>3570.0963384950942</v>
      </c>
      <c r="CI74" s="42">
        <v>0.99304549430559974</v>
      </c>
      <c r="CJ74" s="42">
        <v>0.99389008434691917</v>
      </c>
      <c r="CK74" s="43">
        <v>0.85003375330839448</v>
      </c>
      <c r="CM74" s="39"/>
      <c r="CN74" s="35"/>
      <c r="CO74" s="42">
        <v>0.99310360452202828</v>
      </c>
      <c r="CQ74" s="37">
        <v>0.99189402838929752</v>
      </c>
    </row>
    <row r="75" spans="1:95" ht="11.25" customHeight="1">
      <c r="A75" s="33">
        <v>44655</v>
      </c>
      <c r="B75" s="34">
        <v>173.15916506449381</v>
      </c>
      <c r="C75" s="35">
        <v>155.05982851982117</v>
      </c>
      <c r="D75" s="35">
        <v>155.05982851982117</v>
      </c>
      <c r="E75" s="35">
        <v>143.0377057492733</v>
      </c>
      <c r="F75" s="34">
        <v>129.7854597568512</v>
      </c>
      <c r="G75" s="36">
        <v>13.970777451992035</v>
      </c>
      <c r="H75" s="34">
        <v>13.970777451992035</v>
      </c>
      <c r="I75" s="34">
        <v>3473.2522786458335</v>
      </c>
      <c r="J75" s="35">
        <v>1011.9338960546282</v>
      </c>
      <c r="K75" s="35">
        <v>337.31129868487608</v>
      </c>
      <c r="L75" s="34">
        <v>611.97605005900061</v>
      </c>
      <c r="M75" s="35">
        <v>23.980111042658489</v>
      </c>
      <c r="N75" s="35">
        <v>11.133622984091442</v>
      </c>
      <c r="O75" s="35">
        <v>22.267245968182884</v>
      </c>
      <c r="P75" s="35">
        <v>52.242384771505989</v>
      </c>
      <c r="Q75" s="34">
        <v>8772.3949991861973</v>
      </c>
      <c r="R75" s="34">
        <v>362.36967309315997</v>
      </c>
      <c r="U75" s="36">
        <v>25.200746280175672</v>
      </c>
      <c r="V75" s="38">
        <v>0.99320094017304505</v>
      </c>
      <c r="W75" s="36">
        <v>18.36976314697473</v>
      </c>
      <c r="X75" s="35">
        <v>4085.228328704834</v>
      </c>
      <c r="Y75" s="34">
        <v>2124.0070839063292</v>
      </c>
      <c r="Z75" s="35">
        <v>1961.2212447985048</v>
      </c>
      <c r="AA75" s="34">
        <v>949.28734874387669</v>
      </c>
      <c r="AB75" s="34">
        <v>18.099336544672649</v>
      </c>
      <c r="AC75" s="34">
        <v>12.022122770547867</v>
      </c>
      <c r="AD75" s="34">
        <v>13.201384832461676</v>
      </c>
      <c r="AE75" s="39">
        <v>14.004442311470301</v>
      </c>
      <c r="AF75" s="39">
        <v>10.842148886299588</v>
      </c>
      <c r="AG75" s="39">
        <v>7.2280992575330592</v>
      </c>
      <c r="AH75" s="35">
        <v>3470.0292708357429</v>
      </c>
      <c r="AI75" s="35">
        <v>7145.3202805706169</v>
      </c>
      <c r="AJ75" s="35">
        <v>11054.910070031034</v>
      </c>
      <c r="AK75" s="35">
        <v>2355.7645357950723</v>
      </c>
      <c r="AL75" s="35">
        <v>4872.7875675681971</v>
      </c>
      <c r="AM75" s="35">
        <v>8817.539729672797</v>
      </c>
      <c r="AN75" s="38">
        <v>0.10048888138302856</v>
      </c>
      <c r="AO75" s="38">
        <v>9.7165754656547462E-2</v>
      </c>
      <c r="AP75" s="38">
        <v>9.1318669527793758E-2</v>
      </c>
      <c r="AQ75" s="36">
        <v>17.757159648597828</v>
      </c>
      <c r="AR75" s="36">
        <v>11.011369926752554</v>
      </c>
      <c r="AS75" s="36">
        <v>12.097881989365733</v>
      </c>
      <c r="AT75" s="36">
        <v>11.306952903872546</v>
      </c>
      <c r="AU75" s="36">
        <v>23.528619491712185</v>
      </c>
      <c r="AV75" s="36">
        <v>77.950402138123323</v>
      </c>
      <c r="AW75" s="36">
        <v>138.41556477611053</v>
      </c>
      <c r="AX75" s="36">
        <v>110.82538807455512</v>
      </c>
      <c r="AY75" s="36">
        <v>78.614318576563761</v>
      </c>
      <c r="AZ75" s="40">
        <v>0.9952738812326446</v>
      </c>
      <c r="BA75" s="40">
        <v>0.99543028591757488</v>
      </c>
      <c r="BB75" s="40">
        <v>0.99407517443945281</v>
      </c>
      <c r="BC75" s="40">
        <v>0.99520030430373363</v>
      </c>
      <c r="BD75" s="40">
        <v>0.99517142515132162</v>
      </c>
      <c r="BE75" s="40">
        <v>0.99115961997020496</v>
      </c>
      <c r="BF75" s="36">
        <v>119.41619644724859</v>
      </c>
      <c r="BG75" s="36">
        <v>123.50030154570911</v>
      </c>
      <c r="BH75" s="36">
        <v>131.40795920540299</v>
      </c>
      <c r="BJ75" s="41"/>
      <c r="BK75" s="41"/>
      <c r="BL75" s="35">
        <v>31</v>
      </c>
      <c r="BM75" s="35">
        <v>24</v>
      </c>
      <c r="BN75" s="35">
        <v>16</v>
      </c>
      <c r="BO75" s="35">
        <v>2418</v>
      </c>
      <c r="BP75" s="35">
        <v>1152</v>
      </c>
      <c r="BQ75" s="35">
        <v>384</v>
      </c>
      <c r="BR75" s="35">
        <v>3954</v>
      </c>
      <c r="BS75" s="34">
        <v>115.80991673469543</v>
      </c>
      <c r="BT75" s="35">
        <v>13</v>
      </c>
      <c r="BU75" s="35">
        <v>26</v>
      </c>
      <c r="BV75" s="35">
        <v>61</v>
      </c>
      <c r="BW75" s="35">
        <v>28</v>
      </c>
      <c r="BX75" s="37"/>
      <c r="BY75" s="40">
        <v>0.9856549747650204</v>
      </c>
      <c r="CA75" s="38">
        <v>9.7958246933717033E-2</v>
      </c>
      <c r="CB75" s="38">
        <v>9.8630104614865585E-2</v>
      </c>
      <c r="CC75" s="36">
        <v>43.32284414768219</v>
      </c>
      <c r="CD75" s="36">
        <v>40.866411564716117</v>
      </c>
      <c r="CE75" s="35">
        <v>125.96129034721793</v>
      </c>
      <c r="CF75" s="36">
        <v>24.49461178469172</v>
      </c>
      <c r="CG75" s="42">
        <v>0.9856549747650204</v>
      </c>
      <c r="CH75" s="35">
        <v>3716.647744457613</v>
      </c>
      <c r="CI75" s="42">
        <v>0.99354791933714504</v>
      </c>
      <c r="CJ75" s="42">
        <v>0.9945445534815972</v>
      </c>
      <c r="CK75" s="43">
        <v>0.85019783453498687</v>
      </c>
      <c r="CM75" s="39"/>
      <c r="CN75" s="35"/>
      <c r="CO75" s="42">
        <v>0.99358979646258916</v>
      </c>
      <c r="CQ75" s="37">
        <v>0.99320094017304505</v>
      </c>
    </row>
    <row r="76" spans="1:95" ht="11.25" customHeight="1">
      <c r="A76" s="33">
        <v>44654</v>
      </c>
      <c r="B76" s="34">
        <v>173.94094498952231</v>
      </c>
      <c r="C76" s="35">
        <v>155.82760733366013</v>
      </c>
      <c r="D76" s="35">
        <v>155.82760733366013</v>
      </c>
      <c r="E76" s="35">
        <v>143.92090114951134</v>
      </c>
      <c r="F76" s="34">
        <v>130.76090804735819</v>
      </c>
      <c r="G76" s="36">
        <v>13.967540313800177</v>
      </c>
      <c r="H76" s="34">
        <v>13.967540313800177</v>
      </c>
      <c r="I76" s="34">
        <v>3468.8507995605469</v>
      </c>
      <c r="J76" s="35">
        <v>1010.6515227854704</v>
      </c>
      <c r="K76" s="35">
        <v>336.88384092849014</v>
      </c>
      <c r="L76" s="34">
        <v>613.35607528686523</v>
      </c>
      <c r="M76" s="35">
        <v>24.389444808165234</v>
      </c>
      <c r="N76" s="35">
        <v>11.323670803791002</v>
      </c>
      <c r="O76" s="35">
        <v>22.647341607582003</v>
      </c>
      <c r="P76" s="35">
        <v>53.134147617788543</v>
      </c>
      <c r="Q76" s="34">
        <v>9148.7193196614589</v>
      </c>
      <c r="R76" s="34">
        <v>365.74468453725177</v>
      </c>
      <c r="U76" s="36">
        <v>25.197159405107854</v>
      </c>
      <c r="V76" s="38">
        <v>0.9933219371555756</v>
      </c>
      <c r="W76" s="36">
        <v>18.683329848440035</v>
      </c>
      <c r="X76" s="35">
        <v>4082.2068748474121</v>
      </c>
      <c r="Y76" s="34">
        <v>2121.3154358465863</v>
      </c>
      <c r="Z76" s="35">
        <v>1960.8914390008258</v>
      </c>
      <c r="AA76" s="34">
        <v>950.23991621535538</v>
      </c>
      <c r="AB76" s="34">
        <v>18.113337655862171</v>
      </c>
      <c r="AC76" s="34">
        <v>11.906706184148788</v>
      </c>
      <c r="AD76" s="34">
        <v>13.142119586467743</v>
      </c>
      <c r="AE76" s="39">
        <v>13.986695181406063</v>
      </c>
      <c r="AF76" s="39">
        <v>10.82840917270147</v>
      </c>
      <c r="AG76" s="39">
        <v>7.2189394484676459</v>
      </c>
      <c r="AH76" s="35">
        <v>3631.1306464826143</v>
      </c>
      <c r="AI76" s="35">
        <v>7469.0236720071152</v>
      </c>
      <c r="AJ76" s="35">
        <v>11542.177012355434</v>
      </c>
      <c r="AK76" s="35">
        <v>2465.784919822167</v>
      </c>
      <c r="AL76" s="35">
        <v>5096.6022109732567</v>
      </c>
      <c r="AM76" s="35">
        <v>9211.9845685589589</v>
      </c>
      <c r="AN76" s="38">
        <v>0.10020807321153526</v>
      </c>
      <c r="AO76" s="38">
        <v>9.7307709228400235E-2</v>
      </c>
      <c r="AP76" s="38">
        <v>9.2431206231513144E-2</v>
      </c>
      <c r="AQ76" s="36">
        <v>17.785680649134711</v>
      </c>
      <c r="AR76" s="36">
        <v>10.902157631407606</v>
      </c>
      <c r="AS76" s="36">
        <v>12.016630643236571</v>
      </c>
      <c r="AT76" s="36">
        <v>10.97425863448241</v>
      </c>
      <c r="AU76" s="36">
        <v>22.853151939831253</v>
      </c>
      <c r="AV76" s="36">
        <v>75.799353935040884</v>
      </c>
      <c r="AW76" s="36">
        <v>138.64442960269918</v>
      </c>
      <c r="AX76" s="36">
        <v>110.5369395809572</v>
      </c>
      <c r="AY76" s="36">
        <v>77.579112179928714</v>
      </c>
      <c r="AZ76" s="40">
        <v>0.99540768105410915</v>
      </c>
      <c r="BA76" s="40">
        <v>0.99555638429877436</v>
      </c>
      <c r="BB76" s="40">
        <v>0.99423206289346844</v>
      </c>
      <c r="BC76" s="40">
        <v>0.99554938529055736</v>
      </c>
      <c r="BD76" s="40">
        <v>0.99551600242792593</v>
      </c>
      <c r="BE76" s="40">
        <v>0.99177165860722905</v>
      </c>
      <c r="BF76" s="36">
        <v>119.75083060092851</v>
      </c>
      <c r="BG76" s="36">
        <v>123.32013665878878</v>
      </c>
      <c r="BH76" s="36">
        <v>129.82628366813162</v>
      </c>
      <c r="BJ76" s="41"/>
      <c r="BK76" s="41"/>
      <c r="BL76" s="35">
        <v>31</v>
      </c>
      <c r="BM76" s="35">
        <v>24</v>
      </c>
      <c r="BN76" s="35">
        <v>16</v>
      </c>
      <c r="BO76" s="35">
        <v>2418</v>
      </c>
      <c r="BP76" s="35">
        <v>1152</v>
      </c>
      <c r="BQ76" s="35">
        <v>384</v>
      </c>
      <c r="BR76" s="35">
        <v>3954</v>
      </c>
      <c r="BS76" s="34">
        <v>116.78023465474446</v>
      </c>
      <c r="BT76" s="35">
        <v>13</v>
      </c>
      <c r="BU76" s="35">
        <v>26</v>
      </c>
      <c r="BV76" s="35">
        <v>61</v>
      </c>
      <c r="BW76" s="35">
        <v>28</v>
      </c>
      <c r="BX76" s="37"/>
      <c r="BY76" s="40">
        <v>0.98606397820030245</v>
      </c>
      <c r="CA76" s="38">
        <v>9.8035658020128508E-2</v>
      </c>
      <c r="CB76" s="38">
        <v>9.8607785849648549E-2</v>
      </c>
      <c r="CC76" s="36">
        <v>43.162163426478699</v>
      </c>
      <c r="CD76" s="36">
        <v>40.70446892377889</v>
      </c>
      <c r="CE76" s="35">
        <v>125.76024398581511</v>
      </c>
      <c r="CF76" s="36">
        <v>23.790889253317939</v>
      </c>
      <c r="CG76" s="42">
        <v>0.98606397820030245</v>
      </c>
      <c r="CH76" s="35">
        <v>3887.4445517192294</v>
      </c>
      <c r="CI76" s="42">
        <v>0.99372609834463654</v>
      </c>
      <c r="CJ76" s="42">
        <v>0.9949342665051828</v>
      </c>
      <c r="CK76" s="43">
        <v>0.84974889953126354</v>
      </c>
      <c r="CM76" s="39"/>
      <c r="CN76" s="35"/>
      <c r="CO76" s="42">
        <v>0.99377395960424741</v>
      </c>
      <c r="CQ76" s="37">
        <v>0.9933219371555756</v>
      </c>
    </row>
    <row r="77" spans="1:95" ht="11.25" customHeight="1">
      <c r="A77" s="33">
        <v>44653</v>
      </c>
      <c r="B77" s="34">
        <v>175.43116092681885</v>
      </c>
      <c r="C77" s="35">
        <v>157.34466236829758</v>
      </c>
      <c r="D77" s="35">
        <v>157.34466236829758</v>
      </c>
      <c r="E77" s="35">
        <v>145.59091137846312</v>
      </c>
      <c r="F77" s="34">
        <v>132.57082621256509</v>
      </c>
      <c r="G77" s="36">
        <v>13.975194573402405</v>
      </c>
      <c r="H77" s="34">
        <v>13.975194573402405</v>
      </c>
      <c r="I77" s="34">
        <v>3473.9554748535156</v>
      </c>
      <c r="J77" s="35">
        <v>1012.1387726432094</v>
      </c>
      <c r="K77" s="35">
        <v>337.37959088106982</v>
      </c>
      <c r="L77" s="34">
        <v>611.61790148417151</v>
      </c>
      <c r="M77" s="35">
        <v>25.192495405673981</v>
      </c>
      <c r="N77" s="35">
        <v>11.69651572406292</v>
      </c>
      <c r="O77" s="35">
        <v>23.393031448125839</v>
      </c>
      <c r="P77" s="35">
        <v>54.883650705218308</v>
      </c>
      <c r="Q77" s="34">
        <v>9652.1916097005214</v>
      </c>
      <c r="R77" s="34">
        <v>369.35227171579999</v>
      </c>
      <c r="U77" s="36">
        <v>25.371624452096448</v>
      </c>
      <c r="V77" s="38">
        <v>0.98745705742116963</v>
      </c>
      <c r="W77" s="36">
        <v>19.29850003030575</v>
      </c>
      <c r="X77" s="35">
        <v>4085.573376337687</v>
      </c>
      <c r="Y77" s="34">
        <v>2124.4371113292364</v>
      </c>
      <c r="Z77" s="35">
        <v>1961.1362650084507</v>
      </c>
      <c r="AA77" s="34">
        <v>948.99749236524133</v>
      </c>
      <c r="AB77" s="34">
        <v>18.086498558521271</v>
      </c>
      <c r="AC77" s="34">
        <v>11.753750989834467</v>
      </c>
      <c r="AD77" s="34">
        <v>13.108393440643946</v>
      </c>
      <c r="AE77" s="39">
        <v>14.007277657115843</v>
      </c>
      <c r="AF77" s="39">
        <v>10.844343992605815</v>
      </c>
      <c r="AG77" s="39">
        <v>7.2295626617372104</v>
      </c>
      <c r="AH77" s="35">
        <v>3692.1023030761926</v>
      </c>
      <c r="AI77" s="35">
        <v>7604.9081105137493</v>
      </c>
      <c r="AJ77" s="35">
        <v>11769.63932130908</v>
      </c>
      <c r="AK77" s="35">
        <v>2506.2877433793351</v>
      </c>
      <c r="AL77" s="35">
        <v>5185.3257908743781</v>
      </c>
      <c r="AM77" s="35">
        <v>9386.0445307714326</v>
      </c>
      <c r="AN77" s="38">
        <v>9.8839565576466532E-2</v>
      </c>
      <c r="AO77" s="38">
        <v>9.5881475818647893E-2</v>
      </c>
      <c r="AP77" s="38">
        <v>9.09992927791827E-2</v>
      </c>
      <c r="AQ77" s="36">
        <v>17.743419597667064</v>
      </c>
      <c r="AR77" s="36">
        <v>10.76764137851746</v>
      </c>
      <c r="AS77" s="36">
        <v>12.020146437444721</v>
      </c>
      <c r="AT77" s="36">
        <v>11.102877427863586</v>
      </c>
      <c r="AU77" s="36">
        <v>23.098665491777961</v>
      </c>
      <c r="AV77" s="36">
        <v>76.501894063633245</v>
      </c>
      <c r="AW77" s="36">
        <v>139.93976093587943</v>
      </c>
      <c r="AX77" s="36">
        <v>111.68292850284669</v>
      </c>
      <c r="AY77" s="36">
        <v>78.449869821780624</v>
      </c>
      <c r="AZ77" s="40">
        <v>0.99533313133938406</v>
      </c>
      <c r="BA77" s="40">
        <v>0.99548860912668302</v>
      </c>
      <c r="BB77" s="40">
        <v>0.99415263261054365</v>
      </c>
      <c r="BC77" s="40">
        <v>0.99556999093292742</v>
      </c>
      <c r="BD77" s="40">
        <v>0.99554537816458344</v>
      </c>
      <c r="BE77" s="40">
        <v>0.99184940005208511</v>
      </c>
      <c r="BF77" s="36">
        <v>121.40887032446824</v>
      </c>
      <c r="BG77" s="36">
        <v>125.15451913461403</v>
      </c>
      <c r="BH77" s="36">
        <v>131.86915671003061</v>
      </c>
      <c r="BJ77" s="41"/>
      <c r="BK77" s="41"/>
      <c r="BL77" s="35">
        <v>31</v>
      </c>
      <c r="BM77" s="35">
        <v>24</v>
      </c>
      <c r="BN77" s="35">
        <v>16</v>
      </c>
      <c r="BO77" s="35">
        <v>2418</v>
      </c>
      <c r="BP77" s="35">
        <v>1152</v>
      </c>
      <c r="BQ77" s="35">
        <v>384</v>
      </c>
      <c r="BR77" s="35">
        <v>3954</v>
      </c>
      <c r="BS77" s="34">
        <v>118.61359063784282</v>
      </c>
      <c r="BT77" s="35">
        <v>13</v>
      </c>
      <c r="BU77" s="35">
        <v>26</v>
      </c>
      <c r="BV77" s="35">
        <v>61</v>
      </c>
      <c r="BW77" s="35">
        <v>28</v>
      </c>
      <c r="BX77" s="37"/>
      <c r="BY77" s="40">
        <v>0.98583375148638486</v>
      </c>
      <c r="CA77" s="38">
        <v>9.6638533206399146E-2</v>
      </c>
      <c r="CB77" s="38">
        <v>9.7216302006622304E-2</v>
      </c>
      <c r="CC77" s="36">
        <v>42.94864298899968</v>
      </c>
      <c r="CD77" s="36">
        <v>40.531207413629247</v>
      </c>
      <c r="CE77" s="35">
        <v>126.88757979760371</v>
      </c>
      <c r="CF77" s="36">
        <v>24.047398084106629</v>
      </c>
      <c r="CG77" s="42">
        <v>0.98583375148638486</v>
      </c>
      <c r="CH77" s="35">
        <v>3954.9671660077756</v>
      </c>
      <c r="CI77" s="42">
        <v>0.99363016319776332</v>
      </c>
      <c r="CJ77" s="42">
        <v>0.9949668203061226</v>
      </c>
      <c r="CK77" s="43">
        <v>0.85029814786182434</v>
      </c>
      <c r="CM77" s="39"/>
      <c r="CN77" s="35"/>
      <c r="CO77" s="42">
        <v>0.99370683162406326</v>
      </c>
      <c r="CQ77" s="37">
        <v>0.98745705742116963</v>
      </c>
    </row>
    <row r="78" spans="1:95" ht="11.25" customHeight="1">
      <c r="A78" s="33">
        <v>44652</v>
      </c>
      <c r="B78" s="34">
        <v>175.48263390858969</v>
      </c>
      <c r="C78" s="35">
        <v>157.64941434065503</v>
      </c>
      <c r="D78" s="35">
        <v>157.64941434065503</v>
      </c>
      <c r="E78" s="35">
        <v>146.00568783283236</v>
      </c>
      <c r="F78" s="34">
        <v>132.64656758308411</v>
      </c>
      <c r="G78" s="36">
        <v>14.191333582003912</v>
      </c>
      <c r="H78" s="34">
        <v>14.191333582003912</v>
      </c>
      <c r="I78" s="34">
        <v>3467.4009399414063</v>
      </c>
      <c r="J78" s="35">
        <v>1010.2291054154022</v>
      </c>
      <c r="K78" s="35">
        <v>336.74303513846735</v>
      </c>
      <c r="L78" s="34">
        <v>613.02285003662109</v>
      </c>
      <c r="M78" s="35">
        <v>26.035242994626362</v>
      </c>
      <c r="N78" s="35">
        <v>12.08779139036224</v>
      </c>
      <c r="O78" s="35">
        <v>24.175582780724479</v>
      </c>
      <c r="P78" s="35">
        <v>56.719636524007427</v>
      </c>
      <c r="Q78" s="34">
        <v>9763.1637776692714</v>
      </c>
      <c r="R78" s="34">
        <v>367.61323070526123</v>
      </c>
      <c r="U78" s="36">
        <v>25.041745503743488</v>
      </c>
      <c r="V78" s="38">
        <v>0.99858154653909614</v>
      </c>
      <c r="W78" s="36">
        <v>19.94407975986579</v>
      </c>
      <c r="X78" s="35">
        <v>4080.4237899780273</v>
      </c>
      <c r="Y78" s="34">
        <v>2120.4287993875369</v>
      </c>
      <c r="Z78" s="35">
        <v>1959.9949905904905</v>
      </c>
      <c r="AA78" s="34">
        <v>949.76588517508844</v>
      </c>
      <c r="AB78" s="34">
        <v>17.833219567934673</v>
      </c>
      <c r="AC78" s="34">
        <v>11.643726507822672</v>
      </c>
      <c r="AD78" s="34">
        <v>12.901143888632456</v>
      </c>
      <c r="AE78" s="39">
        <v>13.980849226731012</v>
      </c>
      <c r="AF78" s="39">
        <v>10.82388327230788</v>
      </c>
      <c r="AG78" s="39">
        <v>7.2159221815385868</v>
      </c>
      <c r="AH78" s="35">
        <v>3726.8401434534994</v>
      </c>
      <c r="AI78" s="35">
        <v>7665.2207119366522</v>
      </c>
      <c r="AJ78" s="35">
        <v>11844.689299177227</v>
      </c>
      <c r="AK78" s="35">
        <v>2530.9404919697404</v>
      </c>
      <c r="AL78" s="35">
        <v>5230.7367708484553</v>
      </c>
      <c r="AM78" s="35">
        <v>9453.7145992765345</v>
      </c>
      <c r="AN78" s="38">
        <v>9.9878204255247155E-2</v>
      </c>
      <c r="AO78" s="38">
        <v>9.6847667522983849E-2</v>
      </c>
      <c r="AP78" s="38">
        <v>9.2203498295516287E-2</v>
      </c>
      <c r="AQ78" s="36">
        <v>17.522282572499467</v>
      </c>
      <c r="AR78" s="36">
        <v>10.66889814593843</v>
      </c>
      <c r="AS78" s="36">
        <v>11.805433281183937</v>
      </c>
      <c r="AT78" s="36">
        <v>11.468856578223008</v>
      </c>
      <c r="AU78" s="36">
        <v>23.885572354942191</v>
      </c>
      <c r="AV78" s="36">
        <v>79.22967803909448</v>
      </c>
      <c r="AW78" s="36">
        <v>139.78042703972153</v>
      </c>
      <c r="AX78" s="36">
        <v>111.60341156440116</v>
      </c>
      <c r="AY78" s="36">
        <v>78.149819312191667</v>
      </c>
      <c r="AZ78" s="40">
        <v>0.9952239922555608</v>
      </c>
      <c r="BA78" s="40">
        <v>0.99537816872845564</v>
      </c>
      <c r="BB78" s="40">
        <v>0.99400028042645294</v>
      </c>
      <c r="BC78" s="40">
        <v>0.99546853961418225</v>
      </c>
      <c r="BD78" s="40">
        <v>0.99543361224214921</v>
      </c>
      <c r="BE78" s="40">
        <v>0.99161920140415938</v>
      </c>
      <c r="BF78" s="36">
        <v>120.14633312121822</v>
      </c>
      <c r="BG78" s="36">
        <v>123.90592677053544</v>
      </c>
      <c r="BH78" s="36">
        <v>130.14690572302874</v>
      </c>
      <c r="BJ78" s="41"/>
      <c r="BK78" s="41"/>
      <c r="BL78" s="35">
        <v>31</v>
      </c>
      <c r="BM78" s="35">
        <v>24</v>
      </c>
      <c r="BN78" s="35">
        <v>16</v>
      </c>
      <c r="BO78" s="35">
        <v>2418</v>
      </c>
      <c r="BP78" s="35">
        <v>1152</v>
      </c>
      <c r="BQ78" s="35">
        <v>384</v>
      </c>
      <c r="BR78" s="35">
        <v>3954</v>
      </c>
      <c r="BS78" s="34">
        <v>118.5292653242747</v>
      </c>
      <c r="BT78" s="35">
        <v>13</v>
      </c>
      <c r="BU78" s="35">
        <v>26</v>
      </c>
      <c r="BV78" s="35">
        <v>61</v>
      </c>
      <c r="BW78" s="35">
        <v>28</v>
      </c>
      <c r="BX78" s="37"/>
      <c r="BY78" s="40">
        <v>0.98550727879227495</v>
      </c>
      <c r="CA78" s="38">
        <v>9.7680479547365959E-2</v>
      </c>
      <c r="CB78" s="38">
        <v>9.8249912549606286E-2</v>
      </c>
      <c r="CC78" s="36">
        <v>42.378089964389801</v>
      </c>
      <c r="CD78" s="36">
        <v>39.996613999621836</v>
      </c>
      <c r="CE78" s="35">
        <v>126.65313326986048</v>
      </c>
      <c r="CF78" s="36">
        <v>24.86511499200412</v>
      </c>
      <c r="CG78" s="42">
        <v>0.98550727879227495</v>
      </c>
      <c r="CH78" s="35">
        <v>3989.8455426713308</v>
      </c>
      <c r="CI78" s="42">
        <v>0.99347462383789542</v>
      </c>
      <c r="CJ78" s="42">
        <v>0.9948414687415279</v>
      </c>
      <c r="CK78" s="43">
        <v>0.84976490639470514</v>
      </c>
      <c r="CM78" s="39"/>
      <c r="CN78" s="35"/>
      <c r="CO78" s="42">
        <v>0.99349283632331387</v>
      </c>
      <c r="CQ78" s="37">
        <v>0.99858154653909614</v>
      </c>
    </row>
    <row r="79" spans="1:95" ht="11.25" customHeight="1">
      <c r="A79" s="33">
        <v>44651</v>
      </c>
      <c r="B79" s="34">
        <v>175.83279148737589</v>
      </c>
      <c r="C79" s="35">
        <v>157.97761617104211</v>
      </c>
      <c r="D79" s="35">
        <v>157.97761617104211</v>
      </c>
      <c r="E79" s="35">
        <v>146.26196349660555</v>
      </c>
      <c r="F79" s="34">
        <v>133.00942707061768</v>
      </c>
      <c r="G79" s="36">
        <v>14.163326432307562</v>
      </c>
      <c r="H79" s="34">
        <v>14.163326432307562</v>
      </c>
      <c r="I79" s="34">
        <v>3468.1007232666016</v>
      </c>
      <c r="J79" s="35">
        <v>1010.4329876588581</v>
      </c>
      <c r="K79" s="35">
        <v>336.81099588628604</v>
      </c>
      <c r="L79" s="34">
        <v>613.35608736673987</v>
      </c>
      <c r="M79" s="35">
        <v>26.078842739264172</v>
      </c>
      <c r="N79" s="35">
        <v>12.10803412894408</v>
      </c>
      <c r="O79" s="35">
        <v>24.216068257888161</v>
      </c>
      <c r="P79" s="35">
        <v>56.814621681968369</v>
      </c>
      <c r="Q79" s="34">
        <v>9799.9111938476563</v>
      </c>
      <c r="R79" s="34">
        <v>367.94720935821533</v>
      </c>
      <c r="U79" s="36">
        <v>25.078521392963555</v>
      </c>
      <c r="V79" s="38">
        <v>0.99733394919456708</v>
      </c>
      <c r="W79" s="36">
        <v>19.977478978945321</v>
      </c>
      <c r="X79" s="35">
        <v>4081.4568106333413</v>
      </c>
      <c r="Y79" s="34">
        <v>2120.8567397214574</v>
      </c>
      <c r="Z79" s="35">
        <v>1960.6000709118839</v>
      </c>
      <c r="AA79" s="34">
        <v>950.16708325302591</v>
      </c>
      <c r="AB79" s="34">
        <v>17.855175316333771</v>
      </c>
      <c r="AC79" s="34">
        <v>11.715652674436569</v>
      </c>
      <c r="AD79" s="34">
        <v>12.924364785353342</v>
      </c>
      <c r="AE79" s="39">
        <v>13.983670811350271</v>
      </c>
      <c r="AF79" s="39">
        <v>10.826067724916337</v>
      </c>
      <c r="AG79" s="39">
        <v>7.2173784832775576</v>
      </c>
      <c r="AH79" s="35">
        <v>3624.7516274781474</v>
      </c>
      <c r="AI79" s="35">
        <v>7453.657055162882</v>
      </c>
      <c r="AJ79" s="35">
        <v>11515.470278751249</v>
      </c>
      <c r="AK79" s="35">
        <v>2461.8311828259439</v>
      </c>
      <c r="AL79" s="35">
        <v>5086.9738595651725</v>
      </c>
      <c r="AM79" s="35">
        <v>9191.93609027809</v>
      </c>
      <c r="AN79" s="38">
        <v>9.9267320513386506E-2</v>
      </c>
      <c r="AO79" s="38">
        <v>9.5853591292459336E-2</v>
      </c>
      <c r="AP79" s="38">
        <v>9.020587364072763E-2</v>
      </c>
      <c r="AQ79" s="36">
        <v>17.536721346210449</v>
      </c>
      <c r="AR79" s="36">
        <v>10.729236362019755</v>
      </c>
      <c r="AS79" s="36">
        <v>11.818349936233579</v>
      </c>
      <c r="AT79" s="36">
        <v>11.798184231260471</v>
      </c>
      <c r="AU79" s="36">
        <v>24.575954705586838</v>
      </c>
      <c r="AV79" s="36">
        <v>81.537007472156347</v>
      </c>
      <c r="AW79" s="36">
        <v>140.49326165341643</v>
      </c>
      <c r="AX79" s="36">
        <v>112.64267444497985</v>
      </c>
      <c r="AY79" s="36">
        <v>79.796761508323428</v>
      </c>
      <c r="AZ79" s="40">
        <v>0.99508169601010377</v>
      </c>
      <c r="BA79" s="40">
        <v>0.99523959255022443</v>
      </c>
      <c r="BB79" s="40">
        <v>0.99381907999316288</v>
      </c>
      <c r="BC79" s="40">
        <v>0.99520755756383039</v>
      </c>
      <c r="BD79" s="40">
        <v>0.99516884588282761</v>
      </c>
      <c r="BE79" s="40">
        <v>0.9911295067033381</v>
      </c>
      <c r="BF79" s="36">
        <v>120.88570476103223</v>
      </c>
      <c r="BG79" s="36">
        <v>125.19092751972896</v>
      </c>
      <c r="BH79" s="36">
        <v>133.02903143307114</v>
      </c>
      <c r="BJ79" s="41"/>
      <c r="BK79" s="41"/>
      <c r="BL79" s="35">
        <v>31</v>
      </c>
      <c r="BM79" s="35">
        <v>24</v>
      </c>
      <c r="BN79" s="35">
        <v>16</v>
      </c>
      <c r="BO79" s="35">
        <v>2418</v>
      </c>
      <c r="BP79" s="35">
        <v>1152</v>
      </c>
      <c r="BQ79" s="35">
        <v>384</v>
      </c>
      <c r="BR79" s="35">
        <v>3954</v>
      </c>
      <c r="BS79" s="34">
        <v>118.84357690811157</v>
      </c>
      <c r="BT79" s="35">
        <v>13</v>
      </c>
      <c r="BU79" s="35">
        <v>26</v>
      </c>
      <c r="BV79" s="35">
        <v>61</v>
      </c>
      <c r="BW79" s="35">
        <v>28</v>
      </c>
      <c r="BX79" s="37"/>
      <c r="BY79" s="40">
        <v>0.98507653072106693</v>
      </c>
      <c r="CA79" s="38">
        <v>9.6725095663064392E-2</v>
      </c>
      <c r="CB79" s="38">
        <v>9.7392709572160133E-2</v>
      </c>
      <c r="CC79" s="36">
        <v>42.49519277612368</v>
      </c>
      <c r="CD79" s="36">
        <v>40.084307644463784</v>
      </c>
      <c r="CE79" s="35">
        <v>127.65929258183108</v>
      </c>
      <c r="CF79" s="36">
        <v>25.583237237934139</v>
      </c>
      <c r="CG79" s="42">
        <v>0.98507653072106693</v>
      </c>
      <c r="CH79" s="35">
        <v>3880.2744423265044</v>
      </c>
      <c r="CI79" s="42">
        <v>0.99327912416328268</v>
      </c>
      <c r="CJ79" s="42">
        <v>0.99454268168823079</v>
      </c>
      <c r="CK79" s="43">
        <v>0.84972128437846628</v>
      </c>
      <c r="CM79" s="39"/>
      <c r="CN79" s="35"/>
      <c r="CO79" s="42">
        <v>0.99330490479773526</v>
      </c>
      <c r="CQ79" s="37">
        <v>0.99733394919456708</v>
      </c>
    </row>
    <row r="80" spans="1:95" ht="11.25" customHeight="1">
      <c r="A80" s="33">
        <v>44650</v>
      </c>
      <c r="B80" s="34">
        <v>180.26077795028687</v>
      </c>
      <c r="C80" s="35">
        <v>161.94725265105566</v>
      </c>
      <c r="D80" s="35">
        <v>161.94725265105566</v>
      </c>
      <c r="E80" s="35">
        <v>149.0237729450067</v>
      </c>
      <c r="F80" s="34">
        <v>135.17230097452799</v>
      </c>
      <c r="G80" s="36">
        <v>14.722851643959681</v>
      </c>
      <c r="H80" s="34">
        <v>14.722851643959681</v>
      </c>
      <c r="I80" s="34">
        <v>3471.1622365315757</v>
      </c>
      <c r="J80" s="35">
        <v>970.65934881734029</v>
      </c>
      <c r="K80" s="35">
        <v>443.12709402530749</v>
      </c>
      <c r="L80" s="34">
        <v>613.00117492675781</v>
      </c>
      <c r="M80" s="35">
        <v>18.116999010245006</v>
      </c>
      <c r="N80" s="35">
        <v>11.776049356659255</v>
      </c>
      <c r="O80" s="35">
        <v>19.92869891126951</v>
      </c>
      <c r="P80" s="35">
        <v>45.292497525612518</v>
      </c>
      <c r="Q80" s="34">
        <v>8761.4572448730469</v>
      </c>
      <c r="R80" s="34">
        <v>382.65510749816895</v>
      </c>
      <c r="U80" s="36">
        <v>24.859729828657933</v>
      </c>
      <c r="V80" s="38">
        <v>1.0047838875036916</v>
      </c>
      <c r="W80" s="36">
        <v>18.334513132100533</v>
      </c>
      <c r="X80" s="35">
        <v>4084.1634114583335</v>
      </c>
      <c r="Y80" s="34">
        <v>2057.3757936889278</v>
      </c>
      <c r="Z80" s="35">
        <v>2026.7876177694056</v>
      </c>
      <c r="AA80" s="34">
        <v>1056.1282689520654</v>
      </c>
      <c r="AB80" s="34">
        <v>18.313525299231213</v>
      </c>
      <c r="AC80" s="34">
        <v>12.923479706048965</v>
      </c>
      <c r="AD80" s="34">
        <v>13.709236532449722</v>
      </c>
      <c r="AE80" s="39">
        <v>13.5651151232237</v>
      </c>
      <c r="AF80" s="39">
        <v>10.399921594471502</v>
      </c>
      <c r="AG80" s="39">
        <v>9.4955805862565885</v>
      </c>
      <c r="AH80" s="35">
        <v>3324.390248157712</v>
      </c>
      <c r="AI80" s="35">
        <v>6361.4328024358147</v>
      </c>
      <c r="AJ80" s="35">
        <v>10927.252597325096</v>
      </c>
      <c r="AK80" s="35">
        <v>2299.2510849488826</v>
      </c>
      <c r="AL80" s="35">
        <v>4518.9644232261971</v>
      </c>
      <c r="AM80" s="35">
        <v>8236.6281459426518</v>
      </c>
      <c r="AN80" s="38">
        <v>9.4036517542426853E-2</v>
      </c>
      <c r="AO80" s="38">
        <v>8.8356270258440367E-2</v>
      </c>
      <c r="AP80" s="38">
        <v>0.11040466560506737</v>
      </c>
      <c r="AQ80" s="36">
        <v>17.683582147674827</v>
      </c>
      <c r="AR80" s="36">
        <v>10.858015936785122</v>
      </c>
      <c r="AS80" s="36">
        <v>11.365338169478633</v>
      </c>
      <c r="AT80" s="36">
        <v>12.007355648120813</v>
      </c>
      <c r="AU80" s="36">
        <v>22.034219952150814</v>
      </c>
      <c r="AV80" s="36">
        <v>96.150723765845996</v>
      </c>
      <c r="AW80" s="36">
        <v>144.94378847875049</v>
      </c>
      <c r="AX80" s="36">
        <v>118.26748253249686</v>
      </c>
      <c r="AY80" s="36">
        <v>86.418507073722466</v>
      </c>
      <c r="AZ80" s="40">
        <v>0.99487831084054001</v>
      </c>
      <c r="BA80" s="40">
        <v>0.99558998543807031</v>
      </c>
      <c r="BB80" s="40">
        <v>0.99450108749319666</v>
      </c>
      <c r="BC80" s="40">
        <v>0.99477771013060645</v>
      </c>
      <c r="BD80" s="40">
        <v>0.99512405544976157</v>
      </c>
      <c r="BE80" s="40">
        <v>0.98832644596038854</v>
      </c>
      <c r="BF80" s="36">
        <v>127.60999996183301</v>
      </c>
      <c r="BG80" s="36">
        <v>135.81379074626207</v>
      </c>
      <c r="BH80" s="36">
        <v>108.69105879026567</v>
      </c>
      <c r="BJ80" s="41"/>
      <c r="BK80" s="41"/>
      <c r="BL80" s="35">
        <v>30</v>
      </c>
      <c r="BM80" s="35">
        <v>23</v>
      </c>
      <c r="BN80" s="35">
        <v>21</v>
      </c>
      <c r="BO80" s="35">
        <v>2340</v>
      </c>
      <c r="BP80" s="35">
        <v>1104</v>
      </c>
      <c r="BQ80" s="35">
        <v>504</v>
      </c>
      <c r="BR80" s="35">
        <v>3948</v>
      </c>
      <c r="BS80" s="34">
        <v>120.51241620381673</v>
      </c>
      <c r="BT80" s="35">
        <v>13</v>
      </c>
      <c r="BU80" s="35">
        <v>22</v>
      </c>
      <c r="BV80" s="35">
        <v>50</v>
      </c>
      <c r="BW80" s="35">
        <v>20</v>
      </c>
      <c r="BX80" s="37"/>
      <c r="BY80" s="40">
        <v>0.98905765753765285</v>
      </c>
      <c r="CA80" s="38">
        <v>9.4837742101573655E-2</v>
      </c>
      <c r="CB80" s="38">
        <v>9.4537670942135485E-2</v>
      </c>
      <c r="CC80" s="36">
        <v>44.946241537729904</v>
      </c>
      <c r="CD80" s="36">
        <v>39.906936253938582</v>
      </c>
      <c r="CE80" s="35">
        <v>132.13423553995844</v>
      </c>
      <c r="CF80" s="36">
        <v>18.907250526224193</v>
      </c>
      <c r="CG80" s="42">
        <v>0.98905765753765285</v>
      </c>
      <c r="CH80" s="35">
        <v>3677.9242268432631</v>
      </c>
      <c r="CI80" s="42">
        <v>0.9950741239098897</v>
      </c>
      <c r="CJ80" s="42">
        <v>0.99385633836550125</v>
      </c>
      <c r="CK80" s="43">
        <v>0.84990777469702827</v>
      </c>
      <c r="CM80" s="39"/>
      <c r="CN80" s="35"/>
      <c r="CO80" s="42">
        <v>0.99505200060849042</v>
      </c>
      <c r="CQ80" s="37">
        <v>1.0047838875036916</v>
      </c>
    </row>
    <row r="81" spans="1:96" ht="11.25" customHeight="1">
      <c r="A81" s="33">
        <v>44649</v>
      </c>
      <c r="B81" s="34">
        <v>174.69624482915643</v>
      </c>
      <c r="C81" s="35">
        <v>133.98273440157431</v>
      </c>
      <c r="D81" s="35">
        <v>152</v>
      </c>
      <c r="E81" s="35">
        <v>139.98909133739687</v>
      </c>
      <c r="F81" s="34">
        <v>131.4604701352923</v>
      </c>
      <c r="G81" s="36">
        <v>13.98562149519331</v>
      </c>
      <c r="H81" s="34">
        <v>13.98562149519331</v>
      </c>
      <c r="I81" s="34">
        <v>3458.1515619513693</v>
      </c>
      <c r="J81" s="35">
        <v>1130</v>
      </c>
      <c r="K81" s="35">
        <v>434</v>
      </c>
      <c r="L81" s="34">
        <v>609.88337347480683</v>
      </c>
      <c r="M81" s="35">
        <v>23.909497036023087</v>
      </c>
      <c r="N81" s="35">
        <v>14</v>
      </c>
      <c r="O81" s="35">
        <v>24</v>
      </c>
      <c r="P81" s="35">
        <v>66</v>
      </c>
      <c r="Q81" s="34">
        <v>8911.4065572331456</v>
      </c>
      <c r="R81" s="34">
        <v>363.44061862216904</v>
      </c>
      <c r="U81" s="36">
        <v>24.859729828657933</v>
      </c>
      <c r="V81" s="38">
        <v>1.0047838875036916</v>
      </c>
      <c r="W81" s="36">
        <v>23.793671385787651</v>
      </c>
      <c r="X81" s="35">
        <v>4068.0349354261762</v>
      </c>
      <c r="Y81" s="34">
        <v>1894.1515619513693</v>
      </c>
      <c r="Z81" s="35">
        <v>2173.8833734748068</v>
      </c>
      <c r="AA81" s="34">
        <v>1043.8833734748068</v>
      </c>
      <c r="AB81" s="34">
        <v>18.017265598425706</v>
      </c>
      <c r="AC81" s="34">
        <v>12.010908662603143</v>
      </c>
      <c r="AD81" s="34">
        <v>13.229452958267727</v>
      </c>
      <c r="AE81" s="39">
        <v>12.488911397481555</v>
      </c>
      <c r="AF81" s="39">
        <v>12.107142857142858</v>
      </c>
      <c r="AG81" s="39">
        <v>9.3000000000000007</v>
      </c>
      <c r="AH81" s="35">
        <v>3086.1080877841782</v>
      </c>
      <c r="AI81" s="35">
        <v>6400.8290873898204</v>
      </c>
      <c r="AJ81" s="35">
        <v>10908.76608567684</v>
      </c>
      <c r="AK81" s="35">
        <v>2224.3309953471839</v>
      </c>
      <c r="AL81" s="35">
        <v>4347.4605616985564</v>
      </c>
      <c r="AM81" s="35">
        <v>8257.9949270067882</v>
      </c>
      <c r="AN81" s="38">
        <v>9.7049049970477586E-2</v>
      </c>
      <c r="AO81" s="38">
        <v>0.1101991429796878</v>
      </c>
      <c r="AP81" s="38">
        <v>0.11567943151875641</v>
      </c>
      <c r="AQ81" s="36">
        <v>16.852846167029174</v>
      </c>
      <c r="AR81" s="36">
        <v>9.4636255614157569</v>
      </c>
      <c r="AS81" s="36">
        <v>11.120763987126285</v>
      </c>
      <c r="AT81" s="36">
        <v>13.585132538731132</v>
      </c>
      <c r="AU81" s="36">
        <v>32.11033594936054</v>
      </c>
      <c r="AV81" s="36">
        <v>136.86944194263586</v>
      </c>
      <c r="AW81" s="36">
        <v>129.30221314343615</v>
      </c>
      <c r="AX81" s="36">
        <v>110.39162136501234</v>
      </c>
      <c r="AY81" s="36">
        <v>80.77918460611734</v>
      </c>
      <c r="AZ81" s="40">
        <v>0.99370597270402428</v>
      </c>
      <c r="BA81" s="40">
        <v>0.9944795358901144</v>
      </c>
      <c r="BB81" s="40">
        <v>0.9920077451508047</v>
      </c>
      <c r="BC81" s="40">
        <v>0.99389248607012703</v>
      </c>
      <c r="BD81" s="40">
        <v>0.9926140017847993</v>
      </c>
      <c r="BE81" s="40">
        <v>0.98342582634738362</v>
      </c>
      <c r="BF81" s="36">
        <v>123.64881473492437</v>
      </c>
      <c r="BG81" s="36">
        <v>108.89376882188523</v>
      </c>
      <c r="BH81" s="36">
        <v>103.73494961422165</v>
      </c>
      <c r="BJ81" s="41"/>
      <c r="BK81" s="41"/>
      <c r="BL81" s="35">
        <v>31</v>
      </c>
      <c r="BM81" s="35">
        <v>24</v>
      </c>
      <c r="BN81" s="35">
        <v>16</v>
      </c>
      <c r="BO81" s="35"/>
      <c r="BP81" s="35"/>
      <c r="BQ81" s="35"/>
      <c r="BR81" s="35"/>
      <c r="BS81" s="34">
        <v>117.48099337802844</v>
      </c>
      <c r="BT81" s="35">
        <v>13</v>
      </c>
      <c r="BU81" s="35">
        <v>26</v>
      </c>
      <c r="BV81" s="35">
        <v>61</v>
      </c>
      <c r="BW81" s="35">
        <v>28</v>
      </c>
      <c r="BX81" s="37"/>
      <c r="BY81" s="40">
        <v>0.98555909262220021</v>
      </c>
      <c r="CA81" s="38">
        <v>0.10423794078114948</v>
      </c>
      <c r="CB81" s="38">
        <v>0.1036841526492662</v>
      </c>
      <c r="CC81" s="36">
        <v>43.257627219296573</v>
      </c>
      <c r="CD81" s="36">
        <v>37.437235715571219</v>
      </c>
      <c r="CE81" s="35">
        <v>127.72020577107956</v>
      </c>
      <c r="CF81" s="36">
        <v>24.876487642014542</v>
      </c>
      <c r="CG81" s="42">
        <v>0.98555909262220021</v>
      </c>
      <c r="CH81" s="35">
        <v>3675.3219268973035</v>
      </c>
      <c r="CI81" s="42">
        <v>0.99349458428089121</v>
      </c>
      <c r="CJ81" s="42">
        <v>0.99180870554318334</v>
      </c>
      <c r="CK81" s="43">
        <v>0.85007912096238814</v>
      </c>
      <c r="CL81" s="35">
        <v>18.017265598425695</v>
      </c>
      <c r="CM81" s="39"/>
      <c r="CO81" s="42">
        <v>0.99348986011769091</v>
      </c>
      <c r="CQ81" s="37">
        <v>1.0047838875036916</v>
      </c>
      <c r="CR81" s="36">
        <v>149.2765043761213</v>
      </c>
    </row>
    <row r="82" spans="1:96" ht="11.25" customHeight="1">
      <c r="A82" s="33">
        <v>44648</v>
      </c>
      <c r="B82" s="34">
        <v>174.33930603663126</v>
      </c>
      <c r="C82" s="35">
        <v>134.88745393355688</v>
      </c>
      <c r="D82" s="35">
        <v>153</v>
      </c>
      <c r="E82" s="35">
        <v>141.01551584402719</v>
      </c>
      <c r="F82" s="34">
        <v>130.77471741040549</v>
      </c>
      <c r="G82" s="36">
        <v>14.012687216202417</v>
      </c>
      <c r="H82" s="34">
        <v>14.012687216202417</v>
      </c>
      <c r="I82" s="34">
        <v>3471.5112991333008</v>
      </c>
      <c r="J82" s="35">
        <v>1130</v>
      </c>
      <c r="K82" s="35">
        <v>434</v>
      </c>
      <c r="L82" s="34">
        <v>613.82882881164551</v>
      </c>
      <c r="M82" s="35">
        <v>23.785800337791443</v>
      </c>
      <c r="N82" s="35">
        <v>14</v>
      </c>
      <c r="O82" s="35">
        <v>24</v>
      </c>
      <c r="P82" s="35">
        <v>66</v>
      </c>
      <c r="Q82" s="34">
        <v>8757.9722391764317</v>
      </c>
      <c r="R82" s="34">
        <v>363.85001118977863</v>
      </c>
      <c r="U82" s="36">
        <v>24.802673260370891</v>
      </c>
      <c r="V82" s="38">
        <v>1.0067376274524449</v>
      </c>
      <c r="W82" s="36">
        <v>23.75598149672032</v>
      </c>
      <c r="X82" s="35">
        <v>4085.3401279449463</v>
      </c>
      <c r="Y82" s="34">
        <v>1907.5112991333008</v>
      </c>
      <c r="Z82" s="35">
        <v>2177.8288288116455</v>
      </c>
      <c r="AA82" s="34">
        <v>1047.8288288116455</v>
      </c>
      <c r="AB82" s="34">
        <v>18.112546066443127</v>
      </c>
      <c r="AC82" s="34">
        <v>11.984484155972799</v>
      </c>
      <c r="AD82" s="34">
        <v>13.306707441806793</v>
      </c>
      <c r="AE82" s="39">
        <v>12.576997576703082</v>
      </c>
      <c r="AF82" s="39">
        <v>12.107142857142858</v>
      </c>
      <c r="AG82" s="39">
        <v>9.3000000000000007</v>
      </c>
      <c r="AH82" s="35">
        <v>3027.2375694586967</v>
      </c>
      <c r="AI82" s="35">
        <v>6265.9902742655631</v>
      </c>
      <c r="AJ82" s="35">
        <v>10649.615892242085</v>
      </c>
      <c r="AK82" s="35">
        <v>2179.0920887937418</v>
      </c>
      <c r="AL82" s="35">
        <v>4260.7215220378666</v>
      </c>
      <c r="AM82" s="35">
        <v>8073.897398818588</v>
      </c>
      <c r="AN82" s="38">
        <v>9.7566665641896602E-2</v>
      </c>
      <c r="AO82" s="38">
        <v>0.10901132976682322</v>
      </c>
      <c r="AP82" s="38">
        <v>0.11439789013954138</v>
      </c>
      <c r="AQ82" s="36">
        <v>16.855817035464312</v>
      </c>
      <c r="AR82" s="36">
        <v>9.408176552083745</v>
      </c>
      <c r="AS82" s="36">
        <v>11.106120954727245</v>
      </c>
      <c r="AT82" s="36">
        <v>13.992127082728073</v>
      </c>
      <c r="AU82" s="36">
        <v>32.827740303355398</v>
      </c>
      <c r="AV82" s="36">
        <v>140.26248237611037</v>
      </c>
      <c r="AW82" s="36">
        <v>129.77523232492294</v>
      </c>
      <c r="AX82" s="36">
        <v>111.81146309562182</v>
      </c>
      <c r="AY82" s="36">
        <v>81.842942416920977</v>
      </c>
      <c r="AZ82" s="40">
        <v>0.99357530593957144</v>
      </c>
      <c r="BA82" s="40">
        <v>0.99436715122641461</v>
      </c>
      <c r="BB82" s="40">
        <v>0.99182550920084056</v>
      </c>
      <c r="BC82" s="40">
        <v>0.99357891887420258</v>
      </c>
      <c r="BD82" s="40">
        <v>0.99229526263719436</v>
      </c>
      <c r="BE82" s="40">
        <v>0.98262766103559418</v>
      </c>
      <c r="BF82" s="36">
        <v>122.99282671034541</v>
      </c>
      <c r="BG82" s="36">
        <v>110.08030106290943</v>
      </c>
      <c r="BH82" s="36">
        <v>104.89703949401971</v>
      </c>
      <c r="BJ82" s="41"/>
      <c r="BK82" s="41"/>
      <c r="BL82" s="35">
        <v>31.729166666666668</v>
      </c>
      <c r="BM82" s="35">
        <v>24.729166666666668</v>
      </c>
      <c r="BN82" s="35">
        <v>16</v>
      </c>
      <c r="BO82" s="35"/>
      <c r="BP82" s="35"/>
      <c r="BQ82" s="35"/>
      <c r="BR82" s="35"/>
      <c r="BS82" s="34">
        <v>116.73848501841228</v>
      </c>
      <c r="BT82" s="35">
        <v>13</v>
      </c>
      <c r="BU82" s="35">
        <v>26</v>
      </c>
      <c r="BV82" s="35">
        <v>61</v>
      </c>
      <c r="BW82" s="35">
        <v>28</v>
      </c>
      <c r="BX82" s="37"/>
      <c r="BY82" s="40">
        <v>0.985320200649768</v>
      </c>
      <c r="CA82" s="38">
        <v>0.10392195408149629</v>
      </c>
      <c r="CB82" s="38">
        <v>0.10339617911581137</v>
      </c>
      <c r="CC82" s="36">
        <v>43.403737664222717</v>
      </c>
      <c r="CD82" s="36">
        <v>37.370114542275303</v>
      </c>
      <c r="CE82" s="35">
        <v>127.79017988031733</v>
      </c>
      <c r="CF82" s="36">
        <v>25.457545569251177</v>
      </c>
      <c r="CG82" s="42">
        <v>0.985320200649768</v>
      </c>
      <c r="CH82" s="35">
        <v>3593.6306977686354</v>
      </c>
      <c r="CI82" s="42">
        <v>0.9933811227868905</v>
      </c>
      <c r="CJ82" s="42">
        <v>0.99141594762418261</v>
      </c>
      <c r="CK82" s="43">
        <v>0.84974841516551514</v>
      </c>
      <c r="CL82" s="35">
        <v>18.112546066443116</v>
      </c>
      <c r="CM82" s="39"/>
      <c r="CO82" s="42">
        <v>0.99333779812081779</v>
      </c>
      <c r="CQ82" s="37">
        <v>1.0067376274524449</v>
      </c>
      <c r="CR82" s="36">
        <v>149.79758715366248</v>
      </c>
    </row>
    <row r="83" spans="1:96" ht="11.25" customHeight="1">
      <c r="A83" s="33">
        <v>44647</v>
      </c>
      <c r="B83" s="34">
        <v>174.1430401802063</v>
      </c>
      <c r="C83" s="35">
        <v>136.11581130822501</v>
      </c>
      <c r="D83" s="35">
        <v>154</v>
      </c>
      <c r="E83" s="35">
        <v>142.20309111475945</v>
      </c>
      <c r="F83" s="34">
        <v>131.31205399831137</v>
      </c>
      <c r="G83" s="36">
        <v>14.171175519625345</v>
      </c>
      <c r="H83" s="34">
        <v>14.171175519625345</v>
      </c>
      <c r="I83" s="34">
        <v>3460.2574513753257</v>
      </c>
      <c r="J83" s="35">
        <v>1130</v>
      </c>
      <c r="K83" s="35">
        <v>434</v>
      </c>
      <c r="L83" s="34">
        <v>610.69476381937659</v>
      </c>
      <c r="M83" s="35">
        <v>25.091770112514496</v>
      </c>
      <c r="N83" s="35">
        <v>14</v>
      </c>
      <c r="O83" s="35">
        <v>24</v>
      </c>
      <c r="P83" s="35">
        <v>66</v>
      </c>
      <c r="Q83" s="34">
        <v>9250.0553080240879</v>
      </c>
      <c r="R83" s="34">
        <v>361.77990055084229</v>
      </c>
      <c r="U83" s="36">
        <v>25.15802665993019</v>
      </c>
      <c r="V83" s="38">
        <v>0.99464315960956495</v>
      </c>
      <c r="W83" s="36">
        <v>23.787711023218435</v>
      </c>
      <c r="X83" s="35">
        <v>4070.9522151947021</v>
      </c>
      <c r="Y83" s="34">
        <v>1896.2574513753257</v>
      </c>
      <c r="Z83" s="35">
        <v>2174.6947638193765</v>
      </c>
      <c r="AA83" s="34">
        <v>1044.6947638193765</v>
      </c>
      <c r="AB83" s="34">
        <v>17.884188691775005</v>
      </c>
      <c r="AC83" s="34">
        <v>11.796908885240555</v>
      </c>
      <c r="AD83" s="34">
        <v>13.106141904989878</v>
      </c>
      <c r="AE83" s="39">
        <v>12.502796382694454</v>
      </c>
      <c r="AF83" s="39">
        <v>12.107142857142858</v>
      </c>
      <c r="AG83" s="39">
        <v>9.3000000000000007</v>
      </c>
      <c r="AH83" s="35">
        <v>3171.6144875441587</v>
      </c>
      <c r="AI83" s="35">
        <v>6576.2495006663812</v>
      </c>
      <c r="AJ83" s="35">
        <v>11202.862418744196</v>
      </c>
      <c r="AK83" s="35">
        <v>2285.3966859946568</v>
      </c>
      <c r="AL83" s="35">
        <v>4467.3396270019875</v>
      </c>
      <c r="AM83" s="35">
        <v>8482.6327231140276</v>
      </c>
      <c r="AN83" s="38">
        <v>9.5954470242529843E-2</v>
      </c>
      <c r="AO83" s="38">
        <v>0.10779599864694007</v>
      </c>
      <c r="AP83" s="38">
        <v>0.11490447018388827</v>
      </c>
      <c r="AQ83" s="36">
        <v>16.71339165681232</v>
      </c>
      <c r="AR83" s="36">
        <v>9.2879839827131541</v>
      </c>
      <c r="AS83" s="36">
        <v>11.000911756974713</v>
      </c>
      <c r="AT83" s="36">
        <v>13.103246531047423</v>
      </c>
      <c r="AU83" s="36">
        <v>30.933293881153272</v>
      </c>
      <c r="AV83" s="36">
        <v>131.90008722907649</v>
      </c>
      <c r="AW83" s="36">
        <v>129.60126679461703</v>
      </c>
      <c r="AX83" s="36">
        <v>111.71367190274444</v>
      </c>
      <c r="AY83" s="36">
        <v>80.503233421339942</v>
      </c>
      <c r="AZ83" s="40">
        <v>0.99387414881372904</v>
      </c>
      <c r="BA83" s="40">
        <v>0.99462767508095051</v>
      </c>
      <c r="BB83" s="40">
        <v>0.9922193967186439</v>
      </c>
      <c r="BC83" s="40">
        <v>0.99426653297812739</v>
      </c>
      <c r="BD83" s="40">
        <v>0.99307567893558335</v>
      </c>
      <c r="BE83" s="40">
        <v>0.98445057194688312</v>
      </c>
      <c r="BF83" s="36">
        <v>125.05931166801697</v>
      </c>
      <c r="BG83" s="36">
        <v>111.32138623533811</v>
      </c>
      <c r="BH83" s="36">
        <v>104.4345792708996</v>
      </c>
      <c r="BJ83" s="41"/>
      <c r="BK83" s="41"/>
      <c r="BL83" s="35">
        <v>32</v>
      </c>
      <c r="BM83" s="35">
        <v>25</v>
      </c>
      <c r="BN83" s="35">
        <v>16</v>
      </c>
      <c r="BO83" s="35"/>
      <c r="BP83" s="35"/>
      <c r="BQ83" s="35"/>
      <c r="BR83" s="35"/>
      <c r="BS83" s="34">
        <v>117.08601713180542</v>
      </c>
      <c r="BT83" s="35">
        <v>13</v>
      </c>
      <c r="BU83" s="35">
        <v>26</v>
      </c>
      <c r="BV83" s="35">
        <v>61</v>
      </c>
      <c r="BW83" s="35">
        <v>28</v>
      </c>
      <c r="BX83" s="37"/>
      <c r="BY83" s="40">
        <v>0.98524700425964318</v>
      </c>
      <c r="CA83" s="38">
        <v>0.10277575932255847</v>
      </c>
      <c r="CB83" s="38">
        <v>0.10219829093365958</v>
      </c>
      <c r="CC83" s="36">
        <v>42.78723948200544</v>
      </c>
      <c r="CD83" s="36">
        <v>37.002287396500186</v>
      </c>
      <c r="CE83" s="35">
        <v>126.49969447864477</v>
      </c>
      <c r="CF83" s="36">
        <v>25.174524688455129</v>
      </c>
      <c r="CG83" s="42">
        <v>0.98524700425964318</v>
      </c>
      <c r="CH83" s="35">
        <v>3775.2268607404953</v>
      </c>
      <c r="CI83" s="42">
        <v>0.99335357290088977</v>
      </c>
      <c r="CJ83" s="42">
        <v>0.99231490591951421</v>
      </c>
      <c r="CK83" s="43">
        <v>0.84998724339234999</v>
      </c>
      <c r="CL83" s="35">
        <v>17.884188691774995</v>
      </c>
      <c r="CM83" s="39"/>
      <c r="CO83" s="42">
        <v>0.99341186426512673</v>
      </c>
      <c r="CQ83" s="37">
        <v>0.99464315960956495</v>
      </c>
      <c r="CR83" s="36">
        <v>150.53008909998641</v>
      </c>
    </row>
    <row r="84" spans="1:96" ht="11.25" customHeight="1">
      <c r="A84" s="33">
        <v>44646</v>
      </c>
      <c r="B84" s="34">
        <v>174.60229285558066</v>
      </c>
      <c r="C84" s="35">
        <v>137.20049450794855</v>
      </c>
      <c r="D84" s="35">
        <v>155</v>
      </c>
      <c r="E84" s="35">
        <v>143.31398636102676</v>
      </c>
      <c r="F84" s="34">
        <v>131.97926052411398</v>
      </c>
      <c r="G84" s="36">
        <v>14.337997476259867</v>
      </c>
      <c r="H84" s="34">
        <v>14.337997476259867</v>
      </c>
      <c r="I84" s="34">
        <v>3454.7675628662109</v>
      </c>
      <c r="J84" s="35">
        <v>1130</v>
      </c>
      <c r="K84" s="35">
        <v>434</v>
      </c>
      <c r="L84" s="34">
        <v>610.65423011779785</v>
      </c>
      <c r="M84" s="35">
        <v>26.154295841852825</v>
      </c>
      <c r="N84" s="35">
        <v>14</v>
      </c>
      <c r="O84" s="35">
        <v>24</v>
      </c>
      <c r="P84" s="35">
        <v>66</v>
      </c>
      <c r="Q84" s="34">
        <v>9608.9723205566406</v>
      </c>
      <c r="R84" s="34">
        <v>361.55210336049396</v>
      </c>
      <c r="U84" s="36">
        <v>25.319621386351415</v>
      </c>
      <c r="V84" s="38">
        <v>0.9892008625915889</v>
      </c>
      <c r="W84" s="36">
        <v>23.803264440720223</v>
      </c>
      <c r="X84" s="35">
        <v>4065.4217929840088</v>
      </c>
      <c r="Y84" s="34">
        <v>1890.7675628662109</v>
      </c>
      <c r="Z84" s="35">
        <v>2174.6542301177979</v>
      </c>
      <c r="AA84" s="34">
        <v>1044.6542301177979</v>
      </c>
      <c r="AB84" s="34">
        <v>17.799505492051441</v>
      </c>
      <c r="AC84" s="34">
        <v>11.686013638973236</v>
      </c>
      <c r="AD84" s="34">
        <v>13.025649815797806</v>
      </c>
      <c r="AE84" s="39">
        <v>12.466599315601391</v>
      </c>
      <c r="AF84" s="39">
        <v>12.107142857142858</v>
      </c>
      <c r="AG84" s="39">
        <v>9.3000000000000007</v>
      </c>
      <c r="AH84" s="35">
        <v>3282.0642440871143</v>
      </c>
      <c r="AI84" s="35">
        <v>6806.3046000595305</v>
      </c>
      <c r="AJ84" s="35">
        <v>11596.727808724661</v>
      </c>
      <c r="AK84" s="35">
        <v>2366.5516125635354</v>
      </c>
      <c r="AL84" s="35">
        <v>4623.2232096765556</v>
      </c>
      <c r="AM84" s="35">
        <v>8780.0543017373693</v>
      </c>
      <c r="AN84" s="38">
        <v>9.5007012084334555E-2</v>
      </c>
      <c r="AO84" s="38">
        <v>0.10710148222494416</v>
      </c>
      <c r="AP84" s="38">
        <v>0.1153719321733786</v>
      </c>
      <c r="AQ84" s="36">
        <v>16.656533109729637</v>
      </c>
      <c r="AR84" s="36">
        <v>9.2010210796113565</v>
      </c>
      <c r="AS84" s="36">
        <v>10.934152242002723</v>
      </c>
      <c r="AT84" s="36">
        <v>12.548232410674929</v>
      </c>
      <c r="AU84" s="36">
        <v>29.726752190684724</v>
      </c>
      <c r="AV84" s="36">
        <v>126.73475528423802</v>
      </c>
      <c r="AW84" s="36">
        <v>129.80063814268706</v>
      </c>
      <c r="AX84" s="36">
        <v>111.82287965587074</v>
      </c>
      <c r="AY84" s="36">
        <v>79.738354457623657</v>
      </c>
      <c r="AZ84" s="40">
        <v>0.99408421945007375</v>
      </c>
      <c r="BA84" s="40">
        <v>0.99480881650927711</v>
      </c>
      <c r="BB84" s="40">
        <v>0.99248296220822463</v>
      </c>
      <c r="BC84" s="40">
        <v>0.99469767219778382</v>
      </c>
      <c r="BD84" s="40">
        <v>0.99357012394978761</v>
      </c>
      <c r="BE84" s="40">
        <v>0.9855656068938935</v>
      </c>
      <c r="BF84" s="36">
        <v>126.30646661477998</v>
      </c>
      <c r="BG84" s="36">
        <v>112.04326728921008</v>
      </c>
      <c r="BH84" s="36">
        <v>104.01143305779644</v>
      </c>
      <c r="BJ84" s="41"/>
      <c r="BK84" s="41"/>
      <c r="BL84" s="35">
        <v>32</v>
      </c>
      <c r="BM84" s="35">
        <v>25</v>
      </c>
      <c r="BN84" s="35">
        <v>16</v>
      </c>
      <c r="BO84" s="35"/>
      <c r="BP84" s="35"/>
      <c r="BQ84" s="35"/>
      <c r="BR84" s="35"/>
      <c r="BS84" s="34">
        <v>117.66908597946167</v>
      </c>
      <c r="BT84" s="35">
        <v>13</v>
      </c>
      <c r="BU84" s="35">
        <v>26</v>
      </c>
      <c r="BV84" s="35">
        <v>61</v>
      </c>
      <c r="BW84" s="35">
        <v>28</v>
      </c>
      <c r="BX84" s="37"/>
      <c r="BY84" s="40">
        <v>0.98515761693939896</v>
      </c>
      <c r="CA84" s="38">
        <v>0.10213562974357668</v>
      </c>
      <c r="CB84" s="38">
        <v>0.10152123515955147</v>
      </c>
      <c r="CC84" s="36">
        <v>42.51116894682248</v>
      </c>
      <c r="CD84" s="36">
        <v>36.791706431343719</v>
      </c>
      <c r="CE84" s="35">
        <v>126.05037627546038</v>
      </c>
      <c r="CF84" s="36">
        <v>25.155151267943211</v>
      </c>
      <c r="CG84" s="42">
        <v>0.98515761693939896</v>
      </c>
      <c r="CH84" s="35">
        <v>3910.3599802136805</v>
      </c>
      <c r="CI84" s="42">
        <v>0.99331153756324408</v>
      </c>
      <c r="CJ84" s="42">
        <v>0.99287572630980259</v>
      </c>
      <c r="CK84" s="43">
        <v>0.84979314294727104</v>
      </c>
      <c r="CL84" s="35">
        <v>17.799505492051452</v>
      </c>
      <c r="CM84" s="39"/>
      <c r="CO84" s="42">
        <v>0.99341693426051147</v>
      </c>
      <c r="CQ84" s="37">
        <v>0.9892008625915889</v>
      </c>
      <c r="CR84" s="36">
        <v>151.40217844734565</v>
      </c>
    </row>
    <row r="85" spans="1:96" ht="11.25" customHeight="1">
      <c r="A85" s="33">
        <v>44645</v>
      </c>
      <c r="B85" s="34">
        <v>174.24203872680664</v>
      </c>
      <c r="C85" s="35">
        <v>138.19627173741659</v>
      </c>
      <c r="D85" s="35">
        <v>156</v>
      </c>
      <c r="E85" s="35">
        <v>144.29434807101885</v>
      </c>
      <c r="F85" s="34">
        <v>131.81619143486023</v>
      </c>
      <c r="G85" s="36">
        <v>14.103409200906754</v>
      </c>
      <c r="H85" s="34">
        <v>14.103409200906754</v>
      </c>
      <c r="I85" s="34">
        <v>3449.3571268717446</v>
      </c>
      <c r="J85" s="35">
        <v>1130</v>
      </c>
      <c r="K85" s="35">
        <v>434</v>
      </c>
      <c r="L85" s="34">
        <v>609.80998929341638</v>
      </c>
      <c r="M85" s="35">
        <v>26.307132999102276</v>
      </c>
      <c r="N85" s="35">
        <v>14</v>
      </c>
      <c r="O85" s="35">
        <v>24</v>
      </c>
      <c r="P85" s="35">
        <v>66</v>
      </c>
      <c r="Q85" s="34">
        <v>9723.0081176757813</v>
      </c>
      <c r="R85" s="34">
        <v>359.14383888244629</v>
      </c>
      <c r="U85" s="36">
        <v>25.42116240218834</v>
      </c>
      <c r="V85" s="38">
        <v>0.98579933710959255</v>
      </c>
      <c r="W85" s="36">
        <v>23.81864120016915</v>
      </c>
      <c r="X85" s="35">
        <v>4059.1671161651611</v>
      </c>
      <c r="Y85" s="34">
        <v>1885.3571268717446</v>
      </c>
      <c r="Z85" s="35">
        <v>2173.8099892934165</v>
      </c>
      <c r="AA85" s="34">
        <v>1043.8099892934165</v>
      </c>
      <c r="AB85" s="34">
        <v>17.803728262583416</v>
      </c>
      <c r="AC85" s="34">
        <v>11.705651928981146</v>
      </c>
      <c r="AD85" s="34">
        <v>12.864822198947271</v>
      </c>
      <c r="AE85" s="39">
        <v>12.430926111242274</v>
      </c>
      <c r="AF85" s="39">
        <v>12.107142857142858</v>
      </c>
      <c r="AG85" s="39">
        <v>9.3000000000000007</v>
      </c>
      <c r="AH85" s="35">
        <v>3300.2500115583848</v>
      </c>
      <c r="AI85" s="35">
        <v>6847.028209731282</v>
      </c>
      <c r="AJ85" s="35">
        <v>11673.066311260871</v>
      </c>
      <c r="AK85" s="35">
        <v>2381.1373151837079</v>
      </c>
      <c r="AL85" s="35">
        <v>4649.7392834949305</v>
      </c>
      <c r="AM85" s="35">
        <v>8834.9861259670361</v>
      </c>
      <c r="AN85" s="38">
        <v>9.4061967513353911E-2</v>
      </c>
      <c r="AO85" s="38">
        <v>0.10570080300329628</v>
      </c>
      <c r="AP85" s="38">
        <v>0.11444620139635112</v>
      </c>
      <c r="AQ85" s="36">
        <v>16.6889554840171</v>
      </c>
      <c r="AR85" s="36">
        <v>9.2237389804381511</v>
      </c>
      <c r="AS85" s="36">
        <v>10.815692778628408</v>
      </c>
      <c r="AT85" s="36">
        <v>12.392919040980287</v>
      </c>
      <c r="AU85" s="36">
        <v>29.455592141348017</v>
      </c>
      <c r="AV85" s="36">
        <v>125.51368951659633</v>
      </c>
      <c r="AW85" s="36">
        <v>130.28005945528633</v>
      </c>
      <c r="AX85" s="36">
        <v>112.915068417128</v>
      </c>
      <c r="AY85" s="36">
        <v>80.106929922197594</v>
      </c>
      <c r="AZ85" s="40">
        <v>0.99412045667810645</v>
      </c>
      <c r="BA85" s="40">
        <v>0.99483842027762881</v>
      </c>
      <c r="BB85" s="40">
        <v>0.99252969964423388</v>
      </c>
      <c r="BC85" s="40">
        <v>0.99479537825813114</v>
      </c>
      <c r="BD85" s="40">
        <v>0.9936651088705325</v>
      </c>
      <c r="BE85" s="40">
        <v>0.98579356122046446</v>
      </c>
      <c r="BF85" s="36">
        <v>127.57547303373565</v>
      </c>
      <c r="BG85" s="36">
        <v>113.52799277812279</v>
      </c>
      <c r="BH85" s="36">
        <v>104.85275923175023</v>
      </c>
      <c r="BJ85" s="41"/>
      <c r="BK85" s="41"/>
      <c r="BL85" s="35">
        <v>32</v>
      </c>
      <c r="BM85" s="35">
        <v>25</v>
      </c>
      <c r="BN85" s="35">
        <v>16</v>
      </c>
      <c r="BO85" s="35"/>
      <c r="BP85" s="35"/>
      <c r="BQ85" s="35"/>
      <c r="BR85" s="35"/>
      <c r="BS85" s="34">
        <v>117.72106003761292</v>
      </c>
      <c r="BT85" s="35">
        <v>13</v>
      </c>
      <c r="BU85" s="35">
        <v>26</v>
      </c>
      <c r="BV85" s="35">
        <v>61</v>
      </c>
      <c r="BW85" s="35">
        <v>28</v>
      </c>
      <c r="BX85" s="37"/>
      <c r="BY85" s="40">
        <v>0.98516979661101989</v>
      </c>
      <c r="CA85" s="38">
        <v>0.10104787229141503</v>
      </c>
      <c r="CB85" s="38">
        <v>0.10043957377438101</v>
      </c>
      <c r="CC85" s="36">
        <v>42.374202390511833</v>
      </c>
      <c r="CD85" s="36">
        <v>36.72838724308366</v>
      </c>
      <c r="CE85" s="35">
        <v>125.80293947600856</v>
      </c>
      <c r="CF85" s="36">
        <v>25.009419139893268</v>
      </c>
      <c r="CG85" s="42">
        <v>0.98516979661101989</v>
      </c>
      <c r="CH85" s="35">
        <v>3936.3519278662611</v>
      </c>
      <c r="CI85" s="42">
        <v>0.99331687474057684</v>
      </c>
      <c r="CJ85" s="42">
        <v>0.99299340132807301</v>
      </c>
      <c r="CK85" s="43">
        <v>0.84976967642822121</v>
      </c>
      <c r="CL85" s="35">
        <v>17.803728262583405</v>
      </c>
      <c r="CM85" s="39"/>
      <c r="CO85" s="42">
        <v>0.99345507214205664</v>
      </c>
      <c r="CQ85" s="37">
        <v>0.98579933710959255</v>
      </c>
      <c r="CR85" s="36">
        <v>151.94460072592364</v>
      </c>
    </row>
    <row r="86" spans="1:96" ht="11.25" customHeight="1">
      <c r="A86" s="33">
        <v>44644</v>
      </c>
      <c r="B86" s="34">
        <v>174.04931926727295</v>
      </c>
      <c r="C86" s="35">
        <v>139.36677141984305</v>
      </c>
      <c r="D86" s="35">
        <v>157</v>
      </c>
      <c r="E86" s="35">
        <v>145.44018134474754</v>
      </c>
      <c r="F86" s="34">
        <v>131.95354557037354</v>
      </c>
      <c r="G86" s="36">
        <v>13.774721254905065</v>
      </c>
      <c r="H86" s="34">
        <v>13.774721254905065</v>
      </c>
      <c r="I86" s="34">
        <v>3441.4264297485352</v>
      </c>
      <c r="J86" s="35">
        <v>1130</v>
      </c>
      <c r="K86" s="35">
        <v>434</v>
      </c>
      <c r="L86" s="34">
        <v>607.32106463114417</v>
      </c>
      <c r="M86" s="35">
        <v>26.45862700541814</v>
      </c>
      <c r="N86" s="35">
        <v>14</v>
      </c>
      <c r="O86" s="35">
        <v>24</v>
      </c>
      <c r="P86" s="35">
        <v>66</v>
      </c>
      <c r="Q86" s="34">
        <v>9945.1700337727871</v>
      </c>
      <c r="R86" s="34">
        <v>355.50358231862384</v>
      </c>
      <c r="U86" s="36">
        <v>25.588065076757363</v>
      </c>
      <c r="V86" s="38">
        <v>0.98023864400734007</v>
      </c>
      <c r="W86" s="36">
        <v>23.841268058859747</v>
      </c>
      <c r="X86" s="35">
        <v>4048.7474943796792</v>
      </c>
      <c r="Y86" s="34">
        <v>1877.4264297485352</v>
      </c>
      <c r="Z86" s="35">
        <v>2171.3210646311441</v>
      </c>
      <c r="AA86" s="34">
        <v>1041.3210646311441</v>
      </c>
      <c r="AB86" s="34">
        <v>17.633228580156963</v>
      </c>
      <c r="AC86" s="34">
        <v>11.559818655252457</v>
      </c>
      <c r="AD86" s="34">
        <v>12.674992104371389</v>
      </c>
      <c r="AE86" s="39">
        <v>12.378635800539792</v>
      </c>
      <c r="AF86" s="39">
        <v>12.107142857142858</v>
      </c>
      <c r="AG86" s="39">
        <v>9.3000000000000007</v>
      </c>
      <c r="AH86" s="35">
        <v>3348.7905430878664</v>
      </c>
      <c r="AI86" s="35">
        <v>6956.720355801388</v>
      </c>
      <c r="AJ86" s="35">
        <v>11880.92405723915</v>
      </c>
      <c r="AK86" s="35">
        <v>2417.9723633952599</v>
      </c>
      <c r="AL86" s="35">
        <v>4720.8100020435913</v>
      </c>
      <c r="AM86" s="35">
        <v>8983.7138869440296</v>
      </c>
      <c r="AN86" s="38">
        <v>9.268731390359887E-2</v>
      </c>
      <c r="AO86" s="38">
        <v>0.10413962701395134</v>
      </c>
      <c r="AP86" s="38">
        <v>0.11347957118255977</v>
      </c>
      <c r="AQ86" s="36">
        <v>16.580612764770802</v>
      </c>
      <c r="AR86" s="36">
        <v>9.1300050760328695</v>
      </c>
      <c r="AS86" s="36">
        <v>10.704397486221971</v>
      </c>
      <c r="AT86" s="36">
        <v>12.084239366255259</v>
      </c>
      <c r="AU86" s="36">
        <v>28.848493320335464</v>
      </c>
      <c r="AV86" s="36">
        <v>122.73950111268222</v>
      </c>
      <c r="AW86" s="36">
        <v>130.91346227167665</v>
      </c>
      <c r="AX86" s="36">
        <v>113.96131940725076</v>
      </c>
      <c r="AY86" s="36">
        <v>80.333572767935337</v>
      </c>
      <c r="AZ86" s="40">
        <v>0.99421002480758647</v>
      </c>
      <c r="BA86" s="40">
        <v>0.99491612668385077</v>
      </c>
      <c r="BB86" s="40">
        <v>0.9926533724436708</v>
      </c>
      <c r="BC86" s="40">
        <v>0.99500232527501398</v>
      </c>
      <c r="BD86" s="40">
        <v>0.99388907977490148</v>
      </c>
      <c r="BE86" s="40">
        <v>0.9863375545284162</v>
      </c>
      <c r="BF86" s="36">
        <v>129.4675559643558</v>
      </c>
      <c r="BG86" s="36">
        <v>115.22991145716691</v>
      </c>
      <c r="BH86" s="36">
        <v>105.74590540789981</v>
      </c>
      <c r="BJ86" s="41"/>
      <c r="BK86" s="41"/>
      <c r="BL86" s="35">
        <v>30.041666666666668</v>
      </c>
      <c r="BM86" s="35">
        <v>25</v>
      </c>
      <c r="BN86" s="35">
        <v>16</v>
      </c>
      <c r="BO86" s="35"/>
      <c r="BP86" s="35"/>
      <c r="BQ86" s="35"/>
      <c r="BR86" s="35"/>
      <c r="BS86" s="34">
        <v>118.19429238637288</v>
      </c>
      <c r="BT86" s="35">
        <v>13</v>
      </c>
      <c r="BU86" s="35">
        <v>26</v>
      </c>
      <c r="BV86" s="35">
        <v>61</v>
      </c>
      <c r="BW86" s="35">
        <v>28</v>
      </c>
      <c r="BX86" s="37"/>
      <c r="BY86" s="40">
        <v>0.98532057892760294</v>
      </c>
      <c r="CA86" s="38">
        <v>9.9678815263545412E-2</v>
      </c>
      <c r="CB86" s="38">
        <v>9.9069828224956108E-2</v>
      </c>
      <c r="CC86" s="36">
        <v>41.868039339780807</v>
      </c>
      <c r="CD86" s="36">
        <v>36.415015327025642</v>
      </c>
      <c r="CE86" s="35">
        <v>125.67058999633771</v>
      </c>
      <c r="CF86" s="36">
        <v>24.543951686252861</v>
      </c>
      <c r="CG86" s="42">
        <v>0.98532057892760294</v>
      </c>
      <c r="CH86" s="35">
        <v>4002.1231404586933</v>
      </c>
      <c r="CI86" s="42">
        <v>0.99338885234741037</v>
      </c>
      <c r="CJ86" s="42">
        <v>0.99325972339552226</v>
      </c>
      <c r="CK86" s="43">
        <v>0.84999779179259649</v>
      </c>
      <c r="CL86" s="35">
        <v>17.633228580156953</v>
      </c>
      <c r="CM86" s="39"/>
      <c r="CO86" s="42">
        <v>0.99357688428360447</v>
      </c>
      <c r="CQ86" s="37">
        <v>0.98023864400734007</v>
      </c>
      <c r="CR86" s="36">
        <v>152.63466414447618</v>
      </c>
    </row>
    <row r="87" spans="1:96" ht="11.25" customHeight="1">
      <c r="A87" s="33">
        <v>44643</v>
      </c>
      <c r="B87" s="34">
        <v>173.97792482376099</v>
      </c>
      <c r="C87" s="35">
        <v>140.18928784132004</v>
      </c>
      <c r="D87" s="35">
        <v>158</v>
      </c>
      <c r="E87" s="35">
        <v>146.21770177284876</v>
      </c>
      <c r="F87" s="34">
        <v>131.32243847846985</v>
      </c>
      <c r="G87" s="36">
        <v>13.999939074118933</v>
      </c>
      <c r="H87" s="34">
        <v>13.999939074118933</v>
      </c>
      <c r="I87" s="34">
        <v>3456.2451553344727</v>
      </c>
      <c r="J87" s="35">
        <v>1130</v>
      </c>
      <c r="K87" s="35">
        <v>434</v>
      </c>
      <c r="L87" s="34">
        <v>610.29655774434411</v>
      </c>
      <c r="M87" s="35">
        <v>25.406031529108684</v>
      </c>
      <c r="N87" s="35">
        <v>14</v>
      </c>
      <c r="O87" s="35">
        <v>24</v>
      </c>
      <c r="P87" s="35">
        <v>66</v>
      </c>
      <c r="Q87" s="34">
        <v>9556.0207010904942</v>
      </c>
      <c r="R87" s="34">
        <v>358.25670750935871</v>
      </c>
      <c r="U87" s="36">
        <v>25.605732776500556</v>
      </c>
      <c r="V87" s="38">
        <v>0.97965221121805091</v>
      </c>
      <c r="W87" s="36">
        <v>23.799073409977041</v>
      </c>
      <c r="X87" s="35">
        <v>4066.5417130788169</v>
      </c>
      <c r="Y87" s="34">
        <v>1892.2451553344727</v>
      </c>
      <c r="Z87" s="35">
        <v>2174.2965577443442</v>
      </c>
      <c r="AA87" s="34">
        <v>1044.2965577443442</v>
      </c>
      <c r="AB87" s="34">
        <v>17.810712158679962</v>
      </c>
      <c r="AC87" s="34">
        <v>11.782298227151236</v>
      </c>
      <c r="AD87" s="34">
        <v>12.940347472826639</v>
      </c>
      <c r="AE87" s="39">
        <v>12.476341683523996</v>
      </c>
      <c r="AF87" s="39">
        <v>12.107142857142858</v>
      </c>
      <c r="AG87" s="39">
        <v>9.3000000000000007</v>
      </c>
      <c r="AH87" s="35">
        <v>3241.937050383141</v>
      </c>
      <c r="AI87" s="35">
        <v>6723.9641048313561</v>
      </c>
      <c r="AJ87" s="35">
        <v>11458.640033820058</v>
      </c>
      <c r="AK87" s="35">
        <v>2337.1140826554074</v>
      </c>
      <c r="AL87" s="35">
        <v>4566.9600193388551</v>
      </c>
      <c r="AM87" s="35">
        <v>8674.5971463979458</v>
      </c>
      <c r="AN87" s="38">
        <v>9.2969138608380422E-2</v>
      </c>
      <c r="AO87" s="38">
        <v>0.10278504765272382</v>
      </c>
      <c r="AP87" s="38">
        <v>0.111477839201468</v>
      </c>
      <c r="AQ87" s="36">
        <v>16.663966716242545</v>
      </c>
      <c r="AR87" s="36">
        <v>9.2799239543110037</v>
      </c>
      <c r="AS87" s="36">
        <v>10.869591904520378</v>
      </c>
      <c r="AT87" s="36">
        <v>12.593467263488771</v>
      </c>
      <c r="AU87" s="36">
        <v>29.802490039900515</v>
      </c>
      <c r="AV87" s="36">
        <v>127.03724127930084</v>
      </c>
      <c r="AW87" s="36">
        <v>131.46809684514454</v>
      </c>
      <c r="AX87" s="36">
        <v>115.39411171561117</v>
      </c>
      <c r="AY87" s="36">
        <v>81.72714531955063</v>
      </c>
      <c r="AZ87" s="40">
        <v>0.99400970619966766</v>
      </c>
      <c r="BA87" s="40">
        <v>0.9947448631259368</v>
      </c>
      <c r="BB87" s="40">
        <v>0.99239157751234519</v>
      </c>
      <c r="BC87" s="40">
        <v>0.99461153079477393</v>
      </c>
      <c r="BD87" s="40">
        <v>0.99347432648551737</v>
      </c>
      <c r="BE87" s="40">
        <v>0.98535525752546893</v>
      </c>
      <c r="BF87" s="36">
        <v>129.07509071960249</v>
      </c>
      <c r="BG87" s="36">
        <v>116.74849867797865</v>
      </c>
      <c r="BH87" s="36">
        <v>107.64471293987889</v>
      </c>
      <c r="BJ87" s="41"/>
      <c r="BK87" s="41"/>
      <c r="BL87" s="35">
        <v>30</v>
      </c>
      <c r="BM87" s="35">
        <v>25</v>
      </c>
      <c r="BN87" s="35">
        <v>16</v>
      </c>
      <c r="BO87" s="35"/>
      <c r="BP87" s="35"/>
      <c r="BQ87" s="35"/>
      <c r="BR87" s="35"/>
      <c r="BS87" s="34">
        <v>117.34232401847839</v>
      </c>
      <c r="BT87" s="35">
        <v>13</v>
      </c>
      <c r="BU87" s="35">
        <v>26</v>
      </c>
      <c r="BV87" s="35">
        <v>61</v>
      </c>
      <c r="BW87" s="35">
        <v>28</v>
      </c>
      <c r="BX87" s="37"/>
      <c r="BY87" s="40">
        <v>0.98539809247350918</v>
      </c>
      <c r="CA87" s="38">
        <v>9.9071621597464313E-2</v>
      </c>
      <c r="CB87" s="38">
        <v>9.8502528868035566E-2</v>
      </c>
      <c r="CC87" s="36">
        <v>42.533357858657837</v>
      </c>
      <c r="CD87" s="36">
        <v>36.813482575073927</v>
      </c>
      <c r="CE87" s="35">
        <v>126.04895171636154</v>
      </c>
      <c r="CF87" s="36">
        <v>24.513447836236217</v>
      </c>
      <c r="CG87" s="42">
        <v>0.98539809247350918</v>
      </c>
      <c r="CH87" s="35">
        <v>3861.9461825955354</v>
      </c>
      <c r="CI87" s="42">
        <v>0.99342144340498462</v>
      </c>
      <c r="CJ87" s="42">
        <v>0.99276662169272312</v>
      </c>
      <c r="CK87" s="43">
        <v>0.84992246463831722</v>
      </c>
      <c r="CL87" s="35">
        <v>17.810712158679962</v>
      </c>
      <c r="CM87" s="39"/>
      <c r="CO87" s="42">
        <v>0.99358486709586546</v>
      </c>
      <c r="CQ87" s="37">
        <v>0.97965221121805091</v>
      </c>
      <c r="CR87" s="36">
        <v>153.15751088559168</v>
      </c>
    </row>
    <row r="88" spans="1:96" ht="11.25" customHeight="1">
      <c r="A88" s="33">
        <v>44642</v>
      </c>
      <c r="B88" s="34">
        <v>174.24839194615683</v>
      </c>
      <c r="C88" s="35">
        <v>141.03186023235321</v>
      </c>
      <c r="D88" s="35">
        <v>159</v>
      </c>
      <c r="E88" s="35">
        <v>147.03989843527475</v>
      </c>
      <c r="F88" s="34">
        <v>131.23353060086569</v>
      </c>
      <c r="G88" s="36">
        <v>14.051945328712463</v>
      </c>
      <c r="H88" s="34">
        <v>14.051945328712463</v>
      </c>
      <c r="I88" s="34">
        <v>3456.9314142862954</v>
      </c>
      <c r="J88" s="35">
        <v>1130</v>
      </c>
      <c r="K88" s="35">
        <v>434</v>
      </c>
      <c r="L88" s="34">
        <v>611.51003901163733</v>
      </c>
      <c r="M88" s="35">
        <v>24.790038983027141</v>
      </c>
      <c r="N88" s="35">
        <v>14</v>
      </c>
      <c r="O88" s="35">
        <v>24</v>
      </c>
      <c r="P88" s="35">
        <v>66</v>
      </c>
      <c r="Q88" s="34">
        <v>9283.8933817545567</v>
      </c>
      <c r="R88" s="34">
        <v>359.85147857666016</v>
      </c>
      <c r="U88" s="36">
        <v>25.268363908485135</v>
      </c>
      <c r="V88" s="38">
        <v>0.99092327631684318</v>
      </c>
      <c r="W88" s="36">
        <v>23.797128129310096</v>
      </c>
      <c r="X88" s="35">
        <v>4068.4414532979326</v>
      </c>
      <c r="Y88" s="34">
        <v>1892.9314142862954</v>
      </c>
      <c r="Z88" s="35">
        <v>2175.5100390116372</v>
      </c>
      <c r="AA88" s="34">
        <v>1045.5100390116372</v>
      </c>
      <c r="AB88" s="34">
        <v>17.96813976764679</v>
      </c>
      <c r="AC88" s="34">
        <v>11.960101564725241</v>
      </c>
      <c r="AD88" s="34">
        <v>13.148464242617289</v>
      </c>
      <c r="AE88" s="39">
        <v>12.480866467821729</v>
      </c>
      <c r="AF88" s="39">
        <v>12.107142857142858</v>
      </c>
      <c r="AG88" s="39">
        <v>9.3000000000000007</v>
      </c>
      <c r="AH88" s="35">
        <v>3160.878317184176</v>
      </c>
      <c r="AI88" s="35">
        <v>6551.2546561517483</v>
      </c>
      <c r="AJ88" s="35">
        <v>11153.959994103356</v>
      </c>
      <c r="AK88" s="35">
        <v>2278.9127603463558</v>
      </c>
      <c r="AL88" s="35">
        <v>4451.4005343226318</v>
      </c>
      <c r="AM88" s="35">
        <v>8448.2094412900933</v>
      </c>
      <c r="AN88" s="38">
        <v>9.3507053382778843E-2</v>
      </c>
      <c r="AO88" s="38">
        <v>0.10268892281870082</v>
      </c>
      <c r="AP88" s="38">
        <v>0.11079925546244643</v>
      </c>
      <c r="AQ88" s="36">
        <v>16.798686803047094</v>
      </c>
      <c r="AR88" s="36">
        <v>9.4093200923875298</v>
      </c>
      <c r="AS88" s="36">
        <v>11.020149690852685</v>
      </c>
      <c r="AT88" s="36">
        <v>13.068420890556551</v>
      </c>
      <c r="AU88" s="36">
        <v>30.927954259959275</v>
      </c>
      <c r="AV88" s="36">
        <v>131.9422251368398</v>
      </c>
      <c r="AW88" s="36">
        <v>132.26361695881079</v>
      </c>
      <c r="AX88" s="36">
        <v>116.83100121731172</v>
      </c>
      <c r="AY88" s="36">
        <v>83.173721982907296</v>
      </c>
      <c r="AZ88" s="40">
        <v>0.99385671964122391</v>
      </c>
      <c r="BA88" s="40">
        <v>0.99460843844202573</v>
      </c>
      <c r="BB88" s="40">
        <v>0.99218769368128712</v>
      </c>
      <c r="BC88" s="40">
        <v>0.99426550190163043</v>
      </c>
      <c r="BD88" s="40">
        <v>0.9930520846143841</v>
      </c>
      <c r="BE88" s="40">
        <v>0.9843822260736127</v>
      </c>
      <c r="BF88" s="36">
        <v>128.33256493365275</v>
      </c>
      <c r="BG88" s="36">
        <v>116.85778437062993</v>
      </c>
      <c r="BH88" s="36">
        <v>108.30397686261711</v>
      </c>
      <c r="BJ88" s="41"/>
      <c r="BK88" s="41"/>
      <c r="BL88" s="35">
        <v>30</v>
      </c>
      <c r="BM88" s="35">
        <v>25</v>
      </c>
      <c r="BN88" s="35">
        <v>16</v>
      </c>
      <c r="BO88" s="35"/>
      <c r="BP88" s="35"/>
      <c r="BQ88" s="35"/>
      <c r="BR88" s="35"/>
      <c r="BS88" s="34">
        <v>117.17229684193929</v>
      </c>
      <c r="BT88" s="35">
        <v>13</v>
      </c>
      <c r="BU88" s="35">
        <v>26</v>
      </c>
      <c r="BV88" s="35">
        <v>61</v>
      </c>
      <c r="BW88" s="35">
        <v>28</v>
      </c>
      <c r="BX88" s="37"/>
      <c r="BY88" s="40">
        <v>0.98538947151442713</v>
      </c>
      <c r="CA88" s="38">
        <v>9.9212003935020693E-2</v>
      </c>
      <c r="CB88" s="38">
        <v>9.8679365477625264E-2</v>
      </c>
      <c r="CC88" s="36">
        <v>43.076705574989319</v>
      </c>
      <c r="CD88" s="36">
        <v>37.228156586287305</v>
      </c>
      <c r="CE88" s="35">
        <v>126.72191589139993</v>
      </c>
      <c r="CF88" s="36">
        <v>24.831582718124359</v>
      </c>
      <c r="CG88" s="42">
        <v>0.98538947151442713</v>
      </c>
      <c r="CH88" s="35">
        <v>3763.5780108377039</v>
      </c>
      <c r="CI88" s="42">
        <v>0.99341317254175654</v>
      </c>
      <c r="CJ88" s="42">
        <v>0.99229588423722881</v>
      </c>
      <c r="CK88" s="43">
        <v>0.84969427579793755</v>
      </c>
      <c r="CL88" s="35">
        <v>17.96813976764679</v>
      </c>
      <c r="CM88" s="39"/>
      <c r="CO88" s="42">
        <v>0.99350161166960349</v>
      </c>
      <c r="CQ88" s="37">
        <v>0.99092327631684318</v>
      </c>
      <c r="CR88" s="36">
        <v>153.80687662643399</v>
      </c>
    </row>
    <row r="89" spans="1:96" ht="11.25" customHeight="1">
      <c r="A89" s="33">
        <v>44641</v>
      </c>
      <c r="B89" s="34">
        <v>174.18155002593994</v>
      </c>
      <c r="C89" s="35">
        <v>141.86936549345651</v>
      </c>
      <c r="D89" s="35">
        <v>160</v>
      </c>
      <c r="E89" s="35">
        <v>147.86624864737192</v>
      </c>
      <c r="F89" s="34">
        <v>130.52711351712546</v>
      </c>
      <c r="G89" s="36">
        <v>14.047908753156662</v>
      </c>
      <c r="H89" s="34">
        <v>14.047908753156662</v>
      </c>
      <c r="I89" s="34">
        <v>3470.101359049479</v>
      </c>
      <c r="J89" s="35">
        <v>1130</v>
      </c>
      <c r="K89" s="35">
        <v>434</v>
      </c>
      <c r="L89" s="34">
        <v>613.50270398457849</v>
      </c>
      <c r="M89" s="35">
        <v>23.59828023115794</v>
      </c>
      <c r="N89" s="35">
        <v>14</v>
      </c>
      <c r="O89" s="35">
        <v>24</v>
      </c>
      <c r="P89" s="35">
        <v>66</v>
      </c>
      <c r="Q89" s="34">
        <v>8782.2183329264317</v>
      </c>
      <c r="R89" s="34">
        <v>361.26378059387207</v>
      </c>
      <c r="U89" s="36">
        <v>25.01278003056844</v>
      </c>
      <c r="V89" s="38">
        <v>0.99956549646477255</v>
      </c>
      <c r="W89" s="36">
        <v>23.759945458560619</v>
      </c>
      <c r="X89" s="35">
        <v>4083.6040630340576</v>
      </c>
      <c r="Y89" s="34">
        <v>1906.101359049479</v>
      </c>
      <c r="Z89" s="35">
        <v>2177.5027039845786</v>
      </c>
      <c r="AA89" s="34">
        <v>1047.5027039845786</v>
      </c>
      <c r="AB89" s="34">
        <v>18.130634506543476</v>
      </c>
      <c r="AC89" s="34">
        <v>12.133751352628073</v>
      </c>
      <c r="AD89" s="34">
        <v>13.333484301964441</v>
      </c>
      <c r="AE89" s="39">
        <v>12.567701268458105</v>
      </c>
      <c r="AF89" s="39">
        <v>12.107142857142858</v>
      </c>
      <c r="AG89" s="39">
        <v>9.3000000000000007</v>
      </c>
      <c r="AH89" s="35">
        <v>3012.0954509624098</v>
      </c>
      <c r="AI89" s="35">
        <v>6235.5218409311683</v>
      </c>
      <c r="AJ89" s="35">
        <v>10599.923923552524</v>
      </c>
      <c r="AK89" s="35">
        <v>2168.5431017510637</v>
      </c>
      <c r="AL89" s="35">
        <v>4239.6709264947676</v>
      </c>
      <c r="AM89" s="35">
        <v>8035.3611488772922</v>
      </c>
      <c r="AN89" s="38">
        <v>9.4307693106617269E-2</v>
      </c>
      <c r="AO89" s="38">
        <v>0.10186181307390749</v>
      </c>
      <c r="AP89" s="38">
        <v>0.10897707859866775</v>
      </c>
      <c r="AQ89" s="36">
        <v>16.880986997464511</v>
      </c>
      <c r="AR89" s="36">
        <v>9.5282456083848377</v>
      </c>
      <c r="AS89" s="36">
        <v>11.135025207715438</v>
      </c>
      <c r="AT89" s="36">
        <v>13.949707256565377</v>
      </c>
      <c r="AU89" s="36">
        <v>32.75570458198451</v>
      </c>
      <c r="AV89" s="36">
        <v>139.93111725249227</v>
      </c>
      <c r="AW89" s="36">
        <v>133.20483349778624</v>
      </c>
      <c r="AX89" s="36">
        <v>118.80686093805545</v>
      </c>
      <c r="AY89" s="36">
        <v>85.301966584705553</v>
      </c>
      <c r="AZ89" s="40">
        <v>0.99354405269201462</v>
      </c>
      <c r="BA89" s="40">
        <v>0.99433918329603888</v>
      </c>
      <c r="BB89" s="40">
        <v>0.99178630570833504</v>
      </c>
      <c r="BC89" s="40">
        <v>0.99356724464212798</v>
      </c>
      <c r="BD89" s="40">
        <v>0.99227399834801178</v>
      </c>
      <c r="BE89" s="40">
        <v>0.98258558456055911</v>
      </c>
      <c r="BF89" s="36">
        <v>127.24306580624014</v>
      </c>
      <c r="BG89" s="36">
        <v>117.80666019849073</v>
      </c>
      <c r="BH89" s="36">
        <v>110.11489897056849</v>
      </c>
      <c r="BJ89" s="41"/>
      <c r="BK89" s="41"/>
      <c r="BL89" s="35">
        <v>30</v>
      </c>
      <c r="BM89" s="35">
        <v>25</v>
      </c>
      <c r="BN89" s="35">
        <v>16</v>
      </c>
      <c r="BO89" s="35"/>
      <c r="BP89" s="35"/>
      <c r="BQ89" s="35"/>
      <c r="BR89" s="35"/>
      <c r="BS89" s="34">
        <v>116.45414304733276</v>
      </c>
      <c r="BT89" s="35">
        <v>13</v>
      </c>
      <c r="BU89" s="35">
        <v>26</v>
      </c>
      <c r="BV89" s="35">
        <v>61</v>
      </c>
      <c r="BW89" s="35">
        <v>28</v>
      </c>
      <c r="BX89" s="37"/>
      <c r="BY89" s="40">
        <v>0.98536700729827031</v>
      </c>
      <c r="CA89" s="38">
        <v>9.9072113174878212E-2</v>
      </c>
      <c r="CB89" s="38">
        <v>9.8602284913777039E-2</v>
      </c>
      <c r="CC89" s="36">
        <v>43.597870161135987</v>
      </c>
      <c r="CD89" s="36">
        <v>37.544257813564784</v>
      </c>
      <c r="CE89" s="35">
        <v>127.65000700929343</v>
      </c>
      <c r="CF89" s="36">
        <v>25.185127731818405</v>
      </c>
      <c r="CG89" s="42">
        <v>0.98536700729827031</v>
      </c>
      <c r="CH89" s="35">
        <v>3576.7363989496462</v>
      </c>
      <c r="CI89" s="42">
        <v>0.99340228700161193</v>
      </c>
      <c r="CJ89" s="42">
        <v>0.99139634021495993</v>
      </c>
      <c r="CK89" s="43">
        <v>0.84976440063370029</v>
      </c>
      <c r="CL89" s="35">
        <v>18.130634506543487</v>
      </c>
      <c r="CM89" s="39"/>
      <c r="CO89" s="42">
        <v>0.99340908946442075</v>
      </c>
      <c r="CQ89" s="37">
        <v>0.99956549646477255</v>
      </c>
      <c r="CR89" s="36">
        <v>154.33794995035515</v>
      </c>
    </row>
    <row r="90" spans="1:96" ht="11.25" customHeight="1">
      <c r="A90" s="33">
        <v>44640</v>
      </c>
      <c r="B90" s="34">
        <v>174.90730746587118</v>
      </c>
      <c r="C90" s="35">
        <v>142.89636671543121</v>
      </c>
      <c r="D90" s="35">
        <v>161</v>
      </c>
      <c r="E90" s="35">
        <v>148.81214386224747</v>
      </c>
      <c r="F90" s="34">
        <v>131.35149558385214</v>
      </c>
      <c r="G90" s="36">
        <v>14.036282956600189</v>
      </c>
      <c r="H90" s="34">
        <v>14.036282956600189</v>
      </c>
      <c r="I90" s="34">
        <v>3473.3793792724609</v>
      </c>
      <c r="J90" s="35">
        <v>1130</v>
      </c>
      <c r="K90" s="35">
        <v>434</v>
      </c>
      <c r="L90" s="34">
        <v>614.05107943216956</v>
      </c>
      <c r="M90" s="35">
        <v>23.672084053357441</v>
      </c>
      <c r="N90" s="35">
        <v>14</v>
      </c>
      <c r="O90" s="35">
        <v>24</v>
      </c>
      <c r="P90" s="35">
        <v>66</v>
      </c>
      <c r="Q90" s="34">
        <v>8995.8956705729161</v>
      </c>
      <c r="R90" s="34">
        <v>363.23070526123047</v>
      </c>
      <c r="U90" s="36">
        <v>24.904310438368057</v>
      </c>
      <c r="V90" s="38">
        <v>1.0032605097817622</v>
      </c>
      <c r="W90" s="36">
        <v>23.750734458236472</v>
      </c>
      <c r="X90" s="35">
        <v>4087.4304587046304</v>
      </c>
      <c r="Y90" s="34">
        <v>1909.3793792724609</v>
      </c>
      <c r="Z90" s="35">
        <v>2178.0510794321694</v>
      </c>
      <c r="AA90" s="34">
        <v>1048.0510794321694</v>
      </c>
      <c r="AB90" s="34">
        <v>18.103633284568787</v>
      </c>
      <c r="AC90" s="34">
        <v>12.187856137752533</v>
      </c>
      <c r="AD90" s="34">
        <v>13.322415073712667</v>
      </c>
      <c r="AE90" s="39">
        <v>12.589314588609632</v>
      </c>
      <c r="AF90" s="39">
        <v>12.107142857142858</v>
      </c>
      <c r="AG90" s="39">
        <v>9.3000000000000007</v>
      </c>
      <c r="AH90" s="35">
        <v>3079.2419343059896</v>
      </c>
      <c r="AI90" s="35">
        <v>6373.3785021880431</v>
      </c>
      <c r="AJ90" s="35">
        <v>10831.317526545698</v>
      </c>
      <c r="AK90" s="35">
        <v>2215.946505615731</v>
      </c>
      <c r="AL90" s="35">
        <v>4333.8396806850715</v>
      </c>
      <c r="AM90" s="35">
        <v>8211.988483594605</v>
      </c>
      <c r="AN90" s="38">
        <v>9.4357959335912317E-2</v>
      </c>
      <c r="AO90" s="38">
        <v>0.10179817462116983</v>
      </c>
      <c r="AP90" s="38">
        <v>0.10936245374860937</v>
      </c>
      <c r="AQ90" s="36">
        <v>16.838195923567405</v>
      </c>
      <c r="AR90" s="36">
        <v>9.5658522525114265</v>
      </c>
      <c r="AS90" s="36">
        <v>11.114770770657305</v>
      </c>
      <c r="AT90" s="36">
        <v>13.725323163245575</v>
      </c>
      <c r="AU90" s="36">
        <v>32.162419658799038</v>
      </c>
      <c r="AV90" s="36">
        <v>137.42755892388499</v>
      </c>
      <c r="AW90" s="36">
        <v>133.85582160597238</v>
      </c>
      <c r="AX90" s="36">
        <v>119.32059057109819</v>
      </c>
      <c r="AY90" s="36">
        <v>85.315594348476594</v>
      </c>
      <c r="AZ90" s="40">
        <v>0.99368215795619586</v>
      </c>
      <c r="BA90" s="40">
        <v>0.99446218555177235</v>
      </c>
      <c r="BB90" s="40">
        <v>0.99196296973237963</v>
      </c>
      <c r="BC90" s="40">
        <v>0.99380611258960327</v>
      </c>
      <c r="BD90" s="40">
        <v>0.9925787703218143</v>
      </c>
      <c r="BE90" s="40">
        <v>0.98326500832308406</v>
      </c>
      <c r="BF90" s="36">
        <v>127.17528107279489</v>
      </c>
      <c r="BG90" s="36">
        <v>117.88030624966132</v>
      </c>
      <c r="BH90" s="36">
        <v>109.72687232845294</v>
      </c>
      <c r="BJ90" s="41"/>
      <c r="BK90" s="41"/>
      <c r="BL90" s="35">
        <v>30</v>
      </c>
      <c r="BM90" s="35">
        <v>25</v>
      </c>
      <c r="BN90" s="35">
        <v>16</v>
      </c>
      <c r="BO90" s="35"/>
      <c r="BP90" s="35"/>
      <c r="BQ90" s="35"/>
      <c r="BR90" s="35"/>
      <c r="BS90" s="34">
        <v>117.3262243270874</v>
      </c>
      <c r="BT90" s="35">
        <v>13</v>
      </c>
      <c r="BU90" s="35">
        <v>26</v>
      </c>
      <c r="BV90" s="35">
        <v>61</v>
      </c>
      <c r="BW90" s="35">
        <v>28</v>
      </c>
      <c r="BX90" s="37"/>
      <c r="BY90" s="40">
        <v>0.9856303081212715</v>
      </c>
      <c r="CA90" s="38">
        <v>9.9139547333226247E-2</v>
      </c>
      <c r="CB90" s="38">
        <v>9.8653313289034636E-2</v>
      </c>
      <c r="CC90" s="36">
        <v>43.613904496033989</v>
      </c>
      <c r="CD90" s="36">
        <v>37.518818946736133</v>
      </c>
      <c r="CE90" s="35">
        <v>127.91881239024005</v>
      </c>
      <c r="CF90" s="36">
        <v>24.843387469282778</v>
      </c>
      <c r="CG90" s="42">
        <v>0.9856303081212715</v>
      </c>
      <c r="CH90" s="35">
        <v>3654.1716347456077</v>
      </c>
      <c r="CI90" s="42">
        <v>0.99352190142677699</v>
      </c>
      <c r="CJ90" s="42">
        <v>0.99172678638126777</v>
      </c>
      <c r="CK90" s="43">
        <v>0.84977088035235426</v>
      </c>
      <c r="CL90" s="35">
        <v>18.103633284568787</v>
      </c>
      <c r="CM90" s="39"/>
      <c r="CO90" s="42">
        <v>0.99349852238375169</v>
      </c>
      <c r="CQ90" s="37">
        <v>1.0032605097817622</v>
      </c>
      <c r="CR90" s="36">
        <v>155.25032057521037</v>
      </c>
    </row>
    <row r="91" spans="1:96" ht="11.25" customHeight="1">
      <c r="A91" s="33">
        <v>44639</v>
      </c>
      <c r="B91" s="34">
        <v>175.6522134145101</v>
      </c>
      <c r="C91" s="35">
        <v>153.90039968490601</v>
      </c>
      <c r="D91" s="35">
        <v>172</v>
      </c>
      <c r="E91" s="35">
        <v>160.01182784636816</v>
      </c>
      <c r="F91" s="34">
        <v>132.46853415171304</v>
      </c>
      <c r="G91" s="36">
        <v>14.032334665457407</v>
      </c>
      <c r="H91" s="34">
        <v>14.032334665457407</v>
      </c>
      <c r="I91" s="34">
        <v>3473.3044001261392</v>
      </c>
      <c r="J91" s="35">
        <v>1130</v>
      </c>
      <c r="K91" s="35">
        <v>434</v>
      </c>
      <c r="L91" s="34">
        <v>612.037270228068</v>
      </c>
      <c r="M91" s="35">
        <v>24.798265914122265</v>
      </c>
      <c r="N91" s="35">
        <v>14</v>
      </c>
      <c r="O91" s="35">
        <v>24</v>
      </c>
      <c r="P91" s="35">
        <v>66</v>
      </c>
      <c r="Q91" s="34">
        <v>9428.4423726399746</v>
      </c>
      <c r="R91" s="34">
        <v>364.18924077351886</v>
      </c>
      <c r="U91" s="36">
        <v>25.031974227340129</v>
      </c>
      <c r="V91" s="38">
        <v>0.99891334468981885</v>
      </c>
      <c r="W91" s="36">
        <v>23.750944949935864</v>
      </c>
      <c r="X91" s="35">
        <v>4085.3416703542071</v>
      </c>
      <c r="Y91" s="34">
        <v>1909.3044001261392</v>
      </c>
      <c r="Z91" s="35">
        <v>2176.0372702280679</v>
      </c>
      <c r="AA91" s="34">
        <v>1046.0372702280679</v>
      </c>
      <c r="AB91" s="34">
        <v>18.099600315093994</v>
      </c>
      <c r="AC91" s="34">
        <v>11.988172153631846</v>
      </c>
      <c r="AD91" s="34">
        <v>13.150998363892237</v>
      </c>
      <c r="AE91" s="39">
        <v>12.588820220611908</v>
      </c>
      <c r="AF91" s="39">
        <v>12.107142857142858</v>
      </c>
      <c r="AG91" s="39">
        <v>9.3000000000000007</v>
      </c>
      <c r="AH91" s="35">
        <v>3213.3667215405007</v>
      </c>
      <c r="AI91" s="35">
        <v>6658.7357326800247</v>
      </c>
      <c r="AJ91" s="35">
        <v>11333.691731547418</v>
      </c>
      <c r="AK91" s="35">
        <v>2311.7329528809582</v>
      </c>
      <c r="AL91" s="35">
        <v>4524.9283767448132</v>
      </c>
      <c r="AM91" s="35">
        <v>8585.6858308202936</v>
      </c>
      <c r="AN91" s="38">
        <v>9.0302773893190663E-2</v>
      </c>
      <c r="AO91" s="38">
        <v>9.3412264064001618E-2</v>
      </c>
      <c r="AP91" s="38">
        <v>0.10367095778570096</v>
      </c>
      <c r="AQ91" s="36">
        <v>16.850993032506416</v>
      </c>
      <c r="AR91" s="36">
        <v>9.4267745171947013</v>
      </c>
      <c r="AS91" s="36">
        <v>11.011760769692172</v>
      </c>
      <c r="AT91" s="36">
        <v>13.099093119437031</v>
      </c>
      <c r="AU91" s="36">
        <v>30.67071805997627</v>
      </c>
      <c r="AV91" s="36">
        <v>130.87637830461867</v>
      </c>
      <c r="AW91" s="36">
        <v>139.25530711984587</v>
      </c>
      <c r="AX91" s="36">
        <v>129.46893737400262</v>
      </c>
      <c r="AY91" s="36">
        <v>89.609417179481724</v>
      </c>
      <c r="AZ91" s="40">
        <v>0.99394393717381901</v>
      </c>
      <c r="BA91" s="40">
        <v>0.99469604864392014</v>
      </c>
      <c r="BB91" s="40">
        <v>0.99231278650296317</v>
      </c>
      <c r="BC91" s="40">
        <v>0.99433364779304967</v>
      </c>
      <c r="BD91" s="40">
        <v>0.99322183347307691</v>
      </c>
      <c r="BE91" s="40">
        <v>0.98475644451899147</v>
      </c>
      <c r="BF91" s="36">
        <v>132.8862833626074</v>
      </c>
      <c r="BG91" s="36">
        <v>128.46278933757748</v>
      </c>
      <c r="BH91" s="36">
        <v>115.75083568539314</v>
      </c>
      <c r="BJ91" s="41"/>
      <c r="BK91" s="41"/>
      <c r="BL91" s="35">
        <v>30</v>
      </c>
      <c r="BM91" s="35">
        <v>25</v>
      </c>
      <c r="BN91" s="35">
        <v>16</v>
      </c>
      <c r="BO91" s="35"/>
      <c r="BP91" s="35"/>
      <c r="BQ91" s="35"/>
      <c r="BR91" s="35"/>
      <c r="BS91" s="34">
        <v>118.43410929044087</v>
      </c>
      <c r="BT91" s="35">
        <v>13</v>
      </c>
      <c r="BU91" s="35">
        <v>26</v>
      </c>
      <c r="BV91" s="35">
        <v>61</v>
      </c>
      <c r="BW91" s="35">
        <v>28</v>
      </c>
      <c r="BX91" s="37"/>
      <c r="BY91" s="40">
        <v>0.9855666867063525</v>
      </c>
      <c r="CA91" s="38">
        <v>9.3436720170651813E-2</v>
      </c>
      <c r="CB91" s="38">
        <v>9.2984806513777427E-2</v>
      </c>
      <c r="CC91" s="36">
        <v>43.238770832618073</v>
      </c>
      <c r="CD91" s="36">
        <v>37.289528319393291</v>
      </c>
      <c r="CE91" s="35">
        <v>127.79193386083834</v>
      </c>
      <c r="CF91" s="36">
        <v>24.814912387437545</v>
      </c>
      <c r="CG91" s="42">
        <v>0.9855666867063525</v>
      </c>
      <c r="CH91" s="35">
        <v>3815.7204461171154</v>
      </c>
      <c r="CI91" s="42">
        <v>0.99350102653894445</v>
      </c>
      <c r="CJ91" s="42">
        <v>0.99244551468680919</v>
      </c>
      <c r="CK91" s="43">
        <v>0.85018700524624591</v>
      </c>
      <c r="CL91" s="35">
        <v>18.099600315093994</v>
      </c>
      <c r="CM91" s="39"/>
      <c r="CO91" s="42">
        <v>0.99350597427039411</v>
      </c>
      <c r="CQ91" s="37">
        <v>0.99891334468981885</v>
      </c>
      <c r="CR91" s="36">
        <v>162.86019975621193</v>
      </c>
    </row>
    <row r="92" spans="1:96" ht="11.25" customHeight="1">
      <c r="A92" s="33">
        <v>44638</v>
      </c>
      <c r="B92" s="34">
        <v>175.01289240519205</v>
      </c>
      <c r="C92" s="35">
        <v>154.97667447725931</v>
      </c>
      <c r="D92" s="35">
        <v>173</v>
      </c>
      <c r="E92" s="35">
        <v>161.12200202544531</v>
      </c>
      <c r="F92" s="34">
        <v>132.12462282180786</v>
      </c>
      <c r="G92" s="36">
        <v>13.99867699543635</v>
      </c>
      <c r="H92" s="34">
        <v>13.99867699543635</v>
      </c>
      <c r="I92" s="34">
        <v>3457.8235448201499</v>
      </c>
      <c r="J92" s="35">
        <v>1130</v>
      </c>
      <c r="K92" s="35">
        <v>434</v>
      </c>
      <c r="L92" s="34">
        <v>611.22015698750818</v>
      </c>
      <c r="M92" s="35">
        <v>25.197969575723011</v>
      </c>
      <c r="N92" s="35">
        <v>14</v>
      </c>
      <c r="O92" s="35">
        <v>24</v>
      </c>
      <c r="P92" s="35">
        <v>66</v>
      </c>
      <c r="Q92" s="34">
        <v>9488.1737976074219</v>
      </c>
      <c r="R92" s="34">
        <v>360.19301096598309</v>
      </c>
      <c r="U92" s="36">
        <v>25.149445357146092</v>
      </c>
      <c r="V92" s="38">
        <v>0.99493316780031682</v>
      </c>
      <c r="W92" s="36">
        <v>23.794600436084878</v>
      </c>
      <c r="X92" s="35">
        <v>4069.0437018076582</v>
      </c>
      <c r="Y92" s="34">
        <v>1893.8235448201499</v>
      </c>
      <c r="Z92" s="35">
        <v>2175.2201569875083</v>
      </c>
      <c r="AA92" s="34">
        <v>1045.2201569875083</v>
      </c>
      <c r="AB92" s="34">
        <v>18.023325522740681</v>
      </c>
      <c r="AC92" s="34">
        <v>11.877997974554697</v>
      </c>
      <c r="AD92" s="34">
        <v>13.106184720993042</v>
      </c>
      <c r="AE92" s="39">
        <v>12.486748647165822</v>
      </c>
      <c r="AF92" s="39">
        <v>12.107142857142858</v>
      </c>
      <c r="AG92" s="39">
        <v>9.3000000000000007</v>
      </c>
      <c r="AH92" s="35">
        <v>3232.9381302466172</v>
      </c>
      <c r="AI92" s="35">
        <v>6702.1594832194469</v>
      </c>
      <c r="AJ92" s="35">
        <v>11414.198480611516</v>
      </c>
      <c r="AK92" s="35">
        <v>2330.3974165313334</v>
      </c>
      <c r="AL92" s="35">
        <v>4553.3450165942304</v>
      </c>
      <c r="AM92" s="35">
        <v>8643.9533365338812</v>
      </c>
      <c r="AN92" s="38">
        <v>8.9112067298517367E-2</v>
      </c>
      <c r="AO92" s="38">
        <v>9.2364702491878156E-2</v>
      </c>
      <c r="AP92" s="38">
        <v>0.10311352309193419</v>
      </c>
      <c r="AQ92" s="36">
        <v>16.849016428007751</v>
      </c>
      <c r="AR92" s="36">
        <v>9.3472506412706888</v>
      </c>
      <c r="AS92" s="36">
        <v>10.990481445670079</v>
      </c>
      <c r="AT92" s="36">
        <v>12.837466854678095</v>
      </c>
      <c r="AU92" s="36">
        <v>30.357862401840332</v>
      </c>
      <c r="AV92" s="36">
        <v>129.47619898467522</v>
      </c>
      <c r="AW92" s="36">
        <v>139.41411936313267</v>
      </c>
      <c r="AX92" s="36">
        <v>130.41559893431517</v>
      </c>
      <c r="AY92" s="36">
        <v>89.734868745520842</v>
      </c>
      <c r="AZ92" s="40">
        <v>0.99399244098852535</v>
      </c>
      <c r="BA92" s="40">
        <v>0.99472914968829851</v>
      </c>
      <c r="BB92" s="40">
        <v>0.99236460477857402</v>
      </c>
      <c r="BC92" s="40">
        <v>0.99449129716519091</v>
      </c>
      <c r="BD92" s="40">
        <v>0.99333284381236131</v>
      </c>
      <c r="BE92" s="40">
        <v>0.98502118256036375</v>
      </c>
      <c r="BF92" s="36">
        <v>134.66189668567654</v>
      </c>
      <c r="BG92" s="36">
        <v>129.91976021419208</v>
      </c>
      <c r="BH92" s="36">
        <v>116.37658805723292</v>
      </c>
      <c r="BJ92" s="41"/>
      <c r="BK92" s="41"/>
      <c r="BL92" s="35">
        <v>30</v>
      </c>
      <c r="BM92" s="35">
        <v>25</v>
      </c>
      <c r="BN92" s="35">
        <v>16</v>
      </c>
      <c r="BO92" s="35"/>
      <c r="BP92" s="35"/>
      <c r="BQ92" s="35"/>
      <c r="BR92" s="35"/>
      <c r="BS92" s="34">
        <v>118.11815738677979</v>
      </c>
      <c r="BT92" s="35">
        <v>13</v>
      </c>
      <c r="BU92" s="35">
        <v>26</v>
      </c>
      <c r="BV92" s="35">
        <v>61</v>
      </c>
      <c r="BW92" s="35">
        <v>28</v>
      </c>
      <c r="BX92" s="37"/>
      <c r="BY92" s="40">
        <v>0.98547477122904792</v>
      </c>
      <c r="CA92" s="38">
        <v>9.2393143487339513E-2</v>
      </c>
      <c r="CB92" s="38">
        <v>9.1932370144060013E-2</v>
      </c>
      <c r="CC92" s="36">
        <v>43.007508218288422</v>
      </c>
      <c r="CD92" s="36">
        <v>37.186748514948519</v>
      </c>
      <c r="CE92" s="35">
        <v>127.04275917735397</v>
      </c>
      <c r="CF92" s="36">
        <v>24.784522432933539</v>
      </c>
      <c r="CG92" s="42">
        <v>0.98547477122904792</v>
      </c>
      <c r="CH92" s="35">
        <v>3849.2759796725159</v>
      </c>
      <c r="CI92" s="42">
        <v>0.99345384178510709</v>
      </c>
      <c r="CJ92" s="42">
        <v>0.99260537375551317</v>
      </c>
      <c r="CK92" s="43">
        <v>0.84978776297831948</v>
      </c>
      <c r="CL92" s="35">
        <v>18.023325522740691</v>
      </c>
      <c r="CM92" s="39"/>
      <c r="CO92" s="42">
        <v>0.99351392727636856</v>
      </c>
      <c r="CQ92" s="37">
        <v>0.99493316780031682</v>
      </c>
      <c r="CR92" s="36">
        <v>163.36416450050712</v>
      </c>
    </row>
    <row r="93" spans="1:96" ht="11.25" customHeight="1">
      <c r="A93" s="33">
        <v>44637</v>
      </c>
      <c r="B93" s="34">
        <v>176.14350682308799</v>
      </c>
      <c r="C93" s="35">
        <v>155.98308998911006</v>
      </c>
      <c r="D93" s="35">
        <v>174</v>
      </c>
      <c r="E93" s="35">
        <v>161.9558250427246</v>
      </c>
      <c r="F93" s="34">
        <v>132.98966498123971</v>
      </c>
      <c r="G93" s="36">
        <v>14.079636804681074</v>
      </c>
      <c r="H93" s="34">
        <v>14.079636804681074</v>
      </c>
      <c r="I93" s="34">
        <v>3471.9424033717105</v>
      </c>
      <c r="J93" s="35">
        <v>1130</v>
      </c>
      <c r="K93" s="35">
        <v>434</v>
      </c>
      <c r="L93" s="34">
        <v>612.90809133429275</v>
      </c>
      <c r="M93" s="35">
        <v>25.446246157194437</v>
      </c>
      <c r="N93" s="35">
        <v>14</v>
      </c>
      <c r="O93" s="35">
        <v>24</v>
      </c>
      <c r="P93" s="35">
        <v>66</v>
      </c>
      <c r="Q93" s="34">
        <v>9530.0486944901313</v>
      </c>
      <c r="R93" s="34">
        <v>365.06854505037006</v>
      </c>
      <c r="U93" s="36">
        <v>25.165688676443711</v>
      </c>
      <c r="V93" s="38">
        <v>0.99438430456243043</v>
      </c>
      <c r="W93" s="36">
        <v>23.754770115745504</v>
      </c>
      <c r="X93" s="35">
        <v>4084.8504947060032</v>
      </c>
      <c r="Y93" s="34">
        <v>1907.9424033717105</v>
      </c>
      <c r="Z93" s="35">
        <v>2176.9080913342927</v>
      </c>
      <c r="AA93" s="34">
        <v>1046.9080913342927</v>
      </c>
      <c r="AB93" s="34">
        <v>18.016910010889958</v>
      </c>
      <c r="AC93" s="34">
        <v>12.044174957275391</v>
      </c>
      <c r="AD93" s="34">
        <v>13.182695830495733</v>
      </c>
      <c r="AE93" s="39">
        <v>12.579840022231057</v>
      </c>
      <c r="AF93" s="39">
        <v>12.107142857142858</v>
      </c>
      <c r="AG93" s="39">
        <v>9.3000000000000007</v>
      </c>
      <c r="AH93" s="35">
        <v>3255.3337978361092</v>
      </c>
      <c r="AI93" s="35">
        <v>6743.1348968810653</v>
      </c>
      <c r="AJ93" s="35">
        <v>11471.211726373956</v>
      </c>
      <c r="AK93" s="35">
        <v>2342.528218928534</v>
      </c>
      <c r="AL93" s="35">
        <v>4583.2579425679523</v>
      </c>
      <c r="AM93" s="35">
        <v>8692.3901989720307</v>
      </c>
      <c r="AN93" s="38">
        <v>8.9134277539395193E-2</v>
      </c>
      <c r="AO93" s="38">
        <v>9.183043825045667E-2</v>
      </c>
      <c r="AP93" s="38">
        <v>0.10245574417647681</v>
      </c>
      <c r="AQ93" s="36">
        <v>16.772481678963956</v>
      </c>
      <c r="AR93" s="36">
        <v>9.4631379749785278</v>
      </c>
      <c r="AS93" s="36">
        <v>11.020932946283695</v>
      </c>
      <c r="AT93" s="36">
        <v>12.859100616005215</v>
      </c>
      <c r="AU93" s="36">
        <v>30.143092003792848</v>
      </c>
      <c r="AV93" s="36">
        <v>128.68368632009947</v>
      </c>
      <c r="AW93" s="36">
        <v>140.34102050677527</v>
      </c>
      <c r="AX93" s="36">
        <v>131.10198600384146</v>
      </c>
      <c r="AY93" s="36">
        <v>90.261157212440949</v>
      </c>
      <c r="AZ93" s="40">
        <v>0.99402355118419727</v>
      </c>
      <c r="BA93" s="40">
        <v>0.99476355022982776</v>
      </c>
      <c r="BB93" s="40">
        <v>0.99240715171670446</v>
      </c>
      <c r="BC93" s="40">
        <v>0.99451058881079901</v>
      </c>
      <c r="BD93" s="40">
        <v>0.99342321720018578</v>
      </c>
      <c r="BE93" s="40">
        <v>0.98519582262479233</v>
      </c>
      <c r="BF93" s="36">
        <v>134.62834199442847</v>
      </c>
      <c r="BG93" s="36">
        <v>130.67562595390669</v>
      </c>
      <c r="BH93" s="36">
        <v>117.12374056187983</v>
      </c>
      <c r="BJ93" s="41"/>
      <c r="BK93" s="41"/>
      <c r="BL93" s="35">
        <v>30</v>
      </c>
      <c r="BM93" s="35">
        <v>25</v>
      </c>
      <c r="BN93" s="35">
        <v>16</v>
      </c>
      <c r="BO93" s="35"/>
      <c r="BP93" s="35"/>
      <c r="BQ93" s="35"/>
      <c r="BR93" s="35"/>
      <c r="BS93" s="34">
        <v>118.87598226446855</v>
      </c>
      <c r="BT93" s="35">
        <v>13</v>
      </c>
      <c r="BU93" s="35">
        <v>26</v>
      </c>
      <c r="BV93" s="35">
        <v>61</v>
      </c>
      <c r="BW93" s="35">
        <v>28</v>
      </c>
      <c r="BX93" s="37"/>
      <c r="BY93" s="40">
        <v>0.98538730324366608</v>
      </c>
      <c r="CA93" s="38">
        <v>9.2128483628867913E-2</v>
      </c>
      <c r="CB93" s="38">
        <v>9.1676997751406655E-2</v>
      </c>
      <c r="CC93" s="36">
        <v>43.243780798661085</v>
      </c>
      <c r="CD93" s="36">
        <v>37.256552600226179</v>
      </c>
      <c r="CE93" s="35">
        <v>127.93576675210961</v>
      </c>
      <c r="CF93" s="36">
        <v>25.011276091101351</v>
      </c>
      <c r="CG93" s="42">
        <v>0.98538730324366608</v>
      </c>
      <c r="CH93" s="35">
        <v>3865.5559863005419</v>
      </c>
      <c r="CI93" s="42">
        <v>0.99341718338904539</v>
      </c>
      <c r="CJ93" s="42">
        <v>0.99267226730564173</v>
      </c>
      <c r="CK93" s="43">
        <v>0.84995580814313121</v>
      </c>
      <c r="CL93" s="35">
        <v>18.016910010889944</v>
      </c>
      <c r="CM93" s="39"/>
      <c r="CO93" s="42">
        <v>0.99345458618068239</v>
      </c>
      <c r="CQ93" s="37">
        <v>0.99438430456243043</v>
      </c>
      <c r="CR93" s="36">
        <v>164.36258291696393</v>
      </c>
    </row>
    <row r="94" spans="1:96" ht="11.25" customHeight="1">
      <c r="A94" s="33">
        <v>44636</v>
      </c>
      <c r="B94" s="34">
        <v>176.58772611618042</v>
      </c>
      <c r="C94" s="35">
        <v>156.88846703370413</v>
      </c>
      <c r="D94" s="35">
        <v>175</v>
      </c>
      <c r="E94" s="35">
        <v>162.96447398265204</v>
      </c>
      <c r="F94" s="34">
        <v>133.39882373809814</v>
      </c>
      <c r="G94" s="36">
        <v>14.070735981067022</v>
      </c>
      <c r="H94" s="34">
        <v>14.070735981067022</v>
      </c>
      <c r="I94" s="34">
        <v>3471.251220703125</v>
      </c>
      <c r="J94" s="35">
        <v>1130</v>
      </c>
      <c r="K94" s="35">
        <v>434</v>
      </c>
      <c r="L94" s="34">
        <v>613.05398686726892</v>
      </c>
      <c r="M94" s="35">
        <v>25.797888060410816</v>
      </c>
      <c r="N94" s="35">
        <v>14</v>
      </c>
      <c r="O94" s="35">
        <v>24</v>
      </c>
      <c r="P94" s="35">
        <v>66</v>
      </c>
      <c r="Q94" s="34">
        <v>9531.5070902506504</v>
      </c>
      <c r="R94" s="34">
        <v>365.60117594401044</v>
      </c>
      <c r="U94" s="36">
        <v>24.984688052424683</v>
      </c>
      <c r="V94" s="38">
        <v>1.0005208830768875</v>
      </c>
      <c r="W94" s="36">
        <v>23.75671244939161</v>
      </c>
      <c r="X94" s="35">
        <v>4084.305207570394</v>
      </c>
      <c r="Y94" s="34">
        <v>1907.251220703125</v>
      </c>
      <c r="Z94" s="35">
        <v>2177.053986867269</v>
      </c>
      <c r="AA94" s="34">
        <v>1047.053986867269</v>
      </c>
      <c r="AB94" s="34">
        <v>18.111532966295879</v>
      </c>
      <c r="AC94" s="34">
        <v>12.035526017347971</v>
      </c>
      <c r="AD94" s="34">
        <v>13.243257055679956</v>
      </c>
      <c r="AE94" s="39">
        <v>12.575282773866759</v>
      </c>
      <c r="AF94" s="39">
        <v>12.107142857142858</v>
      </c>
      <c r="AG94" s="39">
        <v>9.3000000000000007</v>
      </c>
      <c r="AH94" s="35">
        <v>3256.0020025440913</v>
      </c>
      <c r="AI94" s="35">
        <v>6744.0382534750506</v>
      </c>
      <c r="AJ94" s="35">
        <v>11471.629402206412</v>
      </c>
      <c r="AK94" s="35">
        <v>2343.2652284193891</v>
      </c>
      <c r="AL94" s="35">
        <v>4584.0549889063595</v>
      </c>
      <c r="AM94" s="35">
        <v>8693.1680504232972</v>
      </c>
      <c r="AN94" s="38">
        <v>8.9219548521699832E-2</v>
      </c>
      <c r="AO94" s="38">
        <v>9.1691293947571043E-2</v>
      </c>
      <c r="AP94" s="38">
        <v>0.10227905231519345</v>
      </c>
      <c r="AQ94" s="36">
        <v>16.862182271429916</v>
      </c>
      <c r="AR94" s="36">
        <v>9.4550587712055538</v>
      </c>
      <c r="AS94" s="36">
        <v>11.068644162272141</v>
      </c>
      <c r="AT94" s="36">
        <v>12.929702014612937</v>
      </c>
      <c r="AU94" s="36">
        <v>30.32383865348061</v>
      </c>
      <c r="AV94" s="36">
        <v>129.46623801859758</v>
      </c>
      <c r="AW94" s="36">
        <v>141.02103445177832</v>
      </c>
      <c r="AX94" s="36">
        <v>132.11122606572721</v>
      </c>
      <c r="AY94" s="36">
        <v>90.975072627191608</v>
      </c>
      <c r="AZ94" s="40">
        <v>0.99402543091144513</v>
      </c>
      <c r="BA94" s="40">
        <v>0.99476446071042313</v>
      </c>
      <c r="BB94" s="40">
        <v>0.99240783111321695</v>
      </c>
      <c r="BC94" s="40">
        <v>0.99448218585851922</v>
      </c>
      <c r="BD94" s="40">
        <v>0.99338493130495475</v>
      </c>
      <c r="BE94" s="40">
        <v>0.98510712811858114</v>
      </c>
      <c r="BF94" s="36">
        <v>134.49967186374386</v>
      </c>
      <c r="BG94" s="36">
        <v>130.87393015591627</v>
      </c>
      <c r="BH94" s="36">
        <v>117.32607731854603</v>
      </c>
      <c r="BJ94" s="41"/>
      <c r="BK94" s="41"/>
      <c r="BL94" s="35">
        <v>30</v>
      </c>
      <c r="BM94" s="35">
        <v>25</v>
      </c>
      <c r="BN94" s="35">
        <v>16</v>
      </c>
      <c r="BO94" s="35"/>
      <c r="BP94" s="35"/>
      <c r="BQ94" s="35"/>
      <c r="BR94" s="35"/>
      <c r="BS94" s="34">
        <v>119.28572789827983</v>
      </c>
      <c r="BT94" s="35">
        <v>13</v>
      </c>
      <c r="BU94" s="35">
        <v>26</v>
      </c>
      <c r="BV94" s="35">
        <v>61</v>
      </c>
      <c r="BW94" s="35">
        <v>28</v>
      </c>
      <c r="BX94" s="37"/>
      <c r="BY94" s="40">
        <v>0.9851913449423354</v>
      </c>
      <c r="CA94" s="38">
        <v>9.2100027664937606E-2</v>
      </c>
      <c r="CB94" s="38">
        <v>9.1656968471932332E-2</v>
      </c>
      <c r="CC94" s="36">
        <v>43.390316039323807</v>
      </c>
      <c r="CD94" s="36">
        <v>37.385885204907609</v>
      </c>
      <c r="CE94" s="35">
        <v>128.34588432661909</v>
      </c>
      <c r="CF94" s="36">
        <v>25.50128610185941</v>
      </c>
      <c r="CG94" s="42">
        <v>0.9851913449423354</v>
      </c>
      <c r="CH94" s="35">
        <v>3866.6209056350717</v>
      </c>
      <c r="CI94" s="42">
        <v>0.99332805343735298</v>
      </c>
      <c r="CJ94" s="42">
        <v>0.99263105516298866</v>
      </c>
      <c r="CK94" s="43">
        <v>0.8499000550372795</v>
      </c>
      <c r="CL94" s="35">
        <v>18.111532966295869</v>
      </c>
      <c r="CM94" s="39"/>
      <c r="CO94" s="42">
        <v>0.99332635128837476</v>
      </c>
      <c r="CQ94" s="37">
        <v>1.0005208830768875</v>
      </c>
      <c r="CR94" s="36">
        <v>165.14857761281692</v>
      </c>
    </row>
    <row r="95" spans="1:96" ht="11.25" customHeight="1">
      <c r="A95" s="33">
        <v>44635</v>
      </c>
      <c r="B95" s="34">
        <v>176.04184039433798</v>
      </c>
      <c r="C95" s="35">
        <v>157.91881980498633</v>
      </c>
      <c r="D95" s="35">
        <v>176</v>
      </c>
      <c r="E95" s="35">
        <v>163.9064031044642</v>
      </c>
      <c r="F95" s="34">
        <v>132.56882174809775</v>
      </c>
      <c r="G95" s="36">
        <v>14.054055968920389</v>
      </c>
      <c r="H95" s="34">
        <v>14.054055968920389</v>
      </c>
      <c r="I95" s="34">
        <v>3471.7758814493814</v>
      </c>
      <c r="J95" s="35">
        <v>1130</v>
      </c>
      <c r="K95" s="35">
        <v>434</v>
      </c>
      <c r="L95" s="34">
        <v>613.38590621948242</v>
      </c>
      <c r="M95" s="35">
        <v>24.507542848587036</v>
      </c>
      <c r="N95" s="35">
        <v>14</v>
      </c>
      <c r="O95" s="35">
        <v>24</v>
      </c>
      <c r="P95" s="35">
        <v>66</v>
      </c>
      <c r="Q95" s="34">
        <v>9229.6902262369786</v>
      </c>
      <c r="R95" s="34">
        <v>365.12339146931964</v>
      </c>
      <c r="U95" s="36">
        <v>24.790312714046902</v>
      </c>
      <c r="V95" s="38">
        <v>1.0071614784003933</v>
      </c>
      <c r="W95" s="36">
        <v>23.7552379982146</v>
      </c>
      <c r="X95" s="35">
        <v>4085.1617876688638</v>
      </c>
      <c r="Y95" s="34">
        <v>1907.7758814493814</v>
      </c>
      <c r="Z95" s="35">
        <v>2177.3859062194824</v>
      </c>
      <c r="AA95" s="34">
        <v>1047.3859062194824</v>
      </c>
      <c r="AB95" s="34">
        <v>18.081180195013683</v>
      </c>
      <c r="AC95" s="34">
        <v>12.093596895535788</v>
      </c>
      <c r="AD95" s="34">
        <v>13.314295341571173</v>
      </c>
      <c r="AE95" s="39">
        <v>12.578742075490428</v>
      </c>
      <c r="AF95" s="39">
        <v>12.107142857142858</v>
      </c>
      <c r="AG95" s="39">
        <v>9.3000000000000007</v>
      </c>
      <c r="AH95" s="35">
        <v>3165.2708929530163</v>
      </c>
      <c r="AI95" s="35">
        <v>6554.3141175742503</v>
      </c>
      <c r="AJ95" s="35">
        <v>11145.108099755553</v>
      </c>
      <c r="AK95" s="35">
        <v>2278.0320980208066</v>
      </c>
      <c r="AL95" s="35">
        <v>4455.7795751585045</v>
      </c>
      <c r="AM95" s="35">
        <v>8447.2976611586873</v>
      </c>
      <c r="AN95" s="38">
        <v>8.9465236630380238E-2</v>
      </c>
      <c r="AO95" s="38">
        <v>9.1175604264408697E-2</v>
      </c>
      <c r="AP95" s="38">
        <v>0.101505194483843</v>
      </c>
      <c r="AQ95" s="36">
        <v>16.829131405106818</v>
      </c>
      <c r="AR95" s="36">
        <v>9.497745502573995</v>
      </c>
      <c r="AS95" s="36">
        <v>11.121346165972545</v>
      </c>
      <c r="AT95" s="36">
        <v>13.391910136047054</v>
      </c>
      <c r="AU95" s="36">
        <v>31.403875457167963</v>
      </c>
      <c r="AV95" s="36">
        <v>134.11882959245403</v>
      </c>
      <c r="AW95" s="36">
        <v>141.60611364063774</v>
      </c>
      <c r="AX95" s="36">
        <v>133.74024770751919</v>
      </c>
      <c r="AY95" s="36">
        <v>92.27706815156715</v>
      </c>
      <c r="AZ95" s="40">
        <v>0.99385434471614187</v>
      </c>
      <c r="BA95" s="40">
        <v>0.99461373714853341</v>
      </c>
      <c r="BB95" s="40">
        <v>0.99218685044052923</v>
      </c>
      <c r="BC95" s="40">
        <v>0.99412128119367493</v>
      </c>
      <c r="BD95" s="40">
        <v>0.99295210300970704</v>
      </c>
      <c r="BE95" s="40">
        <v>0.98412287160080281</v>
      </c>
      <c r="BF95" s="36">
        <v>134.13031085556966</v>
      </c>
      <c r="BG95" s="36">
        <v>131.61415377297718</v>
      </c>
      <c r="BH95" s="36">
        <v>118.22055079072913</v>
      </c>
      <c r="BJ95" s="41"/>
      <c r="BK95" s="41"/>
      <c r="BL95" s="35">
        <v>30</v>
      </c>
      <c r="BM95" s="35">
        <v>25.208333333333332</v>
      </c>
      <c r="BN95" s="35">
        <v>16.208333333333332</v>
      </c>
      <c r="BO95" s="35"/>
      <c r="BP95" s="35"/>
      <c r="BQ95" s="35"/>
      <c r="BR95" s="35"/>
      <c r="BS95" s="34">
        <v>118.49115657806396</v>
      </c>
      <c r="BT95" s="35">
        <v>12.791666666666666</v>
      </c>
      <c r="BU95" s="35">
        <v>25.791666666666668</v>
      </c>
      <c r="BV95" s="35">
        <v>60.375</v>
      </c>
      <c r="BW95" s="35">
        <v>27.375</v>
      </c>
      <c r="BX95" s="37"/>
      <c r="BY95" s="40">
        <v>0.98552951935592936</v>
      </c>
      <c r="CA95" s="38">
        <v>9.1938947529823387E-2</v>
      </c>
      <c r="CB95" s="38">
        <v>9.1527022119789955E-2</v>
      </c>
      <c r="CC95" s="36">
        <v>43.489072432120643</v>
      </c>
      <c r="CD95" s="36">
        <v>37.448223073653359</v>
      </c>
      <c r="CE95" s="35">
        <v>128.44340329820344</v>
      </c>
      <c r="CF95" s="36">
        <v>25.094842781753741</v>
      </c>
      <c r="CG95" s="42">
        <v>0.98552951935592936</v>
      </c>
      <c r="CH95" s="35">
        <v>3758.0573297826904</v>
      </c>
      <c r="CI95" s="42">
        <v>0.99347866711495747</v>
      </c>
      <c r="CJ95" s="42">
        <v>0.99214739863994561</v>
      </c>
      <c r="CK95" s="43">
        <v>0.84985027812827407</v>
      </c>
      <c r="CL95" s="35">
        <v>18.081180195013673</v>
      </c>
      <c r="CM95" s="39"/>
      <c r="CO95" s="42">
        <v>0.99343271690180845</v>
      </c>
      <c r="CQ95" s="37">
        <v>1.0071614784003933</v>
      </c>
      <c r="CR95" s="36">
        <v>165.60495481856827</v>
      </c>
    </row>
    <row r="96" spans="1:96" ht="11.25" customHeight="1">
      <c r="A96" s="33">
        <v>44634</v>
      </c>
      <c r="B96" s="34">
        <v>175.67739137013754</v>
      </c>
      <c r="C96" s="35">
        <v>158.79384108384451</v>
      </c>
      <c r="D96" s="35">
        <v>177</v>
      </c>
      <c r="E96" s="35">
        <v>164.79678174853325</v>
      </c>
      <c r="F96" s="34">
        <v>131.94074710210165</v>
      </c>
      <c r="G96" s="36">
        <v>14.052695155143738</v>
      </c>
      <c r="H96" s="34">
        <v>14.052695155143738</v>
      </c>
      <c r="I96" s="34">
        <v>3471.538174947103</v>
      </c>
      <c r="J96" s="35">
        <v>1130</v>
      </c>
      <c r="K96" s="35">
        <v>434</v>
      </c>
      <c r="L96" s="34">
        <v>612.98491223653161</v>
      </c>
      <c r="M96" s="35">
        <v>23.579280813535053</v>
      </c>
      <c r="N96" s="35">
        <v>14</v>
      </c>
      <c r="O96" s="35">
        <v>24</v>
      </c>
      <c r="P96" s="35">
        <v>66</v>
      </c>
      <c r="Q96" s="34">
        <v>8864.9906107584629</v>
      </c>
      <c r="R96" s="34">
        <v>364.15790335337323</v>
      </c>
      <c r="U96" s="36">
        <v>24.603563547134399</v>
      </c>
      <c r="V96" s="38">
        <v>1.0135912958867788</v>
      </c>
      <c r="W96" s="36">
        <v>23.755905968257444</v>
      </c>
      <c r="X96" s="35">
        <v>4084.5230871836347</v>
      </c>
      <c r="Y96" s="34">
        <v>1907.538174947103</v>
      </c>
      <c r="Z96" s="35">
        <v>2176.9849122365317</v>
      </c>
      <c r="AA96" s="34">
        <v>1046.9849122365317</v>
      </c>
      <c r="AB96" s="34">
        <v>18.206158916155498</v>
      </c>
      <c r="AC96" s="34">
        <v>12.203218251466751</v>
      </c>
      <c r="AD96" s="34">
        <v>13.30579799413681</v>
      </c>
      <c r="AE96" s="39">
        <v>12.577174779871008</v>
      </c>
      <c r="AF96" s="39">
        <v>12.107142857142858</v>
      </c>
      <c r="AG96" s="39">
        <v>9.3000000000000007</v>
      </c>
      <c r="AH96" s="35">
        <v>3057.9169833637739</v>
      </c>
      <c r="AI96" s="35">
        <v>6332.3922419208393</v>
      </c>
      <c r="AJ96" s="35">
        <v>10769.066259020026</v>
      </c>
      <c r="AK96" s="35">
        <v>2200.9010124339256</v>
      </c>
      <c r="AL96" s="35">
        <v>4304.7688053211659</v>
      </c>
      <c r="AM96" s="35">
        <v>8161.7373563025121</v>
      </c>
      <c r="AN96" s="38">
        <v>8.961867725020338E-2</v>
      </c>
      <c r="AO96" s="38">
        <v>9.0604894016933904E-2</v>
      </c>
      <c r="AP96" s="38">
        <v>0.10045462481741839</v>
      </c>
      <c r="AQ96" s="36">
        <v>16.949676601120998</v>
      </c>
      <c r="AR96" s="36">
        <v>9.5874132947468507</v>
      </c>
      <c r="AS96" s="36">
        <v>11.122303866482799</v>
      </c>
      <c r="AT96" s="36">
        <v>13.947986076145378</v>
      </c>
      <c r="AU96" s="36">
        <v>32.713038035553531</v>
      </c>
      <c r="AV96" s="36">
        <v>139.69752227237416</v>
      </c>
      <c r="AW96" s="36">
        <v>142.24841600967767</v>
      </c>
      <c r="AX96" s="36">
        <v>135.44185169251705</v>
      </c>
      <c r="AY96" s="36">
        <v>93.837382488661163</v>
      </c>
      <c r="AZ96" s="40">
        <v>0.99363896880372748</v>
      </c>
      <c r="BA96" s="40">
        <v>0.99442478769816089</v>
      </c>
      <c r="BB96" s="40">
        <v>0.99191348641609567</v>
      </c>
      <c r="BC96" s="40">
        <v>0.9936626018174618</v>
      </c>
      <c r="BD96" s="40">
        <v>0.99240074449640203</v>
      </c>
      <c r="BE96" s="40">
        <v>0.98288384982585852</v>
      </c>
      <c r="BF96" s="36">
        <v>133.90065964148971</v>
      </c>
      <c r="BG96" s="36">
        <v>132.44317683057187</v>
      </c>
      <c r="BH96" s="36">
        <v>119.45691919919702</v>
      </c>
      <c r="BJ96" s="41"/>
      <c r="BK96" s="41"/>
      <c r="BL96" s="35">
        <v>30</v>
      </c>
      <c r="BM96" s="35">
        <v>26</v>
      </c>
      <c r="BN96" s="35">
        <v>17</v>
      </c>
      <c r="BO96" s="35"/>
      <c r="BP96" s="35"/>
      <c r="BQ96" s="35"/>
      <c r="BR96" s="35"/>
      <c r="BS96" s="34">
        <v>117.86128942171733</v>
      </c>
      <c r="BT96" s="35">
        <v>12</v>
      </c>
      <c r="BU96" s="35">
        <v>25</v>
      </c>
      <c r="BV96" s="35">
        <v>58</v>
      </c>
      <c r="BW96" s="35">
        <v>25</v>
      </c>
      <c r="BX96" s="37"/>
      <c r="BY96" s="40">
        <v>0.9855903955618085</v>
      </c>
      <c r="CA96" s="38">
        <v>9.1668018226311543E-2</v>
      </c>
      <c r="CB96" s="38">
        <v>9.1294368513677809E-2</v>
      </c>
      <c r="CC96" s="36">
        <v>43.715175161759063</v>
      </c>
      <c r="CD96" s="36">
        <v>37.659393762350646</v>
      </c>
      <c r="CE96" s="35">
        <v>128.78655380797795</v>
      </c>
      <c r="CF96" s="36">
        <v>25.147553181093492</v>
      </c>
      <c r="CG96" s="42">
        <v>0.9855903955618085</v>
      </c>
      <c r="CH96" s="35">
        <v>3630.9223254725448</v>
      </c>
      <c r="CI96" s="42">
        <v>0.99350598038186722</v>
      </c>
      <c r="CJ96" s="42">
        <v>0.99153420715606611</v>
      </c>
      <c r="CK96" s="43">
        <v>0.84992497308683401</v>
      </c>
      <c r="CL96" s="35">
        <v>18.206158916155488</v>
      </c>
      <c r="CM96" s="39"/>
      <c r="CO96" s="42">
        <v>0.99341892266855936</v>
      </c>
      <c r="CQ96" s="37">
        <v>1.0135912958867788</v>
      </c>
      <c r="CR96" s="36">
        <v>166.06919427613158</v>
      </c>
    </row>
    <row r="97" spans="1:96" ht="11.25" customHeight="1">
      <c r="A97" s="33">
        <v>44633</v>
      </c>
      <c r="B97" s="34">
        <v>176.46366749639097</v>
      </c>
      <c r="C97" s="35">
        <v>159.8900356914686</v>
      </c>
      <c r="D97" s="35">
        <v>178</v>
      </c>
      <c r="E97" s="35">
        <v>165.85512222414431</v>
      </c>
      <c r="F97" s="34">
        <v>132.78396440588909</v>
      </c>
      <c r="G97" s="36">
        <v>14.146397694297459</v>
      </c>
      <c r="H97" s="34">
        <v>14.146397694297459</v>
      </c>
      <c r="I97" s="34">
        <v>3470.2459239130435</v>
      </c>
      <c r="J97" s="35">
        <v>1130</v>
      </c>
      <c r="K97" s="35">
        <v>434</v>
      </c>
      <c r="L97" s="34">
        <v>611.75417560079825</v>
      </c>
      <c r="M97" s="35">
        <v>23.598908071932584</v>
      </c>
      <c r="N97" s="35">
        <v>14</v>
      </c>
      <c r="O97" s="35">
        <v>24</v>
      </c>
      <c r="P97" s="35">
        <v>66</v>
      </c>
      <c r="Q97" s="34">
        <v>9049.449898097826</v>
      </c>
      <c r="R97" s="34">
        <v>364.99121027407438</v>
      </c>
      <c r="U97" s="36">
        <v>24.607700034616077</v>
      </c>
      <c r="V97" s="38">
        <v>1.0134483444213114</v>
      </c>
      <c r="W97" s="36">
        <v>23.759538874930943</v>
      </c>
      <c r="X97" s="35">
        <v>4082.0000995138416</v>
      </c>
      <c r="Y97" s="34">
        <v>1906.2459239130435</v>
      </c>
      <c r="Z97" s="35">
        <v>2175.7541756007981</v>
      </c>
      <c r="AA97" s="34">
        <v>1045.7541756007981</v>
      </c>
      <c r="AB97" s="34">
        <v>18.109964308531389</v>
      </c>
      <c r="AC97" s="34">
        <v>12.144877775855687</v>
      </c>
      <c r="AD97" s="34">
        <v>13.271723094193831</v>
      </c>
      <c r="AE97" s="39">
        <v>12.568654443382705</v>
      </c>
      <c r="AF97" s="39">
        <v>12.107142857142858</v>
      </c>
      <c r="AG97" s="39">
        <v>9.3000000000000007</v>
      </c>
      <c r="AH97" s="35">
        <v>3110.0209895210096</v>
      </c>
      <c r="AI97" s="35">
        <v>6444.6514404635564</v>
      </c>
      <c r="AJ97" s="35">
        <v>10969.891864760499</v>
      </c>
      <c r="AK97" s="35">
        <v>2238.3837553984822</v>
      </c>
      <c r="AL97" s="35">
        <v>4379.4217629395844</v>
      </c>
      <c r="AM97" s="35">
        <v>8309.8515853062036</v>
      </c>
      <c r="AN97" s="38">
        <v>8.913170949739746E-2</v>
      </c>
      <c r="AO97" s="38">
        <v>9.0217632996701519E-2</v>
      </c>
      <c r="AP97" s="38">
        <v>0.10031590852095428</v>
      </c>
      <c r="AQ97" s="36">
        <v>16.875293413148903</v>
      </c>
      <c r="AR97" s="36">
        <v>9.5525161234425653</v>
      </c>
      <c r="AS97" s="36">
        <v>11.1185420846934</v>
      </c>
      <c r="AT97" s="36">
        <v>13.703197119287204</v>
      </c>
      <c r="AU97" s="36">
        <v>32.150866597831197</v>
      </c>
      <c r="AV97" s="36">
        <v>137.18821212779275</v>
      </c>
      <c r="AW97" s="36">
        <v>142.9085351226399</v>
      </c>
      <c r="AX97" s="36">
        <v>136.00405460307678</v>
      </c>
      <c r="AY97" s="36">
        <v>93.953887694188211</v>
      </c>
      <c r="AZ97" s="40">
        <v>0.99374548713274247</v>
      </c>
      <c r="BA97" s="40">
        <v>0.99451982446561837</v>
      </c>
      <c r="BB97" s="40">
        <v>0.99205761988376495</v>
      </c>
      <c r="BC97" s="40">
        <v>0.99387808409248934</v>
      </c>
      <c r="BD97" s="40">
        <v>0.99265865031089162</v>
      </c>
      <c r="BE97" s="40">
        <v>0.98349089502749065</v>
      </c>
      <c r="BF97" s="36">
        <v>134.63222087477618</v>
      </c>
      <c r="BG97" s="36">
        <v>133.01169185450405</v>
      </c>
      <c r="BH97" s="36">
        <v>119.62210358184022</v>
      </c>
      <c r="BJ97" s="41"/>
      <c r="BK97" s="41"/>
      <c r="BL97" s="35">
        <v>30</v>
      </c>
      <c r="BM97" s="35">
        <v>26</v>
      </c>
      <c r="BN97" s="35">
        <v>17</v>
      </c>
      <c r="BO97" s="35"/>
      <c r="BP97" s="35"/>
      <c r="BQ97" s="35"/>
      <c r="BR97" s="35"/>
      <c r="BS97" s="34">
        <v>118.64269911724588</v>
      </c>
      <c r="BT97" s="35">
        <v>12</v>
      </c>
      <c r="BU97" s="35">
        <v>25</v>
      </c>
      <c r="BV97" s="35">
        <v>58</v>
      </c>
      <c r="BW97" s="35">
        <v>25</v>
      </c>
      <c r="BX97" s="37"/>
      <c r="BY97" s="40">
        <v>0.98581980192459795</v>
      </c>
      <c r="CA97" s="38">
        <v>9.1268676860943851E-2</v>
      </c>
      <c r="CB97" s="38">
        <v>9.0884045229148794E-2</v>
      </c>
      <c r="CC97" s="36">
        <v>43.52656517858091</v>
      </c>
      <c r="CD97" s="36">
        <v>37.54635162128487</v>
      </c>
      <c r="CE97" s="35">
        <v>129.14242210388466</v>
      </c>
      <c r="CF97" s="36">
        <v>24.720150259469921</v>
      </c>
      <c r="CG97" s="42">
        <v>0.98581980192459795</v>
      </c>
      <c r="CH97" s="35">
        <v>3694.877069567432</v>
      </c>
      <c r="CI97" s="42">
        <v>0.99361307355356876</v>
      </c>
      <c r="CJ97" s="42">
        <v>0.99182591503197837</v>
      </c>
      <c r="CK97" s="43">
        <v>0.85013371859700426</v>
      </c>
      <c r="CL97" s="35">
        <v>18.109964308531403</v>
      </c>
      <c r="CM97" s="39"/>
      <c r="CO97" s="42">
        <v>0.99353077337859197</v>
      </c>
      <c r="CQ97" s="37">
        <v>1.0134483444213114</v>
      </c>
      <c r="CR97" s="36">
        <v>167.03982265590625</v>
      </c>
    </row>
    <row r="98" spans="1:96" ht="11.25" customHeight="1">
      <c r="A98" s="33">
        <v>44632</v>
      </c>
      <c r="B98" s="34">
        <v>177.51582447687784</v>
      </c>
      <c r="C98" s="35">
        <v>161.08516752719879</v>
      </c>
      <c r="D98" s="35">
        <v>179</v>
      </c>
      <c r="E98" s="35">
        <v>167.10656839609146</v>
      </c>
      <c r="F98" s="34">
        <v>134.31841158866882</v>
      </c>
      <c r="G98" s="36">
        <v>14.213521073261896</v>
      </c>
      <c r="H98" s="34">
        <v>14.213521073261896</v>
      </c>
      <c r="I98" s="34">
        <v>3449.3800226847329</v>
      </c>
      <c r="J98" s="35">
        <v>1130</v>
      </c>
      <c r="K98" s="35">
        <v>434</v>
      </c>
      <c r="L98" s="34">
        <v>610.12917264302575</v>
      </c>
      <c r="M98" s="35">
        <v>24.80286814769109</v>
      </c>
      <c r="N98" s="35">
        <v>14</v>
      </c>
      <c r="O98" s="35">
        <v>24</v>
      </c>
      <c r="P98" s="35">
        <v>66</v>
      </c>
      <c r="Q98" s="34">
        <v>9477.9181416829433</v>
      </c>
      <c r="R98" s="34">
        <v>365.0361744562785</v>
      </c>
      <c r="U98" s="36">
        <v>24.455125905849311</v>
      </c>
      <c r="V98" s="38">
        <v>1.0187371132422458</v>
      </c>
      <c r="W98" s="36">
        <v>23.818576027363822</v>
      </c>
      <c r="X98" s="35">
        <v>4059.5091953277588</v>
      </c>
      <c r="Y98" s="34">
        <v>1885.3800226847329</v>
      </c>
      <c r="Z98" s="35">
        <v>2174.1291726430259</v>
      </c>
      <c r="AA98" s="34">
        <v>1044.1291726430259</v>
      </c>
      <c r="AB98" s="34">
        <v>17.914832472801208</v>
      </c>
      <c r="AC98" s="34">
        <v>11.893431603908539</v>
      </c>
      <c r="AD98" s="34">
        <v>13.129748205343882</v>
      </c>
      <c r="AE98" s="39">
        <v>12.431077072646591</v>
      </c>
      <c r="AF98" s="39">
        <v>12.107142857142858</v>
      </c>
      <c r="AG98" s="39">
        <v>9.3000000000000007</v>
      </c>
      <c r="AH98" s="35">
        <v>3233.5601508240202</v>
      </c>
      <c r="AI98" s="35">
        <v>6707.0795825726236</v>
      </c>
      <c r="AJ98" s="35">
        <v>11431.044061030456</v>
      </c>
      <c r="AK98" s="35">
        <v>2333.197520136071</v>
      </c>
      <c r="AL98" s="35">
        <v>4555.3056109296267</v>
      </c>
      <c r="AM98" s="35">
        <v>8653.2207695600864</v>
      </c>
      <c r="AN98" s="38">
        <v>8.8256411132800111E-2</v>
      </c>
      <c r="AO98" s="38">
        <v>9.0569120035554021E-2</v>
      </c>
      <c r="AP98" s="38">
        <v>0.10126084901238526</v>
      </c>
      <c r="AQ98" s="36">
        <v>16.790430911738266</v>
      </c>
      <c r="AR98" s="36">
        <v>9.3689160273624612</v>
      </c>
      <c r="AS98" s="36">
        <v>11.032032090290201</v>
      </c>
      <c r="AT98" s="36">
        <v>13.070296141099899</v>
      </c>
      <c r="AU98" s="36">
        <v>31.070800860635256</v>
      </c>
      <c r="AV98" s="36">
        <v>132.43195495153441</v>
      </c>
      <c r="AW98" s="36">
        <v>143.49098732809605</v>
      </c>
      <c r="AX98" s="36">
        <v>136.18323507013571</v>
      </c>
      <c r="AY98" s="36">
        <v>93.562865071317802</v>
      </c>
      <c r="AZ98" s="40">
        <v>0.9939996507457356</v>
      </c>
      <c r="BA98" s="40">
        <v>0.99473141825162814</v>
      </c>
      <c r="BB98" s="40">
        <v>0.9923727821400129</v>
      </c>
      <c r="BC98" s="40">
        <v>0.99439811844976689</v>
      </c>
      <c r="BD98" s="40">
        <v>0.9931792060699316</v>
      </c>
      <c r="BE98" s="40">
        <v>0.98469564587819158</v>
      </c>
      <c r="BF98" s="36">
        <v>135.9674594284545</v>
      </c>
      <c r="BG98" s="36">
        <v>132.49549068478586</v>
      </c>
      <c r="BH98" s="36">
        <v>118.5058205322007</v>
      </c>
      <c r="BJ98" s="41"/>
      <c r="BK98" s="41"/>
      <c r="BL98" s="35">
        <v>30</v>
      </c>
      <c r="BM98" s="35">
        <v>26</v>
      </c>
      <c r="BN98" s="35">
        <v>17</v>
      </c>
      <c r="BO98" s="35"/>
      <c r="BP98" s="35"/>
      <c r="BQ98" s="35"/>
      <c r="BR98" s="35"/>
      <c r="BS98" s="34">
        <v>120.10751287142436</v>
      </c>
      <c r="BT98" s="35">
        <v>12</v>
      </c>
      <c r="BU98" s="35">
        <v>25</v>
      </c>
      <c r="BV98" s="35">
        <v>58</v>
      </c>
      <c r="BW98" s="35">
        <v>25</v>
      </c>
      <c r="BX98" s="37"/>
      <c r="BY98" s="40">
        <v>0.98573139192123205</v>
      </c>
      <c r="CA98" s="38">
        <v>9.1077188042414992E-2</v>
      </c>
      <c r="CB98" s="38">
        <v>9.0650257866285014E-2</v>
      </c>
      <c r="CC98" s="36">
        <v>42.938012282053627</v>
      </c>
      <c r="CD98" s="36">
        <v>37.19137902939093</v>
      </c>
      <c r="CE98" s="35">
        <v>129.30581075402858</v>
      </c>
      <c r="CF98" s="36">
        <v>24.872984371291885</v>
      </c>
      <c r="CG98" s="42">
        <v>0.98573139192123205</v>
      </c>
      <c r="CH98" s="35">
        <v>3856.3327497410505</v>
      </c>
      <c r="CI98" s="42">
        <v>0.99356827593538011</v>
      </c>
      <c r="CJ98" s="42">
        <v>0.99245567087676756</v>
      </c>
      <c r="CK98" s="43">
        <v>0.84970370966390563</v>
      </c>
      <c r="CL98" s="35">
        <v>17.914832472801208</v>
      </c>
      <c r="CM98" s="39"/>
      <c r="CO98" s="42">
        <v>0.99349077691843779</v>
      </c>
      <c r="CQ98" s="37">
        <v>1.0187371132422458</v>
      </c>
      <c r="CR98" s="36">
        <v>168.19115347626899</v>
      </c>
    </row>
    <row r="99" spans="1:96" ht="11.25" customHeight="1">
      <c r="A99" s="33">
        <v>44631</v>
      </c>
      <c r="B99" s="34">
        <v>178.53908507029215</v>
      </c>
      <c r="C99" s="35">
        <v>161.91267438729605</v>
      </c>
      <c r="D99" s="35">
        <v>180</v>
      </c>
      <c r="E99" s="35">
        <v>167.91211246450743</v>
      </c>
      <c r="F99" s="34">
        <v>135.11925061543783</v>
      </c>
      <c r="G99" s="36">
        <v>14.191062172253927</v>
      </c>
      <c r="H99" s="34">
        <v>14.191062172253927</v>
      </c>
      <c r="I99" s="34">
        <v>3470.4653701782227</v>
      </c>
      <c r="J99" s="35">
        <v>1130</v>
      </c>
      <c r="K99" s="35">
        <v>434</v>
      </c>
      <c r="L99" s="34">
        <v>611.37773958841956</v>
      </c>
      <c r="M99" s="35">
        <v>24.697719037532806</v>
      </c>
      <c r="N99" s="35">
        <v>14</v>
      </c>
      <c r="O99" s="35">
        <v>24</v>
      </c>
      <c r="P99" s="35">
        <v>66</v>
      </c>
      <c r="Q99" s="34">
        <v>9561.3818766276036</v>
      </c>
      <c r="R99" s="34">
        <v>369.2473732630412</v>
      </c>
      <c r="U99" s="36">
        <v>24.475257352546414</v>
      </c>
      <c r="V99" s="38">
        <v>1.0180373960246154</v>
      </c>
      <c r="W99" s="36">
        <v>23.758921754710013</v>
      </c>
      <c r="X99" s="35">
        <v>4081.8431097666421</v>
      </c>
      <c r="Y99" s="34">
        <v>1906.4653701782227</v>
      </c>
      <c r="Z99" s="35">
        <v>2175.3777395884194</v>
      </c>
      <c r="AA99" s="34">
        <v>1045.3777395884194</v>
      </c>
      <c r="AB99" s="34">
        <v>18.08732561270396</v>
      </c>
      <c r="AC99" s="34">
        <v>12.087887535492579</v>
      </c>
      <c r="AD99" s="34">
        <v>13.237673699855804</v>
      </c>
      <c r="AE99" s="39">
        <v>12.570101341834436</v>
      </c>
      <c r="AF99" s="39">
        <v>12.107142857142858</v>
      </c>
      <c r="AG99" s="39">
        <v>9.3000000000000007</v>
      </c>
      <c r="AH99" s="35">
        <v>3263.043838465343</v>
      </c>
      <c r="AI99" s="35">
        <v>6764.284967731096</v>
      </c>
      <c r="AJ99" s="35">
        <v>11519.21058532445</v>
      </c>
      <c r="AK99" s="35">
        <v>2348.1075920958347</v>
      </c>
      <c r="AL99" s="35">
        <v>4595.6610690056077</v>
      </c>
      <c r="AM99" s="35">
        <v>8723.804989767199</v>
      </c>
      <c r="AN99" s="38">
        <v>8.864265643560082E-2</v>
      </c>
      <c r="AO99" s="38">
        <v>9.0028648733477476E-2</v>
      </c>
      <c r="AP99" s="38">
        <v>0.1006825962183503</v>
      </c>
      <c r="AQ99" s="36">
        <v>16.856353407664155</v>
      </c>
      <c r="AR99" s="36">
        <v>9.5110245451222273</v>
      </c>
      <c r="AS99" s="36">
        <v>11.09757704345591</v>
      </c>
      <c r="AT99" s="36">
        <v>13.123526860657224</v>
      </c>
      <c r="AU99" s="36">
        <v>30.776808171414729</v>
      </c>
      <c r="AV99" s="36">
        <v>131.27022468982676</v>
      </c>
      <c r="AW99" s="36">
        <v>144.36427959606098</v>
      </c>
      <c r="AX99" s="36">
        <v>136.90668871497175</v>
      </c>
      <c r="AY99" s="36">
        <v>94.035594418882724</v>
      </c>
      <c r="AZ99" s="40">
        <v>0.99403775191259269</v>
      </c>
      <c r="BA99" s="40">
        <v>0.99477768276649847</v>
      </c>
      <c r="BB99" s="40">
        <v>0.99243449388455884</v>
      </c>
      <c r="BC99" s="40">
        <v>0.99441101979107194</v>
      </c>
      <c r="BD99" s="40">
        <v>0.99330307267892703</v>
      </c>
      <c r="BE99" s="40">
        <v>0.98495264109596636</v>
      </c>
      <c r="BF99" s="36">
        <v>135.3750043436259</v>
      </c>
      <c r="BG99" s="36">
        <v>133.29090427120624</v>
      </c>
      <c r="BH99" s="36">
        <v>119.18643788222948</v>
      </c>
      <c r="BJ99" s="41"/>
      <c r="BK99" s="41"/>
      <c r="BL99" s="35">
        <v>30</v>
      </c>
      <c r="BM99" s="35">
        <v>26</v>
      </c>
      <c r="BN99" s="35">
        <v>17</v>
      </c>
      <c r="BO99" s="35"/>
      <c r="BP99" s="35"/>
      <c r="BQ99" s="35"/>
      <c r="BR99" s="35"/>
      <c r="BS99" s="34">
        <v>120.92853275934856</v>
      </c>
      <c r="BT99" s="35">
        <v>12</v>
      </c>
      <c r="BU99" s="35">
        <v>25</v>
      </c>
      <c r="BV99" s="35">
        <v>58</v>
      </c>
      <c r="BW99" s="35">
        <v>25</v>
      </c>
      <c r="BX99" s="37"/>
      <c r="BY99" s="40">
        <v>0.98585100356748534</v>
      </c>
      <c r="CA99" s="38">
        <v>9.101256433616127E-2</v>
      </c>
      <c r="CB99" s="38">
        <v>9.0599600083756324E-2</v>
      </c>
      <c r="CC99" s="36">
        <v>43.412886848052345</v>
      </c>
      <c r="CD99" s="36">
        <v>37.464954996242298</v>
      </c>
      <c r="CE99" s="35">
        <v>130.10739861445271</v>
      </c>
      <c r="CF99" s="36">
        <v>24.767567061944703</v>
      </c>
      <c r="CG99" s="42">
        <v>0.98585100356748534</v>
      </c>
      <c r="CH99" s="35">
        <v>3877.2362631665073</v>
      </c>
      <c r="CI99" s="42">
        <v>0.9936300711741094</v>
      </c>
      <c r="CJ99" s="42">
        <v>0.99254313612396872</v>
      </c>
      <c r="CK99" s="43">
        <v>0.85022017673203232</v>
      </c>
      <c r="CL99" s="35">
        <v>18.08732561270395</v>
      </c>
      <c r="CM99" s="39"/>
      <c r="CO99" s="42">
        <v>0.99351836447178299</v>
      </c>
      <c r="CQ99" s="37">
        <v>1.0180373960246154</v>
      </c>
      <c r="CR99" s="36">
        <v>169.10063393363473</v>
      </c>
    </row>
    <row r="100" spans="1:96" ht="11.25" customHeight="1">
      <c r="A100" s="33">
        <v>44630</v>
      </c>
      <c r="B100" s="34">
        <v>178.01472981770834</v>
      </c>
      <c r="C100" s="35">
        <v>162.92299365997314</v>
      </c>
      <c r="D100" s="35">
        <v>181</v>
      </c>
      <c r="E100" s="35">
        <v>168.92404832442602</v>
      </c>
      <c r="F100" s="34">
        <v>134.45996793111166</v>
      </c>
      <c r="G100" s="36">
        <v>14.1905710597833</v>
      </c>
      <c r="H100" s="34">
        <v>14.1905710597833</v>
      </c>
      <c r="I100" s="34">
        <v>3471.2768427530923</v>
      </c>
      <c r="J100" s="35">
        <v>1130</v>
      </c>
      <c r="K100" s="35">
        <v>434</v>
      </c>
      <c r="L100" s="34">
        <v>614.38754844665527</v>
      </c>
      <c r="M100" s="35">
        <v>25.222264230251312</v>
      </c>
      <c r="N100" s="35">
        <v>14</v>
      </c>
      <c r="O100" s="35">
        <v>24</v>
      </c>
      <c r="P100" s="35">
        <v>66</v>
      </c>
      <c r="Q100" s="34">
        <v>9596.40185546875</v>
      </c>
      <c r="R100" s="34">
        <v>368.69082164764404</v>
      </c>
      <c r="U100" s="36">
        <v>24.411165272748033</v>
      </c>
      <c r="V100" s="38">
        <v>1.0202670736621704</v>
      </c>
      <c r="W100" s="36">
        <v>23.75664043353542</v>
      </c>
      <c r="X100" s="35">
        <v>4085.6643911997476</v>
      </c>
      <c r="Y100" s="34">
        <v>1907.2768427530923</v>
      </c>
      <c r="Z100" s="35">
        <v>2178.3875484466553</v>
      </c>
      <c r="AA100" s="34">
        <v>1048.3875484466553</v>
      </c>
      <c r="AB100" s="34">
        <v>18.077006340026855</v>
      </c>
      <c r="AC100" s="34">
        <v>12.075951675573984</v>
      </c>
      <c r="AD100" s="34">
        <v>13.310183932383856</v>
      </c>
      <c r="AE100" s="39">
        <v>12.57545171045995</v>
      </c>
      <c r="AF100" s="39">
        <v>12.107142857142858</v>
      </c>
      <c r="AG100" s="39">
        <v>9.3000000000000007</v>
      </c>
      <c r="AH100" s="35">
        <v>3270.2641451555101</v>
      </c>
      <c r="AI100" s="35">
        <v>6769.2359609318764</v>
      </c>
      <c r="AJ100" s="35">
        <v>11504.365138597866</v>
      </c>
      <c r="AK100" s="35">
        <v>2353.8683519310775</v>
      </c>
      <c r="AL100" s="35">
        <v>4602.8356112234042</v>
      </c>
      <c r="AM100" s="35">
        <v>8722.1486648067093</v>
      </c>
      <c r="AN100" s="38">
        <v>8.8742651765737923E-2</v>
      </c>
      <c r="AO100" s="38">
        <v>8.9590682794665089E-2</v>
      </c>
      <c r="AP100" s="38">
        <v>0.1007048813591149</v>
      </c>
      <c r="AQ100" s="36">
        <v>16.81918632934045</v>
      </c>
      <c r="AR100" s="36">
        <v>9.4750572947555316</v>
      </c>
      <c r="AS100" s="36">
        <v>11.097825965071511</v>
      </c>
      <c r="AT100" s="36">
        <v>13.125665793829853</v>
      </c>
      <c r="AU100" s="36">
        <v>30.79613713089492</v>
      </c>
      <c r="AV100" s="36">
        <v>131.58271178839954</v>
      </c>
      <c r="AW100" s="36">
        <v>144.57894891940205</v>
      </c>
      <c r="AX100" s="36">
        <v>137.87727504631269</v>
      </c>
      <c r="AY100" s="36">
        <v>94.220693743951998</v>
      </c>
      <c r="AZ100" s="40">
        <v>0.99405234367142303</v>
      </c>
      <c r="BA100" s="40">
        <v>0.99478582290849593</v>
      </c>
      <c r="BB100" s="40">
        <v>0.99243305720455033</v>
      </c>
      <c r="BC100" s="40">
        <v>0.9944237893410387</v>
      </c>
      <c r="BD100" s="40">
        <v>0.99330931196938632</v>
      </c>
      <c r="BE100" s="40">
        <v>0.98491395677313698</v>
      </c>
      <c r="BF100" s="36">
        <v>135.22246362073443</v>
      </c>
      <c r="BG100" s="36">
        <v>133.94249966263871</v>
      </c>
      <c r="BH100" s="36">
        <v>119.16006292890457</v>
      </c>
      <c r="BJ100" s="41"/>
      <c r="BK100" s="41"/>
      <c r="BL100" s="35">
        <v>30</v>
      </c>
      <c r="BM100" s="35">
        <v>25.3125</v>
      </c>
      <c r="BN100" s="35">
        <v>17</v>
      </c>
      <c r="BO100" s="35"/>
      <c r="BP100" s="35"/>
      <c r="BQ100" s="35"/>
      <c r="BR100" s="35"/>
      <c r="BS100" s="34">
        <v>120.28898509343465</v>
      </c>
      <c r="BT100" s="35">
        <v>12</v>
      </c>
      <c r="BU100" s="35">
        <v>24.3125</v>
      </c>
      <c r="BV100" s="35">
        <v>60.0625</v>
      </c>
      <c r="BW100" s="35">
        <v>25</v>
      </c>
      <c r="BX100" s="37"/>
      <c r="BY100" s="40">
        <v>0.98558867214289814</v>
      </c>
      <c r="CA100" s="38">
        <v>9.0927978429934941E-2</v>
      </c>
      <c r="CB100" s="38">
        <v>9.0514300350624577E-2</v>
      </c>
      <c r="CC100" s="36">
        <v>43.463141947984695</v>
      </c>
      <c r="CD100" s="36">
        <v>37.392069589167491</v>
      </c>
      <c r="CE100" s="35">
        <v>129.54168689296571</v>
      </c>
      <c r="CF100" s="36">
        <v>25.32268135749435</v>
      </c>
      <c r="CG100" s="42">
        <v>0.98558867214289814</v>
      </c>
      <c r="CH100" s="35">
        <v>3882.1724599320951</v>
      </c>
      <c r="CI100" s="42">
        <v>0.99350305415574136</v>
      </c>
      <c r="CJ100" s="42">
        <v>0.99254558337124565</v>
      </c>
      <c r="CK100" s="43">
        <v>0.84962358881703415</v>
      </c>
      <c r="CL100" s="35">
        <v>18.077006340026855</v>
      </c>
      <c r="CM100" s="39"/>
      <c r="CO100" s="42">
        <v>0.99337309188480438</v>
      </c>
      <c r="CQ100" s="37">
        <v>1.0202670736621704</v>
      </c>
      <c r="CR100" s="36">
        <v>169.5839190886434</v>
      </c>
    </row>
    <row r="101" spans="1:96" ht="11.25" customHeight="1">
      <c r="A101" s="33">
        <v>44629</v>
      </c>
      <c r="B101" s="34">
        <v>178.62933286031088</v>
      </c>
      <c r="C101" s="35">
        <v>163.86085669199625</v>
      </c>
      <c r="D101" s="35">
        <v>182</v>
      </c>
      <c r="E101" s="35">
        <v>169.88206509749094</v>
      </c>
      <c r="F101" s="34">
        <v>135.18648036321005</v>
      </c>
      <c r="G101" s="36">
        <v>14.02273208896319</v>
      </c>
      <c r="H101" s="34">
        <v>14.02273208896319</v>
      </c>
      <c r="I101" s="34">
        <v>3469.9027379353843</v>
      </c>
      <c r="J101" s="35">
        <v>1130</v>
      </c>
      <c r="K101" s="35">
        <v>434</v>
      </c>
      <c r="L101" s="34">
        <v>612.696205774943</v>
      </c>
      <c r="M101" s="35">
        <v>25.055789192517597</v>
      </c>
      <c r="N101" s="35">
        <v>14</v>
      </c>
      <c r="O101" s="35">
        <v>24</v>
      </c>
      <c r="P101" s="35">
        <v>66</v>
      </c>
      <c r="Q101" s="34">
        <v>9689.5887451171875</v>
      </c>
      <c r="R101" s="34">
        <v>368.96976661682129</v>
      </c>
      <c r="U101" s="36">
        <v>24.27868904890838</v>
      </c>
      <c r="V101" s="38">
        <v>1.0248942993517833</v>
      </c>
      <c r="W101" s="36">
        <v>23.760504128755983</v>
      </c>
      <c r="X101" s="35">
        <v>4082.5989437103271</v>
      </c>
      <c r="Y101" s="34">
        <v>1905.9027379353843</v>
      </c>
      <c r="Z101" s="35">
        <v>2176.6962057749429</v>
      </c>
      <c r="AA101" s="34">
        <v>1046.6962057749429</v>
      </c>
      <c r="AB101" s="34">
        <v>18.139143308003742</v>
      </c>
      <c r="AC101" s="34">
        <v>12.117934902509054</v>
      </c>
      <c r="AD101" s="34">
        <v>13.284797698259354</v>
      </c>
      <c r="AE101" s="39">
        <v>12.56639167869484</v>
      </c>
      <c r="AF101" s="39">
        <v>12.107142857142858</v>
      </c>
      <c r="AG101" s="39">
        <v>9.3000000000000007</v>
      </c>
      <c r="AH101" s="35">
        <v>3296.8511426816376</v>
      </c>
      <c r="AI101" s="35">
        <v>6830.1798877611345</v>
      </c>
      <c r="AJ101" s="35">
        <v>11621.549645919329</v>
      </c>
      <c r="AK101" s="35">
        <v>2372.9317306458238</v>
      </c>
      <c r="AL101" s="35">
        <v>4642.023692274458</v>
      </c>
      <c r="AM101" s="35">
        <v>8805.3781395478218</v>
      </c>
      <c r="AN101" s="38">
        <v>8.8561002048883231E-2</v>
      </c>
      <c r="AO101" s="38">
        <v>8.938056752673959E-2</v>
      </c>
      <c r="AP101" s="38">
        <v>0.1005278929958241</v>
      </c>
      <c r="AQ101" s="36">
        <v>16.896242057342928</v>
      </c>
      <c r="AR101" s="36">
        <v>9.5229689777370581</v>
      </c>
      <c r="AS101" s="36">
        <v>11.110546364235566</v>
      </c>
      <c r="AT101" s="36">
        <v>13.069846065072342</v>
      </c>
      <c r="AU101" s="36">
        <v>30.674646242507794</v>
      </c>
      <c r="AV101" s="36">
        <v>130.93010388379631</v>
      </c>
      <c r="AW101" s="36">
        <v>145.42770403396128</v>
      </c>
      <c r="AX101" s="36">
        <v>138.82818199840997</v>
      </c>
      <c r="AY101" s="36">
        <v>94.814649943648192</v>
      </c>
      <c r="AZ101" s="40">
        <v>0.9941001252504682</v>
      </c>
      <c r="BA101" s="40">
        <v>0.99482984112296924</v>
      </c>
      <c r="BB101" s="40">
        <v>0.99250458084206827</v>
      </c>
      <c r="BC101" s="40">
        <v>0.99449211037288654</v>
      </c>
      <c r="BD101" s="40">
        <v>0.99339196689289655</v>
      </c>
      <c r="BE101" s="40">
        <v>0.98513066653029391</v>
      </c>
      <c r="BF101" s="36">
        <v>135.49982184456687</v>
      </c>
      <c r="BG101" s="36">
        <v>134.25737083633993</v>
      </c>
      <c r="BH101" s="36">
        <v>119.36985489687402</v>
      </c>
      <c r="BJ101" s="41"/>
      <c r="BK101" s="41"/>
      <c r="BL101" s="35">
        <v>30</v>
      </c>
      <c r="BM101" s="35">
        <v>25</v>
      </c>
      <c r="BN101" s="35">
        <v>17</v>
      </c>
      <c r="BO101" s="35"/>
      <c r="BP101" s="35"/>
      <c r="BQ101" s="35"/>
      <c r="BR101" s="35"/>
      <c r="BS101" s="34">
        <v>121.16165773073833</v>
      </c>
      <c r="BT101" s="35">
        <v>12</v>
      </c>
      <c r="BU101" s="35">
        <v>24</v>
      </c>
      <c r="BV101" s="35">
        <v>61</v>
      </c>
      <c r="BW101" s="35">
        <v>25</v>
      </c>
      <c r="BX101" s="37"/>
      <c r="BY101" s="40">
        <v>0.98579844658596982</v>
      </c>
      <c r="CA101" s="38">
        <v>9.0737965553307792E-2</v>
      </c>
      <c r="CB101" s="38">
        <v>9.0324665218471462E-2</v>
      </c>
      <c r="CC101" s="36">
        <v>43.541875908772148</v>
      </c>
      <c r="CD101" s="36">
        <v>37.52975739931555</v>
      </c>
      <c r="CE101" s="35">
        <v>130.09877687848726</v>
      </c>
      <c r="CF101" s="36">
        <v>25.038740519938315</v>
      </c>
      <c r="CG101" s="42">
        <v>0.98579844658596982</v>
      </c>
      <c r="CH101" s="35">
        <v>3916.4204283407148</v>
      </c>
      <c r="CI101" s="42">
        <v>0.99360237501285498</v>
      </c>
      <c r="CJ101" s="42">
        <v>0.99264223344447489</v>
      </c>
      <c r="CK101" s="43">
        <v>0.84992495853190142</v>
      </c>
      <c r="CL101" s="35">
        <v>18.139143308003753</v>
      </c>
      <c r="CM101" s="39"/>
      <c r="CO101" s="42">
        <v>0.99344739878043165</v>
      </c>
      <c r="CQ101" s="37">
        <v>1.0248942993517833</v>
      </c>
      <c r="CR101" s="36">
        <v>170.43409593918787</v>
      </c>
    </row>
    <row r="102" spans="1:96" ht="11.25" customHeight="1">
      <c r="A102" s="33">
        <v>44628</v>
      </c>
      <c r="B102" s="34">
        <v>178.12857802708945</v>
      </c>
      <c r="C102" s="35">
        <v>164.78272273143133</v>
      </c>
      <c r="D102" s="35">
        <v>183</v>
      </c>
      <c r="E102" s="35">
        <v>170.73743037382761</v>
      </c>
      <c r="F102" s="34">
        <v>134.35374164581299</v>
      </c>
      <c r="G102" s="36">
        <v>14.018464356660843</v>
      </c>
      <c r="H102" s="34">
        <v>14.018464356660843</v>
      </c>
      <c r="I102" s="34">
        <v>3471.8699951171875</v>
      </c>
      <c r="J102" s="35">
        <v>1130</v>
      </c>
      <c r="K102" s="35">
        <v>434</v>
      </c>
      <c r="L102" s="34">
        <v>612.90414937337243</v>
      </c>
      <c r="M102" s="35">
        <v>23.302464505036671</v>
      </c>
      <c r="N102" s="35">
        <v>14</v>
      </c>
      <c r="O102" s="35">
        <v>24</v>
      </c>
      <c r="P102" s="35">
        <v>66</v>
      </c>
      <c r="Q102" s="34">
        <v>9307.1461079915371</v>
      </c>
      <c r="R102" s="34">
        <v>368.81603177388507</v>
      </c>
      <c r="U102" s="36">
        <v>24.137313233481514</v>
      </c>
      <c r="V102" s="38">
        <v>1.0298601102416858</v>
      </c>
      <c r="W102" s="36">
        <v>23.75497355823568</v>
      </c>
      <c r="X102" s="35">
        <v>4084.77414449056</v>
      </c>
      <c r="Y102" s="34">
        <v>1907.8699951171875</v>
      </c>
      <c r="Z102" s="35">
        <v>2176.9041493733725</v>
      </c>
      <c r="AA102" s="34">
        <v>1046.9041493733725</v>
      </c>
      <c r="AB102" s="34">
        <v>18.217277268568676</v>
      </c>
      <c r="AC102" s="34">
        <v>12.262569626172384</v>
      </c>
      <c r="AD102" s="34">
        <v>13.486254592736563</v>
      </c>
      <c r="AE102" s="39">
        <v>12.579362605168269</v>
      </c>
      <c r="AF102" s="39">
        <v>12.107142857142858</v>
      </c>
      <c r="AG102" s="39">
        <v>9.3000000000000007</v>
      </c>
      <c r="AH102" s="35">
        <v>3178.395742212474</v>
      </c>
      <c r="AI102" s="35">
        <v>6583.1651194602555</v>
      </c>
      <c r="AJ102" s="35">
        <v>11197.997087456446</v>
      </c>
      <c r="AK102" s="35">
        <v>2287.2996750550706</v>
      </c>
      <c r="AL102" s="35">
        <v>4474.7559072596887</v>
      </c>
      <c r="AM102" s="35">
        <v>8485.8047497454463</v>
      </c>
      <c r="AN102" s="38">
        <v>8.8689825234529521E-2</v>
      </c>
      <c r="AO102" s="38">
        <v>8.8684042798626919E-2</v>
      </c>
      <c r="AP102" s="38">
        <v>9.9324773934044916E-2</v>
      </c>
      <c r="AQ102" s="36">
        <v>16.959335759914001</v>
      </c>
      <c r="AR102" s="36">
        <v>9.6347665481420748</v>
      </c>
      <c r="AS102" s="36">
        <v>11.274792989960121</v>
      </c>
      <c r="AT102" s="36">
        <v>13.638915896941663</v>
      </c>
      <c r="AU102" s="36">
        <v>31.975454400456847</v>
      </c>
      <c r="AV102" s="36">
        <v>136.51917278513471</v>
      </c>
      <c r="AW102" s="36">
        <v>146.07068764732421</v>
      </c>
      <c r="AX102" s="36">
        <v>140.59647129395449</v>
      </c>
      <c r="AY102" s="36">
        <v>96.428097904432207</v>
      </c>
      <c r="AZ102" s="40">
        <v>0.99387924540335415</v>
      </c>
      <c r="BA102" s="40">
        <v>0.99463657895594637</v>
      </c>
      <c r="BB102" s="40">
        <v>0.99222230513823928</v>
      </c>
      <c r="BC102" s="40">
        <v>0.99403711020218044</v>
      </c>
      <c r="BD102" s="40">
        <v>0.99285425729064203</v>
      </c>
      <c r="BE102" s="40">
        <v>0.98391205350450361</v>
      </c>
      <c r="BF102" s="36">
        <v>135.30300649784178</v>
      </c>
      <c r="BG102" s="36">
        <v>135.31182861440089</v>
      </c>
      <c r="BH102" s="36">
        <v>120.81577963588838</v>
      </c>
      <c r="BJ102" s="41"/>
      <c r="BK102" s="41"/>
      <c r="BL102" s="35">
        <v>30</v>
      </c>
      <c r="BM102" s="35">
        <v>25</v>
      </c>
      <c r="BN102" s="35">
        <v>17</v>
      </c>
      <c r="BO102" s="35"/>
      <c r="BP102" s="35"/>
      <c r="BQ102" s="35"/>
      <c r="BR102" s="35"/>
      <c r="BS102" s="34">
        <v>120.31722052892049</v>
      </c>
      <c r="BT102" s="35">
        <v>12</v>
      </c>
      <c r="BU102" s="35">
        <v>24</v>
      </c>
      <c r="BV102" s="35">
        <v>61</v>
      </c>
      <c r="BW102" s="35">
        <v>25</v>
      </c>
      <c r="BX102" s="37"/>
      <c r="BY102" s="40">
        <v>0.98629593801904736</v>
      </c>
      <c r="CA102" s="38">
        <v>9.0389566646963154E-2</v>
      </c>
      <c r="CB102" s="38">
        <v>9.0017361573592289E-2</v>
      </c>
      <c r="CC102" s="36">
        <v>43.966101487477623</v>
      </c>
      <c r="CD102" s="36">
        <v>37.868895298016199</v>
      </c>
      <c r="CE102" s="35">
        <v>130.35016597038478</v>
      </c>
      <c r="CF102" s="36">
        <v>24.29559209304897</v>
      </c>
      <c r="CG102" s="42">
        <v>0.98629593801904736</v>
      </c>
      <c r="CH102" s="35">
        <v>3774.0998006549944</v>
      </c>
      <c r="CI102" s="42">
        <v>0.99382568937339899</v>
      </c>
      <c r="CJ102" s="42">
        <v>0.99203858819885993</v>
      </c>
      <c r="CK102" s="43">
        <v>0.84995396864229511</v>
      </c>
      <c r="CL102" s="35">
        <v>18.217277268568665</v>
      </c>
      <c r="CM102" s="39"/>
      <c r="CO102" s="42">
        <v>0.99364187962041162</v>
      </c>
      <c r="CQ102" s="37">
        <v>1.0298601102416858</v>
      </c>
      <c r="CR102" s="36">
        <v>170.85361035281116</v>
      </c>
    </row>
    <row r="103" spans="1:96" ht="11.25" customHeight="1">
      <c r="A103" s="33">
        <v>44627</v>
      </c>
      <c r="B103" s="34">
        <v>208.83185569361638</v>
      </c>
      <c r="C103" s="35">
        <v>159.15718682941639</v>
      </c>
      <c r="D103" s="35">
        <v>184</v>
      </c>
      <c r="E103" s="35">
        <v>166.65196551272743</v>
      </c>
      <c r="F103" s="34">
        <v>147.53293569464432</v>
      </c>
      <c r="G103" s="36">
        <v>14.796893521359092</v>
      </c>
      <c r="H103" s="34">
        <v>14.796893521359092</v>
      </c>
      <c r="I103" s="34">
        <v>3470.5167480468749</v>
      </c>
      <c r="J103" s="35">
        <v>1130</v>
      </c>
      <c r="K103" s="35">
        <v>434</v>
      </c>
      <c r="L103" s="34">
        <v>612.92256116365104</v>
      </c>
      <c r="M103" s="35">
        <v>21.220088577270509</v>
      </c>
      <c r="N103" s="35">
        <v>14</v>
      </c>
      <c r="O103" s="35">
        <v>24</v>
      </c>
      <c r="P103" s="35">
        <v>66</v>
      </c>
      <c r="Q103" s="34">
        <v>8592.0540244654603</v>
      </c>
      <c r="R103" s="34">
        <v>434.51131334806746</v>
      </c>
      <c r="U103" s="36">
        <v>23.968385395250824</v>
      </c>
      <c r="V103" s="38">
        <v>1.0358314947450307</v>
      </c>
      <c r="W103" s="36">
        <v>23.758777282679908</v>
      </c>
      <c r="X103" s="35">
        <v>4083.4393092105261</v>
      </c>
      <c r="Y103" s="34">
        <v>1906.5167480468749</v>
      </c>
      <c r="Z103" s="35">
        <v>2176.9225611636512</v>
      </c>
      <c r="AA103" s="34">
        <v>1046.9225611636512</v>
      </c>
      <c r="AB103" s="34">
        <v>24.842813170583625</v>
      </c>
      <c r="AC103" s="34">
        <v>17.348034487272564</v>
      </c>
      <c r="AD103" s="34">
        <v>19.218858377557051</v>
      </c>
      <c r="AE103" s="39">
        <v>12.570440097012362</v>
      </c>
      <c r="AF103" s="39">
        <v>12.107142857142858</v>
      </c>
      <c r="AG103" s="39">
        <v>9.3000000000000007</v>
      </c>
      <c r="AH103" s="35">
        <v>2950.8051463552151</v>
      </c>
      <c r="AI103" s="35">
        <v>6109.8638371005463</v>
      </c>
      <c r="AJ103" s="35">
        <v>10389.420622091015</v>
      </c>
      <c r="AK103" s="35">
        <v>2124.2534228885661</v>
      </c>
      <c r="AL103" s="35">
        <v>4153.7675379767397</v>
      </c>
      <c r="AM103" s="35">
        <v>7874.5063674130124</v>
      </c>
      <c r="AN103" s="38">
        <v>8.207473341295593E-2</v>
      </c>
      <c r="AO103" s="38">
        <v>8.9654970907459317E-2</v>
      </c>
      <c r="AP103" s="38">
        <v>9.3297342893794336E-2</v>
      </c>
      <c r="AQ103" s="36">
        <v>23.134659587612404</v>
      </c>
      <c r="AR103" s="36">
        <v>13.630209956883052</v>
      </c>
      <c r="AS103" s="36">
        <v>16.066835860181445</v>
      </c>
      <c r="AT103" s="36">
        <v>14.760440367862106</v>
      </c>
      <c r="AU103" s="36">
        <v>34.646132491690302</v>
      </c>
      <c r="AV103" s="36">
        <v>147.97018585017221</v>
      </c>
      <c r="AW103" s="36">
        <v>158.64636062571446</v>
      </c>
      <c r="AX103" s="36">
        <v>139.88025154512093</v>
      </c>
      <c r="AY103" s="36">
        <v>103.25302524526171</v>
      </c>
      <c r="AZ103" s="40">
        <v>0.99340944924501395</v>
      </c>
      <c r="BA103" s="40">
        <v>0.99422211286968409</v>
      </c>
      <c r="BB103" s="40">
        <v>0.99161852223866032</v>
      </c>
      <c r="BC103" s="40">
        <v>0.99305146918497578</v>
      </c>
      <c r="BD103" s="40">
        <v>0.99165910654004341</v>
      </c>
      <c r="BE103" s="40">
        <v>0.98120895724174972</v>
      </c>
      <c r="BF103" s="36">
        <v>146.20821172360624</v>
      </c>
      <c r="BG103" s="36">
        <v>133.84645467551647</v>
      </c>
      <c r="BH103" s="36">
        <v>128.62102636363699</v>
      </c>
      <c r="BJ103" s="41"/>
      <c r="BK103" s="41"/>
      <c r="BL103" s="35"/>
      <c r="BM103" s="35"/>
      <c r="BN103" s="35"/>
      <c r="BO103" s="35"/>
      <c r="BP103" s="35"/>
      <c r="BQ103" s="35"/>
      <c r="BR103" s="35"/>
      <c r="BS103" s="34">
        <v>132.69733212119655</v>
      </c>
      <c r="BT103" s="35"/>
      <c r="BU103" s="35"/>
      <c r="BV103" s="35"/>
      <c r="BW103" s="35"/>
      <c r="BX103" s="37"/>
      <c r="BY103" s="40">
        <v>0.98656650643709753</v>
      </c>
      <c r="CA103" s="38">
        <v>8.6296026928131167E-2</v>
      </c>
      <c r="CB103" s="38">
        <v>8.5946283922266775E-2</v>
      </c>
      <c r="CC103" s="36">
        <v>61.409706035413237</v>
      </c>
      <c r="CD103" s="36">
        <v>52.831705404676896</v>
      </c>
      <c r="CE103" s="35">
        <v>157.5338069164867</v>
      </c>
      <c r="CF103" s="36">
        <v>23.957684845254697</v>
      </c>
      <c r="CG103" s="42">
        <v>0.98656650643709753</v>
      </c>
      <c r="CH103" s="35">
        <v>3504.1518863287324</v>
      </c>
      <c r="CI103" s="42">
        <v>0.99394430114172294</v>
      </c>
      <c r="CJ103" s="42">
        <v>0.9907111112276813</v>
      </c>
      <c r="CK103" s="43">
        <v>0.84990041120945403</v>
      </c>
      <c r="CL103" s="35">
        <v>24.842813170583611</v>
      </c>
      <c r="CM103" s="39"/>
      <c r="CO103" s="42">
        <v>0.99373030944547547</v>
      </c>
      <c r="CQ103" s="37">
        <v>1.0358314947450307</v>
      </c>
      <c r="CR103" s="36">
        <v>177.80784972667817</v>
      </c>
    </row>
    <row r="104" spans="1:96" ht="11.25" customHeight="1">
      <c r="A104" s="33">
        <v>44626</v>
      </c>
      <c r="B104" s="34">
        <v>176.98858181635538</v>
      </c>
      <c r="C104" s="35">
        <v>158.72884281476337</v>
      </c>
      <c r="D104" s="35">
        <v>158.72884281476337</v>
      </c>
      <c r="E104" s="35">
        <v>146.36674993236858</v>
      </c>
      <c r="F104" s="34">
        <v>132.99175294240317</v>
      </c>
      <c r="G104" s="36">
        <v>13.995201081037521</v>
      </c>
      <c r="H104" s="34">
        <v>13.995201081037521</v>
      </c>
      <c r="I104" s="34">
        <v>3470.5011418660483</v>
      </c>
      <c r="J104" s="35">
        <v>1054.8635689562457</v>
      </c>
      <c r="K104" s="35">
        <v>358.65361344512354</v>
      </c>
      <c r="L104" s="34">
        <v>611.62464459737146</v>
      </c>
      <c r="M104" s="34">
        <v>21.720810790856678</v>
      </c>
      <c r="N104" s="35">
        <v>10.425989179611205</v>
      </c>
      <c r="O104" s="35">
        <v>20.851978359222411</v>
      </c>
      <c r="P104" s="35">
        <v>52.998778329690296</v>
      </c>
      <c r="Q104" s="34">
        <v>8947.02392578125</v>
      </c>
      <c r="R104" s="34">
        <v>365.52903461456299</v>
      </c>
      <c r="U104" s="36">
        <v>23.886391056908501</v>
      </c>
      <c r="V104" s="38">
        <v>1.0387448230960059</v>
      </c>
      <c r="W104" s="36">
        <v>17.994602398650141</v>
      </c>
      <c r="X104" s="35">
        <v>4082.1257864634199</v>
      </c>
      <c r="Y104" s="34">
        <v>2056.9839594646792</v>
      </c>
      <c r="Z104" s="35">
        <v>2025.1418269987407</v>
      </c>
      <c r="AA104" s="34">
        <v>970.27825804249505</v>
      </c>
      <c r="AB104" s="34">
        <v>18.259739001591999</v>
      </c>
      <c r="AC104" s="34">
        <v>12.362092882394791</v>
      </c>
      <c r="AD104" s="34">
        <v>13.45149556795756</v>
      </c>
      <c r="AE104" s="39">
        <v>13.562531600866016</v>
      </c>
      <c r="AF104" s="39">
        <v>11.302109667388347</v>
      </c>
      <c r="AG104" s="39">
        <v>7.6854345738240752</v>
      </c>
      <c r="AH104" s="35">
        <v>3292.9507742140563</v>
      </c>
      <c r="AI104" s="35">
        <v>6850.2991793369247</v>
      </c>
      <c r="AJ104" s="35">
        <v>10836.201925453492</v>
      </c>
      <c r="AK104" s="35">
        <v>2276.6280285960252</v>
      </c>
      <c r="AL104" s="35">
        <v>4644.948568691264</v>
      </c>
      <c r="AM104" s="35">
        <v>8540.7144170952433</v>
      </c>
      <c r="AN104" s="38">
        <v>9.8840681149452256E-2</v>
      </c>
      <c r="AO104" s="38">
        <v>0.10170486937287442</v>
      </c>
      <c r="AP104" s="38">
        <v>9.5899574708605925E-2</v>
      </c>
      <c r="AQ104" s="36">
        <v>17.647599379566749</v>
      </c>
      <c r="AR104" s="36">
        <v>10.844734378186464</v>
      </c>
      <c r="AS104" s="36">
        <v>12.08662251874669</v>
      </c>
      <c r="AT104" s="36">
        <v>11.097185303818151</v>
      </c>
      <c r="AU104" s="36">
        <v>25.199369510367092</v>
      </c>
      <c r="AV104" s="36">
        <v>90.788433499747129</v>
      </c>
      <c r="AW104" s="36">
        <v>142.5325010374398</v>
      </c>
      <c r="AX104" s="36">
        <v>115.43211234086823</v>
      </c>
      <c r="AY104" s="36">
        <v>83.245472162520571</v>
      </c>
      <c r="AZ104" s="40">
        <v>0.99542042483503945</v>
      </c>
      <c r="BA104" s="40">
        <v>0.99551082685828363</v>
      </c>
      <c r="BB104" s="40">
        <v>0.9937945731772031</v>
      </c>
      <c r="BC104" s="40">
        <v>0.9951256045500495</v>
      </c>
      <c r="BD104" s="40">
        <v>0.99457488729149324</v>
      </c>
      <c r="BE104" s="40">
        <v>0.98936992515309685</v>
      </c>
      <c r="BF104" s="36">
        <v>121.40750003387143</v>
      </c>
      <c r="BG104" s="36">
        <v>117.98845103477912</v>
      </c>
      <c r="BH104" s="36">
        <v>125.13089903122514</v>
      </c>
      <c r="BJ104" s="41"/>
      <c r="BK104" s="41"/>
      <c r="BL104" s="35">
        <v>30</v>
      </c>
      <c r="BM104" s="35">
        <v>25</v>
      </c>
      <c r="BN104" s="35">
        <v>17</v>
      </c>
      <c r="BO104" s="35">
        <v>2340</v>
      </c>
      <c r="BP104" s="35">
        <v>1200</v>
      </c>
      <c r="BQ104" s="35">
        <v>408</v>
      </c>
      <c r="BR104" s="35">
        <v>3948</v>
      </c>
      <c r="BS104" s="34">
        <v>119.00299564997356</v>
      </c>
      <c r="BT104" s="35">
        <v>12</v>
      </c>
      <c r="BU104" s="35">
        <v>24</v>
      </c>
      <c r="BV104" s="35">
        <v>61</v>
      </c>
      <c r="BW104" s="35">
        <v>25</v>
      </c>
      <c r="BX104" s="37"/>
      <c r="BY104" s="40">
        <v>0.98674659984504287</v>
      </c>
      <c r="CA104" s="38">
        <v>9.9286644350411943E-2</v>
      </c>
      <c r="CB104" s="38">
        <v>9.9407310946879129E-2</v>
      </c>
      <c r="CC104" s="36">
        <v>44.073327451944351</v>
      </c>
      <c r="CD104" s="36">
        <v>40.578956276499909</v>
      </c>
      <c r="CE104" s="35">
        <v>130.01928374437108</v>
      </c>
      <c r="CF104" s="36">
        <v>23.64916175177493</v>
      </c>
      <c r="CG104" s="42">
        <v>0.98674659984504287</v>
      </c>
      <c r="CH104" s="35">
        <v>3643.8346888346186</v>
      </c>
      <c r="CI104" s="42">
        <v>0.99403902409255462</v>
      </c>
      <c r="CJ104" s="42">
        <v>0.99402846632379904</v>
      </c>
      <c r="CK104" s="43">
        <v>0.85017006417941443</v>
      </c>
      <c r="CM104" s="39"/>
      <c r="CN104" s="35"/>
      <c r="CO104" s="42">
        <v>0.9938110494809812</v>
      </c>
      <c r="CQ104" s="37">
        <v>1.0387448230960059</v>
      </c>
    </row>
    <row r="105" spans="1:96" ht="11.25" customHeight="1">
      <c r="A105" s="33">
        <v>44625</v>
      </c>
      <c r="B105" s="34">
        <v>177.904590288798</v>
      </c>
      <c r="C105" s="35">
        <v>159.76860050360361</v>
      </c>
      <c r="D105" s="35">
        <v>159.76860050360361</v>
      </c>
      <c r="E105" s="35">
        <v>147.53080550829569</v>
      </c>
      <c r="F105" s="34">
        <v>134.25046714146933</v>
      </c>
      <c r="G105" s="36">
        <v>13.990995715061823</v>
      </c>
      <c r="H105" s="34">
        <v>13.990995715061823</v>
      </c>
      <c r="I105" s="34">
        <v>3469.6608047485352</v>
      </c>
      <c r="J105" s="35">
        <v>1054.6081473399802</v>
      </c>
      <c r="K105" s="35">
        <v>358.56677009559331</v>
      </c>
      <c r="L105" s="34">
        <v>612.89048512776696</v>
      </c>
      <c r="M105" s="34">
        <v>22.59624981880188</v>
      </c>
      <c r="N105" s="35">
        <v>10.846199913024902</v>
      </c>
      <c r="O105" s="35">
        <v>21.692399826049805</v>
      </c>
      <c r="P105" s="35">
        <v>55.134849557876585</v>
      </c>
      <c r="Q105" s="34">
        <v>9421.9168294270839</v>
      </c>
      <c r="R105" s="34">
        <v>367.80219554901123</v>
      </c>
      <c r="U105" s="36">
        <v>23.899584478802151</v>
      </c>
      <c r="V105" s="38">
        <v>1.038275388348751</v>
      </c>
      <c r="W105" s="36">
        <v>18.719859728305899</v>
      </c>
      <c r="X105" s="35">
        <v>4082.5512898763022</v>
      </c>
      <c r="Y105" s="34">
        <v>2056.4858873129615</v>
      </c>
      <c r="Z105" s="35">
        <v>2026.0654025633403</v>
      </c>
      <c r="AA105" s="34">
        <v>971.45725522336033</v>
      </c>
      <c r="AB105" s="34">
        <v>18.135989785194397</v>
      </c>
      <c r="AC105" s="34">
        <v>12.237794995307922</v>
      </c>
      <c r="AD105" s="34">
        <v>13.416291505098343</v>
      </c>
      <c r="AE105" s="39">
        <v>13.559247608656889</v>
      </c>
      <c r="AF105" s="39">
        <v>11.299373007214074</v>
      </c>
      <c r="AG105" s="39">
        <v>7.6835736449055716</v>
      </c>
      <c r="AH105" s="35">
        <v>3458.6697184339268</v>
      </c>
      <c r="AI105" s="35">
        <v>7189.8316022300305</v>
      </c>
      <c r="AJ105" s="35">
        <v>11363.929964491048</v>
      </c>
      <c r="AK105" s="35">
        <v>2391.6254763956667</v>
      </c>
      <c r="AL105" s="35">
        <v>4877.1538467695354</v>
      </c>
      <c r="AM105" s="35">
        <v>8960.6214518960078</v>
      </c>
      <c r="AN105" s="38">
        <v>9.8489333425486048E-2</v>
      </c>
      <c r="AO105" s="38">
        <v>0.10167896117962895</v>
      </c>
      <c r="AP105" s="38">
        <v>9.6848993643478182E-2</v>
      </c>
      <c r="AQ105" s="36">
        <v>17.522192504434734</v>
      </c>
      <c r="AR105" s="36">
        <v>10.724399533318445</v>
      </c>
      <c r="AS105" s="36">
        <v>12.027097813852142</v>
      </c>
      <c r="AT105" s="36">
        <v>10.981725807161606</v>
      </c>
      <c r="AU105" s="36">
        <v>24.949565097752373</v>
      </c>
      <c r="AV105" s="36">
        <v>89.959170644812062</v>
      </c>
      <c r="AW105" s="36">
        <v>142.9417032987258</v>
      </c>
      <c r="AX105" s="36">
        <v>115.38140005617039</v>
      </c>
      <c r="AY105" s="36">
        <v>82.372207598130032</v>
      </c>
      <c r="AZ105" s="40">
        <v>0.99546492541575915</v>
      </c>
      <c r="BA105" s="40">
        <v>0.99555224204370374</v>
      </c>
      <c r="BB105" s="40">
        <v>0.99384698373278446</v>
      </c>
      <c r="BC105" s="40">
        <v>0.99540825856073756</v>
      </c>
      <c r="BD105" s="40">
        <v>0.99488440063987771</v>
      </c>
      <c r="BE105" s="40">
        <v>0.98996061030724858</v>
      </c>
      <c r="BF105" s="36">
        <v>121.84060529842884</v>
      </c>
      <c r="BG105" s="36">
        <v>118.01851494922788</v>
      </c>
      <c r="BH105" s="36">
        <v>123.9042301686124</v>
      </c>
      <c r="BJ105" s="41"/>
      <c r="BK105" s="41"/>
      <c r="BL105" s="35">
        <v>30</v>
      </c>
      <c r="BM105" s="35">
        <v>25</v>
      </c>
      <c r="BN105" s="35">
        <v>17</v>
      </c>
      <c r="BO105" s="35">
        <v>2340</v>
      </c>
      <c r="BP105" s="35">
        <v>1200</v>
      </c>
      <c r="BQ105" s="35">
        <v>408</v>
      </c>
      <c r="BR105" s="35">
        <v>3948</v>
      </c>
      <c r="BS105" s="34">
        <v>120.24895850817363</v>
      </c>
      <c r="BT105" s="35">
        <v>12</v>
      </c>
      <c r="BU105" s="35">
        <v>24</v>
      </c>
      <c r="BV105" s="35">
        <v>61</v>
      </c>
      <c r="BW105" s="35">
        <v>25</v>
      </c>
      <c r="BX105" s="37"/>
      <c r="BY105" s="40">
        <v>0.98687723692575569</v>
      </c>
      <c r="CA105" s="38">
        <v>9.9247559941690516E-2</v>
      </c>
      <c r="CB105" s="38">
        <v>9.9289306747145686E-2</v>
      </c>
      <c r="CC105" s="36">
        <v>43.790076285600662</v>
      </c>
      <c r="CD105" s="36">
        <v>40.273689851605326</v>
      </c>
      <c r="CE105" s="35">
        <v>129.91389713388787</v>
      </c>
      <c r="CF105" s="36">
        <v>23.414879738650356</v>
      </c>
      <c r="CG105" s="42">
        <v>0.98687723692575569</v>
      </c>
      <c r="CH105" s="35">
        <v>3825.968030208428</v>
      </c>
      <c r="CI105" s="42">
        <v>0.99409397840222646</v>
      </c>
      <c r="CJ105" s="42">
        <v>0.99436900030550412</v>
      </c>
      <c r="CK105" s="43">
        <v>0.84987561904057862</v>
      </c>
      <c r="CM105" s="39"/>
      <c r="CN105" s="35"/>
      <c r="CO105" s="42">
        <v>0.9938723607359824</v>
      </c>
      <c r="CQ105" s="37">
        <v>1.038275388348751</v>
      </c>
    </row>
    <row r="106" spans="1:96" ht="11.25" customHeight="1">
      <c r="A106" s="33">
        <v>44624</v>
      </c>
      <c r="B106" s="34">
        <v>176.22451337178549</v>
      </c>
      <c r="C106" s="35">
        <v>158.3217642704646</v>
      </c>
      <c r="D106" s="35">
        <v>158.3217642704646</v>
      </c>
      <c r="E106" s="35">
        <v>146.37854802608493</v>
      </c>
      <c r="F106" s="34">
        <v>132.78341150283813</v>
      </c>
      <c r="G106" s="36">
        <v>14.204694012800852</v>
      </c>
      <c r="H106" s="34">
        <v>14.204694012800852</v>
      </c>
      <c r="I106" s="34">
        <v>3465.5605926513672</v>
      </c>
      <c r="J106" s="35">
        <v>1053.3618822648532</v>
      </c>
      <c r="K106" s="35">
        <v>358.1430399700501</v>
      </c>
      <c r="L106" s="34">
        <v>612.97498385111487</v>
      </c>
      <c r="M106" s="34">
        <v>23.700263202190399</v>
      </c>
      <c r="N106" s="35">
        <v>11.376126337051391</v>
      </c>
      <c r="O106" s="35">
        <v>22.752252674102781</v>
      </c>
      <c r="P106" s="35">
        <v>57.828642213344573</v>
      </c>
      <c r="Q106" s="34">
        <v>9451.5241394042969</v>
      </c>
      <c r="R106" s="34">
        <v>363.72842025756836</v>
      </c>
      <c r="U106" s="36">
        <v>24.331613381703693</v>
      </c>
      <c r="V106" s="38">
        <v>1.0230427130842263</v>
      </c>
      <c r="W106" s="36">
        <v>19.634479447990923</v>
      </c>
      <c r="X106" s="35">
        <v>4078.5355765024819</v>
      </c>
      <c r="Y106" s="34">
        <v>2054.0556704164637</v>
      </c>
      <c r="Z106" s="35">
        <v>2024.479906086018</v>
      </c>
      <c r="AA106" s="34">
        <v>971.11802382116502</v>
      </c>
      <c r="AB106" s="34">
        <v>17.902749101320904</v>
      </c>
      <c r="AC106" s="34">
        <v>11.943216244379679</v>
      </c>
      <c r="AD106" s="34">
        <v>13.183361848195394</v>
      </c>
      <c r="AE106" s="39">
        <v>13.543224200548114</v>
      </c>
      <c r="AF106" s="39">
        <v>11.286020167123429</v>
      </c>
      <c r="AG106" s="39">
        <v>7.6744937136439306</v>
      </c>
      <c r="AH106" s="35">
        <v>3473.5924194236095</v>
      </c>
      <c r="AI106" s="35">
        <v>7216.6837886265512</v>
      </c>
      <c r="AJ106" s="35">
        <v>11399.389791950836</v>
      </c>
      <c r="AK106" s="35">
        <v>2402.4006491784517</v>
      </c>
      <c r="AL106" s="35">
        <v>4896.9534061005443</v>
      </c>
      <c r="AM106" s="35">
        <v>8991.5432792980864</v>
      </c>
      <c r="AN106" s="38">
        <v>9.8185604410738633E-2</v>
      </c>
      <c r="AO106" s="38">
        <v>0.10148218730500563</v>
      </c>
      <c r="AP106" s="38">
        <v>9.7281097688285037E-2</v>
      </c>
      <c r="AQ106" s="36">
        <v>17.320663099281653</v>
      </c>
      <c r="AR106" s="36">
        <v>10.476338832495156</v>
      </c>
      <c r="AS106" s="36">
        <v>11.821137727197737</v>
      </c>
      <c r="AT106" s="36">
        <v>11.285032530890769</v>
      </c>
      <c r="AU106" s="36">
        <v>25.650034179743489</v>
      </c>
      <c r="AV106" s="36">
        <v>92.540921411885151</v>
      </c>
      <c r="AW106" s="36">
        <v>141.11332219411719</v>
      </c>
      <c r="AX106" s="36">
        <v>113.77445636834172</v>
      </c>
      <c r="AY106" s="36">
        <v>80.70771256623695</v>
      </c>
      <c r="AZ106" s="40">
        <v>0.99526468395646583</v>
      </c>
      <c r="BA106" s="40">
        <v>0.99535379433143911</v>
      </c>
      <c r="BB106" s="40">
        <v>0.99356855209199879</v>
      </c>
      <c r="BC106" s="40">
        <v>0.99530260178095187</v>
      </c>
      <c r="BD106" s="40">
        <v>0.99476204242666688</v>
      </c>
      <c r="BE106" s="40">
        <v>0.98970800467313014</v>
      </c>
      <c r="BF106" s="36">
        <v>122.21750909431231</v>
      </c>
      <c r="BG106" s="36">
        <v>118.24735274904837</v>
      </c>
      <c r="BH106" s="36">
        <v>123.35387125720196</v>
      </c>
      <c r="BJ106" s="41"/>
      <c r="BK106" s="41"/>
      <c r="BL106" s="35">
        <v>30</v>
      </c>
      <c r="BM106" s="35">
        <v>25</v>
      </c>
      <c r="BN106" s="35">
        <v>17</v>
      </c>
      <c r="BO106" s="35">
        <v>2340</v>
      </c>
      <c r="BP106" s="35">
        <v>1200</v>
      </c>
      <c r="BQ106" s="35">
        <v>408</v>
      </c>
      <c r="BR106" s="35">
        <v>3948</v>
      </c>
      <c r="BS106" s="34">
        <v>118.59223365783691</v>
      </c>
      <c r="BT106" s="35">
        <v>12</v>
      </c>
      <c r="BU106" s="35">
        <v>24</v>
      </c>
      <c r="BV106" s="35">
        <v>61</v>
      </c>
      <c r="BW106" s="35">
        <v>25</v>
      </c>
      <c r="BX106" s="37"/>
      <c r="BY106" s="40">
        <v>0.98629987971344479</v>
      </c>
      <c r="CA106" s="38">
        <v>9.9095789861311484E-2</v>
      </c>
      <c r="CB106" s="38">
        <v>9.9094130431599661E-2</v>
      </c>
      <c r="CC106" s="36">
        <v>43.02932719389598</v>
      </c>
      <c r="CD106" s="36">
        <v>39.618139658974542</v>
      </c>
      <c r="CE106" s="35">
        <v>128.11207282134075</v>
      </c>
      <c r="CF106" s="36">
        <v>24.07183540254481</v>
      </c>
      <c r="CG106" s="42">
        <v>0.98629987971344479</v>
      </c>
      <c r="CH106" s="35">
        <v>3841.5682027233661</v>
      </c>
      <c r="CI106" s="42">
        <v>0.99383057596494351</v>
      </c>
      <c r="CJ106" s="42">
        <v>0.99423448725032926</v>
      </c>
      <c r="CK106" s="43">
        <v>0.84970708913693793</v>
      </c>
      <c r="CM106" s="39"/>
      <c r="CN106" s="35"/>
      <c r="CO106" s="42">
        <v>0.99370043641410954</v>
      </c>
      <c r="CQ106" s="37">
        <v>1.0230427130842263</v>
      </c>
    </row>
    <row r="107" spans="1:96" ht="11.25" customHeight="1">
      <c r="A107" s="33">
        <v>44623</v>
      </c>
      <c r="B107" s="34">
        <v>175.68515539169312</v>
      </c>
      <c r="C107" s="35">
        <v>157.82163699467978</v>
      </c>
      <c r="D107" s="35">
        <v>157.82163699467978</v>
      </c>
      <c r="E107" s="35">
        <v>145.76774594187737</v>
      </c>
      <c r="F107" s="34">
        <v>132.49196799596152</v>
      </c>
      <c r="G107" s="36">
        <v>14.164150287707647</v>
      </c>
      <c r="H107" s="34">
        <v>14.164150287707647</v>
      </c>
      <c r="I107" s="34">
        <v>3462.214396158854</v>
      </c>
      <c r="J107" s="35">
        <v>1052.3448012640895</v>
      </c>
      <c r="K107" s="35">
        <v>357.79723242979043</v>
      </c>
      <c r="L107" s="34">
        <v>611.59044138590491</v>
      </c>
      <c r="M107" s="34">
        <v>23.871529201666515</v>
      </c>
      <c r="N107" s="35">
        <v>11.458334016799927</v>
      </c>
      <c r="O107" s="35">
        <v>22.916668033599855</v>
      </c>
      <c r="P107" s="35">
        <v>58.246531252066298</v>
      </c>
      <c r="Q107" s="34">
        <v>9559.5104370117188</v>
      </c>
      <c r="R107" s="34">
        <v>361.49123954772949</v>
      </c>
      <c r="U107" s="36">
        <v>24.499380102864013</v>
      </c>
      <c r="V107" s="38">
        <v>1.0171997088963833</v>
      </c>
      <c r="W107" s="36">
        <v>19.776364739228651</v>
      </c>
      <c r="X107" s="35">
        <v>4073.8048375447588</v>
      </c>
      <c r="Y107" s="34">
        <v>2052.0723624649745</v>
      </c>
      <c r="Z107" s="35">
        <v>2021.732475079785</v>
      </c>
      <c r="AA107" s="34">
        <v>969.38767381569528</v>
      </c>
      <c r="AB107" s="34">
        <v>17.863518397013348</v>
      </c>
      <c r="AC107" s="34">
        <v>12.053891052802404</v>
      </c>
      <c r="AD107" s="34">
        <v>13.179619550704956</v>
      </c>
      <c r="AE107" s="39">
        <v>13.530147444824008</v>
      </c>
      <c r="AF107" s="39">
        <v>11.275122870686674</v>
      </c>
      <c r="AG107" s="39">
        <v>7.6670835520669369</v>
      </c>
      <c r="AH107" s="35">
        <v>3512.0173304565101</v>
      </c>
      <c r="AI107" s="35">
        <v>7299.7041789339446</v>
      </c>
      <c r="AJ107" s="35">
        <v>11536.156107820858</v>
      </c>
      <c r="AK107" s="35">
        <v>2428.6933456100564</v>
      </c>
      <c r="AL107" s="35">
        <v>4952.0747721477755</v>
      </c>
      <c r="AM107" s="35">
        <v>9097.0323857747371</v>
      </c>
      <c r="AN107" s="38">
        <v>9.7954172525787073E-2</v>
      </c>
      <c r="AO107" s="38">
        <v>0.10150973148886916</v>
      </c>
      <c r="AP107" s="38">
        <v>9.7765844144348996E-2</v>
      </c>
      <c r="AQ107" s="36">
        <v>17.314522025958851</v>
      </c>
      <c r="AR107" s="36">
        <v>10.59717234606801</v>
      </c>
      <c r="AS107" s="36">
        <v>11.852724960223433</v>
      </c>
      <c r="AT107" s="36">
        <v>11.168518367398743</v>
      </c>
      <c r="AU107" s="36">
        <v>25.377376338744892</v>
      </c>
      <c r="AV107" s="36">
        <v>91.514162874276451</v>
      </c>
      <c r="AW107" s="36">
        <v>140.50307084751253</v>
      </c>
      <c r="AX107" s="36">
        <v>112.98475066000007</v>
      </c>
      <c r="AY107" s="36">
        <v>79.771777408598453</v>
      </c>
      <c r="AZ107" s="40">
        <v>0.99528209930763334</v>
      </c>
      <c r="BA107" s="40">
        <v>0.99537230977155444</v>
      </c>
      <c r="BB107" s="40">
        <v>0.99359719425170467</v>
      </c>
      <c r="BC107" s="40">
        <v>0.99540142917277474</v>
      </c>
      <c r="BD107" s="40">
        <v>0.9948754052581199</v>
      </c>
      <c r="BE107" s="40">
        <v>0.98994021797510801</v>
      </c>
      <c r="BF107" s="36">
        <v>122.50626686516006</v>
      </c>
      <c r="BG107" s="36">
        <v>118.21526689109443</v>
      </c>
      <c r="BH107" s="36">
        <v>122.74225323807647</v>
      </c>
      <c r="BJ107" s="41"/>
      <c r="BK107" s="41"/>
      <c r="BL107" s="35">
        <v>30</v>
      </c>
      <c r="BM107" s="35">
        <v>25</v>
      </c>
      <c r="BN107" s="35">
        <v>17</v>
      </c>
      <c r="BO107" s="35">
        <v>2340</v>
      </c>
      <c r="BP107" s="35">
        <v>1200</v>
      </c>
      <c r="BQ107" s="35">
        <v>408</v>
      </c>
      <c r="BR107" s="35">
        <v>3948</v>
      </c>
      <c r="BS107" s="34">
        <v>118.37851214408875</v>
      </c>
      <c r="BT107" s="35">
        <v>12</v>
      </c>
      <c r="BU107" s="35">
        <v>24</v>
      </c>
      <c r="BV107" s="35">
        <v>61</v>
      </c>
      <c r="BW107" s="35">
        <v>25</v>
      </c>
      <c r="BX107" s="37"/>
      <c r="BY107" s="40">
        <v>0.98634900515624513</v>
      </c>
      <c r="CA107" s="38">
        <v>9.9061818852943267E-2</v>
      </c>
      <c r="CB107" s="38">
        <v>9.9015427028338196E-2</v>
      </c>
      <c r="CC107" s="36">
        <v>43.097029000520706</v>
      </c>
      <c r="CD107" s="36">
        <v>39.764419332250299</v>
      </c>
      <c r="CE107" s="35">
        <v>127.33609154196675</v>
      </c>
      <c r="CF107" s="36">
        <v>23.815966181330211</v>
      </c>
      <c r="CG107" s="42">
        <v>0.98634900515624513</v>
      </c>
      <c r="CH107" s="35">
        <v>3884.8078441491789</v>
      </c>
      <c r="CI107" s="42">
        <v>0.99385515830915072</v>
      </c>
      <c r="CJ107" s="42">
        <v>0.99435930772845849</v>
      </c>
      <c r="CK107" s="43">
        <v>0.84987242497495186</v>
      </c>
      <c r="CM107" s="39"/>
      <c r="CN107" s="35"/>
      <c r="CO107" s="42">
        <v>0.99376739700941774</v>
      </c>
      <c r="CQ107" s="37">
        <v>1.0171997088963833</v>
      </c>
    </row>
    <row r="108" spans="1:96" ht="11.25" customHeight="1">
      <c r="A108" s="33">
        <v>44622</v>
      </c>
      <c r="B108" s="34">
        <v>175.88576364517212</v>
      </c>
      <c r="C108" s="35">
        <v>157.97891495625177</v>
      </c>
      <c r="D108" s="35">
        <v>157.97891495625177</v>
      </c>
      <c r="E108" s="35">
        <v>146.04154391090074</v>
      </c>
      <c r="F108" s="34">
        <v>132.66775488853455</v>
      </c>
      <c r="G108" s="36">
        <v>14.022226850191752</v>
      </c>
      <c r="H108" s="34">
        <v>14.022226850191752</v>
      </c>
      <c r="I108" s="34">
        <v>3469.4944330851235</v>
      </c>
      <c r="J108" s="35">
        <v>1052.241750214228</v>
      </c>
      <c r="K108" s="35">
        <v>364.23752892030967</v>
      </c>
      <c r="L108" s="34">
        <v>613.13924026489258</v>
      </c>
      <c r="M108" s="34">
        <v>23.916742205619812</v>
      </c>
      <c r="N108" s="35">
        <v>11.441896603353001</v>
      </c>
      <c r="O108" s="35">
        <v>22.963250822007062</v>
      </c>
      <c r="P108" s="35">
        <v>58.162974400377749</v>
      </c>
      <c r="Q108" s="34">
        <v>9659.2460225423183</v>
      </c>
      <c r="R108" s="34">
        <v>363.26876831054688</v>
      </c>
      <c r="U108" s="36">
        <v>24.706935441052476</v>
      </c>
      <c r="V108" s="38">
        <v>1.0100261254106038</v>
      </c>
      <c r="W108" s="36">
        <v>19.841051124331447</v>
      </c>
      <c r="X108" s="35">
        <v>4082.6336733500161</v>
      </c>
      <c r="Y108" s="34">
        <v>2053.015153950586</v>
      </c>
      <c r="Z108" s="35">
        <v>2029.6185193994302</v>
      </c>
      <c r="AA108" s="34">
        <v>977.37676918520219</v>
      </c>
      <c r="AB108" s="34">
        <v>17.906848688920338</v>
      </c>
      <c r="AC108" s="34">
        <v>11.937371045351028</v>
      </c>
      <c r="AD108" s="34">
        <v>13.23576831817627</v>
      </c>
      <c r="AE108" s="39">
        <v>13.536363652421446</v>
      </c>
      <c r="AF108" s="39">
        <v>11.2740187522953</v>
      </c>
      <c r="AG108" s="39">
        <v>7.8050899054352083</v>
      </c>
      <c r="AH108" s="35">
        <v>3538.3870872166949</v>
      </c>
      <c r="AI108" s="35">
        <v>7323.0849099780498</v>
      </c>
      <c r="AJ108" s="35">
        <v>11638.837417468116</v>
      </c>
      <c r="AK108" s="35">
        <v>2449.2326740430844</v>
      </c>
      <c r="AL108" s="35">
        <v>4979.8701533908434</v>
      </c>
      <c r="AM108" s="35">
        <v>9150.0681643549851</v>
      </c>
      <c r="AN108" s="38">
        <v>9.7157251060095678E-2</v>
      </c>
      <c r="AO108" s="38">
        <v>0.10058926349404519</v>
      </c>
      <c r="AP108" s="38">
        <v>9.8698620574285426E-2</v>
      </c>
      <c r="AQ108" s="36">
        <v>17.285373296940993</v>
      </c>
      <c r="AR108" s="36">
        <v>10.411734734677163</v>
      </c>
      <c r="AS108" s="36">
        <v>11.796310881979855</v>
      </c>
      <c r="AT108" s="36">
        <v>10.986025581404284</v>
      </c>
      <c r="AU108" s="36">
        <v>25.106237933285072</v>
      </c>
      <c r="AV108" s="36">
        <v>91.836295713292401</v>
      </c>
      <c r="AW108" s="36">
        <v>140.72115856332152</v>
      </c>
      <c r="AX108" s="36">
        <v>113.20346807054032</v>
      </c>
      <c r="AY108" s="36">
        <v>79.872896599752849</v>
      </c>
      <c r="AZ108" s="40">
        <v>0.9953283749949059</v>
      </c>
      <c r="BA108" s="40">
        <v>0.99538878522638352</v>
      </c>
      <c r="BB108" s="40">
        <v>0.99364343813011602</v>
      </c>
      <c r="BC108" s="40">
        <v>0.99551450309403677</v>
      </c>
      <c r="BD108" s="40">
        <v>0.99495845530908267</v>
      </c>
      <c r="BE108" s="40">
        <v>0.98996332113993968</v>
      </c>
      <c r="BF108" s="36">
        <v>123.51111079272422</v>
      </c>
      <c r="BG108" s="36">
        <v>119.29702617526762</v>
      </c>
      <c r="BH108" s="36">
        <v>121.58224633917969</v>
      </c>
      <c r="BJ108" s="41"/>
      <c r="BK108" s="41"/>
      <c r="BL108" s="35">
        <v>29.916666666666668</v>
      </c>
      <c r="BM108" s="35">
        <v>24.916666666666668</v>
      </c>
      <c r="BN108" s="35">
        <v>17.25</v>
      </c>
      <c r="BO108" s="35">
        <v>2333.5</v>
      </c>
      <c r="BP108" s="35">
        <v>1196</v>
      </c>
      <c r="BQ108" s="35">
        <v>414</v>
      </c>
      <c r="BR108" s="35">
        <v>3943.5</v>
      </c>
      <c r="BS108" s="34">
        <v>118.64116883277893</v>
      </c>
      <c r="BT108" s="35">
        <v>12</v>
      </c>
      <c r="BU108" s="35">
        <v>24.083333333333332</v>
      </c>
      <c r="BV108" s="35">
        <v>61</v>
      </c>
      <c r="BW108" s="35">
        <v>25.083333333333332</v>
      </c>
      <c r="BX108" s="37"/>
      <c r="BY108" s="40">
        <v>0.98644796697663117</v>
      </c>
      <c r="CA108" s="38">
        <v>9.8502114161229892E-2</v>
      </c>
      <c r="CB108" s="38">
        <v>9.8359942539714834E-2</v>
      </c>
      <c r="CC108" s="36">
        <v>43.079988052447632</v>
      </c>
      <c r="CD108" s="36">
        <v>39.493418913598013</v>
      </c>
      <c r="CE108" s="35">
        <v>127.47028527484336</v>
      </c>
      <c r="CF108" s="36">
        <v>23.528222376997423</v>
      </c>
      <c r="CG108" s="42">
        <v>0.98644796697663117</v>
      </c>
      <c r="CH108" s="35">
        <v>3920.2072697801323</v>
      </c>
      <c r="CI108" s="42">
        <v>0.99389911283773491</v>
      </c>
      <c r="CJ108" s="42">
        <v>0.99444837869019598</v>
      </c>
      <c r="CK108" s="43">
        <v>0.8498177183352873</v>
      </c>
      <c r="CM108" s="39"/>
      <c r="CN108" s="35"/>
      <c r="CO108" s="42">
        <v>0.99384269913580436</v>
      </c>
      <c r="CQ108" s="37">
        <v>1.0100261254106038</v>
      </c>
    </row>
    <row r="109" spans="1:96" ht="11.25" customHeight="1">
      <c r="A109" s="33">
        <v>44621</v>
      </c>
      <c r="B109" s="34">
        <v>175.43939479192099</v>
      </c>
      <c r="C109" s="35">
        <v>157.47295025984448</v>
      </c>
      <c r="D109" s="35">
        <v>157.47295025984448</v>
      </c>
      <c r="E109" s="35">
        <v>145.40202433864278</v>
      </c>
      <c r="F109" s="34">
        <v>131.96670969327292</v>
      </c>
      <c r="G109" s="36">
        <v>14.002497216065725</v>
      </c>
      <c r="H109" s="34">
        <v>14.002497216065725</v>
      </c>
      <c r="I109" s="34">
        <v>3466.2611312866211</v>
      </c>
      <c r="J109" s="35">
        <v>1025.4578385316352</v>
      </c>
      <c r="K109" s="35">
        <v>427.27409938818136</v>
      </c>
      <c r="L109" s="34">
        <v>611.99616305033362</v>
      </c>
      <c r="M109" s="34">
        <v>23.061926047007244</v>
      </c>
      <c r="N109" s="35">
        <v>10.643965867849499</v>
      </c>
      <c r="O109" s="35">
        <v>22.174928891353119</v>
      </c>
      <c r="P109" s="35">
        <v>54.106826494901611</v>
      </c>
      <c r="Q109" s="34">
        <v>9284.2848612467442</v>
      </c>
      <c r="R109" s="34">
        <v>361.13569386800128</v>
      </c>
      <c r="U109" s="36">
        <v>24.508523720282092</v>
      </c>
      <c r="V109" s="38">
        <v>1.01688240310956</v>
      </c>
      <c r="W109" s="36">
        <v>19.412800614655144</v>
      </c>
      <c r="X109" s="35">
        <v>4078.2572943369546</v>
      </c>
      <c r="Y109" s="34">
        <v>2013.5291933668045</v>
      </c>
      <c r="Z109" s="35">
        <v>2064.7281009701501</v>
      </c>
      <c r="AA109" s="34">
        <v>1039.2702624385149</v>
      </c>
      <c r="AB109" s="34">
        <v>17.966444532076519</v>
      </c>
      <c r="AC109" s="34">
        <v>12.070925921201706</v>
      </c>
      <c r="AD109" s="34">
        <v>13.337944904963175</v>
      </c>
      <c r="AE109" s="39">
        <v>13.27601665956135</v>
      </c>
      <c r="AF109" s="39">
        <v>10.987048269981806</v>
      </c>
      <c r="AG109" s="39">
        <v>9.1558735583181718</v>
      </c>
      <c r="AH109" s="35">
        <v>3357.3313492782022</v>
      </c>
      <c r="AI109" s="35">
        <v>6648.1618652886045</v>
      </c>
      <c r="AJ109" s="35">
        <v>11251.898127251012</v>
      </c>
      <c r="AK109" s="35">
        <v>2347.3732694872665</v>
      </c>
      <c r="AL109" s="35">
        <v>4633.7682630706277</v>
      </c>
      <c r="AM109" s="35">
        <v>8549.9748854479985</v>
      </c>
      <c r="AN109" s="38">
        <v>9.5902145082827309E-2</v>
      </c>
      <c r="AO109" s="38">
        <v>9.7681647192264257E-2</v>
      </c>
      <c r="AP109" s="38">
        <v>0.11326228964729373</v>
      </c>
      <c r="AQ109" s="36">
        <v>17.212914575403545</v>
      </c>
      <c r="AR109" s="36">
        <v>10.038570710490735</v>
      </c>
      <c r="AS109" s="36">
        <v>11.237438123981992</v>
      </c>
      <c r="AT109" s="36">
        <v>10.529260009263705</v>
      </c>
      <c r="AU109" s="36">
        <v>25.564342017784966</v>
      </c>
      <c r="AV109" s="36">
        <v>107.97900062404783</v>
      </c>
      <c r="AW109" s="36">
        <v>140.77002879171991</v>
      </c>
      <c r="AX109" s="36">
        <v>114.37702341228153</v>
      </c>
      <c r="AY109" s="36">
        <v>82.20252950512662</v>
      </c>
      <c r="AZ109" s="40">
        <v>0.99546558444444821</v>
      </c>
      <c r="BA109" s="40">
        <v>0.99521449333837453</v>
      </c>
      <c r="BB109" s="40">
        <v>0.99367169761083274</v>
      </c>
      <c r="BC109" s="40">
        <v>0.99551445006802697</v>
      </c>
      <c r="BD109" s="40">
        <v>0.99448303398736559</v>
      </c>
      <c r="BE109" s="40">
        <v>0.9873708400234219</v>
      </c>
      <c r="BF109" s="36">
        <v>125.12754526643822</v>
      </c>
      <c r="BG109" s="36">
        <v>122.84805124529392</v>
      </c>
      <c r="BH109" s="36">
        <v>105.94876756746481</v>
      </c>
      <c r="BJ109" s="41"/>
      <c r="BK109" s="41"/>
      <c r="BL109" s="35">
        <v>29</v>
      </c>
      <c r="BM109" s="35">
        <v>24</v>
      </c>
      <c r="BN109" s="35">
        <v>20</v>
      </c>
      <c r="BO109" s="35">
        <v>2262</v>
      </c>
      <c r="BP109" s="35">
        <v>1152</v>
      </c>
      <c r="BQ109" s="35">
        <v>480</v>
      </c>
      <c r="BR109" s="35">
        <v>3894</v>
      </c>
      <c r="BS109" s="34">
        <v>117.99175667762756</v>
      </c>
      <c r="BT109" s="35">
        <v>12</v>
      </c>
      <c r="BU109" s="35">
        <v>25</v>
      </c>
      <c r="BV109" s="35">
        <v>61</v>
      </c>
      <c r="BW109" s="35">
        <v>26</v>
      </c>
      <c r="BX109" s="37"/>
      <c r="BY109" s="40">
        <v>0.98647390404343815</v>
      </c>
      <c r="CA109" s="38">
        <v>9.9249208888161758E-2</v>
      </c>
      <c r="CB109" s="38">
        <v>9.8568517918218995E-2</v>
      </c>
      <c r="CC109" s="36">
        <v>43.375315358241401</v>
      </c>
      <c r="CD109" s="36">
        <v>38.488923409876271</v>
      </c>
      <c r="CE109" s="35">
        <v>127.76410870086086</v>
      </c>
      <c r="CF109" s="36">
        <v>23.614265619199141</v>
      </c>
      <c r="CG109" s="42">
        <v>0.98647390404343815</v>
      </c>
      <c r="CH109" s="35">
        <v>3788.3531894331277</v>
      </c>
      <c r="CI109" s="42">
        <v>0.99391241394510577</v>
      </c>
      <c r="CJ109" s="42">
        <v>0.99388141931507845</v>
      </c>
      <c r="CK109" s="43">
        <v>0.84993684339137998</v>
      </c>
      <c r="CM109" s="39"/>
      <c r="CN109" s="35"/>
      <c r="CO109" s="42">
        <v>0.99382018174706677</v>
      </c>
      <c r="CQ109" s="37">
        <v>1.01688240310956</v>
      </c>
    </row>
    <row r="110" spans="1:96" ht="11.25" customHeight="1">
      <c r="A110" s="33">
        <v>44620</v>
      </c>
      <c r="B110" s="34">
        <v>175.17686176300049</v>
      </c>
      <c r="C110" s="35">
        <v>157.10547898213068</v>
      </c>
      <c r="D110" s="35">
        <v>157.10547898213068</v>
      </c>
      <c r="E110" s="35">
        <v>144.81263067324954</v>
      </c>
      <c r="F110" s="34">
        <v>131.17291386922201</v>
      </c>
      <c r="G110" s="36">
        <v>14.007840941349665</v>
      </c>
      <c r="H110" s="34">
        <v>14.007840941349665</v>
      </c>
      <c r="I110" s="34">
        <v>3472.3432591756186</v>
      </c>
      <c r="J110" s="35">
        <v>1050.8097095339238</v>
      </c>
      <c r="K110" s="35">
        <v>379.69714626715188</v>
      </c>
      <c r="L110" s="34">
        <v>613.32652409871423</v>
      </c>
      <c r="M110" s="34">
        <v>21.858336468537647</v>
      </c>
      <c r="N110" s="35">
        <v>10.088462985478914</v>
      </c>
      <c r="O110" s="35">
        <v>21.017631219747738</v>
      </c>
      <c r="P110" s="35">
        <v>51.283020176184479</v>
      </c>
      <c r="Q110" s="34">
        <v>8771.7016296386719</v>
      </c>
      <c r="R110" s="34">
        <v>362.35327434539795</v>
      </c>
      <c r="U110" s="36">
        <v>24.284218770486341</v>
      </c>
      <c r="V110" s="38">
        <v>1.0247006515278769</v>
      </c>
      <c r="W110" s="36">
        <v>17.900459058467781</v>
      </c>
      <c r="X110" s="35">
        <v>4085.669783274333</v>
      </c>
      <c r="Y110" s="34">
        <v>2041.8364033745431</v>
      </c>
      <c r="Z110" s="35">
        <v>2043.8333798997896</v>
      </c>
      <c r="AA110" s="34">
        <v>993.02367036586611</v>
      </c>
      <c r="AB110" s="34">
        <v>18.071382780869801</v>
      </c>
      <c r="AC110" s="34">
        <v>12.292848308881124</v>
      </c>
      <c r="AD110" s="34">
        <v>13.368289113044739</v>
      </c>
      <c r="AE110" s="39">
        <v>13.462657604667317</v>
      </c>
      <c r="AF110" s="39">
        <v>11.258675459292039</v>
      </c>
      <c r="AG110" s="39">
        <v>8.1363674200103979</v>
      </c>
      <c r="AH110" s="35">
        <v>3234.1418043241274</v>
      </c>
      <c r="AI110" s="35">
        <v>6634.2441178895833</v>
      </c>
      <c r="AJ110" s="35">
        <v>10709.612530274042</v>
      </c>
      <c r="AK110" s="35">
        <v>2246.2373519586681</v>
      </c>
      <c r="AL110" s="35">
        <v>4533.9203529288943</v>
      </c>
      <c r="AM110" s="35">
        <v>8349.1145324656154</v>
      </c>
      <c r="AN110" s="38">
        <v>9.787116724489496E-2</v>
      </c>
      <c r="AO110" s="38">
        <v>0.10085763511369548</v>
      </c>
      <c r="AP110" s="38">
        <v>0.10106385594681855</v>
      </c>
      <c r="AQ110" s="36">
        <v>17.37060607041413</v>
      </c>
      <c r="AR110" s="36">
        <v>10.564027462551676</v>
      </c>
      <c r="AS110" s="36">
        <v>11.738689205190664</v>
      </c>
      <c r="AT110" s="36">
        <v>10.657005358567545</v>
      </c>
      <c r="AU110" s="36">
        <v>25.571083075757954</v>
      </c>
      <c r="AV110" s="36">
        <v>93.8517341194392</v>
      </c>
      <c r="AW110" s="36">
        <v>140.95258498634996</v>
      </c>
      <c r="AX110" s="36">
        <v>114.38670027779473</v>
      </c>
      <c r="AY110" s="36">
        <v>82.495773768438937</v>
      </c>
      <c r="AZ110" s="40">
        <v>0.99550872797272194</v>
      </c>
      <c r="BA110" s="40">
        <v>0.99536435808666757</v>
      </c>
      <c r="BB110" s="40">
        <v>0.99385766957959798</v>
      </c>
      <c r="BC110" s="40">
        <v>0.99525561920280836</v>
      </c>
      <c r="BD110" s="40">
        <v>0.99436005022469365</v>
      </c>
      <c r="BE110" s="40">
        <v>0.98875907933056917</v>
      </c>
      <c r="BF110" s="36">
        <v>122.61016536129981</v>
      </c>
      <c r="BG110" s="36">
        <v>118.97958926433837</v>
      </c>
      <c r="BH110" s="36">
        <v>118.73681137116513</v>
      </c>
      <c r="BJ110" s="41"/>
      <c r="BK110" s="41"/>
      <c r="BL110" s="35">
        <v>30.541666666666668</v>
      </c>
      <c r="BM110" s="35">
        <v>25.541666666666668</v>
      </c>
      <c r="BN110" s="35">
        <v>18.458333333333332</v>
      </c>
      <c r="BO110" s="35">
        <v>2382.25</v>
      </c>
      <c r="BP110" s="35">
        <v>1226</v>
      </c>
      <c r="BQ110" s="35">
        <v>443</v>
      </c>
      <c r="BR110" s="35">
        <v>4051.25</v>
      </c>
      <c r="BS110" s="34">
        <v>117.20806932449341</v>
      </c>
      <c r="BT110" s="35">
        <v>12</v>
      </c>
      <c r="BU110" s="35">
        <v>25</v>
      </c>
      <c r="BV110" s="35">
        <v>61</v>
      </c>
      <c r="BW110" s="35">
        <v>26</v>
      </c>
      <c r="BX110" s="37"/>
      <c r="BY110" s="40">
        <v>0.98653133566770324</v>
      </c>
      <c r="CA110" s="38">
        <v>9.9337667155218898E-2</v>
      </c>
      <c r="CB110" s="38">
        <v>9.9124057267011983E-2</v>
      </c>
      <c r="CC110" s="36">
        <v>43.732520202795662</v>
      </c>
      <c r="CD110" s="36">
        <v>39.673322738156472</v>
      </c>
      <c r="CE110" s="35">
        <v>128.50880664784259</v>
      </c>
      <c r="CF110" s="36">
        <v>23.736800363177935</v>
      </c>
      <c r="CG110" s="42">
        <v>0.98653133566770324</v>
      </c>
      <c r="CH110" s="35">
        <v>3605.8853495283256</v>
      </c>
      <c r="CI110" s="42">
        <v>0.99393814989947005</v>
      </c>
      <c r="CJ110" s="42">
        <v>0.99392959075025356</v>
      </c>
      <c r="CK110" s="43">
        <v>0.84988348137935343</v>
      </c>
      <c r="CM110" s="39"/>
      <c r="CN110" s="35"/>
      <c r="CO110" s="42">
        <v>0.99378811458649241</v>
      </c>
      <c r="CQ110" s="37">
        <v>1.0247006515278769</v>
      </c>
    </row>
    <row r="111" spans="1:96" ht="11.25" customHeight="1">
      <c r="A111" s="33">
        <v>44619</v>
      </c>
      <c r="B111" s="34">
        <v>176.89099232355753</v>
      </c>
      <c r="C111" s="35">
        <v>158.88831287622452</v>
      </c>
      <c r="D111" s="35">
        <v>158.88831287622452</v>
      </c>
      <c r="E111" s="35">
        <v>146.6174359023571</v>
      </c>
      <c r="F111" s="34">
        <v>133.13142522176108</v>
      </c>
      <c r="G111" s="36">
        <v>13.975590616464615</v>
      </c>
      <c r="H111" s="34">
        <v>13.975590616464615</v>
      </c>
      <c r="I111" s="34">
        <v>3472.3188578287759</v>
      </c>
      <c r="J111" s="35">
        <v>1057.4558161469772</v>
      </c>
      <c r="K111" s="35">
        <v>366.04239789703058</v>
      </c>
      <c r="L111" s="34">
        <v>612.42133140563965</v>
      </c>
      <c r="M111" s="34">
        <v>22.180397848288219</v>
      </c>
      <c r="N111" s="35">
        <v>10.237106699209948</v>
      </c>
      <c r="O111" s="35">
        <v>21.327305623354057</v>
      </c>
      <c r="P111" s="35">
        <v>52.038625720983902</v>
      </c>
      <c r="Q111" s="34">
        <v>9151.6080525716152</v>
      </c>
      <c r="R111" s="34">
        <v>365.56515852610272</v>
      </c>
      <c r="U111" s="36">
        <v>24.085777556454698</v>
      </c>
      <c r="V111" s="38">
        <v>1.031677453732837</v>
      </c>
      <c r="W111" s="36">
        <v>18.021104862884471</v>
      </c>
      <c r="X111" s="35">
        <v>4084.7401892344155</v>
      </c>
      <c r="Y111" s="34">
        <v>2048.8206437847684</v>
      </c>
      <c r="Z111" s="35">
        <v>2035.9195454496476</v>
      </c>
      <c r="AA111" s="34">
        <v>978.46372930267023</v>
      </c>
      <c r="AB111" s="34">
        <v>18.002679447333019</v>
      </c>
      <c r="AC111" s="34">
        <v>12.270876973867416</v>
      </c>
      <c r="AD111" s="34">
        <v>13.379415174325308</v>
      </c>
      <c r="AE111" s="39">
        <v>13.508707541438033</v>
      </c>
      <c r="AF111" s="39">
        <v>11.329883744431898</v>
      </c>
      <c r="AG111" s="39">
        <v>7.8437656692220843</v>
      </c>
      <c r="AH111" s="35">
        <v>3365.6310803357183</v>
      </c>
      <c r="AI111" s="35">
        <v>6979.9229254225402</v>
      </c>
      <c r="AJ111" s="35">
        <v>11120.698648559926</v>
      </c>
      <c r="AK111" s="35">
        <v>2332.7384497725711</v>
      </c>
      <c r="AL111" s="35">
        <v>4741.0333116113206</v>
      </c>
      <c r="AM111" s="35">
        <v>8731.1756949714272</v>
      </c>
      <c r="AN111" s="38">
        <v>9.7937292205410781E-2</v>
      </c>
      <c r="AO111" s="38">
        <v>0.10148386948722721</v>
      </c>
      <c r="AP111" s="38">
        <v>9.8083960941835246E-2</v>
      </c>
      <c r="AQ111" s="36">
        <v>17.342084202655254</v>
      </c>
      <c r="AR111" s="36">
        <v>10.663294848672802</v>
      </c>
      <c r="AS111" s="36">
        <v>11.920186363564181</v>
      </c>
      <c r="AT111" s="36">
        <v>10.519786654363241</v>
      </c>
      <c r="AU111" s="36">
        <v>25.141275575741052</v>
      </c>
      <c r="AV111" s="36">
        <v>88.390014190444901</v>
      </c>
      <c r="AW111" s="36">
        <v>142.30155526805959</v>
      </c>
      <c r="AX111" s="36">
        <v>115.17875374288636</v>
      </c>
      <c r="AY111" s="36">
        <v>82.503154599342281</v>
      </c>
      <c r="AZ111" s="40">
        <v>0.99561154972165522</v>
      </c>
      <c r="BA111" s="40">
        <v>0.99550154908822919</v>
      </c>
      <c r="BB111" s="40">
        <v>0.99403990624642269</v>
      </c>
      <c r="BC111" s="40">
        <v>0.99549037027473497</v>
      </c>
      <c r="BD111" s="40">
        <v>0.99469708944795487</v>
      </c>
      <c r="BE111" s="40">
        <v>0.98987650492002444</v>
      </c>
      <c r="BF111" s="36">
        <v>122.52738185605085</v>
      </c>
      <c r="BG111" s="36">
        <v>118.24539269770675</v>
      </c>
      <c r="BH111" s="36">
        <v>122.34416192792334</v>
      </c>
      <c r="BJ111" s="41"/>
      <c r="BK111" s="41"/>
      <c r="BL111" s="35">
        <v>31</v>
      </c>
      <c r="BM111" s="35">
        <v>26</v>
      </c>
      <c r="BN111" s="35">
        <v>18</v>
      </c>
      <c r="BO111" s="35">
        <v>2418</v>
      </c>
      <c r="BP111" s="35">
        <v>1248</v>
      </c>
      <c r="BQ111" s="35">
        <v>432</v>
      </c>
      <c r="BR111" s="35">
        <v>4098</v>
      </c>
      <c r="BS111" s="34">
        <v>119.12068756421407</v>
      </c>
      <c r="BT111" s="35">
        <v>12</v>
      </c>
      <c r="BU111" s="35">
        <v>25</v>
      </c>
      <c r="BV111" s="35">
        <v>61</v>
      </c>
      <c r="BW111" s="35">
        <v>26</v>
      </c>
      <c r="BX111" s="37"/>
      <c r="BY111" s="40">
        <v>0.98681805994957339</v>
      </c>
      <c r="CA111" s="38">
        <v>9.9095663933419953E-2</v>
      </c>
      <c r="CB111" s="38">
        <v>9.9032824011619239E-2</v>
      </c>
      <c r="CC111" s="36">
        <v>43.652971595525742</v>
      </c>
      <c r="CD111" s="36">
        <v>39.925565414892233</v>
      </c>
      <c r="CE111" s="35">
        <v>129.46552032732782</v>
      </c>
      <c r="CF111" s="36">
        <v>23.376610940657599</v>
      </c>
      <c r="CG111" s="42">
        <v>0.98681805994957339</v>
      </c>
      <c r="CH111" s="35">
        <v>3740.663505287619</v>
      </c>
      <c r="CI111" s="42">
        <v>0.99407046428609924</v>
      </c>
      <c r="CJ111" s="42">
        <v>0.99433830195341166</v>
      </c>
      <c r="CK111" s="43">
        <v>0.85007092176395604</v>
      </c>
      <c r="CM111" s="39"/>
      <c r="CN111" s="35"/>
      <c r="CO111" s="42">
        <v>0.99388237562360016</v>
      </c>
      <c r="CQ111" s="37">
        <v>1.031677453732837</v>
      </c>
    </row>
    <row r="112" spans="1:96" ht="11.25" customHeight="1">
      <c r="A112" s="33">
        <v>44618</v>
      </c>
      <c r="B112" s="34">
        <v>178.47508637110391</v>
      </c>
      <c r="C112" s="35">
        <v>160.53900722662607</v>
      </c>
      <c r="D112" s="35">
        <v>160.53900722662607</v>
      </c>
      <c r="E112" s="35">
        <v>148.36207342147827</v>
      </c>
      <c r="F112" s="34">
        <v>134.68945821126303</v>
      </c>
      <c r="G112" s="36">
        <v>14.156411608060202</v>
      </c>
      <c r="H112" s="34">
        <v>14.156411608060202</v>
      </c>
      <c r="I112" s="34">
        <v>3469.3406626383462</v>
      </c>
      <c r="J112" s="35">
        <v>1056.5488401592622</v>
      </c>
      <c r="K112" s="35">
        <v>365.7284446705138</v>
      </c>
      <c r="L112" s="34">
        <v>613.06932703653968</v>
      </c>
      <c r="M112" s="34">
        <v>22.534317672252655</v>
      </c>
      <c r="N112" s="35">
        <v>10.400454310270456</v>
      </c>
      <c r="O112" s="35">
        <v>21.667613146396786</v>
      </c>
      <c r="P112" s="35">
        <v>52.868976077208153</v>
      </c>
      <c r="Q112" s="34">
        <v>9395.8113098144531</v>
      </c>
      <c r="R112" s="34">
        <v>369.24877166748047</v>
      </c>
      <c r="U112" s="36">
        <v>23.943616637477174</v>
      </c>
      <c r="V112" s="38">
        <v>1.0367105178258973</v>
      </c>
      <c r="W112" s="36">
        <v>18.308657246044675</v>
      </c>
      <c r="X112" s="35">
        <v>4082.4099896748858</v>
      </c>
      <c r="Y112" s="34">
        <v>2047.0633778085703</v>
      </c>
      <c r="Z112" s="35">
        <v>2035.3466118663159</v>
      </c>
      <c r="AA112" s="34">
        <v>978.79777170705347</v>
      </c>
      <c r="AB112" s="34">
        <v>17.936079144477844</v>
      </c>
      <c r="AC112" s="34">
        <v>12.176933805147806</v>
      </c>
      <c r="AD112" s="34">
        <v>13.419321050246557</v>
      </c>
      <c r="AE112" s="39">
        <v>13.497121172364199</v>
      </c>
      <c r="AF112" s="39">
        <v>11.320166144563524</v>
      </c>
      <c r="AG112" s="39">
        <v>7.8370381000824381</v>
      </c>
      <c r="AH112" s="35">
        <v>3447.7326423814893</v>
      </c>
      <c r="AI112" s="35">
        <v>7145.9480833867292</v>
      </c>
      <c r="AJ112" s="35">
        <v>11377.346842774692</v>
      </c>
      <c r="AK112" s="35">
        <v>2389.9928574657915</v>
      </c>
      <c r="AL112" s="35">
        <v>4855.4187003256538</v>
      </c>
      <c r="AM112" s="35">
        <v>8936.005155888437</v>
      </c>
      <c r="AN112" s="38">
        <v>9.7541629375481456E-2</v>
      </c>
      <c r="AO112" s="38">
        <v>0.10106090490059326</v>
      </c>
      <c r="AP112" s="38">
        <v>9.7943098874819237E-2</v>
      </c>
      <c r="AQ112" s="36">
        <v>17.290227864982064</v>
      </c>
      <c r="AR112" s="36">
        <v>10.582917005718976</v>
      </c>
      <c r="AS112" s="36">
        <v>11.944678187549643</v>
      </c>
      <c r="AT112" s="36">
        <v>10.473512852175595</v>
      </c>
      <c r="AU112" s="36">
        <v>25.040881993347266</v>
      </c>
      <c r="AV112" s="36">
        <v>88.094442897593467</v>
      </c>
      <c r="AW112" s="36">
        <v>143.45267317502717</v>
      </c>
      <c r="AX112" s="36">
        <v>116.12537328009567</v>
      </c>
      <c r="AY112" s="36">
        <v>82.953673309254327</v>
      </c>
      <c r="AZ112" s="40">
        <v>0.99564833247188089</v>
      </c>
      <c r="BA112" s="40">
        <v>0.99553743673126616</v>
      </c>
      <c r="BB112" s="40">
        <v>0.9940836005401843</v>
      </c>
      <c r="BC112" s="40">
        <v>0.99561776395295121</v>
      </c>
      <c r="BD112" s="40">
        <v>0.99484269358857402</v>
      </c>
      <c r="BE112" s="40">
        <v>0.99014163025190938</v>
      </c>
      <c r="BF112" s="36">
        <v>123.02439560248293</v>
      </c>
      <c r="BG112" s="36">
        <v>118.74027856571821</v>
      </c>
      <c r="BH112" s="36">
        <v>122.52011767911451</v>
      </c>
      <c r="BJ112" s="41"/>
      <c r="BK112" s="41"/>
      <c r="BL112" s="35">
        <v>31</v>
      </c>
      <c r="BM112" s="35">
        <v>26</v>
      </c>
      <c r="BN112" s="35">
        <v>18</v>
      </c>
      <c r="BO112" s="35">
        <v>2418</v>
      </c>
      <c r="BP112" s="35">
        <v>1248</v>
      </c>
      <c r="BQ112" s="35">
        <v>432</v>
      </c>
      <c r="BR112" s="35">
        <v>4098</v>
      </c>
      <c r="BS112" s="34">
        <v>120.57074228922527</v>
      </c>
      <c r="BT112" s="35">
        <v>12</v>
      </c>
      <c r="BU112" s="35">
        <v>25</v>
      </c>
      <c r="BV112" s="35">
        <v>61</v>
      </c>
      <c r="BW112" s="35">
        <v>26</v>
      </c>
      <c r="BX112" s="37"/>
      <c r="BY112" s="40">
        <v>0.98693006497816371</v>
      </c>
      <c r="CA112" s="38">
        <v>9.8732032663411282E-2</v>
      </c>
      <c r="CB112" s="38">
        <v>9.8655707140013774E-2</v>
      </c>
      <c r="CC112" s="36">
        <v>43.532333999872208</v>
      </c>
      <c r="CD112" s="36">
        <v>39.817823058250681</v>
      </c>
      <c r="CE112" s="35">
        <v>130.35631609095518</v>
      </c>
      <c r="CF112" s="36">
        <v>23.283505991112879</v>
      </c>
      <c r="CG112" s="42">
        <v>0.98693006497816371</v>
      </c>
      <c r="CH112" s="35">
        <v>3830.8734735730859</v>
      </c>
      <c r="CI112" s="42">
        <v>0.99411770766439989</v>
      </c>
      <c r="CJ112" s="42">
        <v>0.99449356004418388</v>
      </c>
      <c r="CK112" s="43">
        <v>0.84982661501733125</v>
      </c>
      <c r="CM112" s="39"/>
      <c r="CN112" s="35"/>
      <c r="CO112" s="42">
        <v>0.9939067410506649</v>
      </c>
      <c r="CQ112" s="37">
        <v>1.0367105178258973</v>
      </c>
    </row>
    <row r="113" spans="1:95" ht="11.25" customHeight="1">
      <c r="A113" s="33">
        <v>44617</v>
      </c>
      <c r="B113" s="34">
        <v>175.87045733133951</v>
      </c>
      <c r="C113" s="35">
        <v>158.25975211461383</v>
      </c>
      <c r="D113" s="35">
        <v>158.25975211461383</v>
      </c>
      <c r="E113" s="35">
        <v>146.30537185072896</v>
      </c>
      <c r="F113" s="34">
        <v>133.29976121584573</v>
      </c>
      <c r="G113" s="36">
        <v>14.089481820662817</v>
      </c>
      <c r="H113" s="34">
        <v>14.089481820662817</v>
      </c>
      <c r="I113" s="34">
        <v>3411.6338348388672</v>
      </c>
      <c r="J113" s="35">
        <v>1022.8587336717299</v>
      </c>
      <c r="K113" s="35">
        <v>336.74362659624842</v>
      </c>
      <c r="L113" s="34">
        <v>601.17152277628577</v>
      </c>
      <c r="M113" s="34">
        <v>22.893634855747223</v>
      </c>
      <c r="N113" s="35">
        <v>10.566293010344873</v>
      </c>
      <c r="O113" s="35">
        <v>22.013110438218483</v>
      </c>
      <c r="P113" s="35">
        <v>53.711989469253105</v>
      </c>
      <c r="Q113" s="34">
        <v>9433.3640950520839</v>
      </c>
      <c r="R113" s="34">
        <v>355.50392945607501</v>
      </c>
      <c r="U113" s="36">
        <v>23.717287337338487</v>
      </c>
      <c r="V113" s="38">
        <v>1.0447842442329054</v>
      </c>
      <c r="W113" s="36">
        <v>18.256894272563617</v>
      </c>
      <c r="X113" s="35">
        <v>4012.8053576151528</v>
      </c>
      <c r="Y113" s="34">
        <v>2052.0314745708888</v>
      </c>
      <c r="Z113" s="35">
        <v>1960.773883044264</v>
      </c>
      <c r="AA113" s="34">
        <v>937.91514937253419</v>
      </c>
      <c r="AB113" s="34">
        <v>17.610705216725666</v>
      </c>
      <c r="AC113" s="34">
        <v>11.954380263884863</v>
      </c>
      <c r="AD113" s="34">
        <v>13.132256865501404</v>
      </c>
      <c r="AE113" s="39">
        <v>13.529877854313554</v>
      </c>
      <c r="AF113" s="39">
        <v>10.95920071791139</v>
      </c>
      <c r="AG113" s="39">
        <v>7.2159348556338943</v>
      </c>
      <c r="AH113" s="35">
        <v>3528.7938239555656</v>
      </c>
      <c r="AI113" s="35">
        <v>7353.1709888755104</v>
      </c>
      <c r="AJ113" s="35">
        <v>11441.931355133578</v>
      </c>
      <c r="AK113" s="35">
        <v>2418.9909070520548</v>
      </c>
      <c r="AL113" s="35">
        <v>4981.2706298112125</v>
      </c>
      <c r="AM113" s="35">
        <v>9098.1913681541482</v>
      </c>
      <c r="AN113" s="38">
        <v>0.10030122877401437</v>
      </c>
      <c r="AO113" s="38">
        <v>0.10097287569118879</v>
      </c>
      <c r="AP113" s="38">
        <v>9.3664189595594166E-2</v>
      </c>
      <c r="AQ113" s="36">
        <v>17.594879652184169</v>
      </c>
      <c r="AR113" s="36">
        <v>11.016360736012098</v>
      </c>
      <c r="AS113" s="36">
        <v>12.295575844747686</v>
      </c>
      <c r="AT113" s="36">
        <v>10.62054774162379</v>
      </c>
      <c r="AU113" s="36">
        <v>24.193667087839337</v>
      </c>
      <c r="AV113" s="36">
        <v>81.567462468144797</v>
      </c>
      <c r="AW113" s="36">
        <v>140.9334998321053</v>
      </c>
      <c r="AX113" s="36">
        <v>113.3967925651436</v>
      </c>
      <c r="AY113" s="36">
        <v>80.490687819200062</v>
      </c>
      <c r="AZ113" s="40">
        <v>0.99563194182353432</v>
      </c>
      <c r="BA113" s="40">
        <v>0.995580824236596</v>
      </c>
      <c r="BB113" s="40">
        <v>0.99409641023189965</v>
      </c>
      <c r="BC113" s="40">
        <v>0.99560951316077217</v>
      </c>
      <c r="BD113" s="40">
        <v>0.9951430731462273</v>
      </c>
      <c r="BE113" s="40">
        <v>0.99103476073787033</v>
      </c>
      <c r="BF113" s="36">
        <v>119.63961106634927</v>
      </c>
      <c r="BG113" s="36">
        <v>118.84379758283103</v>
      </c>
      <c r="BH113" s="36">
        <v>128.11726714138425</v>
      </c>
      <c r="BJ113" s="41"/>
      <c r="BK113" s="41"/>
      <c r="BL113" s="35">
        <v>30</v>
      </c>
      <c r="BM113" s="35">
        <v>24.299999237060547</v>
      </c>
      <c r="BN113" s="35">
        <v>16</v>
      </c>
      <c r="BO113" s="35">
        <v>2340</v>
      </c>
      <c r="BP113" s="35">
        <v>1166.3999633789063</v>
      </c>
      <c r="BQ113" s="35">
        <v>384</v>
      </c>
      <c r="BR113" s="35">
        <v>3890.3999633789063</v>
      </c>
      <c r="BS113" s="34">
        <v>119.2451201279958</v>
      </c>
      <c r="BT113" s="35">
        <v>12</v>
      </c>
      <c r="BU113" s="35">
        <v>25</v>
      </c>
      <c r="BV113" s="35">
        <v>61</v>
      </c>
      <c r="BW113" s="35">
        <v>26</v>
      </c>
      <c r="BX113" s="37"/>
      <c r="BY113" s="40">
        <v>0.98676419861253462</v>
      </c>
      <c r="CA113" s="38">
        <v>9.9454229518962961E-2</v>
      </c>
      <c r="CB113" s="38">
        <v>9.9847492880138708E-2</v>
      </c>
      <c r="CC113" s="36">
        <v>42.697342346111931</v>
      </c>
      <c r="CD113" s="36">
        <v>40.906816232943953</v>
      </c>
      <c r="CE113" s="35">
        <v>127.93369164007792</v>
      </c>
      <c r="CF113" s="36">
        <v>23.347425708442117</v>
      </c>
      <c r="CG113" s="42">
        <v>0.98676419861253462</v>
      </c>
      <c r="CH113" s="35">
        <v>3846.4677742461126</v>
      </c>
      <c r="CI113" s="42">
        <v>0.99404814073601999</v>
      </c>
      <c r="CJ113" s="42">
        <v>0.99472829196845358</v>
      </c>
      <c r="CK113" s="43">
        <v>0.85018672245454552</v>
      </c>
      <c r="CM113" s="39"/>
      <c r="CN113" s="35"/>
      <c r="CO113" s="42">
        <v>0.99389001335554017</v>
      </c>
      <c r="CQ113" s="37">
        <v>1.0447842442329054</v>
      </c>
    </row>
    <row r="114" spans="1:95" ht="11.25" customHeight="1">
      <c r="A114" s="33">
        <v>44616</v>
      </c>
      <c r="B114" s="34">
        <v>175.36078500747681</v>
      </c>
      <c r="C114" s="35">
        <v>157.81673246622086</v>
      </c>
      <c r="D114" s="35">
        <v>157.81673246622086</v>
      </c>
      <c r="E114" s="35">
        <v>145.98660778999329</v>
      </c>
      <c r="F114" s="34">
        <v>132.84648760159811</v>
      </c>
      <c r="G114" s="36">
        <v>13.954758763313293</v>
      </c>
      <c r="H114" s="34">
        <v>13.954758763313293</v>
      </c>
      <c r="I114" s="34">
        <v>3410.2500788370767</v>
      </c>
      <c r="J114" s="35">
        <v>1022.4438629733423</v>
      </c>
      <c r="K114" s="35">
        <v>336.60704364598899</v>
      </c>
      <c r="L114" s="34">
        <v>602.30119959513343</v>
      </c>
      <c r="M114" s="34">
        <v>23.053012331326801</v>
      </c>
      <c r="N114" s="35">
        <v>10.639851845227755</v>
      </c>
      <c r="O114" s="35">
        <v>22.166358010891155</v>
      </c>
      <c r="P114" s="35">
        <v>54.085913546574425</v>
      </c>
      <c r="Q114" s="34">
        <v>9397.3461201985683</v>
      </c>
      <c r="R114" s="34">
        <v>354.24392127990723</v>
      </c>
      <c r="U114" s="36">
        <v>23.609125128498778</v>
      </c>
      <c r="V114" s="38">
        <v>1.0486692167352554</v>
      </c>
      <c r="W114" s="36">
        <v>18.383992382558763</v>
      </c>
      <c r="X114" s="35">
        <v>4012.55127843221</v>
      </c>
      <c r="Y114" s="34">
        <v>2051.1991722177454</v>
      </c>
      <c r="Z114" s="35">
        <v>1961.3521062144648</v>
      </c>
      <c r="AA114" s="34">
        <v>938.90824324112236</v>
      </c>
      <c r="AB114" s="34">
        <v>17.544052541255951</v>
      </c>
      <c r="AC114" s="34">
        <v>11.83012467622757</v>
      </c>
      <c r="AD114" s="34">
        <v>12.979136367638906</v>
      </c>
      <c r="AE114" s="39">
        <v>13.52439014649063</v>
      </c>
      <c r="AF114" s="39">
        <v>10.954755674714381</v>
      </c>
      <c r="AG114" s="39">
        <v>7.2130080781283361</v>
      </c>
      <c r="AH114" s="35">
        <v>3523.4046079466525</v>
      </c>
      <c r="AI114" s="35">
        <v>7336.1515800008819</v>
      </c>
      <c r="AJ114" s="35">
        <v>11405.867192835183</v>
      </c>
      <c r="AK114" s="35">
        <v>2415.8130272817998</v>
      </c>
      <c r="AL114" s="35">
        <v>4971.9394788183035</v>
      </c>
      <c r="AM114" s="35">
        <v>9073.6024924475969</v>
      </c>
      <c r="AN114" s="38">
        <v>0.10086622451033739</v>
      </c>
      <c r="AO114" s="38">
        <v>0.1014851005220395</v>
      </c>
      <c r="AP114" s="38">
        <v>9.4122245518376696E-2</v>
      </c>
      <c r="AQ114" s="36">
        <v>17.52686026515164</v>
      </c>
      <c r="AR114" s="36">
        <v>10.892996572070315</v>
      </c>
      <c r="AS114" s="36">
        <v>12.127112987231477</v>
      </c>
      <c r="AT114" s="36">
        <v>10.744011961089182</v>
      </c>
      <c r="AU114" s="36">
        <v>24.488639321593208</v>
      </c>
      <c r="AV114" s="36">
        <v>82.630602719591437</v>
      </c>
      <c r="AW114" s="36">
        <v>140.60813409635267</v>
      </c>
      <c r="AX114" s="36">
        <v>113.19804576075671</v>
      </c>
      <c r="AY114" s="36">
        <v>80.364206037977311</v>
      </c>
      <c r="AZ114" s="40">
        <v>0.99559574697003783</v>
      </c>
      <c r="BA114" s="40">
        <v>0.99554170799839259</v>
      </c>
      <c r="BB114" s="40">
        <v>0.99403920178434169</v>
      </c>
      <c r="BC114" s="40">
        <v>0.99555263100258296</v>
      </c>
      <c r="BD114" s="40">
        <v>0.99507463044835509</v>
      </c>
      <c r="BE114" s="40">
        <v>0.9908932970351777</v>
      </c>
      <c r="BF114" s="36">
        <v>118.96945740018421</v>
      </c>
      <c r="BG114" s="36">
        <v>118.24395835715768</v>
      </c>
      <c r="BH114" s="36">
        <v>127.49377082867287</v>
      </c>
      <c r="BJ114" s="41"/>
      <c r="BK114" s="41"/>
      <c r="BL114" s="35">
        <v>30</v>
      </c>
      <c r="BM114" s="35">
        <v>24.299999237060547</v>
      </c>
      <c r="BN114" s="35">
        <v>16</v>
      </c>
      <c r="BO114" s="35">
        <v>2340</v>
      </c>
      <c r="BP114" s="35">
        <v>1166.3999633789063</v>
      </c>
      <c r="BQ114" s="35">
        <v>384</v>
      </c>
      <c r="BR114" s="35">
        <v>3890.3999633789063</v>
      </c>
      <c r="BS114" s="34">
        <v>118.87994154294331</v>
      </c>
      <c r="BT114" s="35">
        <v>12</v>
      </c>
      <c r="BU114" s="35">
        <v>25</v>
      </c>
      <c r="BV114" s="35">
        <v>61</v>
      </c>
      <c r="BW114" s="35">
        <v>26</v>
      </c>
      <c r="BX114" s="37"/>
      <c r="BY114" s="40">
        <v>0.98665677493534643</v>
      </c>
      <c r="CA114" s="38">
        <v>9.9985228195368356E-2</v>
      </c>
      <c r="CB114" s="38">
        <v>0.10038611167024132</v>
      </c>
      <c r="CC114" s="36">
        <v>42.353313585122429</v>
      </c>
      <c r="CD114" s="36">
        <v>40.546969824453434</v>
      </c>
      <c r="CE114" s="35">
        <v>127.68703186474781</v>
      </c>
      <c r="CF114" s="36">
        <v>23.631653896832489</v>
      </c>
      <c r="CG114" s="42">
        <v>0.98665677493534643</v>
      </c>
      <c r="CH114" s="35">
        <v>3839.3316902003962</v>
      </c>
      <c r="CI114" s="42">
        <v>0.99399556636636321</v>
      </c>
      <c r="CJ114" s="42">
        <v>0.99465417739044537</v>
      </c>
      <c r="CK114" s="43">
        <v>0.84989570031601802</v>
      </c>
      <c r="CM114" s="39"/>
      <c r="CN114" s="35"/>
      <c r="CO114" s="42">
        <v>0.99381563126062611</v>
      </c>
      <c r="CQ114" s="37">
        <v>1.0486692167352554</v>
      </c>
    </row>
    <row r="115" spans="1:95" ht="11.25" customHeight="1">
      <c r="A115" s="33">
        <v>44615</v>
      </c>
      <c r="B115" s="34">
        <v>177.64870246251425</v>
      </c>
      <c r="C115" s="35">
        <v>159.71756875514984</v>
      </c>
      <c r="D115" s="35">
        <v>159.71756875514984</v>
      </c>
      <c r="E115" s="35">
        <v>147.58622768521309</v>
      </c>
      <c r="F115" s="34">
        <v>133.99478189150491</v>
      </c>
      <c r="G115" s="36">
        <v>14.034435530503591</v>
      </c>
      <c r="H115" s="34">
        <v>14.034435530503591</v>
      </c>
      <c r="I115" s="34">
        <v>3467.5572458902993</v>
      </c>
      <c r="J115" s="35">
        <v>1039.6254068201022</v>
      </c>
      <c r="K115" s="35">
        <v>342.26351916408066</v>
      </c>
      <c r="L115" s="34">
        <v>611.33316612243652</v>
      </c>
      <c r="M115" s="34">
        <v>23.002637624740601</v>
      </c>
      <c r="N115" s="35">
        <v>10.616601980649509</v>
      </c>
      <c r="O115" s="35">
        <v>22.11792079301981</v>
      </c>
      <c r="P115" s="35">
        <v>53.967726734968338</v>
      </c>
      <c r="Q115" s="34">
        <v>9397.6864929199219</v>
      </c>
      <c r="R115" s="34">
        <v>366.26187833150226</v>
      </c>
      <c r="U115" s="36">
        <v>23.577281280800143</v>
      </c>
      <c r="V115" s="38">
        <v>1.0498162764459114</v>
      </c>
      <c r="W115" s="36">
        <v>18.34382026930761</v>
      </c>
      <c r="X115" s="35">
        <v>4078.8904120127359</v>
      </c>
      <c r="Y115" s="34">
        <v>2085.6683199061167</v>
      </c>
      <c r="Z115" s="35">
        <v>1993.2220921066194</v>
      </c>
      <c r="AA115" s="34">
        <v>953.59668528651719</v>
      </c>
      <c r="AB115" s="34">
        <v>17.931133707364399</v>
      </c>
      <c r="AC115" s="34">
        <v>12.131341069936752</v>
      </c>
      <c r="AD115" s="34">
        <v>13.337246100107828</v>
      </c>
      <c r="AE115" s="39">
        <v>13.751659252128242</v>
      </c>
      <c r="AF115" s="39">
        <v>11.138843644501094</v>
      </c>
      <c r="AG115" s="39">
        <v>7.3342182678017283</v>
      </c>
      <c r="AH115" s="35">
        <v>3521.8036471538044</v>
      </c>
      <c r="AI115" s="35">
        <v>7337.2135087318729</v>
      </c>
      <c r="AJ115" s="35">
        <v>11414.841667031331</v>
      </c>
      <c r="AK115" s="35">
        <v>2414.3333301252055</v>
      </c>
      <c r="AL115" s="35">
        <v>4970.9890229491539</v>
      </c>
      <c r="AM115" s="35">
        <v>9077.6147141805395</v>
      </c>
      <c r="AN115" s="38">
        <v>0.10121786388176759</v>
      </c>
      <c r="AO115" s="38">
        <v>0.10179701451421648</v>
      </c>
      <c r="AP115" s="38">
        <v>9.4313889835753853E-2</v>
      </c>
      <c r="AQ115" s="36">
        <v>17.480728646801978</v>
      </c>
      <c r="AR115" s="36">
        <v>10.906670510517564</v>
      </c>
      <c r="AS115" s="36">
        <v>12.179458299636378</v>
      </c>
      <c r="AT115" s="36">
        <v>10.919298072121844</v>
      </c>
      <c r="AU115" s="36">
        <v>24.877677495878778</v>
      </c>
      <c r="AV115" s="36">
        <v>83.890169769915133</v>
      </c>
      <c r="AW115" s="36">
        <v>142.63011643760569</v>
      </c>
      <c r="AX115" s="36">
        <v>114.8731071788972</v>
      </c>
      <c r="AY115" s="36">
        <v>81.637834320627547</v>
      </c>
      <c r="AZ115" s="40">
        <v>0.99560267762194254</v>
      </c>
      <c r="BA115" s="40">
        <v>0.99555059955053005</v>
      </c>
      <c r="BB115" s="40">
        <v>0.99405485599089549</v>
      </c>
      <c r="BC115" s="40">
        <v>0.99547730301533988</v>
      </c>
      <c r="BD115" s="40">
        <v>0.99499542699027743</v>
      </c>
      <c r="BE115" s="40">
        <v>0.99075856682495389</v>
      </c>
      <c r="BF115" s="36">
        <v>118.5561474999826</v>
      </c>
      <c r="BG115" s="36">
        <v>117.88164964625891</v>
      </c>
      <c r="BH115" s="36">
        <v>127.23470552320353</v>
      </c>
      <c r="BJ115" s="41"/>
      <c r="BK115" s="41"/>
      <c r="BL115" s="35">
        <v>30</v>
      </c>
      <c r="BM115" s="35">
        <v>24.299999237060547</v>
      </c>
      <c r="BN115" s="35">
        <v>16</v>
      </c>
      <c r="BO115" s="35">
        <v>2340</v>
      </c>
      <c r="BP115" s="35">
        <v>1166.3999633789063</v>
      </c>
      <c r="BQ115" s="35">
        <v>384</v>
      </c>
      <c r="BR115" s="35">
        <v>3890.3999633789063</v>
      </c>
      <c r="BS115" s="34">
        <v>120.01244560877483</v>
      </c>
      <c r="BT115" s="35">
        <v>12</v>
      </c>
      <c r="BU115" s="35">
        <v>25</v>
      </c>
      <c r="BV115" s="35">
        <v>61</v>
      </c>
      <c r="BW115" s="35">
        <v>26</v>
      </c>
      <c r="BX115" s="37"/>
      <c r="BY115" s="40">
        <v>0.98667610863370925</v>
      </c>
      <c r="CA115" s="38">
        <v>0.10029855623678904</v>
      </c>
      <c r="CB115" s="38">
        <v>0.10071004854766653</v>
      </c>
      <c r="CC115" s="36">
        <v>43.399720877408981</v>
      </c>
      <c r="CD115" s="36">
        <v>40.566857456955923</v>
      </c>
      <c r="CE115" s="35">
        <v>129.63845682992823</v>
      </c>
      <c r="CF115" s="36">
        <v>24.007359054257009</v>
      </c>
      <c r="CG115" s="42">
        <v>0.98667610863370925</v>
      </c>
      <c r="CH115" s="35">
        <v>3838.5527446111314</v>
      </c>
      <c r="CI115" s="42">
        <v>0.99400747126451927</v>
      </c>
      <c r="CJ115" s="42">
        <v>0.99456810489685821</v>
      </c>
      <c r="CK115" s="43">
        <v>0.85012267936348573</v>
      </c>
      <c r="CM115" s="39"/>
      <c r="CN115" s="35"/>
      <c r="CO115" s="42">
        <v>0.99371730977872985</v>
      </c>
      <c r="CQ115" s="37">
        <v>1.0498162764459114</v>
      </c>
    </row>
    <row r="116" spans="1:95" ht="11.25" customHeight="1">
      <c r="A116" s="33">
        <v>44614</v>
      </c>
      <c r="B116" s="34">
        <v>175.71483861019738</v>
      </c>
      <c r="C116" s="35">
        <v>157.82206322519403</v>
      </c>
      <c r="D116" s="35">
        <v>157.82206322519403</v>
      </c>
      <c r="E116" s="35">
        <v>145.63133545925743</v>
      </c>
      <c r="F116" s="34">
        <v>132.14799274645353</v>
      </c>
      <c r="G116" s="36">
        <v>13.996004315426475</v>
      </c>
      <c r="H116" s="34">
        <v>13.996004315426475</v>
      </c>
      <c r="I116" s="34">
        <v>3473.302122738487</v>
      </c>
      <c r="J116" s="35">
        <v>1041.3478066269136</v>
      </c>
      <c r="K116" s="35">
        <v>342.8305643857725</v>
      </c>
      <c r="L116" s="34">
        <v>613.47190391138986</v>
      </c>
      <c r="M116" s="34">
        <v>22.869599814164012</v>
      </c>
      <c r="N116" s="35">
        <v>10.555199914229544</v>
      </c>
      <c r="O116" s="35">
        <v>21.98999982131155</v>
      </c>
      <c r="P116" s="35">
        <v>53.655599564000184</v>
      </c>
      <c r="Q116" s="34">
        <v>9227.1956722861851</v>
      </c>
      <c r="R116" s="34">
        <v>364.54610531455592</v>
      </c>
      <c r="U116" s="36">
        <v>23.878354211996868</v>
      </c>
      <c r="V116" s="38">
        <v>1.0390309063105223</v>
      </c>
      <c r="W116" s="36">
        <v>18.237727145290631</v>
      </c>
      <c r="X116" s="35">
        <v>4086.7740266498768</v>
      </c>
      <c r="Y116" s="34">
        <v>2089.123751725801</v>
      </c>
      <c r="Z116" s="35">
        <v>1997.6502749240758</v>
      </c>
      <c r="AA116" s="34">
        <v>956.30246829716236</v>
      </c>
      <c r="AB116" s="34">
        <v>17.89277538500334</v>
      </c>
      <c r="AC116" s="34">
        <v>12.1907277659366</v>
      </c>
      <c r="AD116" s="34">
        <v>13.334232370476974</v>
      </c>
      <c r="AE116" s="39">
        <v>13.774442319071216</v>
      </c>
      <c r="AF116" s="39">
        <v>11.157297928145502</v>
      </c>
      <c r="AG116" s="39">
        <v>7.3463692368379823</v>
      </c>
      <c r="AH116" s="35">
        <v>3461.0468049254828</v>
      </c>
      <c r="AI116" s="35">
        <v>7205.9438219095982</v>
      </c>
      <c r="AJ116" s="35">
        <v>11202.904387312485</v>
      </c>
      <c r="AK116" s="35">
        <v>2373.1107011426911</v>
      </c>
      <c r="AL116" s="35">
        <v>4883.8346772385557</v>
      </c>
      <c r="AM116" s="35">
        <v>8912.3644815167409</v>
      </c>
      <c r="AN116" s="38">
        <v>0.10153309367480506</v>
      </c>
      <c r="AO116" s="38">
        <v>0.1022097245844452</v>
      </c>
      <c r="AP116" s="38">
        <v>9.4703396520927061E-2</v>
      </c>
      <c r="AQ116" s="36">
        <v>17.39041589636944</v>
      </c>
      <c r="AR116" s="36">
        <v>10.920382273078886</v>
      </c>
      <c r="AS116" s="36">
        <v>12.120381433826802</v>
      </c>
      <c r="AT116" s="36">
        <v>10.949365856549838</v>
      </c>
      <c r="AU116" s="36">
        <v>24.957822811793481</v>
      </c>
      <c r="AV116" s="36">
        <v>84.217994183601689</v>
      </c>
      <c r="AW116" s="36">
        <v>140.9596690961269</v>
      </c>
      <c r="AX116" s="36">
        <v>113.42147163971305</v>
      </c>
      <c r="AY116" s="36">
        <v>80.600115377665304</v>
      </c>
      <c r="AZ116" s="40">
        <v>0.99555216707372862</v>
      </c>
      <c r="BA116" s="40">
        <v>0.99549739062139075</v>
      </c>
      <c r="BB116" s="40">
        <v>0.99397964483215684</v>
      </c>
      <c r="BC116" s="40">
        <v>0.9953860703374362</v>
      </c>
      <c r="BD116" s="40">
        <v>0.99488970768643925</v>
      </c>
      <c r="BE116" s="40">
        <v>0.99055043200283599</v>
      </c>
      <c r="BF116" s="36">
        <v>118.18806623221943</v>
      </c>
      <c r="BG116" s="36">
        <v>117.40565830490675</v>
      </c>
      <c r="BH116" s="36">
        <v>126.71140044431567</v>
      </c>
      <c r="BJ116" s="41"/>
      <c r="BK116" s="41"/>
      <c r="BL116" s="35">
        <v>30</v>
      </c>
      <c r="BM116" s="35">
        <v>24.299999237060547</v>
      </c>
      <c r="BN116" s="35">
        <v>16</v>
      </c>
      <c r="BO116" s="35">
        <v>2340</v>
      </c>
      <c r="BP116" s="35">
        <v>1166.3999633789063</v>
      </c>
      <c r="BQ116" s="35">
        <v>384</v>
      </c>
      <c r="BR116" s="35">
        <v>3890.3999633789063</v>
      </c>
      <c r="BS116" s="34">
        <v>118.10541614733245</v>
      </c>
      <c r="BT116" s="35">
        <v>12</v>
      </c>
      <c r="BU116" s="35">
        <v>25</v>
      </c>
      <c r="BV116" s="35">
        <v>61</v>
      </c>
      <c r="BW116" s="35">
        <v>26</v>
      </c>
      <c r="BX116" s="37"/>
      <c r="BY116" s="40">
        <v>0.98652498243186348</v>
      </c>
      <c r="CA116" s="38">
        <v>0.10065686402126943</v>
      </c>
      <c r="CB116" s="38">
        <v>0.10106183584627283</v>
      </c>
      <c r="CC116" s="36">
        <v>43.417735521416915</v>
      </c>
      <c r="CD116" s="36">
        <v>40.431179603275126</v>
      </c>
      <c r="CE116" s="35">
        <v>128.1425783483752</v>
      </c>
      <c r="CF116" s="36">
        <v>24.084291398382611</v>
      </c>
      <c r="CG116" s="42">
        <v>0.98652498243186348</v>
      </c>
      <c r="CH116" s="35">
        <v>3771.3170183954771</v>
      </c>
      <c r="CI116" s="42">
        <v>0.99393591159199501</v>
      </c>
      <c r="CJ116" s="42">
        <v>0.99445353215558119</v>
      </c>
      <c r="CK116" s="43">
        <v>0.84988846950897312</v>
      </c>
      <c r="CM116" s="39"/>
      <c r="CN116" s="35"/>
      <c r="CO116" s="42">
        <v>0.993697176698492</v>
      </c>
      <c r="CQ116" s="37">
        <v>1.0390309063105223</v>
      </c>
    </row>
    <row r="117" spans="1:95" ht="11.25" customHeight="1">
      <c r="A117" s="33">
        <v>44613</v>
      </c>
      <c r="B117" s="34">
        <v>173.81930446624756</v>
      </c>
      <c r="C117" s="35">
        <v>155.87364806731543</v>
      </c>
      <c r="D117" s="35">
        <v>155.87364806731543</v>
      </c>
      <c r="E117" s="35">
        <v>143.62349409858388</v>
      </c>
      <c r="F117" s="34">
        <v>130.15238428115845</v>
      </c>
      <c r="G117" s="36">
        <v>14.122030188639959</v>
      </c>
      <c r="H117" s="34">
        <v>14.122030188639959</v>
      </c>
      <c r="I117" s="34">
        <v>3469.3767674763999</v>
      </c>
      <c r="J117" s="35">
        <v>1040.1709265433626</v>
      </c>
      <c r="K117" s="35">
        <v>342.44311414034001</v>
      </c>
      <c r="L117" s="34">
        <v>613.58961995442712</v>
      </c>
      <c r="M117" s="34">
        <v>22.787904063860577</v>
      </c>
      <c r="N117" s="35">
        <v>10.517494183320267</v>
      </c>
      <c r="O117" s="35">
        <v>21.911446215250557</v>
      </c>
      <c r="P117" s="35">
        <v>53.463928765211357</v>
      </c>
      <c r="Q117" s="34">
        <v>8920.8815511067714</v>
      </c>
      <c r="R117" s="34">
        <v>360.55002498626709</v>
      </c>
      <c r="U117" s="36">
        <v>24.001836070307984</v>
      </c>
      <c r="V117" s="38">
        <v>1.0346457726817477</v>
      </c>
      <c r="W117" s="36">
        <v>18.172577566151904</v>
      </c>
      <c r="X117" s="35">
        <v>4082.9663874308271</v>
      </c>
      <c r="Y117" s="34">
        <v>2086.7627267926973</v>
      </c>
      <c r="Z117" s="35">
        <v>1996.2036606381296</v>
      </c>
      <c r="AA117" s="34">
        <v>956.03273409476719</v>
      </c>
      <c r="AB117" s="34">
        <v>17.94565639893214</v>
      </c>
      <c r="AC117" s="34">
        <v>12.250153968731562</v>
      </c>
      <c r="AD117" s="34">
        <v>13.417332430680593</v>
      </c>
      <c r="AE117" s="39">
        <v>13.758875121710092</v>
      </c>
      <c r="AF117" s="39">
        <v>11.144688498678883</v>
      </c>
      <c r="AG117" s="39">
        <v>7.3380667315787145</v>
      </c>
      <c r="AH117" s="35">
        <v>3356.4898936587051</v>
      </c>
      <c r="AI117" s="35">
        <v>6984.5367477164918</v>
      </c>
      <c r="AJ117" s="35">
        <v>10852.754336911414</v>
      </c>
      <c r="AK117" s="35">
        <v>2301.7977234260061</v>
      </c>
      <c r="AL117" s="35">
        <v>4735.18828282922</v>
      </c>
      <c r="AM117" s="35">
        <v>8636.3388529132117</v>
      </c>
      <c r="AN117" s="38">
        <v>0.10221700167106905</v>
      </c>
      <c r="AO117" s="38">
        <v>0.10289834657938186</v>
      </c>
      <c r="AP117" s="38">
        <v>9.5080198300352095E-2</v>
      </c>
      <c r="AQ117" s="36">
        <v>17.464429655511982</v>
      </c>
      <c r="AR117" s="36">
        <v>10.983186941596729</v>
      </c>
      <c r="AS117" s="36">
        <v>12.197688480090415</v>
      </c>
      <c r="AT117" s="36">
        <v>11.188136388501469</v>
      </c>
      <c r="AU117" s="36">
        <v>25.512225337739206</v>
      </c>
      <c r="AV117" s="36">
        <v>86.136278080132627</v>
      </c>
      <c r="AW117" s="36">
        <v>139.2680449319281</v>
      </c>
      <c r="AX117" s="36">
        <v>112.06015671123983</v>
      </c>
      <c r="AY117" s="36">
        <v>79.851534380491202</v>
      </c>
      <c r="AZ117" s="40">
        <v>0.99543074785578212</v>
      </c>
      <c r="BA117" s="40">
        <v>0.99537263464375736</v>
      </c>
      <c r="BB117" s="40">
        <v>0.99380942206231548</v>
      </c>
      <c r="BC117" s="40">
        <v>0.99513939201753621</v>
      </c>
      <c r="BD117" s="40">
        <v>0.99461220466559863</v>
      </c>
      <c r="BE117" s="40">
        <v>0.9900262970748217</v>
      </c>
      <c r="BF117" s="36">
        <v>117.39729989943949</v>
      </c>
      <c r="BG117" s="36">
        <v>116.61994967764123</v>
      </c>
      <c r="BH117" s="36">
        <v>126.20924455892266</v>
      </c>
      <c r="BJ117" s="41"/>
      <c r="BK117" s="41"/>
      <c r="BL117" s="35">
        <v>30</v>
      </c>
      <c r="BM117" s="35">
        <v>24.299999237060547</v>
      </c>
      <c r="BN117" s="35">
        <v>16</v>
      </c>
      <c r="BO117" s="35">
        <v>2340</v>
      </c>
      <c r="BP117" s="35">
        <v>1166.3999633789063</v>
      </c>
      <c r="BQ117" s="35">
        <v>384</v>
      </c>
      <c r="BR117" s="35">
        <v>3890.3999633789063</v>
      </c>
      <c r="BS117" s="34">
        <v>116.00906300544739</v>
      </c>
      <c r="BT117" s="35">
        <v>12</v>
      </c>
      <c r="BU117" s="35">
        <v>25</v>
      </c>
      <c r="BV117" s="35">
        <v>61</v>
      </c>
      <c r="BW117" s="35">
        <v>26</v>
      </c>
      <c r="BX117" s="37"/>
      <c r="BY117" s="40">
        <v>0.98615892788776138</v>
      </c>
      <c r="CA117" s="38">
        <v>0.10129314350241443</v>
      </c>
      <c r="CB117" s="38">
        <v>0.10171684440277604</v>
      </c>
      <c r="CC117" s="36">
        <v>43.613142798344299</v>
      </c>
      <c r="CD117" s="36">
        <v>40.645305077199126</v>
      </c>
      <c r="CE117" s="35">
        <v>126.76079905689811</v>
      </c>
      <c r="CF117" s="36">
        <v>24.618747001447982</v>
      </c>
      <c r="CG117" s="42">
        <v>0.98615892788776138</v>
      </c>
      <c r="CH117" s="35">
        <v>3656.6122676148716</v>
      </c>
      <c r="CI117" s="42">
        <v>0.99376802832893063</v>
      </c>
      <c r="CJ117" s="42">
        <v>0.99415259687408186</v>
      </c>
      <c r="CK117" s="43">
        <v>0.84971964945797085</v>
      </c>
      <c r="CM117" s="39"/>
      <c r="CN117" s="35"/>
      <c r="CO117" s="42">
        <v>0.99355731046066498</v>
      </c>
      <c r="CQ117" s="37">
        <v>1.0346457726817477</v>
      </c>
    </row>
    <row r="118" spans="1:95" ht="11.25" customHeight="1">
      <c r="A118" s="33">
        <v>44612</v>
      </c>
      <c r="B118" s="34">
        <v>172.47962601979575</v>
      </c>
      <c r="C118" s="35">
        <v>154.97028465072316</v>
      </c>
      <c r="D118" s="35">
        <v>154.97028465072316</v>
      </c>
      <c r="E118" s="35">
        <v>143.14151223500571</v>
      </c>
      <c r="F118" s="34">
        <v>129.86878403027853</v>
      </c>
      <c r="G118" s="36">
        <v>14.233029156923294</v>
      </c>
      <c r="H118" s="34">
        <v>14.233029156923294</v>
      </c>
      <c r="I118" s="34">
        <v>3436.1929372151694</v>
      </c>
      <c r="J118" s="35">
        <v>1030.2219190464948</v>
      </c>
      <c r="K118" s="35">
        <v>339.16772062289687</v>
      </c>
      <c r="L118" s="34">
        <v>605.86157480875647</v>
      </c>
      <c r="M118" s="34">
        <v>23.736303091049194</v>
      </c>
      <c r="N118" s="35">
        <v>10.955216811253475</v>
      </c>
      <c r="O118" s="35">
        <v>22.823368356778072</v>
      </c>
      <c r="P118" s="35">
        <v>55.689018790538498</v>
      </c>
      <c r="Q118" s="34">
        <v>9292.9915873209629</v>
      </c>
      <c r="R118" s="34">
        <v>353.90413729349774</v>
      </c>
      <c r="U118" s="36">
        <v>24.357312873557767</v>
      </c>
      <c r="V118" s="38">
        <v>1.022145046767049</v>
      </c>
      <c r="W118" s="36">
        <v>18.928893497487643</v>
      </c>
      <c r="X118" s="35">
        <v>4042.0545120239258</v>
      </c>
      <c r="Y118" s="34">
        <v>2066.8032975457777</v>
      </c>
      <c r="Z118" s="35">
        <v>1975.2512144781481</v>
      </c>
      <c r="AA118" s="34">
        <v>945.02929543165328</v>
      </c>
      <c r="AB118" s="34">
        <v>17.509341369072597</v>
      </c>
      <c r="AC118" s="34">
        <v>11.828772415717443</v>
      </c>
      <c r="AD118" s="34">
        <v>13.072935352722803</v>
      </c>
      <c r="AE118" s="39">
        <v>13.627274489312819</v>
      </c>
      <c r="AF118" s="39">
        <v>11.038091989783874</v>
      </c>
      <c r="AG118" s="39">
        <v>7.2678797276335043</v>
      </c>
      <c r="AH118" s="35">
        <v>3475.433502460578</v>
      </c>
      <c r="AI118" s="35">
        <v>7239.2899831754021</v>
      </c>
      <c r="AJ118" s="35">
        <v>11260.745817742787</v>
      </c>
      <c r="AK118" s="35">
        <v>2382.7558388280027</v>
      </c>
      <c r="AL118" s="35">
        <v>4905.1458462322071</v>
      </c>
      <c r="AM118" s="35">
        <v>8955.818124805608</v>
      </c>
      <c r="AN118" s="38">
        <v>0.10120435437732166</v>
      </c>
      <c r="AO118" s="38">
        <v>0.10218641984744711</v>
      </c>
      <c r="AP118" s="38">
        <v>9.5521235936097293E-2</v>
      </c>
      <c r="AQ118" s="36">
        <v>17.303270225853929</v>
      </c>
      <c r="AR118" s="36">
        <v>10.779940017703899</v>
      </c>
      <c r="AS118" s="36">
        <v>12.100557361364574</v>
      </c>
      <c r="AT118" s="36">
        <v>11.015417898057386</v>
      </c>
      <c r="AU118" s="36">
        <v>25.100899317121012</v>
      </c>
      <c r="AV118" s="36">
        <v>84.657633234235661</v>
      </c>
      <c r="AW118" s="36">
        <v>137.63292306825241</v>
      </c>
      <c r="AX118" s="36">
        <v>110.41125689656397</v>
      </c>
      <c r="AY118" s="36">
        <v>77.77147344564348</v>
      </c>
      <c r="AZ118" s="40">
        <v>0.99540229148419912</v>
      </c>
      <c r="BA118" s="40">
        <v>0.99534705611774843</v>
      </c>
      <c r="BB118" s="40">
        <v>0.99378180552413264</v>
      </c>
      <c r="BC118" s="40">
        <v>0.99537702616501589</v>
      </c>
      <c r="BD118" s="40">
        <v>0.9948827414914887</v>
      </c>
      <c r="BE118" s="40">
        <v>0.9905471915514058</v>
      </c>
      <c r="BF118" s="36">
        <v>118.5719732498883</v>
      </c>
      <c r="BG118" s="36">
        <v>117.43243395663198</v>
      </c>
      <c r="BH118" s="36">
        <v>125.62651521833192</v>
      </c>
      <c r="BJ118" s="41"/>
      <c r="BK118" s="41"/>
      <c r="BL118" s="35">
        <v>30</v>
      </c>
      <c r="BM118" s="35">
        <v>24.299999237060547</v>
      </c>
      <c r="BN118" s="35">
        <v>16</v>
      </c>
      <c r="BO118" s="35">
        <v>2340</v>
      </c>
      <c r="BP118" s="35">
        <v>1166.3999633789063</v>
      </c>
      <c r="BQ118" s="35">
        <v>384</v>
      </c>
      <c r="BR118" s="35">
        <v>3890.3999633789063</v>
      </c>
      <c r="BS118" s="34">
        <v>115.68254645665486</v>
      </c>
      <c r="BT118" s="35">
        <v>12</v>
      </c>
      <c r="BU118" s="35">
        <v>25</v>
      </c>
      <c r="BV118" s="35">
        <v>61</v>
      </c>
      <c r="BW118" s="35">
        <v>26</v>
      </c>
      <c r="BX118" s="37"/>
      <c r="BY118" s="40">
        <v>0.98606991224425022</v>
      </c>
      <c r="CA118" s="38">
        <v>0.1006093163771659</v>
      </c>
      <c r="CB118" s="38">
        <v>0.10093784287135822</v>
      </c>
      <c r="CC118" s="36">
        <v>42.41104913751284</v>
      </c>
      <c r="CD118" s="36">
        <v>40.183767604922402</v>
      </c>
      <c r="CE118" s="35">
        <v>124.81947746784124</v>
      </c>
      <c r="CF118" s="36">
        <v>24.222211385301982</v>
      </c>
      <c r="CG118" s="42">
        <v>0.98606991224425022</v>
      </c>
      <c r="CH118" s="35">
        <v>3787.7968581404443</v>
      </c>
      <c r="CI118" s="42">
        <v>0.9937334804425858</v>
      </c>
      <c r="CJ118" s="42">
        <v>0.99444608153130964</v>
      </c>
      <c r="CK118" s="43">
        <v>0.85011048885993601</v>
      </c>
      <c r="CM118" s="39"/>
      <c r="CN118" s="35"/>
      <c r="CO118" s="42">
        <v>0.99366108324268221</v>
      </c>
      <c r="CQ118" s="37">
        <v>1.022145046767049</v>
      </c>
    </row>
    <row r="119" spans="1:95" ht="11.25" customHeight="1">
      <c r="A119" s="33">
        <v>44611</v>
      </c>
      <c r="B119" s="34">
        <v>174.5987842877706</v>
      </c>
      <c r="C119" s="35">
        <v>156.95981701215109</v>
      </c>
      <c r="D119" s="35">
        <v>156.95981701215109</v>
      </c>
      <c r="E119" s="35">
        <v>144.96790970365208</v>
      </c>
      <c r="F119" s="34">
        <v>131.57817816734314</v>
      </c>
      <c r="G119" s="36">
        <v>14.33537565668424</v>
      </c>
      <c r="H119" s="34">
        <v>14.33537565668424</v>
      </c>
      <c r="I119" s="34">
        <v>3452.2035115559897</v>
      </c>
      <c r="J119" s="35">
        <v>1035.0221281511106</v>
      </c>
      <c r="K119" s="35">
        <v>340.74803642711953</v>
      </c>
      <c r="L119" s="34">
        <v>610.11558977762854</v>
      </c>
      <c r="M119" s="34">
        <v>23.766398688157398</v>
      </c>
      <c r="N119" s="35">
        <v>10.969107086841877</v>
      </c>
      <c r="O119" s="35">
        <v>22.852306430920574</v>
      </c>
      <c r="P119" s="35">
        <v>55.759627691446205</v>
      </c>
      <c r="Q119" s="34">
        <v>9512.0225830078125</v>
      </c>
      <c r="R119" s="34">
        <v>362.43276564280194</v>
      </c>
      <c r="U119" s="36">
        <v>24.3093787740778</v>
      </c>
      <c r="V119" s="38">
        <v>1.0238201146990356</v>
      </c>
      <c r="W119" s="36">
        <v>18.952893711430789</v>
      </c>
      <c r="X119" s="35">
        <v>4062.3191013336182</v>
      </c>
      <c r="Y119" s="34">
        <v>2076.4333469777598</v>
      </c>
      <c r="Z119" s="35">
        <v>1985.8857543558588</v>
      </c>
      <c r="AA119" s="34">
        <v>950.86362620474802</v>
      </c>
      <c r="AB119" s="34">
        <v>17.638967275619507</v>
      </c>
      <c r="AC119" s="34">
        <v>11.991907308499018</v>
      </c>
      <c r="AD119" s="34">
        <v>13.225016285975775</v>
      </c>
      <c r="AE119" s="39">
        <v>13.690769320732482</v>
      </c>
      <c r="AF119" s="39">
        <v>11.089522801619042</v>
      </c>
      <c r="AG119" s="39">
        <v>7.3017436377239902</v>
      </c>
      <c r="AH119" s="35">
        <v>3554.2550878217166</v>
      </c>
      <c r="AI119" s="35">
        <v>7398.2132763819873</v>
      </c>
      <c r="AJ119" s="35">
        <v>11498.955341111605</v>
      </c>
      <c r="AK119" s="35">
        <v>2437.2009314782199</v>
      </c>
      <c r="AL119" s="35">
        <v>5014.8260146094726</v>
      </c>
      <c r="AM119" s="35">
        <v>9149.1083541341268</v>
      </c>
      <c r="AN119" s="38">
        <v>0.10061450527238452</v>
      </c>
      <c r="AO119" s="38">
        <v>0.10167293723235268</v>
      </c>
      <c r="AP119" s="38">
        <v>9.5266776100126363E-2</v>
      </c>
      <c r="AQ119" s="36">
        <v>17.29796095332425</v>
      </c>
      <c r="AR119" s="36">
        <v>10.836809960074461</v>
      </c>
      <c r="AS119" s="36">
        <v>12.122847861142006</v>
      </c>
      <c r="AT119" s="36">
        <v>10.850992485299596</v>
      </c>
      <c r="AU119" s="36">
        <v>24.738058622527618</v>
      </c>
      <c r="AV119" s="36">
        <v>83.497388960078197</v>
      </c>
      <c r="AW119" s="36">
        <v>139.3127658713197</v>
      </c>
      <c r="AX119" s="36">
        <v>111.66861916032458</v>
      </c>
      <c r="AY119" s="36">
        <v>78.470924646599983</v>
      </c>
      <c r="AZ119" s="40">
        <v>0.99549930129060427</v>
      </c>
      <c r="BA119" s="40">
        <v>0.99544305099232844</v>
      </c>
      <c r="BB119" s="40">
        <v>0.99390545771968575</v>
      </c>
      <c r="BC119" s="40">
        <v>0.99554776450921578</v>
      </c>
      <c r="BD119" s="40">
        <v>0.99506701557532429</v>
      </c>
      <c r="BE119" s="40">
        <v>0.99087371296435134</v>
      </c>
      <c r="BF119" s="36">
        <v>119.26709739826767</v>
      </c>
      <c r="BG119" s="36">
        <v>118.02550734396958</v>
      </c>
      <c r="BH119" s="36">
        <v>125.96206664312726</v>
      </c>
      <c r="BJ119" s="41"/>
      <c r="BK119" s="41"/>
      <c r="BL119" s="35">
        <v>30</v>
      </c>
      <c r="BM119" s="35">
        <v>24.299999237060547</v>
      </c>
      <c r="BN119" s="35">
        <v>16</v>
      </c>
      <c r="BO119" s="35">
        <v>2340</v>
      </c>
      <c r="BP119" s="35">
        <v>1166.3999633789063</v>
      </c>
      <c r="BQ119" s="35">
        <v>384</v>
      </c>
      <c r="BR119" s="35">
        <v>3890.3999633789063</v>
      </c>
      <c r="BS119" s="34">
        <v>117.3466641108195</v>
      </c>
      <c r="BT119" s="35">
        <v>12</v>
      </c>
      <c r="BU119" s="35">
        <v>25</v>
      </c>
      <c r="BV119" s="35">
        <v>61</v>
      </c>
      <c r="BW119" s="35">
        <v>26</v>
      </c>
      <c r="BX119" s="37"/>
      <c r="BY119" s="40">
        <v>0.986365620203695</v>
      </c>
      <c r="CA119" s="38">
        <v>0.10009756683201303</v>
      </c>
      <c r="CB119" s="38">
        <v>0.10040399401120051</v>
      </c>
      <c r="CC119" s="36">
        <v>42.855890870094299</v>
      </c>
      <c r="CD119" s="36">
        <v>40.257618774540717</v>
      </c>
      <c r="CE119" s="35">
        <v>126.21682450458052</v>
      </c>
      <c r="CF119" s="36">
        <v>23.871985825746602</v>
      </c>
      <c r="CG119" s="42">
        <v>0.986365620203695</v>
      </c>
      <c r="CH119" s="35">
        <v>3872.5068911304888</v>
      </c>
      <c r="CI119" s="42">
        <v>0.99386278724446131</v>
      </c>
      <c r="CJ119" s="42">
        <v>0.99464607660319226</v>
      </c>
      <c r="CK119" s="43">
        <v>0.84981101322706687</v>
      </c>
      <c r="CM119" s="39"/>
      <c r="CN119" s="35"/>
      <c r="CO119" s="42">
        <v>0.99375273675164522</v>
      </c>
      <c r="CQ119" s="37">
        <v>1.0238201146990356</v>
      </c>
    </row>
    <row r="120" spans="1:95" ht="11.25" customHeight="1">
      <c r="A120" s="33">
        <v>44610</v>
      </c>
      <c r="B120" s="34">
        <v>176.13419214884439</v>
      </c>
      <c r="C120" s="35">
        <v>158.36204427480698</v>
      </c>
      <c r="D120" s="35">
        <v>158.36204427480698</v>
      </c>
      <c r="E120" s="35">
        <v>146.33427779873213</v>
      </c>
      <c r="F120" s="34">
        <v>133.02631282806396</v>
      </c>
      <c r="G120" s="36">
        <v>14.127846519152323</v>
      </c>
      <c r="H120" s="34">
        <v>14.127846519152323</v>
      </c>
      <c r="I120" s="34">
        <v>3469.5924631754556</v>
      </c>
      <c r="J120" s="35">
        <v>1040.2355953326512</v>
      </c>
      <c r="K120" s="35">
        <v>342.46440427739975</v>
      </c>
      <c r="L120" s="34">
        <v>611.3405373891195</v>
      </c>
      <c r="M120" s="34">
        <v>24.427905182043713</v>
      </c>
      <c r="N120" s="35">
        <v>11.274417776327867</v>
      </c>
      <c r="O120" s="35">
        <v>23.488370367349724</v>
      </c>
      <c r="P120" s="35">
        <v>57.311623696333328</v>
      </c>
      <c r="Q120" s="34">
        <v>9753.8950297037754</v>
      </c>
      <c r="R120" s="34">
        <v>369.50201002756756</v>
      </c>
      <c r="U120" s="36">
        <v>24.21554578675164</v>
      </c>
      <c r="V120" s="38">
        <v>1.0271086504196325</v>
      </c>
      <c r="W120" s="36">
        <v>19.480422616106441</v>
      </c>
      <c r="X120" s="35">
        <v>4080.9330005645752</v>
      </c>
      <c r="Y120" s="34">
        <v>2086.8924635654048</v>
      </c>
      <c r="Z120" s="35">
        <v>1994.0405369991704</v>
      </c>
      <c r="AA120" s="34">
        <v>953.8049416665192</v>
      </c>
      <c r="AB120" s="34">
        <v>17.772147874037426</v>
      </c>
      <c r="AC120" s="34">
        <v>12.027766476074854</v>
      </c>
      <c r="AD120" s="34">
        <v>13.205684016148249</v>
      </c>
      <c r="AE120" s="39">
        <v>13.759730529002669</v>
      </c>
      <c r="AF120" s="39">
        <v>11.145381378564119</v>
      </c>
      <c r="AG120" s="39">
        <v>7.3385229488014234</v>
      </c>
      <c r="AH120" s="35">
        <v>3628.6638481710252</v>
      </c>
      <c r="AI120" s="35">
        <v>7560.528420899338</v>
      </c>
      <c r="AJ120" s="35">
        <v>11763.725352011334</v>
      </c>
      <c r="AK120" s="35">
        <v>2487.599809399745</v>
      </c>
      <c r="AL120" s="35">
        <v>5122.0252132171881</v>
      </c>
      <c r="AM120" s="35">
        <v>9354.4391110584729</v>
      </c>
      <c r="AN120" s="38">
        <v>0.1004183199322202</v>
      </c>
      <c r="AO120" s="38">
        <v>0.10155023746478126</v>
      </c>
      <c r="AP120" s="38">
        <v>9.5330269080190336E-2</v>
      </c>
      <c r="AQ120" s="36">
        <v>17.313498318193432</v>
      </c>
      <c r="AR120" s="36">
        <v>10.807903006641872</v>
      </c>
      <c r="AS120" s="36">
        <v>12.05682493332829</v>
      </c>
      <c r="AT120" s="36">
        <v>11.01737002036549</v>
      </c>
      <c r="AU120" s="36">
        <v>25.100214031273993</v>
      </c>
      <c r="AV120" s="36">
        <v>84.631407901603893</v>
      </c>
      <c r="AW120" s="36">
        <v>140.73864473455626</v>
      </c>
      <c r="AX120" s="36">
        <v>112.72763030336804</v>
      </c>
      <c r="AY120" s="36">
        <v>79.066811357435043</v>
      </c>
      <c r="AZ120" s="40">
        <v>0.99546775259680997</v>
      </c>
      <c r="BA120" s="40">
        <v>0.99541424155688674</v>
      </c>
      <c r="BB120" s="40">
        <v>0.99387332334778011</v>
      </c>
      <c r="BC120" s="40">
        <v>0.99557108423198348</v>
      </c>
      <c r="BD120" s="40">
        <v>0.99509955281623685</v>
      </c>
      <c r="BE120" s="40">
        <v>0.99095280787048401</v>
      </c>
      <c r="BF120" s="36">
        <v>119.50010723242227</v>
      </c>
      <c r="BG120" s="36">
        <v>118.16811363106594</v>
      </c>
      <c r="BH120" s="36">
        <v>125.878171915216</v>
      </c>
      <c r="BJ120" s="41"/>
      <c r="BK120" s="41"/>
      <c r="BL120" s="35">
        <v>30</v>
      </c>
      <c r="BM120" s="35">
        <v>24.299999237060547</v>
      </c>
      <c r="BN120" s="35">
        <v>16</v>
      </c>
      <c r="BO120" s="35">
        <v>2340</v>
      </c>
      <c r="BP120" s="35">
        <v>1166.3999633789063</v>
      </c>
      <c r="BQ120" s="35">
        <v>384</v>
      </c>
      <c r="BR120" s="35">
        <v>3890.3999633789063</v>
      </c>
      <c r="BS120" s="34">
        <v>118.91852998733521</v>
      </c>
      <c r="BT120" s="35">
        <v>12</v>
      </c>
      <c r="BU120" s="35">
        <v>25</v>
      </c>
      <c r="BV120" s="35">
        <v>61</v>
      </c>
      <c r="BW120" s="35">
        <v>26</v>
      </c>
      <c r="BX120" s="37"/>
      <c r="BY120" s="40">
        <v>0.98626732773878567</v>
      </c>
      <c r="CA120" s="38">
        <v>9.9966445406314941E-2</v>
      </c>
      <c r="CB120" s="38">
        <v>0.10025547216216675</v>
      </c>
      <c r="CC120" s="36">
        <v>43.005598366260529</v>
      </c>
      <c r="CD120" s="36">
        <v>40.178226258163591</v>
      </c>
      <c r="CE120" s="35">
        <v>127.4231228182082</v>
      </c>
      <c r="CF120" s="36">
        <v>24.221826828416972</v>
      </c>
      <c r="CG120" s="42">
        <v>0.98626732773878567</v>
      </c>
      <c r="CH120" s="35">
        <v>3955.2278271152036</v>
      </c>
      <c r="CI120" s="42">
        <v>0.99382389428629692</v>
      </c>
      <c r="CJ120" s="42">
        <v>0.99468126996110473</v>
      </c>
      <c r="CK120" s="43">
        <v>0.85019588968881776</v>
      </c>
      <c r="CM120" s="39"/>
      <c r="CN120" s="35"/>
      <c r="CO120" s="42">
        <v>0.99366118388064806</v>
      </c>
      <c r="CQ120" s="37">
        <v>1.0271086504196325</v>
      </c>
    </row>
    <row r="121" spans="1:95" ht="11.25" customHeight="1">
      <c r="A121" s="33">
        <v>44609</v>
      </c>
      <c r="B121" s="34">
        <v>174.90787172317505</v>
      </c>
      <c r="C121" s="35">
        <v>157.41631784041724</v>
      </c>
      <c r="D121" s="35">
        <v>157.41631784041724</v>
      </c>
      <c r="E121" s="35">
        <v>145.55981862545013</v>
      </c>
      <c r="F121" s="34">
        <v>132.15317821502686</v>
      </c>
      <c r="G121" s="36">
        <v>14.020168662071228</v>
      </c>
      <c r="H121" s="34">
        <v>14.020168662071228</v>
      </c>
      <c r="I121" s="34">
        <v>3452.887865702311</v>
      </c>
      <c r="J121" s="35">
        <v>1035.2273077364287</v>
      </c>
      <c r="K121" s="35">
        <v>340.81558526391296</v>
      </c>
      <c r="L121" s="34">
        <v>608.62988344828284</v>
      </c>
      <c r="M121" s="34">
        <v>24.22209866841634</v>
      </c>
      <c r="N121" s="35">
        <v>11.179430154653696</v>
      </c>
      <c r="O121" s="35">
        <v>23.290479488861866</v>
      </c>
      <c r="P121" s="35">
        <v>56.828769952822952</v>
      </c>
      <c r="Q121" s="34">
        <v>9663.5946146647129</v>
      </c>
      <c r="R121" s="34">
        <v>366.02872625986737</v>
      </c>
      <c r="U121" s="36">
        <v>24.148775515732936</v>
      </c>
      <c r="V121" s="38">
        <v>1.0294564276602236</v>
      </c>
      <c r="W121" s="36">
        <v>19.316298929170088</v>
      </c>
      <c r="X121" s="35">
        <v>4061.5177491505938</v>
      </c>
      <c r="Y121" s="34">
        <v>2076.8449727019697</v>
      </c>
      <c r="Z121" s="35">
        <v>1984.6727764486245</v>
      </c>
      <c r="AA121" s="34">
        <v>949.44546871219586</v>
      </c>
      <c r="AB121" s="34">
        <v>17.491553882757824</v>
      </c>
      <c r="AC121" s="34">
        <v>11.856499214967092</v>
      </c>
      <c r="AD121" s="34">
        <v>13.180967231591543</v>
      </c>
      <c r="AE121" s="39">
        <v>13.693483336496502</v>
      </c>
      <c r="AF121" s="39">
        <v>11.091721154318879</v>
      </c>
      <c r="AG121" s="39">
        <v>7.3031911127981353</v>
      </c>
      <c r="AH121" s="35">
        <v>3592.2685008647759</v>
      </c>
      <c r="AI121" s="35">
        <v>7483.7015849057971</v>
      </c>
      <c r="AJ121" s="35">
        <v>11642.541093028514</v>
      </c>
      <c r="AK121" s="35">
        <v>2462.7385214417286</v>
      </c>
      <c r="AL121" s="35">
        <v>5070.3553128796029</v>
      </c>
      <c r="AM121" s="35">
        <v>9258.7767877818242</v>
      </c>
      <c r="AN121" s="38">
        <v>0.10077515134112341</v>
      </c>
      <c r="AO121" s="38">
        <v>0.10173912159669439</v>
      </c>
      <c r="AP121" s="38">
        <v>9.5377931039120581E-2</v>
      </c>
      <c r="AQ121" s="36">
        <v>17.161970311124865</v>
      </c>
      <c r="AR121" s="36">
        <v>10.728860095623558</v>
      </c>
      <c r="AS121" s="36">
        <v>12.116263638806824</v>
      </c>
      <c r="AT121" s="36">
        <v>11.006805234929864</v>
      </c>
      <c r="AU121" s="36">
        <v>25.07851850711949</v>
      </c>
      <c r="AV121" s="36">
        <v>84.570098978476125</v>
      </c>
      <c r="AW121" s="36">
        <v>139.88413066328957</v>
      </c>
      <c r="AX121" s="36">
        <v>112.23257540390877</v>
      </c>
      <c r="AY121" s="36">
        <v>78.826589669022269</v>
      </c>
      <c r="AZ121" s="40">
        <v>0.99546056958247064</v>
      </c>
      <c r="BA121" s="40">
        <v>0.99540653897968456</v>
      </c>
      <c r="BB121" s="40">
        <v>0.99386217302183855</v>
      </c>
      <c r="BC121" s="40">
        <v>0.99553066428323611</v>
      </c>
      <c r="BD121" s="40">
        <v>0.99505389327579963</v>
      </c>
      <c r="BE121" s="40">
        <v>0.9908659533632912</v>
      </c>
      <c r="BF121" s="36">
        <v>119.07697324492281</v>
      </c>
      <c r="BG121" s="36">
        <v>117.94872819493551</v>
      </c>
      <c r="BH121" s="36">
        <v>125.81526847209585</v>
      </c>
      <c r="BJ121" s="41"/>
      <c r="BK121" s="41"/>
      <c r="BL121" s="35">
        <v>30</v>
      </c>
      <c r="BM121" s="35">
        <v>24.299999237060547</v>
      </c>
      <c r="BN121" s="35">
        <v>16</v>
      </c>
      <c r="BO121" s="35">
        <v>2340</v>
      </c>
      <c r="BP121" s="35">
        <v>1166.3999633789063</v>
      </c>
      <c r="BQ121" s="35">
        <v>384</v>
      </c>
      <c r="BR121" s="35">
        <v>3890.3999633789063</v>
      </c>
      <c r="BS121" s="34">
        <v>118.0904688835144</v>
      </c>
      <c r="BT121" s="35">
        <v>12</v>
      </c>
      <c r="BU121" s="35">
        <v>25</v>
      </c>
      <c r="BV121" s="35">
        <v>61</v>
      </c>
      <c r="BW121" s="35">
        <v>26</v>
      </c>
      <c r="BX121" s="37"/>
      <c r="BY121" s="40">
        <v>0.98624595658351377</v>
      </c>
      <c r="CA121" s="38">
        <v>0.10022006657458568</v>
      </c>
      <c r="CB121" s="38">
        <v>0.10053143405392984</v>
      </c>
      <c r="CC121" s="36">
        <v>42.529020329316459</v>
      </c>
      <c r="CD121" s="36">
        <v>40.007094045555249</v>
      </c>
      <c r="CE121" s="35">
        <v>126.66381617830703</v>
      </c>
      <c r="CF121" s="36">
        <v>24.200815100815522</v>
      </c>
      <c r="CG121" s="42">
        <v>0.98624595658351377</v>
      </c>
      <c r="CH121" s="35">
        <v>3915.340536018592</v>
      </c>
      <c r="CI121" s="42">
        <v>0.99381353973030218</v>
      </c>
      <c r="CJ121" s="42">
        <v>0.99463174381366537</v>
      </c>
      <c r="CK121" s="43">
        <v>0.85014718116754051</v>
      </c>
      <c r="CM121" s="39"/>
      <c r="CN121" s="35"/>
      <c r="CO121" s="42">
        <v>0.99366668261856572</v>
      </c>
      <c r="CQ121" s="37">
        <v>1.0294564276602236</v>
      </c>
    </row>
    <row r="122" spans="1:95" ht="11.25" customHeight="1">
      <c r="A122" s="33">
        <v>44608</v>
      </c>
      <c r="B122" s="34">
        <v>175.73894008000693</v>
      </c>
      <c r="C122" s="35">
        <v>157.98959630727768</v>
      </c>
      <c r="D122" s="35">
        <v>157.98959630727768</v>
      </c>
      <c r="E122" s="35">
        <v>145.91052064299583</v>
      </c>
      <c r="F122" s="34">
        <v>132.56709559758505</v>
      </c>
      <c r="G122" s="36">
        <v>14.109340757131577</v>
      </c>
      <c r="H122" s="34">
        <v>14.109340757131577</v>
      </c>
      <c r="I122" s="34">
        <v>3469.2752456665039</v>
      </c>
      <c r="J122" s="35">
        <v>1040.1404887898002</v>
      </c>
      <c r="K122" s="35">
        <v>342.4330934804164</v>
      </c>
      <c r="L122" s="34">
        <v>612.71709950764978</v>
      </c>
      <c r="M122" s="34">
        <v>24.517395516236622</v>
      </c>
      <c r="N122" s="35">
        <v>11.315721007493826</v>
      </c>
      <c r="O122" s="35">
        <v>23.574418765612137</v>
      </c>
      <c r="P122" s="35">
        <v>57.521581788093613</v>
      </c>
      <c r="Q122" s="34">
        <v>9790.2141215006504</v>
      </c>
      <c r="R122" s="34">
        <v>368.22969182332355</v>
      </c>
      <c r="U122" s="36">
        <v>24.056231004220471</v>
      </c>
      <c r="V122" s="38">
        <v>1.0327211082113521</v>
      </c>
      <c r="W122" s="36">
        <v>19.551788110492591</v>
      </c>
      <c r="X122" s="35">
        <v>4081.9923451741538</v>
      </c>
      <c r="Y122" s="34">
        <v>2086.7016633962876</v>
      </c>
      <c r="Z122" s="35">
        <v>1995.2906817778664</v>
      </c>
      <c r="AA122" s="34">
        <v>955.15019298806624</v>
      </c>
      <c r="AB122" s="34">
        <v>17.749343772729237</v>
      </c>
      <c r="AC122" s="34">
        <v>12.079075664281845</v>
      </c>
      <c r="AD122" s="34">
        <v>13.230324745178223</v>
      </c>
      <c r="AE122" s="39">
        <v>13.758472505909589</v>
      </c>
      <c r="AF122" s="39">
        <v>11.144362379890717</v>
      </c>
      <c r="AG122" s="39">
        <v>7.33785200315178</v>
      </c>
      <c r="AH122" s="35">
        <v>3622.6071293156169</v>
      </c>
      <c r="AI122" s="35">
        <v>7541.8856576598318</v>
      </c>
      <c r="AJ122" s="35">
        <v>11724.719701778851</v>
      </c>
      <c r="AK122" s="35">
        <v>2483.9781783120702</v>
      </c>
      <c r="AL122" s="35">
        <v>5111.6824696953836</v>
      </c>
      <c r="AM122" s="35">
        <v>9327.6883309610403</v>
      </c>
      <c r="AN122" s="38">
        <v>0.10120736169619882</v>
      </c>
      <c r="AO122" s="38">
        <v>0.10239323929022894</v>
      </c>
      <c r="AP122" s="38">
        <v>9.6193019663166887E-2</v>
      </c>
      <c r="AQ122" s="36">
        <v>17.28142711246138</v>
      </c>
      <c r="AR122" s="36">
        <v>10.839689717728191</v>
      </c>
      <c r="AS122" s="36">
        <v>12.047881134076228</v>
      </c>
      <c r="AT122" s="36">
        <v>11.133346871999432</v>
      </c>
      <c r="AU122" s="36">
        <v>25.37875624722264</v>
      </c>
      <c r="AV122" s="36">
        <v>85.642701434278749</v>
      </c>
      <c r="AW122" s="36">
        <v>140.39161514998787</v>
      </c>
      <c r="AX122" s="36">
        <v>112.40017746335633</v>
      </c>
      <c r="AY122" s="36">
        <v>78.778633617294147</v>
      </c>
      <c r="AZ122" s="40">
        <v>0.99544451674081003</v>
      </c>
      <c r="BA122" s="40">
        <v>0.99538812926949727</v>
      </c>
      <c r="BB122" s="40">
        <v>0.99383324359185921</v>
      </c>
      <c r="BC122" s="40">
        <v>0.99551793692504786</v>
      </c>
      <c r="BD122" s="40">
        <v>0.99503514617786204</v>
      </c>
      <c r="BE122" s="40">
        <v>0.99081844307018618</v>
      </c>
      <c r="BF122" s="36">
        <v>118.56844995150882</v>
      </c>
      <c r="BG122" s="36">
        <v>117.19523752917466</v>
      </c>
      <c r="BH122" s="36">
        <v>124.74917662445418</v>
      </c>
      <c r="BJ122" s="41"/>
      <c r="BK122" s="41"/>
      <c r="BL122" s="35">
        <v>30</v>
      </c>
      <c r="BM122" s="35">
        <v>24.299999237060547</v>
      </c>
      <c r="BN122" s="35">
        <v>16</v>
      </c>
      <c r="BO122" s="35">
        <v>2340</v>
      </c>
      <c r="BP122" s="35">
        <v>1166.3999633789063</v>
      </c>
      <c r="BQ122" s="35">
        <v>384</v>
      </c>
      <c r="BR122" s="35">
        <v>3890.3999633789063</v>
      </c>
      <c r="BS122" s="34">
        <v>118.49585437774658</v>
      </c>
      <c r="BT122" s="35">
        <v>12</v>
      </c>
      <c r="BU122" s="35">
        <v>25</v>
      </c>
      <c r="BV122" s="35">
        <v>61</v>
      </c>
      <c r="BW122" s="35">
        <v>26</v>
      </c>
      <c r="BX122" s="37"/>
      <c r="BY122" s="40">
        <v>0.98619924994562169</v>
      </c>
      <c r="CA122" s="38">
        <v>0.10078454780100335</v>
      </c>
      <c r="CB122" s="38">
        <v>0.10106796735023428</v>
      </c>
      <c r="CC122" s="36">
        <v>43.058744182189301</v>
      </c>
      <c r="CD122" s="36">
        <v>40.168997964265799</v>
      </c>
      <c r="CE122" s="35">
        <v>127.0803723243489</v>
      </c>
      <c r="CF122" s="36">
        <v>24.490205742698077</v>
      </c>
      <c r="CG122" s="42">
        <v>0.98619924994562169</v>
      </c>
      <c r="CH122" s="35">
        <v>3947.3081550358111</v>
      </c>
      <c r="CI122" s="42">
        <v>0.99378883164088461</v>
      </c>
      <c r="CJ122" s="42">
        <v>0.99461152486917048</v>
      </c>
      <c r="CK122" s="43">
        <v>0.84989753833516579</v>
      </c>
      <c r="CM122" s="39"/>
      <c r="CN122" s="35"/>
      <c r="CO122" s="42">
        <v>0.99359094951723725</v>
      </c>
      <c r="CQ122" s="37">
        <v>1.0327211082113521</v>
      </c>
    </row>
    <row r="123" spans="1:95" ht="11.25" customHeight="1">
      <c r="A123" s="33">
        <v>44607</v>
      </c>
      <c r="B123" s="34">
        <v>173.33331489562988</v>
      </c>
      <c r="C123" s="35">
        <v>155.71915727853775</v>
      </c>
      <c r="D123" s="35">
        <v>155.71915727853775</v>
      </c>
      <c r="E123" s="35">
        <v>143.7372418741385</v>
      </c>
      <c r="F123" s="34">
        <v>130.34965244928995</v>
      </c>
      <c r="G123" s="36">
        <v>14.021743754545847</v>
      </c>
      <c r="H123" s="34">
        <v>14.021743754545847</v>
      </c>
      <c r="I123" s="34">
        <v>3456.3392969767251</v>
      </c>
      <c r="J123" s="35">
        <v>1036.2620983363609</v>
      </c>
      <c r="K123" s="35">
        <v>341.15625707705578</v>
      </c>
      <c r="L123" s="34">
        <v>610.87310663859046</v>
      </c>
      <c r="M123" s="34">
        <v>24.023463666439056</v>
      </c>
      <c r="N123" s="35">
        <v>11.305159372441908</v>
      </c>
      <c r="O123" s="35">
        <v>23.552415359253978</v>
      </c>
      <c r="P123" s="35">
        <v>56.29027270861701</v>
      </c>
      <c r="Q123" s="34">
        <v>9600.091796875</v>
      </c>
      <c r="R123" s="34">
        <v>361.39226786295575</v>
      </c>
      <c r="U123" s="36">
        <v>24.087694795043376</v>
      </c>
      <c r="V123" s="38">
        <v>1.0316097759264409</v>
      </c>
      <c r="W123" s="36">
        <v>19.417302790259228</v>
      </c>
      <c r="X123" s="35">
        <v>4067.2124036153155</v>
      </c>
      <c r="Y123" s="34">
        <v>2078.9209415633086</v>
      </c>
      <c r="Z123" s="35">
        <v>1988.2914620520069</v>
      </c>
      <c r="AA123" s="34">
        <v>952.02936371564624</v>
      </c>
      <c r="AB123" s="34">
        <v>17.614157617092133</v>
      </c>
      <c r="AC123" s="34">
        <v>11.981915404399237</v>
      </c>
      <c r="AD123" s="34">
        <v>13.130725542704264</v>
      </c>
      <c r="AE123" s="39">
        <v>13.707171043274561</v>
      </c>
      <c r="AF123" s="39">
        <v>11.102808196461009</v>
      </c>
      <c r="AG123" s="39">
        <v>7.310491223079767</v>
      </c>
      <c r="AH123" s="35">
        <v>3553.09856314429</v>
      </c>
      <c r="AI123" s="35">
        <v>7394.9284863347457</v>
      </c>
      <c r="AJ123" s="35">
        <v>11493.36123414362</v>
      </c>
      <c r="AK123" s="35">
        <v>2436.5527802541969</v>
      </c>
      <c r="AL123" s="35">
        <v>5012.9328412075993</v>
      </c>
      <c r="AM123" s="35">
        <v>9144.8660337091897</v>
      </c>
      <c r="AN123" s="38">
        <v>0.1021869492964266</v>
      </c>
      <c r="AO123" s="38">
        <v>0.10341108368402309</v>
      </c>
      <c r="AP123" s="38">
        <v>9.7211761730442839E-2</v>
      </c>
      <c r="AQ123" s="36">
        <v>17.242409149467012</v>
      </c>
      <c r="AR123" s="36">
        <v>10.808058638810014</v>
      </c>
      <c r="AS123" s="36">
        <v>12.014204711219701</v>
      </c>
      <c r="AT123" s="36">
        <v>11.285015446734882</v>
      </c>
      <c r="AU123" s="36">
        <v>25.730414428683233</v>
      </c>
      <c r="AV123" s="36">
        <v>85.074533427502686</v>
      </c>
      <c r="AW123" s="36">
        <v>138.37825422812921</v>
      </c>
      <c r="AX123" s="36">
        <v>110.75955369255054</v>
      </c>
      <c r="AY123" s="36">
        <v>77.578824602165511</v>
      </c>
      <c r="AZ123" s="40">
        <v>0.9953601828517491</v>
      </c>
      <c r="BA123" s="40">
        <v>0.99530166948065868</v>
      </c>
      <c r="BB123" s="40">
        <v>0.99384460390112628</v>
      </c>
      <c r="BC123" s="40">
        <v>0.99536845023912934</v>
      </c>
      <c r="BD123" s="40">
        <v>0.99486719346862718</v>
      </c>
      <c r="BE123" s="40">
        <v>0.99069701698046675</v>
      </c>
      <c r="BF123" s="36">
        <v>117.43182551805204</v>
      </c>
      <c r="BG123" s="36">
        <v>116.04171982827783</v>
      </c>
      <c r="BH123" s="36">
        <v>123.44185298559485</v>
      </c>
      <c r="BJ123" s="41"/>
      <c r="BK123" s="41"/>
      <c r="BL123" s="35">
        <v>30</v>
      </c>
      <c r="BM123" s="35">
        <v>24.299999237060547</v>
      </c>
      <c r="BN123" s="35">
        <v>16</v>
      </c>
      <c r="BO123" s="35">
        <v>2340</v>
      </c>
      <c r="BP123" s="35">
        <v>1166.3999633789063</v>
      </c>
      <c r="BQ123" s="35">
        <v>384</v>
      </c>
      <c r="BR123" s="35">
        <v>3890.3999633789063</v>
      </c>
      <c r="BS123" s="34">
        <v>116.3960386912028</v>
      </c>
      <c r="BT123" s="35">
        <v>12</v>
      </c>
      <c r="BU123" s="35">
        <v>25</v>
      </c>
      <c r="BV123" s="35">
        <v>59.75</v>
      </c>
      <c r="BW123" s="35">
        <v>25.5</v>
      </c>
      <c r="BX123" s="37"/>
      <c r="BY123" s="40">
        <v>0.98621512732414995</v>
      </c>
      <c r="CA123" s="38">
        <v>0.10178264228990008</v>
      </c>
      <c r="CB123" s="38">
        <v>0.10206288963032092</v>
      </c>
      <c r="CC123" s="36">
        <v>42.726798564195633</v>
      </c>
      <c r="CD123" s="36">
        <v>40.064672499496723</v>
      </c>
      <c r="CE123" s="35">
        <v>125.30267288264331</v>
      </c>
      <c r="CF123" s="36">
        <v>24.35156784376726</v>
      </c>
      <c r="CG123" s="42">
        <v>0.98621512732414995</v>
      </c>
      <c r="CH123" s="35">
        <v>3871.1307029893205</v>
      </c>
      <c r="CI123" s="42">
        <v>0.99379419980630257</v>
      </c>
      <c r="CJ123" s="42">
        <v>0.99446061875118263</v>
      </c>
      <c r="CK123" s="43">
        <v>0.8498054573949495</v>
      </c>
      <c r="CM123" s="39"/>
      <c r="CN123" s="35"/>
      <c r="CO123" s="42">
        <v>0.99362723084955473</v>
      </c>
      <c r="CQ123" s="37">
        <v>1.0316097759264409</v>
      </c>
    </row>
    <row r="124" spans="1:95" ht="11.25" customHeight="1">
      <c r="A124" s="33">
        <v>44606</v>
      </c>
      <c r="B124" s="34">
        <v>170.84738826751709</v>
      </c>
      <c r="C124" s="35">
        <v>153.09978661934534</v>
      </c>
      <c r="D124" s="35">
        <v>153.09978661934534</v>
      </c>
      <c r="E124" s="35">
        <v>141.03588653604189</v>
      </c>
      <c r="F124" s="34">
        <v>127.59038639068604</v>
      </c>
      <c r="G124" s="36">
        <v>14.189782162507376</v>
      </c>
      <c r="H124" s="34">
        <v>14.189782162507376</v>
      </c>
      <c r="I124" s="34">
        <v>3469.4277521769204</v>
      </c>
      <c r="J124" s="35">
        <v>1040.1862125173961</v>
      </c>
      <c r="K124" s="35">
        <v>342.44814655993298</v>
      </c>
      <c r="L124" s="34">
        <v>612.9579073588053</v>
      </c>
      <c r="M124" s="34">
        <v>22.93695080280304</v>
      </c>
      <c r="N124" s="35">
        <v>11.46847540140152</v>
      </c>
      <c r="O124" s="35">
        <v>23.892657086253166</v>
      </c>
      <c r="P124" s="35">
        <v>53.519551873207092</v>
      </c>
      <c r="Q124" s="34">
        <v>8998.2282206217442</v>
      </c>
      <c r="R124" s="34">
        <v>357.63520749409992</v>
      </c>
      <c r="U124" s="36">
        <v>24.552845734137072</v>
      </c>
      <c r="V124" s="38">
        <v>1.0153459994057314</v>
      </c>
      <c r="W124" s="36">
        <v>19.344061129298328</v>
      </c>
      <c r="X124" s="35">
        <v>4082.3856595357256</v>
      </c>
      <c r="Y124" s="34">
        <v>2086.7933930995914</v>
      </c>
      <c r="Z124" s="35">
        <v>1995.5922664361342</v>
      </c>
      <c r="AA124" s="34">
        <v>955.40605391873828</v>
      </c>
      <c r="AB124" s="34">
        <v>17.747601648171742</v>
      </c>
      <c r="AC124" s="34">
        <v>12.063900083303452</v>
      </c>
      <c r="AD124" s="34">
        <v>13.330136090517044</v>
      </c>
      <c r="AE124" s="39">
        <v>13.759077317140163</v>
      </c>
      <c r="AF124" s="39">
        <v>11.144852276972101</v>
      </c>
      <c r="AG124" s="39">
        <v>7.3381745691414215</v>
      </c>
      <c r="AH124" s="35">
        <v>3354.928102805201</v>
      </c>
      <c r="AI124" s="35">
        <v>6981.5506575104</v>
      </c>
      <c r="AJ124" s="35">
        <v>10852.112376271689</v>
      </c>
      <c r="AK124" s="35">
        <v>2300.8988393919403</v>
      </c>
      <c r="AL124" s="35">
        <v>4733.0635873453111</v>
      </c>
      <c r="AM124" s="35">
        <v>8634.1206227059138</v>
      </c>
      <c r="AN124" s="38">
        <v>0.10246858606861464</v>
      </c>
      <c r="AO124" s="38">
        <v>0.10349998626048651</v>
      </c>
      <c r="AP124" s="38">
        <v>9.6487341657340422E-2</v>
      </c>
      <c r="AQ124" s="36">
        <v>17.276767595651823</v>
      </c>
      <c r="AR124" s="36">
        <v>10.82300380934452</v>
      </c>
      <c r="AS124" s="36">
        <v>12.133006271532667</v>
      </c>
      <c r="AT124" s="36">
        <v>11.977041284168346</v>
      </c>
      <c r="AU124" s="36">
        <v>27.31274932253416</v>
      </c>
      <c r="AV124" s="36">
        <v>84.64046092025859</v>
      </c>
      <c r="AW124" s="36">
        <v>136.33665346097112</v>
      </c>
      <c r="AX124" s="36">
        <v>109.33219976389096</v>
      </c>
      <c r="AY124" s="36">
        <v>77.220348946693051</v>
      </c>
      <c r="AZ124" s="40">
        <v>0.99501565422822658</v>
      </c>
      <c r="BA124" s="40">
        <v>0.99495196786492912</v>
      </c>
      <c r="BB124" s="40">
        <v>0.99380138936993045</v>
      </c>
      <c r="BC124" s="40">
        <v>0.99479462500518545</v>
      </c>
      <c r="BD124" s="40">
        <v>0.9942293719874038</v>
      </c>
      <c r="BE124" s="40">
        <v>0.9901969795629596</v>
      </c>
      <c r="BF124" s="36">
        <v>117.10906201013259</v>
      </c>
      <c r="BG124" s="36">
        <v>115.94204437668873</v>
      </c>
      <c r="BH124" s="36">
        <v>124.36864560551484</v>
      </c>
      <c r="BJ124" s="41"/>
      <c r="BK124" s="41"/>
      <c r="BL124" s="35">
        <v>30</v>
      </c>
      <c r="BM124" s="35">
        <v>24.299999237060547</v>
      </c>
      <c r="BN124" s="35">
        <v>16</v>
      </c>
      <c r="BO124" s="35">
        <v>2340</v>
      </c>
      <c r="BP124" s="35">
        <v>1166.3999633789063</v>
      </c>
      <c r="BQ124" s="35">
        <v>384</v>
      </c>
      <c r="BR124" s="35">
        <v>3890.3999633789063</v>
      </c>
      <c r="BS124" s="34">
        <v>113.37364363670349</v>
      </c>
      <c r="BT124" s="35">
        <v>12</v>
      </c>
      <c r="BU124" s="35">
        <v>25</v>
      </c>
      <c r="BV124" s="35">
        <v>56</v>
      </c>
      <c r="BW124" s="35">
        <v>24</v>
      </c>
      <c r="BX124" s="37"/>
      <c r="BY124" s="40">
        <v>0.98606377939012502</v>
      </c>
      <c r="CA124" s="38">
        <v>0.10184163502420976</v>
      </c>
      <c r="CB124" s="38">
        <v>0.10218743947232715</v>
      </c>
      <c r="CC124" s="36">
        <v>43.141637821992234</v>
      </c>
      <c r="CD124" s="36">
        <v>40.232777676529011</v>
      </c>
      <c r="CE124" s="35">
        <v>123.8394506160444</v>
      </c>
      <c r="CF124" s="36">
        <v>24.327187970360896</v>
      </c>
      <c r="CG124" s="42">
        <v>0.98606377939012502</v>
      </c>
      <c r="CH124" s="35">
        <v>3655.2156416059561</v>
      </c>
      <c r="CI124" s="42">
        <v>0.99372487069115145</v>
      </c>
      <c r="CJ124" s="42">
        <v>0.99387812076873927</v>
      </c>
      <c r="CK124" s="43">
        <v>0.84985301280219694</v>
      </c>
      <c r="CM124" s="39"/>
      <c r="CN124" s="35"/>
      <c r="CO124" s="42">
        <v>0.99363361102622882</v>
      </c>
      <c r="CQ124" s="37">
        <v>1.0153459994057314</v>
      </c>
    </row>
    <row r="125" spans="1:95" ht="11.25" customHeight="1">
      <c r="A125" s="33">
        <v>44605</v>
      </c>
      <c r="B125" s="34">
        <v>169.22260888417563</v>
      </c>
      <c r="C125" s="35">
        <v>151.81330156326294</v>
      </c>
      <c r="D125" s="35">
        <v>151.81330156326294</v>
      </c>
      <c r="E125" s="35">
        <v>139.99965753157935</v>
      </c>
      <c r="F125" s="34">
        <v>126.95726879437764</v>
      </c>
      <c r="G125" s="36">
        <v>14.321258713801702</v>
      </c>
      <c r="H125" s="34">
        <v>14.321258713801702</v>
      </c>
      <c r="I125" s="34">
        <v>3434.4430567423501</v>
      </c>
      <c r="J125" s="35">
        <v>1029.6972787682132</v>
      </c>
      <c r="K125" s="35">
        <v>338.99499953820435</v>
      </c>
      <c r="L125" s="34">
        <v>605.70406214396155</v>
      </c>
      <c r="M125" s="34">
        <v>23.362109820048016</v>
      </c>
      <c r="N125" s="35">
        <v>11.681054910024008</v>
      </c>
      <c r="O125" s="35">
        <v>24.335531062550018</v>
      </c>
      <c r="P125" s="35">
        <v>54.511589580112037</v>
      </c>
      <c r="Q125" s="34">
        <v>9201.1196797688808</v>
      </c>
      <c r="R125" s="34">
        <v>348.72793102264404</v>
      </c>
      <c r="U125" s="36">
        <v>24.780056697350965</v>
      </c>
      <c r="V125" s="38">
        <v>1.0075133258789664</v>
      </c>
      <c r="W125" s="36">
        <v>19.702622390992023</v>
      </c>
      <c r="X125" s="35">
        <v>4040.1471188863115</v>
      </c>
      <c r="Y125" s="34">
        <v>2065.7507784359327</v>
      </c>
      <c r="Z125" s="35">
        <v>1974.3963404503793</v>
      </c>
      <c r="AA125" s="34">
        <v>944.69906168216585</v>
      </c>
      <c r="AB125" s="34">
        <v>17.409307320912678</v>
      </c>
      <c r="AC125" s="34">
        <v>11.813644031683603</v>
      </c>
      <c r="AD125" s="34">
        <v>13.005344341198603</v>
      </c>
      <c r="AE125" s="39">
        <v>13.620334802874282</v>
      </c>
      <c r="AF125" s="39">
        <v>11.032470843945141</v>
      </c>
      <c r="AG125" s="39">
        <v>7.2641785615329502</v>
      </c>
      <c r="AH125" s="35">
        <v>3419.3059177340865</v>
      </c>
      <c r="AI125" s="35">
        <v>7119.734880190781</v>
      </c>
      <c r="AJ125" s="35">
        <v>11073.935480497505</v>
      </c>
      <c r="AK125" s="35">
        <v>2344.6864199784827</v>
      </c>
      <c r="AL125" s="35">
        <v>4825.142009567393</v>
      </c>
      <c r="AM125" s="35">
        <v>8807.6047649099928</v>
      </c>
      <c r="AN125" s="38">
        <v>0.10200325952248457</v>
      </c>
      <c r="AO125" s="38">
        <v>0.10332067858436027</v>
      </c>
      <c r="AP125" s="38">
        <v>9.7076375222041766E-2</v>
      </c>
      <c r="AQ125" s="36">
        <v>17.216266928558856</v>
      </c>
      <c r="AR125" s="36">
        <v>10.772710039585787</v>
      </c>
      <c r="AS125" s="36">
        <v>12.043674891615444</v>
      </c>
      <c r="AT125" s="36">
        <v>11.759094774213954</v>
      </c>
      <c r="AU125" s="36">
        <v>26.804594732883352</v>
      </c>
      <c r="AV125" s="36">
        <v>83.013724764771268</v>
      </c>
      <c r="AW125" s="36">
        <v>134.53166968457529</v>
      </c>
      <c r="AX125" s="36">
        <v>107.58118844109525</v>
      </c>
      <c r="AY125" s="36">
        <v>75.391738572527387</v>
      </c>
      <c r="AZ125" s="40">
        <v>0.99501807371318707</v>
      </c>
      <c r="BA125" s="40">
        <v>0.99495651505918437</v>
      </c>
      <c r="BB125" s="40">
        <v>0.99381084971054912</v>
      </c>
      <c r="BC125" s="40">
        <v>0.99498479000261297</v>
      </c>
      <c r="BD125" s="40">
        <v>0.99444480707930771</v>
      </c>
      <c r="BE125" s="40">
        <v>0.99057476726300187</v>
      </c>
      <c r="BF125" s="36">
        <v>117.64329940216118</v>
      </c>
      <c r="BG125" s="36">
        <v>116.14325577819471</v>
      </c>
      <c r="BH125" s="36">
        <v>123.61400982012901</v>
      </c>
      <c r="BJ125" s="41"/>
      <c r="BK125" s="41"/>
      <c r="BL125" s="35">
        <v>30</v>
      </c>
      <c r="BM125" s="35">
        <v>24.299999237060547</v>
      </c>
      <c r="BN125" s="35">
        <v>16</v>
      </c>
      <c r="BO125" s="35">
        <v>2340</v>
      </c>
      <c r="BP125" s="35">
        <v>1166.3999633789063</v>
      </c>
      <c r="BQ125" s="35">
        <v>384</v>
      </c>
      <c r="BR125" s="35">
        <v>3890.3999633789063</v>
      </c>
      <c r="BS125" s="34">
        <v>112.59592525164287</v>
      </c>
      <c r="BT125" s="35">
        <v>12</v>
      </c>
      <c r="BU125" s="35">
        <v>25</v>
      </c>
      <c r="BV125" s="35">
        <v>56</v>
      </c>
      <c r="BW125" s="35">
        <v>24</v>
      </c>
      <c r="BX125" s="37"/>
      <c r="BY125" s="40">
        <v>0.9860688353103868</v>
      </c>
      <c r="CA125" s="38">
        <v>0.10163653213421395</v>
      </c>
      <c r="CB125" s="38">
        <v>0.10191193574364746</v>
      </c>
      <c r="CC125" s="36">
        <v>42.228295693794884</v>
      </c>
      <c r="CD125" s="36">
        <v>40.032651859760087</v>
      </c>
      <c r="CE125" s="35">
        <v>121.88314194660607</v>
      </c>
      <c r="CF125" s="36">
        <v>23.874849702494501</v>
      </c>
      <c r="CG125" s="42">
        <v>0.9860688353103868</v>
      </c>
      <c r="CH125" s="35">
        <v>3726.283171959974</v>
      </c>
      <c r="CI125" s="42">
        <v>0.99373045237252866</v>
      </c>
      <c r="CJ125" s="42">
        <v>0.99410639182881755</v>
      </c>
      <c r="CK125" s="43">
        <v>0.85007871141313118</v>
      </c>
      <c r="CM125" s="39"/>
      <c r="CN125" s="35"/>
      <c r="CO125" s="42">
        <v>0.99375198727935221</v>
      </c>
      <c r="CQ125" s="37">
        <v>1.0075133258789664</v>
      </c>
    </row>
    <row r="126" spans="1:95" ht="11.25" customHeight="1">
      <c r="A126" s="33">
        <v>44604</v>
      </c>
      <c r="B126" s="34">
        <v>168.297403494517</v>
      </c>
      <c r="C126" s="35">
        <v>151.26721372207004</v>
      </c>
      <c r="D126" s="35">
        <v>151.26721372207004</v>
      </c>
      <c r="E126" s="35">
        <v>139.70421603322026</v>
      </c>
      <c r="F126" s="34">
        <v>126.99490785598755</v>
      </c>
      <c r="G126" s="36">
        <v>14.099637558062872</v>
      </c>
      <c r="H126" s="34">
        <v>14.099637558062872</v>
      </c>
      <c r="I126" s="34">
        <v>3392.4516881306968</v>
      </c>
      <c r="J126" s="35">
        <v>1017.1076398437043</v>
      </c>
      <c r="K126" s="35">
        <v>334.85026231358484</v>
      </c>
      <c r="L126" s="34">
        <v>599.8407084147135</v>
      </c>
      <c r="M126" s="34">
        <v>24.422953307628632</v>
      </c>
      <c r="N126" s="35">
        <v>12.211476653814316</v>
      </c>
      <c r="O126" s="35">
        <v>25.440576362113159</v>
      </c>
      <c r="P126" s="35">
        <v>56.986891051133476</v>
      </c>
      <c r="Q126" s="34">
        <v>9626.4574686686192</v>
      </c>
      <c r="R126" s="34">
        <v>341.36842600504559</v>
      </c>
      <c r="U126" s="36">
        <v>24.785127595618924</v>
      </c>
      <c r="V126" s="38">
        <v>1.0073393429944377</v>
      </c>
      <c r="W126" s="36">
        <v>20.597293241045449</v>
      </c>
      <c r="X126" s="35">
        <v>3992.2923965454102</v>
      </c>
      <c r="Y126" s="34">
        <v>2040.4937859734075</v>
      </c>
      <c r="Z126" s="35">
        <v>1951.7986105720026</v>
      </c>
      <c r="AA126" s="34">
        <v>934.69097072829834</v>
      </c>
      <c r="AB126" s="34">
        <v>17.030189772446949</v>
      </c>
      <c r="AC126" s="34">
        <v>11.562997688849768</v>
      </c>
      <c r="AD126" s="34">
        <v>12.707388401031494</v>
      </c>
      <c r="AE126" s="39">
        <v>13.453805182242247</v>
      </c>
      <c r="AF126" s="39">
        <v>10.89758185546826</v>
      </c>
      <c r="AG126" s="39">
        <v>7.1753627638625321</v>
      </c>
      <c r="AH126" s="35">
        <v>3559.6612493643233</v>
      </c>
      <c r="AI126" s="35">
        <v>7405.5129372255833</v>
      </c>
      <c r="AJ126" s="35">
        <v>11507.695132700212</v>
      </c>
      <c r="AK126" s="35">
        <v>2441.4987067395864</v>
      </c>
      <c r="AL126" s="35">
        <v>5021.2759249876945</v>
      </c>
      <c r="AM126" s="35">
        <v>9157.1747427609316</v>
      </c>
      <c r="AN126" s="38">
        <v>0.10148966146322867</v>
      </c>
      <c r="AO126" s="38">
        <v>0.10316589325546627</v>
      </c>
      <c r="AP126" s="38">
        <v>9.8008470214901652E-2</v>
      </c>
      <c r="AQ126" s="36">
        <v>17.141657327740866</v>
      </c>
      <c r="AR126" s="36">
        <v>10.723312702192477</v>
      </c>
      <c r="AS126" s="36">
        <v>11.950790600012748</v>
      </c>
      <c r="AT126" s="36">
        <v>11.659250327666891</v>
      </c>
      <c r="AU126" s="36">
        <v>26.593391348829215</v>
      </c>
      <c r="AV126" s="36">
        <v>82.435577260341844</v>
      </c>
      <c r="AW126" s="36">
        <v>133.5362348998018</v>
      </c>
      <c r="AX126" s="36">
        <v>106.40690057645436</v>
      </c>
      <c r="AY126" s="36">
        <v>73.748985127992071</v>
      </c>
      <c r="AZ126" s="40">
        <v>0.99499836857578283</v>
      </c>
      <c r="BA126" s="40">
        <v>0.99493344386124816</v>
      </c>
      <c r="BB126" s="40">
        <v>0.99377680423799009</v>
      </c>
      <c r="BC126" s="40">
        <v>0.99522455191334636</v>
      </c>
      <c r="BD126" s="40">
        <v>0.99470385779508941</v>
      </c>
      <c r="BE126" s="40">
        <v>0.99099770621659156</v>
      </c>
      <c r="BF126" s="36">
        <v>118.23864447855895</v>
      </c>
      <c r="BG126" s="36">
        <v>116.31751174086962</v>
      </c>
      <c r="BH126" s="36">
        <v>122.43839714759129</v>
      </c>
      <c r="BJ126" s="41"/>
      <c r="BK126" s="41"/>
      <c r="BL126" s="35">
        <v>30</v>
      </c>
      <c r="BM126" s="35">
        <v>24.299999237060547</v>
      </c>
      <c r="BN126" s="35">
        <v>16</v>
      </c>
      <c r="BO126" s="35">
        <v>2340</v>
      </c>
      <c r="BP126" s="35">
        <v>1166.3999633789063</v>
      </c>
      <c r="BQ126" s="35">
        <v>384</v>
      </c>
      <c r="BR126" s="35">
        <v>3890.3999633789063</v>
      </c>
      <c r="BS126" s="34">
        <v>112.90350476900737</v>
      </c>
      <c r="BT126" s="35">
        <v>12</v>
      </c>
      <c r="BU126" s="35">
        <v>25</v>
      </c>
      <c r="BV126" s="35">
        <v>56</v>
      </c>
      <c r="BW126" s="35">
        <v>24</v>
      </c>
      <c r="BX126" s="37"/>
      <c r="BY126" s="40">
        <v>0.98601630077182201</v>
      </c>
      <c r="CA126" s="38">
        <v>0.10146906503701239</v>
      </c>
      <c r="CB126" s="38">
        <v>0.1016486115114355</v>
      </c>
      <c r="CC126" s="36">
        <v>41.300575862328209</v>
      </c>
      <c r="CD126" s="36">
        <v>39.815760629946091</v>
      </c>
      <c r="CE126" s="35">
        <v>120.49771431934052</v>
      </c>
      <c r="CF126" s="36">
        <v>23.686293728440315</v>
      </c>
      <c r="CG126" s="42">
        <v>0.98601630077182201</v>
      </c>
      <c r="CH126" s="35">
        <v>3877.8218877292661</v>
      </c>
      <c r="CI126" s="42">
        <v>0.99370188883999255</v>
      </c>
      <c r="CJ126" s="42">
        <v>0.99438163448402328</v>
      </c>
      <c r="CK126" s="43">
        <v>0.84975030663240891</v>
      </c>
      <c r="CM126" s="39"/>
      <c r="CN126" s="35"/>
      <c r="CO126" s="42">
        <v>0.99380133209781696</v>
      </c>
      <c r="CQ126" s="37">
        <v>1.0073393429944377</v>
      </c>
    </row>
    <row r="127" spans="1:95" ht="11.25" customHeight="1">
      <c r="A127" s="33">
        <v>44603</v>
      </c>
      <c r="B127" s="34">
        <v>173.31188917160034</v>
      </c>
      <c r="C127" s="35">
        <v>155.76949149370193</v>
      </c>
      <c r="D127" s="35">
        <v>155.76949149370193</v>
      </c>
      <c r="E127" s="35">
        <v>143.93361109495163</v>
      </c>
      <c r="F127" s="34">
        <v>130.58630100886026</v>
      </c>
      <c r="G127" s="36">
        <v>14.284650782744089</v>
      </c>
      <c r="H127" s="34">
        <v>14.284650782744089</v>
      </c>
      <c r="I127" s="34">
        <v>3471.522331237793</v>
      </c>
      <c r="J127" s="35">
        <v>1040.8141985761288</v>
      </c>
      <c r="K127" s="35">
        <v>342.65489094789979</v>
      </c>
      <c r="L127" s="34">
        <v>613.72714614868164</v>
      </c>
      <c r="M127" s="34">
        <v>24.848641355832417</v>
      </c>
      <c r="N127" s="35">
        <v>12.424320677916208</v>
      </c>
      <c r="O127" s="35">
        <v>25.884001412325436</v>
      </c>
      <c r="P127" s="35">
        <v>57.980163163608978</v>
      </c>
      <c r="Q127" s="34">
        <v>10050.190500895182</v>
      </c>
      <c r="R127" s="34">
        <v>362.20793374379474</v>
      </c>
      <c r="U127" s="36">
        <v>24.682858608387139</v>
      </c>
      <c r="V127" s="38">
        <v>1.0108551631490388</v>
      </c>
      <c r="W127" s="36">
        <v>20.956300665234519</v>
      </c>
      <c r="X127" s="35">
        <v>4085.2494773864746</v>
      </c>
      <c r="Y127" s="34">
        <v>2088.0532417137642</v>
      </c>
      <c r="Z127" s="35">
        <v>1997.1962356727101</v>
      </c>
      <c r="AA127" s="34">
        <v>956.38203709658137</v>
      </c>
      <c r="AB127" s="34">
        <v>17.542397677898407</v>
      </c>
      <c r="AC127" s="34">
        <v>11.835880398750305</v>
      </c>
      <c r="AD127" s="34">
        <v>13.081515043973923</v>
      </c>
      <c r="AE127" s="39">
        <v>13.767384011299544</v>
      </c>
      <c r="AF127" s="39">
        <v>11.151580699029951</v>
      </c>
      <c r="AG127" s="39">
        <v>7.342604806026424</v>
      </c>
      <c r="AH127" s="35">
        <v>3663.2177053971027</v>
      </c>
      <c r="AI127" s="35">
        <v>7621.6657075782068</v>
      </c>
      <c r="AJ127" s="35">
        <v>11844.607224259491</v>
      </c>
      <c r="AK127" s="35">
        <v>2512.4353612008231</v>
      </c>
      <c r="AL127" s="35">
        <v>5167.565971205795</v>
      </c>
      <c r="AM127" s="35">
        <v>9424.8329184851136</v>
      </c>
      <c r="AN127" s="38">
        <v>0.10102523877142323</v>
      </c>
      <c r="AO127" s="38">
        <v>0.1026104842593077</v>
      </c>
      <c r="AP127" s="38">
        <v>9.7481067156936246E-2</v>
      </c>
      <c r="AQ127" s="36">
        <v>17.058195464079759</v>
      </c>
      <c r="AR127" s="36">
        <v>10.604528516122496</v>
      </c>
      <c r="AS127" s="36">
        <v>11.886866485702885</v>
      </c>
      <c r="AT127" s="36">
        <v>11.83739462579212</v>
      </c>
      <c r="AU127" s="36">
        <v>26.997632410838602</v>
      </c>
      <c r="AV127" s="36">
        <v>83.680915557001626</v>
      </c>
      <c r="AW127" s="36">
        <v>137.75598434729253</v>
      </c>
      <c r="AX127" s="36">
        <v>109.85849066261534</v>
      </c>
      <c r="AY127" s="36">
        <v>76.141041492554322</v>
      </c>
      <c r="AZ127" s="40">
        <v>0.99505486952230371</v>
      </c>
      <c r="BA127" s="40">
        <v>0.99499106512494406</v>
      </c>
      <c r="BB127" s="40">
        <v>0.99384814949346301</v>
      </c>
      <c r="BC127" s="40">
        <v>0.99528847794112629</v>
      </c>
      <c r="BD127" s="40">
        <v>0.99477556115175458</v>
      </c>
      <c r="BE127" s="40">
        <v>0.99112123087159709</v>
      </c>
      <c r="BF127" s="36">
        <v>118.78219884390326</v>
      </c>
      <c r="BG127" s="36">
        <v>116.94711399738367</v>
      </c>
      <c r="BH127" s="36">
        <v>123.10082716555634</v>
      </c>
      <c r="BJ127" s="41"/>
      <c r="BK127" s="41"/>
      <c r="BL127" s="35">
        <v>30</v>
      </c>
      <c r="BM127" s="35">
        <v>24.299999237060547</v>
      </c>
      <c r="BN127" s="35">
        <v>16</v>
      </c>
      <c r="BO127" s="35">
        <v>2340</v>
      </c>
      <c r="BP127" s="35">
        <v>1166.3999633789063</v>
      </c>
      <c r="BQ127" s="35">
        <v>384</v>
      </c>
      <c r="BR127" s="35">
        <v>3890.3999633789063</v>
      </c>
      <c r="BS127" s="34">
        <v>116.31077726682027</v>
      </c>
      <c r="BT127" s="35">
        <v>12</v>
      </c>
      <c r="BU127" s="35">
        <v>25</v>
      </c>
      <c r="BV127" s="35">
        <v>56</v>
      </c>
      <c r="BW127" s="35">
        <v>24</v>
      </c>
      <c r="BX127" s="37"/>
      <c r="BY127" s="40">
        <v>0.98617387412214752</v>
      </c>
      <c r="CA127" s="38">
        <v>0.10096544986922834</v>
      </c>
      <c r="CB127" s="38">
        <v>0.10115069332202117</v>
      </c>
      <c r="CC127" s="36">
        <v>42.459793120622635</v>
      </c>
      <c r="CD127" s="36">
        <v>39.54959046590514</v>
      </c>
      <c r="CE127" s="35">
        <v>124.35781532959935</v>
      </c>
      <c r="CF127" s="36">
        <v>24.046528851996044</v>
      </c>
      <c r="CG127" s="42">
        <v>0.98617387412214752</v>
      </c>
      <c r="CH127" s="35">
        <v>3990.7679137433215</v>
      </c>
      <c r="CI127" s="42">
        <v>0.99377346869251415</v>
      </c>
      <c r="CJ127" s="42">
        <v>0.99445758503740267</v>
      </c>
      <c r="CK127" s="43">
        <v>0.84976997132098975</v>
      </c>
      <c r="CM127" s="39"/>
      <c r="CN127" s="35"/>
      <c r="CO127" s="42">
        <v>0.99370705910081614</v>
      </c>
      <c r="CQ127" s="37">
        <v>1.0108551631490388</v>
      </c>
    </row>
    <row r="128" spans="1:95" ht="11.25" customHeight="1">
      <c r="A128" s="33">
        <v>44602</v>
      </c>
      <c r="B128" s="34">
        <v>174.55697997411093</v>
      </c>
      <c r="C128" s="35">
        <v>156.90319303671521</v>
      </c>
      <c r="D128" s="35">
        <v>156.90319303671521</v>
      </c>
      <c r="E128" s="35">
        <v>144.97950098911923</v>
      </c>
      <c r="F128" s="34">
        <v>131.77234943707785</v>
      </c>
      <c r="G128" s="36">
        <v>14.175214439630508</v>
      </c>
      <c r="H128" s="34">
        <v>14.175214439630508</v>
      </c>
      <c r="I128" s="34">
        <v>3469.7597859700522</v>
      </c>
      <c r="J128" s="35">
        <v>1035.8127831325166</v>
      </c>
      <c r="K128" s="35">
        <v>355.92746526085756</v>
      </c>
      <c r="L128" s="34">
        <v>613.26864496866858</v>
      </c>
      <c r="M128" s="34">
        <v>24.703062693277996</v>
      </c>
      <c r="N128" s="35">
        <v>11.528095923529731</v>
      </c>
      <c r="O128" s="35">
        <v>24.703062693277996</v>
      </c>
      <c r="P128" s="35">
        <v>59.287350463867185</v>
      </c>
      <c r="Q128" s="34">
        <v>10085.84267171224</v>
      </c>
      <c r="R128" s="34">
        <v>363.55602200826007</v>
      </c>
      <c r="U128" s="36">
        <v>24.59840571438825</v>
      </c>
      <c r="V128" s="38">
        <v>1.0137695774914588</v>
      </c>
      <c r="W128" s="36">
        <v>20.360300830813848</v>
      </c>
      <c r="X128" s="35">
        <v>4083.0284309387207</v>
      </c>
      <c r="Y128" s="34">
        <v>2078.019537576678</v>
      </c>
      <c r="Z128" s="35">
        <v>2005.008893362043</v>
      </c>
      <c r="AA128" s="34">
        <v>969.19611022952608</v>
      </c>
      <c r="AB128" s="34">
        <v>17.653786937395733</v>
      </c>
      <c r="AC128" s="34">
        <v>11.923692047595978</v>
      </c>
      <c r="AD128" s="34">
        <v>13.058628022670746</v>
      </c>
      <c r="AE128" s="39">
        <v>13.70122772028579</v>
      </c>
      <c r="AF128" s="39">
        <v>11.097994104991249</v>
      </c>
      <c r="AG128" s="39">
        <v>7.6270171127326618</v>
      </c>
      <c r="AH128" s="35">
        <v>3610.6846145253444</v>
      </c>
      <c r="AI128" s="35">
        <v>7443.1448279545803</v>
      </c>
      <c r="AJ128" s="35">
        <v>11728.571283998108</v>
      </c>
      <c r="AK128" s="35">
        <v>2482.239356006181</v>
      </c>
      <c r="AL128" s="35">
        <v>5072.7622107882426</v>
      </c>
      <c r="AM128" s="35">
        <v>9263.291857467193</v>
      </c>
      <c r="AN128" s="38">
        <v>9.978273381065221E-2</v>
      </c>
      <c r="AO128" s="38">
        <v>0.10088073861921108</v>
      </c>
      <c r="AP128" s="38">
        <v>9.8899588761771615E-2</v>
      </c>
      <c r="AQ128" s="36">
        <v>17.142865510222961</v>
      </c>
      <c r="AR128" s="36">
        <v>10.572262173113421</v>
      </c>
      <c r="AS128" s="36">
        <v>11.727369317444474</v>
      </c>
      <c r="AT128" s="36">
        <v>11.095596994813034</v>
      </c>
      <c r="AU128" s="36">
        <v>26.19660243103403</v>
      </c>
      <c r="AV128" s="36">
        <v>90.692679184287485</v>
      </c>
      <c r="AW128" s="36">
        <v>139.20131576536929</v>
      </c>
      <c r="AX128" s="36">
        <v>111.52583683281189</v>
      </c>
      <c r="AY128" s="36">
        <v>78.180688238451381</v>
      </c>
      <c r="AZ128" s="40">
        <v>0.99535576780875878</v>
      </c>
      <c r="BA128" s="40">
        <v>0.99513025415606071</v>
      </c>
      <c r="BB128" s="40">
        <v>0.9935997535891008</v>
      </c>
      <c r="BC128" s="40">
        <v>0.99553000520761004</v>
      </c>
      <c r="BD128" s="40">
        <v>0.99483583078754967</v>
      </c>
      <c r="BE128" s="40">
        <v>0.9902094546323531</v>
      </c>
      <c r="BF128" s="36">
        <v>120.26128711577705</v>
      </c>
      <c r="BG128" s="36">
        <v>118.9523407961527</v>
      </c>
      <c r="BH128" s="36">
        <v>121.33518602292155</v>
      </c>
      <c r="BJ128" s="41"/>
      <c r="BK128" s="41"/>
      <c r="BL128" s="35">
        <v>30</v>
      </c>
      <c r="BM128" s="35">
        <v>24.299999237060547</v>
      </c>
      <c r="BN128" s="35">
        <v>16.700000762939453</v>
      </c>
      <c r="BO128" s="35">
        <v>2340</v>
      </c>
      <c r="BP128" s="35">
        <v>1166.3999633789063</v>
      </c>
      <c r="BQ128" s="35">
        <v>400.80001831054688</v>
      </c>
      <c r="BR128" s="35">
        <v>3907.1999816894531</v>
      </c>
      <c r="BS128" s="34">
        <v>117.56933132807414</v>
      </c>
      <c r="BT128" s="35">
        <v>14</v>
      </c>
      <c r="BU128" s="35">
        <v>30</v>
      </c>
      <c r="BV128" s="35">
        <v>72</v>
      </c>
      <c r="BW128" s="35">
        <v>30</v>
      </c>
      <c r="BX128" s="37"/>
      <c r="BY128" s="40">
        <v>0.98611350561997835</v>
      </c>
      <c r="CA128" s="38">
        <v>9.9992792141570169E-2</v>
      </c>
      <c r="CB128" s="38">
        <v>0.10001992367067315</v>
      </c>
      <c r="CC128" s="36">
        <v>42.63610700766246</v>
      </c>
      <c r="CD128" s="36">
        <v>39.442497000780861</v>
      </c>
      <c r="CE128" s="35">
        <v>125.91144909529115</v>
      </c>
      <c r="CF128" s="36">
        <v>24.202506180718686</v>
      </c>
      <c r="CG128" s="42">
        <v>0.98611350561997835</v>
      </c>
      <c r="CH128" s="35">
        <v>3951.1766401476161</v>
      </c>
      <c r="CI128" s="42">
        <v>0.99374792246889909</v>
      </c>
      <c r="CJ128" s="42">
        <v>0.99445658130114967</v>
      </c>
      <c r="CK128" s="43">
        <v>0.84980054502640989</v>
      </c>
      <c r="CM128" s="39"/>
      <c r="CN128" s="35"/>
      <c r="CO128" s="42">
        <v>0.99366624006546578</v>
      </c>
      <c r="CQ128" s="37">
        <v>1.0137695774914588</v>
      </c>
    </row>
    <row r="129" spans="1:95" ht="11.25" customHeight="1">
      <c r="A129" s="33">
        <v>44601</v>
      </c>
      <c r="B129" s="34">
        <v>172.83504803975424</v>
      </c>
      <c r="C129" s="35">
        <v>155.29328793287277</v>
      </c>
      <c r="D129" s="35">
        <v>155.29328793287277</v>
      </c>
      <c r="E129" s="35">
        <v>143.46382139126459</v>
      </c>
      <c r="F129" s="34">
        <v>130.37572177251181</v>
      </c>
      <c r="G129" s="36">
        <v>14.127102663119635</v>
      </c>
      <c r="H129" s="34">
        <v>14.127102663119635</v>
      </c>
      <c r="I129" s="34">
        <v>3450.4842936197915</v>
      </c>
      <c r="J129" s="35">
        <v>1030.0585515403745</v>
      </c>
      <c r="K129" s="35">
        <v>353.95018799756565</v>
      </c>
      <c r="L129" s="34">
        <v>610.0657685597738</v>
      </c>
      <c r="M129" s="34">
        <v>24.610998233159382</v>
      </c>
      <c r="N129" s="35">
        <v>11.485132508807713</v>
      </c>
      <c r="O129" s="35">
        <v>24.610998233159382</v>
      </c>
      <c r="P129" s="35">
        <v>59.066395759582512</v>
      </c>
      <c r="Q129" s="34">
        <v>9900.2230631510411</v>
      </c>
      <c r="R129" s="34">
        <v>357.03472391764325</v>
      </c>
      <c r="U129" s="36">
        <v>24.442112048466999</v>
      </c>
      <c r="V129" s="38">
        <v>1.0191897477528946</v>
      </c>
      <c r="W129" s="36">
        <v>20.284421166534351</v>
      </c>
      <c r="X129" s="35">
        <v>4060.5500621795654</v>
      </c>
      <c r="Y129" s="34">
        <v>2066.4755540818514</v>
      </c>
      <c r="Z129" s="35">
        <v>1994.074508097714</v>
      </c>
      <c r="AA129" s="34">
        <v>964.01595655733945</v>
      </c>
      <c r="AB129" s="34">
        <v>17.541760106881458</v>
      </c>
      <c r="AC129" s="34">
        <v>11.829466541608175</v>
      </c>
      <c r="AD129" s="34">
        <v>13.085170398155848</v>
      </c>
      <c r="AE129" s="39">
        <v>13.625113543396822</v>
      </c>
      <c r="AF129" s="39">
        <v>11.036341623646869</v>
      </c>
      <c r="AG129" s="39">
        <v>7.5846468856621208</v>
      </c>
      <c r="AH129" s="35">
        <v>3561.6681113046002</v>
      </c>
      <c r="AI129" s="35">
        <v>7341.0411619510287</v>
      </c>
      <c r="AJ129" s="35">
        <v>11565.923904629377</v>
      </c>
      <c r="AK129" s="35">
        <v>2448.6577240127872</v>
      </c>
      <c r="AL129" s="35">
        <v>5003.5793676992698</v>
      </c>
      <c r="AM129" s="35">
        <v>9135.5782686519688</v>
      </c>
      <c r="AN129" s="38">
        <v>0.10080910944454689</v>
      </c>
      <c r="AO129" s="38">
        <v>0.10192526048114083</v>
      </c>
      <c r="AP129" s="38">
        <v>9.9860268777551331E-2</v>
      </c>
      <c r="AQ129" s="36">
        <v>17.175280389976098</v>
      </c>
      <c r="AR129" s="36">
        <v>10.574540531383768</v>
      </c>
      <c r="AS129" s="36">
        <v>11.845205169566421</v>
      </c>
      <c r="AT129" s="36">
        <v>11.20317485966372</v>
      </c>
      <c r="AU129" s="36">
        <v>26.453524777543116</v>
      </c>
      <c r="AV129" s="36">
        <v>91.595977740353689</v>
      </c>
      <c r="AW129" s="36">
        <v>137.75120236567398</v>
      </c>
      <c r="AX129" s="36">
        <v>110.35661015161848</v>
      </c>
      <c r="AY129" s="36">
        <v>77.410109554306629</v>
      </c>
      <c r="AZ129" s="40">
        <v>0.99530962110540055</v>
      </c>
      <c r="BA129" s="40">
        <v>0.99508132150515372</v>
      </c>
      <c r="BB129" s="40">
        <v>0.99353446557813818</v>
      </c>
      <c r="BC129" s="40">
        <v>0.99542476894594145</v>
      </c>
      <c r="BD129" s="40">
        <v>0.99471307981076218</v>
      </c>
      <c r="BE129" s="40">
        <v>0.98997370773400761</v>
      </c>
      <c r="BF129" s="36">
        <v>119.03686151102211</v>
      </c>
      <c r="BG129" s="36">
        <v>117.73332678625191</v>
      </c>
      <c r="BH129" s="36">
        <v>120.16791209255797</v>
      </c>
      <c r="BJ129" s="41"/>
      <c r="BK129" s="41"/>
      <c r="BL129" s="35">
        <v>30</v>
      </c>
      <c r="BM129" s="35">
        <v>24.299999237060547</v>
      </c>
      <c r="BN129" s="35">
        <v>16.700000762939453</v>
      </c>
      <c r="BO129" s="35">
        <v>2340</v>
      </c>
      <c r="BP129" s="35">
        <v>1166.3999633789063</v>
      </c>
      <c r="BQ129" s="35">
        <v>400.80001831054688</v>
      </c>
      <c r="BR129" s="35">
        <v>3907.1999816894531</v>
      </c>
      <c r="BS129" s="34">
        <v>116.20936163266499</v>
      </c>
      <c r="BT129" s="35">
        <v>14</v>
      </c>
      <c r="BU129" s="35">
        <v>30</v>
      </c>
      <c r="BV129" s="35">
        <v>72</v>
      </c>
      <c r="BW129" s="35">
        <v>30</v>
      </c>
      <c r="BX129" s="37"/>
      <c r="BY129" s="40">
        <v>0.98597604875391853</v>
      </c>
      <c r="CA129" s="38">
        <v>0.10101446326953765</v>
      </c>
      <c r="CB129" s="38">
        <v>0.10104497737447671</v>
      </c>
      <c r="CC129" s="36">
        <v>42.456397046645478</v>
      </c>
      <c r="CD129" s="36">
        <v>39.595026090926289</v>
      </c>
      <c r="CE129" s="35">
        <v>124.60615733615417</v>
      </c>
      <c r="CF129" s="36">
        <v>24.439739855146801</v>
      </c>
      <c r="CG129" s="42">
        <v>0.98597604875391853</v>
      </c>
      <c r="CH129" s="35">
        <v>3897.3110857270785</v>
      </c>
      <c r="CI129" s="42">
        <v>0.99368513375201406</v>
      </c>
      <c r="CJ129" s="42">
        <v>0.99432485862877462</v>
      </c>
      <c r="CK129" s="43">
        <v>0.84975785073012711</v>
      </c>
      <c r="CM129" s="39"/>
      <c r="CN129" s="35"/>
      <c r="CO129" s="42">
        <v>0.99360415636508381</v>
      </c>
      <c r="CQ129" s="37">
        <v>1.0191897477528946</v>
      </c>
    </row>
    <row r="130" spans="1:95" ht="11.25" customHeight="1">
      <c r="A130" s="33">
        <v>44600</v>
      </c>
      <c r="B130" s="34">
        <v>171.05698935190836</v>
      </c>
      <c r="C130" s="35">
        <v>153.81496608257294</v>
      </c>
      <c r="D130" s="35">
        <v>153.81496608257294</v>
      </c>
      <c r="E130" s="35">
        <v>142.04748575886092</v>
      </c>
      <c r="F130" s="34">
        <v>128.89597598711649</v>
      </c>
      <c r="G130" s="36">
        <v>14.310563107331594</v>
      </c>
      <c r="H130" s="34">
        <v>14.310563107331594</v>
      </c>
      <c r="I130" s="34">
        <v>3418.8610661824546</v>
      </c>
      <c r="J130" s="35">
        <v>1020.6182025698354</v>
      </c>
      <c r="K130" s="35">
        <v>350.70628182554447</v>
      </c>
      <c r="L130" s="34">
        <v>604.49293073018396</v>
      </c>
      <c r="M130" s="34">
        <v>23.863162457942963</v>
      </c>
      <c r="N130" s="35">
        <v>11.136142480373383</v>
      </c>
      <c r="O130" s="35">
        <v>23.863162457942963</v>
      </c>
      <c r="P130" s="35">
        <v>57.271589899063109</v>
      </c>
      <c r="Q130" s="34">
        <v>9486.3692728678379</v>
      </c>
      <c r="R130" s="34">
        <v>349.73791154225665</v>
      </c>
      <c r="U130" s="36">
        <v>24.12606981065538</v>
      </c>
      <c r="V130" s="38">
        <v>1.0302562690255219</v>
      </c>
      <c r="W130" s="36">
        <v>19.668053813850001</v>
      </c>
      <c r="X130" s="35">
        <v>4023.3539969126386</v>
      </c>
      <c r="Y130" s="34">
        <v>2047.5365817870745</v>
      </c>
      <c r="Z130" s="35">
        <v>1975.8174151255639</v>
      </c>
      <c r="AA130" s="34">
        <v>955.19921255572842</v>
      </c>
      <c r="AB130" s="34">
        <v>17.24202326933543</v>
      </c>
      <c r="AC130" s="34">
        <v>11.76748032371203</v>
      </c>
      <c r="AD130" s="34">
        <v>12.949084510405859</v>
      </c>
      <c r="AE130" s="39">
        <v>13.500241198596095</v>
      </c>
      <c r="AF130" s="39">
        <v>10.93519502753395</v>
      </c>
      <c r="AG130" s="39">
        <v>7.5151346105473813</v>
      </c>
      <c r="AH130" s="35">
        <v>3427.032157074113</v>
      </c>
      <c r="AI130" s="35">
        <v>7063.2749184487793</v>
      </c>
      <c r="AJ130" s="35">
        <v>11127.920264830449</v>
      </c>
      <c r="AK130" s="35">
        <v>2356.1350407715058</v>
      </c>
      <c r="AL130" s="35">
        <v>4814.3577284797047</v>
      </c>
      <c r="AM130" s="35">
        <v>8789.7730812601712</v>
      </c>
      <c r="AN130" s="38">
        <v>0.10196968686849793</v>
      </c>
      <c r="AO130" s="38">
        <v>0.10272854172072633</v>
      </c>
      <c r="AP130" s="38">
        <v>9.9905140478961249E-2</v>
      </c>
      <c r="AQ130" s="36">
        <v>17.116415365256916</v>
      </c>
      <c r="AR130" s="36">
        <v>10.66521416168311</v>
      </c>
      <c r="AS130" s="36">
        <v>11.884607923519592</v>
      </c>
      <c r="AT130" s="36">
        <v>11.30731277099154</v>
      </c>
      <c r="AU130" s="36">
        <v>26.700314020252289</v>
      </c>
      <c r="AV130" s="36">
        <v>92.453885582595248</v>
      </c>
      <c r="AW130" s="36">
        <v>136.40042011845335</v>
      </c>
      <c r="AX130" s="36">
        <v>109.66818998327655</v>
      </c>
      <c r="AY130" s="36">
        <v>77.498660308851569</v>
      </c>
      <c r="AZ130" s="40">
        <v>0.99527355508590587</v>
      </c>
      <c r="BA130" s="40">
        <v>0.99504333416755086</v>
      </c>
      <c r="BB130" s="40">
        <v>0.99348429255572412</v>
      </c>
      <c r="BC130" s="40">
        <v>0.99520090632526337</v>
      </c>
      <c r="BD130" s="40">
        <v>0.99445402366710212</v>
      </c>
      <c r="BE130" s="40">
        <v>0.98948165274258237</v>
      </c>
      <c r="BF130" s="36">
        <v>117.68203246005287</v>
      </c>
      <c r="BG130" s="36">
        <v>116.81271630062379</v>
      </c>
      <c r="BH130" s="36">
        <v>120.1139395077178</v>
      </c>
      <c r="BJ130" s="41"/>
      <c r="BK130" s="41"/>
      <c r="BL130" s="35">
        <v>30</v>
      </c>
      <c r="BM130" s="35">
        <v>24.299999237060547</v>
      </c>
      <c r="BN130" s="35">
        <v>16.700000762939453</v>
      </c>
      <c r="BO130" s="35">
        <v>2340</v>
      </c>
      <c r="BP130" s="35">
        <v>1166.3999633789063</v>
      </c>
      <c r="BQ130" s="35">
        <v>400.80001831054688</v>
      </c>
      <c r="BR130" s="35">
        <v>3907.1999816894531</v>
      </c>
      <c r="BS130" s="34">
        <v>114.53744053840637</v>
      </c>
      <c r="BT130" s="35">
        <v>14</v>
      </c>
      <c r="BU130" s="35">
        <v>30</v>
      </c>
      <c r="BV130" s="35">
        <v>72</v>
      </c>
      <c r="BW130" s="35">
        <v>30</v>
      </c>
      <c r="BX130" s="37"/>
      <c r="BY130" s="40">
        <v>0.98586840292990929</v>
      </c>
      <c r="CA130" s="38">
        <v>0.10188219299888515</v>
      </c>
      <c r="CB130" s="38">
        <v>0.10198444373822306</v>
      </c>
      <c r="CC130" s="36">
        <v>41.958588103453323</v>
      </c>
      <c r="CD130" s="36">
        <v>39.666237450459619</v>
      </c>
      <c r="CE130" s="35">
        <v>123.65647559928816</v>
      </c>
      <c r="CF130" s="36">
        <v>24.667649350812177</v>
      </c>
      <c r="CG130" s="42">
        <v>0.98586840292990929</v>
      </c>
      <c r="CH130" s="35">
        <v>3749.9395869612708</v>
      </c>
      <c r="CI130" s="42">
        <v>0.99363638749250349</v>
      </c>
      <c r="CJ130" s="42">
        <v>0.99404682330142291</v>
      </c>
      <c r="CK130" s="43">
        <v>0.84975397859744684</v>
      </c>
      <c r="CM130" s="39"/>
      <c r="CN130" s="35"/>
      <c r="CO130" s="42">
        <v>0.99354451278844069</v>
      </c>
      <c r="CQ130" s="37">
        <v>1.0302562690255219</v>
      </c>
    </row>
    <row r="131" spans="1:95" ht="11.25" customHeight="1">
      <c r="A131" s="33">
        <v>44599</v>
      </c>
      <c r="B131" s="34">
        <v>171.06301657358804</v>
      </c>
      <c r="C131" s="35">
        <v>153.11733223994571</v>
      </c>
      <c r="D131" s="35">
        <v>153.11733223994571</v>
      </c>
      <c r="E131" s="35">
        <v>140.94388449192044</v>
      </c>
      <c r="F131" s="34">
        <v>127.29694231351216</v>
      </c>
      <c r="G131" s="36">
        <v>14.097704837719599</v>
      </c>
      <c r="H131" s="34">
        <v>14.097704837719599</v>
      </c>
      <c r="I131" s="34">
        <v>3471.0132675170898</v>
      </c>
      <c r="J131" s="35">
        <v>1036.1869797022885</v>
      </c>
      <c r="K131" s="35">
        <v>356.05604721964107</v>
      </c>
      <c r="L131" s="34">
        <v>613.58789443969727</v>
      </c>
      <c r="M131" s="34">
        <v>21.748565971851349</v>
      </c>
      <c r="N131" s="35">
        <v>10.149330786863963</v>
      </c>
      <c r="O131" s="35">
        <v>21.748565971851349</v>
      </c>
      <c r="P131" s="35">
        <v>52.196558332443239</v>
      </c>
      <c r="Q131" s="34">
        <v>8727.17431640625</v>
      </c>
      <c r="R131" s="34">
        <v>354.99066766103107</v>
      </c>
      <c r="U131" s="36">
        <v>23.979982270134819</v>
      </c>
      <c r="V131" s="38">
        <v>1.0354202376502613</v>
      </c>
      <c r="W131" s="36">
        <v>17.925200260540489</v>
      </c>
      <c r="X131" s="35">
        <v>4084.6011619567871</v>
      </c>
      <c r="Y131" s="34">
        <v>2078.7702405951604</v>
      </c>
      <c r="Z131" s="35">
        <v>2005.8309213616267</v>
      </c>
      <c r="AA131" s="34">
        <v>969.64394165933834</v>
      </c>
      <c r="AB131" s="34">
        <v>17.945684333642323</v>
      </c>
      <c r="AC131" s="34">
        <v>12.173447748025259</v>
      </c>
      <c r="AD131" s="34">
        <v>13.342806667089462</v>
      </c>
      <c r="AE131" s="39">
        <v>13.70617741051754</v>
      </c>
      <c r="AF131" s="39">
        <v>11.102003353953091</v>
      </c>
      <c r="AG131" s="39">
        <v>7.6297724404208802</v>
      </c>
      <c r="AH131" s="35">
        <v>3173.8542911544532</v>
      </c>
      <c r="AI131" s="35">
        <v>6542.2772459659873</v>
      </c>
      <c r="AJ131" s="35">
        <v>10308.375789819245</v>
      </c>
      <c r="AK131" s="35">
        <v>2181.967704904298</v>
      </c>
      <c r="AL131" s="35">
        <v>4458.9330181637606</v>
      </c>
      <c r="AM131" s="35">
        <v>8141.8891054138594</v>
      </c>
      <c r="AN131" s="38">
        <v>0.10348795975025468</v>
      </c>
      <c r="AO131" s="38">
        <v>0.10379731185091058</v>
      </c>
      <c r="AP131" s="38">
        <v>9.9278613464915608E-2</v>
      </c>
      <c r="AQ131" s="36">
        <v>17.416038016318204</v>
      </c>
      <c r="AR131" s="36">
        <v>10.786801593701004</v>
      </c>
      <c r="AS131" s="36">
        <v>11.973870097155197</v>
      </c>
      <c r="AT131" s="36">
        <v>11.354293026346037</v>
      </c>
      <c r="AU131" s="36">
        <v>26.808505919014959</v>
      </c>
      <c r="AV131" s="36">
        <v>92.816776512996896</v>
      </c>
      <c r="AW131" s="36">
        <v>137.13337769846012</v>
      </c>
      <c r="AX131" s="36">
        <v>110.74698126725391</v>
      </c>
      <c r="AY131" s="36">
        <v>79.574245829589628</v>
      </c>
      <c r="AZ131" s="40">
        <v>0.99534854216033908</v>
      </c>
      <c r="BA131" s="40">
        <v>0.99512247304831514</v>
      </c>
      <c r="BB131" s="40">
        <v>0.99358913420992967</v>
      </c>
      <c r="BC131" s="40">
        <v>0.99479630564612587</v>
      </c>
      <c r="BD131" s="40">
        <v>0.99398768588588149</v>
      </c>
      <c r="BE131" s="40">
        <v>0.98860009325706988</v>
      </c>
      <c r="BF131" s="36">
        <v>115.95551819708638</v>
      </c>
      <c r="BG131" s="36">
        <v>115.60993041164897</v>
      </c>
      <c r="BH131" s="36">
        <v>120.87195400085557</v>
      </c>
      <c r="BJ131" s="41"/>
      <c r="BK131" s="41"/>
      <c r="BL131" s="35">
        <v>30</v>
      </c>
      <c r="BM131" s="35">
        <v>24.299999237060547</v>
      </c>
      <c r="BN131" s="35">
        <v>16.700000762939453</v>
      </c>
      <c r="BO131" s="35">
        <v>2340</v>
      </c>
      <c r="BP131" s="35">
        <v>1166.3999633789063</v>
      </c>
      <c r="BQ131" s="35">
        <v>400.80001831054688</v>
      </c>
      <c r="BR131" s="35">
        <v>3907.1999816894531</v>
      </c>
      <c r="BS131" s="34">
        <v>113.23700149854024</v>
      </c>
      <c r="BT131" s="35">
        <v>14</v>
      </c>
      <c r="BU131" s="35">
        <v>30</v>
      </c>
      <c r="BV131" s="35">
        <v>72</v>
      </c>
      <c r="BW131" s="35">
        <v>30</v>
      </c>
      <c r="BX131" s="37"/>
      <c r="BY131" s="40">
        <v>0.98609208363458078</v>
      </c>
      <c r="CA131" s="38">
        <v>0.10291345701681033</v>
      </c>
      <c r="CB131" s="38">
        <v>0.10314851518750423</v>
      </c>
      <c r="CC131" s="36">
        <v>43.461938748757042</v>
      </c>
      <c r="CD131" s="36">
        <v>40.176709707174403</v>
      </c>
      <c r="CE131" s="35">
        <v>125.16966051897511</v>
      </c>
      <c r="CF131" s="36">
        <v>24.767805340079551</v>
      </c>
      <c r="CG131" s="42">
        <v>0.98609208363458078</v>
      </c>
      <c r="CH131" s="35">
        <v>3473.0684645519455</v>
      </c>
      <c r="CI131" s="42">
        <v>0.99373793917573772</v>
      </c>
      <c r="CJ131" s="42">
        <v>0.99354615334059881</v>
      </c>
      <c r="CK131" s="43">
        <v>0.8497802184079708</v>
      </c>
      <c r="CM131" s="39"/>
      <c r="CN131" s="35"/>
      <c r="CO131" s="42">
        <v>0.9935183021147489</v>
      </c>
      <c r="CQ131" s="37">
        <v>1.0354202376502613</v>
      </c>
    </row>
    <row r="132" spans="1:95" ht="11.25" customHeight="1">
      <c r="A132" s="33">
        <v>44598</v>
      </c>
      <c r="B132" s="34">
        <v>171.50904289881387</v>
      </c>
      <c r="C132" s="35">
        <v>153.86009730895358</v>
      </c>
      <c r="D132" s="35">
        <v>153.86009730895358</v>
      </c>
      <c r="E132" s="35">
        <v>141.78370355566341</v>
      </c>
      <c r="F132" s="34">
        <v>128.52328562736511</v>
      </c>
      <c r="G132" s="36">
        <v>13.987868746121725</v>
      </c>
      <c r="H132" s="34">
        <v>13.987868746121725</v>
      </c>
      <c r="I132" s="34">
        <v>3454.0281880696616</v>
      </c>
      <c r="J132" s="35">
        <v>1031.116495432655</v>
      </c>
      <c r="K132" s="35">
        <v>354.31372018610341</v>
      </c>
      <c r="L132" s="34">
        <v>607.89125506083167</v>
      </c>
      <c r="M132" s="34">
        <v>22.667102515697479</v>
      </c>
      <c r="N132" s="35">
        <v>10.577981173992157</v>
      </c>
      <c r="O132" s="35">
        <v>22.667102515697479</v>
      </c>
      <c r="P132" s="35">
        <v>54.40104603767395</v>
      </c>
      <c r="Q132" s="34">
        <v>9270.7215169270839</v>
      </c>
      <c r="R132" s="34">
        <v>353.12530485788983</v>
      </c>
      <c r="U132" s="36">
        <v>23.827854483215901</v>
      </c>
      <c r="V132" s="38">
        <v>1.0408306768188094</v>
      </c>
      <c r="W132" s="36">
        <v>18.682259439356088</v>
      </c>
      <c r="X132" s="35">
        <v>4061.9194431304932</v>
      </c>
      <c r="Y132" s="34">
        <v>2068.5979724509029</v>
      </c>
      <c r="Z132" s="35">
        <v>1993.32147067959</v>
      </c>
      <c r="AA132" s="34">
        <v>962.20497524693508</v>
      </c>
      <c r="AB132" s="34">
        <v>17.648945589860279</v>
      </c>
      <c r="AC132" s="34">
        <v>12.076393753290176</v>
      </c>
      <c r="AD132" s="34">
        <v>13.261392871538797</v>
      </c>
      <c r="AE132" s="39">
        <v>13.639107510665294</v>
      </c>
      <c r="AF132" s="39">
        <v>11.047676736778447</v>
      </c>
      <c r="AG132" s="39">
        <v>7.5924368611307873</v>
      </c>
      <c r="AH132" s="35">
        <v>3345.5147119059234</v>
      </c>
      <c r="AI132" s="35">
        <v>6906.3391412037799</v>
      </c>
      <c r="AJ132" s="35">
        <v>10900.039752574217</v>
      </c>
      <c r="AK132" s="35">
        <v>2299.0559872656104</v>
      </c>
      <c r="AL132" s="35">
        <v>4703.1620484907235</v>
      </c>
      <c r="AM132" s="35">
        <v>8601.543443997678</v>
      </c>
      <c r="AN132" s="38">
        <v>0.10342845601168567</v>
      </c>
      <c r="AO132" s="38">
        <v>0.10412567903724844</v>
      </c>
      <c r="AP132" s="38">
        <v>0.10075799919180127</v>
      </c>
      <c r="AQ132" s="36">
        <v>17.277588289517141</v>
      </c>
      <c r="AR132" s="36">
        <v>10.809323471391096</v>
      </c>
      <c r="AS132" s="36">
        <v>12.050466375599974</v>
      </c>
      <c r="AT132" s="36">
        <v>11.234591610746609</v>
      </c>
      <c r="AU132" s="36">
        <v>26.49793542870297</v>
      </c>
      <c r="AV132" s="36">
        <v>91.595407297137299</v>
      </c>
      <c r="AW132" s="36">
        <v>137.25431132730392</v>
      </c>
      <c r="AX132" s="36">
        <v>110.43155695631164</v>
      </c>
      <c r="AY132" s="36">
        <v>78.429913855592517</v>
      </c>
      <c r="AZ132" s="40">
        <v>0.99539898931014159</v>
      </c>
      <c r="BA132" s="40">
        <v>0.99518045470643068</v>
      </c>
      <c r="BB132" s="40">
        <v>0.99367543204404363</v>
      </c>
      <c r="BC132" s="40">
        <v>0.9951133892897891</v>
      </c>
      <c r="BD132" s="40">
        <v>0.99436593186551869</v>
      </c>
      <c r="BE132" s="40">
        <v>0.98935128237234504</v>
      </c>
      <c r="BF132" s="36">
        <v>116.02222891777677</v>
      </c>
      <c r="BG132" s="36">
        <v>115.24534688227378</v>
      </c>
      <c r="BH132" s="36">
        <v>119.09724385412812</v>
      </c>
      <c r="BJ132" s="41"/>
      <c r="BK132" s="41"/>
      <c r="BL132" s="35">
        <v>30</v>
      </c>
      <c r="BM132" s="35">
        <v>24.299999237060547</v>
      </c>
      <c r="BN132" s="35">
        <v>16.700000762939453</v>
      </c>
      <c r="BO132" s="35">
        <v>2340</v>
      </c>
      <c r="BP132" s="35">
        <v>1166.3999633789063</v>
      </c>
      <c r="BQ132" s="35">
        <v>400.80001831054688</v>
      </c>
      <c r="BR132" s="35">
        <v>3907.1999816894531</v>
      </c>
      <c r="BS132" s="34">
        <v>114.53851373990376</v>
      </c>
      <c r="BT132" s="35">
        <v>14</v>
      </c>
      <c r="BU132" s="35">
        <v>30</v>
      </c>
      <c r="BV132" s="35">
        <v>72</v>
      </c>
      <c r="BW132" s="35">
        <v>30</v>
      </c>
      <c r="BX132" s="37"/>
      <c r="BY132" s="40">
        <v>0.98623854568739067</v>
      </c>
      <c r="CA132" s="38">
        <v>0.10322429428868427</v>
      </c>
      <c r="CB132" s="38">
        <v>0.1033626599858798</v>
      </c>
      <c r="CC132" s="36">
        <v>42.986732214689255</v>
      </c>
      <c r="CD132" s="36">
        <v>40.137378136508211</v>
      </c>
      <c r="CE132" s="35">
        <v>124.69911070403582</v>
      </c>
      <c r="CF132" s="36">
        <v>24.481188949064137</v>
      </c>
      <c r="CG132" s="42">
        <v>0.98623854568739067</v>
      </c>
      <c r="CH132" s="35">
        <v>3663.2519165273211</v>
      </c>
      <c r="CI132" s="42">
        <v>0.99381230037349289</v>
      </c>
      <c r="CJ132" s="42">
        <v>0.99395226580723162</v>
      </c>
      <c r="CK132" s="43">
        <v>0.85034384271482888</v>
      </c>
      <c r="CM132" s="39"/>
      <c r="CN132" s="35"/>
      <c r="CO132" s="42">
        <v>0.99359330919874422</v>
      </c>
      <c r="CQ132" s="37">
        <v>1.0408306768188094</v>
      </c>
    </row>
    <row r="133" spans="1:95" ht="11.25" customHeight="1">
      <c r="A133" s="33">
        <v>44597</v>
      </c>
      <c r="B133" s="34">
        <v>170.36046616236368</v>
      </c>
      <c r="C133" s="35">
        <v>153.27680309613544</v>
      </c>
      <c r="D133" s="35">
        <v>153.27680309613544</v>
      </c>
      <c r="E133" s="35">
        <v>141.63474362095195</v>
      </c>
      <c r="F133" s="34">
        <v>128.75608881314596</v>
      </c>
      <c r="G133" s="36">
        <v>14.055996547142664</v>
      </c>
      <c r="H133" s="34">
        <v>14.055996547142664</v>
      </c>
      <c r="I133" s="34">
        <v>3392.1296971638999</v>
      </c>
      <c r="J133" s="35">
        <v>1012.638199501032</v>
      </c>
      <c r="K133" s="35">
        <v>347.96418179424018</v>
      </c>
      <c r="L133" s="34">
        <v>599.78799629211426</v>
      </c>
      <c r="M133" s="34">
        <v>23.912019749482472</v>
      </c>
      <c r="N133" s="35">
        <v>11.158942549758487</v>
      </c>
      <c r="O133" s="35">
        <v>23.912019749482472</v>
      </c>
      <c r="P133" s="35">
        <v>57.388847398757932</v>
      </c>
      <c r="Q133" s="34">
        <v>9740.7141723632813</v>
      </c>
      <c r="R133" s="34">
        <v>343.51447645823163</v>
      </c>
      <c r="U133" s="36">
        <v>23.712890413072373</v>
      </c>
      <c r="V133" s="38">
        <v>1.0449418369090853</v>
      </c>
      <c r="W133" s="36">
        <v>19.708322065842651</v>
      </c>
      <c r="X133" s="35">
        <v>3991.9176934560141</v>
      </c>
      <c r="Y133" s="34">
        <v>2031.5273158686275</v>
      </c>
      <c r="Z133" s="35">
        <v>1960.3903775873864</v>
      </c>
      <c r="AA133" s="34">
        <v>947.75217808635443</v>
      </c>
      <c r="AB133" s="34">
        <v>17.08366306622823</v>
      </c>
      <c r="AC133" s="34">
        <v>11.642059475183487</v>
      </c>
      <c r="AD133" s="34">
        <v>12.8184206088384</v>
      </c>
      <c r="AE133" s="39">
        <v>13.394685599133807</v>
      </c>
      <c r="AF133" s="39">
        <v>10.849694994653913</v>
      </c>
      <c r="AG133" s="39">
        <v>7.4563753241622894</v>
      </c>
      <c r="AH133" s="35">
        <v>3512.2212179447515</v>
      </c>
      <c r="AI133" s="35">
        <v>7239.3507645059108</v>
      </c>
      <c r="AJ133" s="35">
        <v>11405.932152617694</v>
      </c>
      <c r="AK133" s="35">
        <v>2414.6105009748067</v>
      </c>
      <c r="AL133" s="35">
        <v>4934.1820726069245</v>
      </c>
      <c r="AM133" s="35">
        <v>9009.110817777806</v>
      </c>
      <c r="AN133" s="38">
        <v>0.10310971426709788</v>
      </c>
      <c r="AO133" s="38">
        <v>0.10415676714178082</v>
      </c>
      <c r="AP133" s="38">
        <v>0.10200832573624329</v>
      </c>
      <c r="AQ133" s="36">
        <v>17.15988579182882</v>
      </c>
      <c r="AR133" s="36">
        <v>10.676276168864808</v>
      </c>
      <c r="AS133" s="36">
        <v>11.903529152495507</v>
      </c>
      <c r="AT133" s="36">
        <v>11.125988574798901</v>
      </c>
      <c r="AU133" s="36">
        <v>26.270338350576157</v>
      </c>
      <c r="AV133" s="36">
        <v>90.959279902063258</v>
      </c>
      <c r="AW133" s="36">
        <v>135.74538028998168</v>
      </c>
      <c r="AX133" s="36">
        <v>108.84842654711382</v>
      </c>
      <c r="AY133" s="36">
        <v>76.380809818011031</v>
      </c>
      <c r="AZ133" s="40">
        <v>0.99537857449669265</v>
      </c>
      <c r="BA133" s="40">
        <v>0.99515380271793485</v>
      </c>
      <c r="BB133" s="40">
        <v>0.99362990992568201</v>
      </c>
      <c r="BC133" s="40">
        <v>0.99539222223612989</v>
      </c>
      <c r="BD133" s="40">
        <v>0.99467584739192727</v>
      </c>
      <c r="BE133" s="40">
        <v>0.98990363402761439</v>
      </c>
      <c r="BF133" s="36">
        <v>116.38088695420988</v>
      </c>
      <c r="BG133" s="36">
        <v>115.21094912311648</v>
      </c>
      <c r="BH133" s="36">
        <v>117.63745668199348</v>
      </c>
      <c r="BJ133" s="41"/>
      <c r="BK133" s="41"/>
      <c r="BL133" s="35">
        <v>30</v>
      </c>
      <c r="BM133" s="35">
        <v>24.299999237060547</v>
      </c>
      <c r="BN133" s="35">
        <v>16.700000762939453</v>
      </c>
      <c r="BO133" s="35">
        <v>2340</v>
      </c>
      <c r="BP133" s="35">
        <v>1166.3999633789063</v>
      </c>
      <c r="BQ133" s="35">
        <v>400.80001831054688</v>
      </c>
      <c r="BR133" s="35">
        <v>3907.1999816894531</v>
      </c>
      <c r="BS133" s="34">
        <v>114.72641603151958</v>
      </c>
      <c r="BT133" s="35">
        <v>14</v>
      </c>
      <c r="BU133" s="35">
        <v>30</v>
      </c>
      <c r="BV133" s="35">
        <v>72</v>
      </c>
      <c r="BW133" s="35">
        <v>30</v>
      </c>
      <c r="BX133" s="37"/>
      <c r="BY133" s="40">
        <v>0.98618197851278266</v>
      </c>
      <c r="CA133" s="38">
        <v>0.10326854902205967</v>
      </c>
      <c r="CB133" s="38">
        <v>0.10330930627544324</v>
      </c>
      <c r="CC133" s="36">
        <v>41.544143150250115</v>
      </c>
      <c r="CD133" s="36">
        <v>39.739691113189139</v>
      </c>
      <c r="CE133" s="35">
        <v>122.75818159415816</v>
      </c>
      <c r="CF133" s="36">
        <v>24.270667251978335</v>
      </c>
      <c r="CG133" s="42">
        <v>0.98618197851278266</v>
      </c>
      <c r="CH133" s="35">
        <v>3843.2305006586203</v>
      </c>
      <c r="CI133" s="42">
        <v>0.99377814582149449</v>
      </c>
      <c r="CJ133" s="42">
        <v>0.99428480817262255</v>
      </c>
      <c r="CK133" s="43">
        <v>0.8497494080914163</v>
      </c>
      <c r="CM133" s="39"/>
      <c r="CN133" s="35"/>
      <c r="CO133" s="42">
        <v>0.99364840241431429</v>
      </c>
      <c r="CQ133" s="37">
        <v>1.0449418369090853</v>
      </c>
    </row>
    <row r="134" spans="1:95" ht="11.25" customHeight="1">
      <c r="A134" s="33">
        <v>44596</v>
      </c>
      <c r="B134" s="34">
        <v>174.46989361445108</v>
      </c>
      <c r="C134" s="35">
        <v>156.59265154600143</v>
      </c>
      <c r="D134" s="35">
        <v>156.59265154600143</v>
      </c>
      <c r="E134" s="35">
        <v>144.52713255087534</v>
      </c>
      <c r="F134" s="34">
        <v>131.25839869181314</v>
      </c>
      <c r="G134" s="36">
        <v>14.397600700457891</v>
      </c>
      <c r="H134" s="34">
        <v>14.397600700457891</v>
      </c>
      <c r="I134" s="34">
        <v>3474.0773773193359</v>
      </c>
      <c r="J134" s="35">
        <v>1037.1016955033424</v>
      </c>
      <c r="K134" s="35">
        <v>356.37036316727648</v>
      </c>
      <c r="L134" s="34">
        <v>613.30572954813636</v>
      </c>
      <c r="M134" s="34">
        <v>23.945842285950977</v>
      </c>
      <c r="N134" s="35">
        <v>11.174726400110456</v>
      </c>
      <c r="O134" s="35">
        <v>23.945842285950977</v>
      </c>
      <c r="P134" s="35">
        <v>57.470021486282342</v>
      </c>
      <c r="Q134" s="34">
        <v>9743.46630859375</v>
      </c>
      <c r="R134" s="34">
        <v>362.67566712697345</v>
      </c>
      <c r="U134" s="36">
        <v>23.676798829325929</v>
      </c>
      <c r="V134" s="38">
        <v>1.0462364914611906</v>
      </c>
      <c r="W134" s="36">
        <v>19.736198650455268</v>
      </c>
      <c r="X134" s="35">
        <v>4087.3831068674722</v>
      </c>
      <c r="Y134" s="34">
        <v>2080.605318648717</v>
      </c>
      <c r="Z134" s="35">
        <v>2006.7777882187552</v>
      </c>
      <c r="AA134" s="34">
        <v>969.67609271541278</v>
      </c>
      <c r="AB134" s="34">
        <v>17.877242068449657</v>
      </c>
      <c r="AC134" s="34">
        <v>12.065518995126089</v>
      </c>
      <c r="AD134" s="34">
        <v>13.386570125818253</v>
      </c>
      <c r="AE134" s="39">
        <v>13.718276826255277</v>
      </c>
      <c r="AF134" s="39">
        <v>11.111803880392953</v>
      </c>
      <c r="AG134" s="39">
        <v>7.6365077821559249</v>
      </c>
      <c r="AH134" s="35">
        <v>3500.0175599712966</v>
      </c>
      <c r="AI134" s="35">
        <v>7217.7949695466805</v>
      </c>
      <c r="AJ134" s="35">
        <v>11378.407661060297</v>
      </c>
      <c r="AK134" s="35">
        <v>2405.9131928094594</v>
      </c>
      <c r="AL134" s="35">
        <v>4918.1171269439692</v>
      </c>
      <c r="AM134" s="35">
        <v>8984.6353916534645</v>
      </c>
      <c r="AN134" s="38">
        <v>0.1031371365693023</v>
      </c>
      <c r="AO134" s="38">
        <v>0.10408653728431264</v>
      </c>
      <c r="AP134" s="38">
        <v>0.1013144835418447</v>
      </c>
      <c r="AQ134" s="36">
        <v>17.333694714021718</v>
      </c>
      <c r="AR134" s="36">
        <v>10.685892339102461</v>
      </c>
      <c r="AS134" s="36">
        <v>12.015989660979756</v>
      </c>
      <c r="AT134" s="36">
        <v>11.466328565362463</v>
      </c>
      <c r="AU134" s="36">
        <v>27.064537576344719</v>
      </c>
      <c r="AV134" s="36">
        <v>93.658484515531754</v>
      </c>
      <c r="AW134" s="36">
        <v>139.1599795477216</v>
      </c>
      <c r="AX134" s="36">
        <v>111.6914349246904</v>
      </c>
      <c r="AY134" s="36">
        <v>78.859338070050441</v>
      </c>
      <c r="AZ134" s="40">
        <v>0.99535530773366698</v>
      </c>
      <c r="BA134" s="40">
        <v>0.99513109556607282</v>
      </c>
      <c r="BB134" s="40">
        <v>0.99360352212626557</v>
      </c>
      <c r="BC134" s="40">
        <v>0.99523410545333402</v>
      </c>
      <c r="BD134" s="40">
        <v>0.9944969717317077</v>
      </c>
      <c r="BE134" s="40">
        <v>0.98957570558705821</v>
      </c>
      <c r="BF134" s="36">
        <v>116.34994337792848</v>
      </c>
      <c r="BG134" s="36">
        <v>115.28868490669423</v>
      </c>
      <c r="BH134" s="36">
        <v>118.44308513938961</v>
      </c>
      <c r="BJ134" s="41"/>
      <c r="BK134" s="41"/>
      <c r="BL134" s="35">
        <v>30</v>
      </c>
      <c r="BM134" s="35">
        <v>24.299999237060547</v>
      </c>
      <c r="BN134" s="35">
        <v>16.700000762939453</v>
      </c>
      <c r="BO134" s="35">
        <v>2340</v>
      </c>
      <c r="BP134" s="35">
        <v>1166.3999633789063</v>
      </c>
      <c r="BQ134" s="35">
        <v>400.80001831054688</v>
      </c>
      <c r="BR134" s="35">
        <v>3907.1999816894531</v>
      </c>
      <c r="BS134" s="34">
        <v>116.83901564280193</v>
      </c>
      <c r="BT134" s="35">
        <v>14</v>
      </c>
      <c r="BU134" s="35">
        <v>30</v>
      </c>
      <c r="BV134" s="35">
        <v>72</v>
      </c>
      <c r="BW134" s="35">
        <v>30</v>
      </c>
      <c r="BX134" s="37"/>
      <c r="BY134" s="40">
        <v>0.98611100831665022</v>
      </c>
      <c r="CA134" s="38">
        <v>0.10314932031371239</v>
      </c>
      <c r="CB134" s="38">
        <v>0.10323358968002283</v>
      </c>
      <c r="CC134" s="36">
        <v>43.329331189393997</v>
      </c>
      <c r="CD134" s="36">
        <v>40.035576714103932</v>
      </c>
      <c r="CE134" s="35">
        <v>126.1545664084173</v>
      </c>
      <c r="CF134" s="36">
        <v>25.004427743721703</v>
      </c>
      <c r="CG134" s="42">
        <v>0.98611100831665022</v>
      </c>
      <c r="CH134" s="35">
        <v>3830.7152455890505</v>
      </c>
      <c r="CI134" s="42">
        <v>0.99374898922243726</v>
      </c>
      <c r="CJ134" s="42">
        <v>0.99409287868380958</v>
      </c>
      <c r="CK134" s="43">
        <v>0.84995149377662149</v>
      </c>
      <c r="CM134" s="39"/>
      <c r="CN134" s="35"/>
      <c r="CO134" s="42">
        <v>0.99345637838302414</v>
      </c>
      <c r="CQ134" s="37">
        <v>1.0462364914611906</v>
      </c>
    </row>
    <row r="135" spans="1:95" ht="11.25" customHeight="1">
      <c r="A135" s="33">
        <v>44595</v>
      </c>
      <c r="B135" s="34">
        <v>173.98738447825113</v>
      </c>
      <c r="C135" s="35">
        <v>156.23975986242294</v>
      </c>
      <c r="D135" s="35">
        <v>156.23975986242294</v>
      </c>
      <c r="E135" s="35">
        <v>144.16115487615266</v>
      </c>
      <c r="F135" s="34">
        <v>130.78507041931152</v>
      </c>
      <c r="G135" s="36">
        <v>14.103971789280573</v>
      </c>
      <c r="H135" s="34">
        <v>14.103971789280573</v>
      </c>
      <c r="I135" s="34">
        <v>3471.9960301717124</v>
      </c>
      <c r="J135" s="35">
        <v>1053.7630275145257</v>
      </c>
      <c r="K135" s="35">
        <v>358.58925836256276</v>
      </c>
      <c r="L135" s="34">
        <v>613.21767552693689</v>
      </c>
      <c r="M135" s="34">
        <v>24.300414979457855</v>
      </c>
      <c r="N135" s="35">
        <v>12.08270633700821</v>
      </c>
      <c r="O135" s="35">
        <v>24.300414979457855</v>
      </c>
      <c r="P135" s="35">
        <v>64.261097390121876</v>
      </c>
      <c r="Q135" s="34">
        <v>9762.8850402832031</v>
      </c>
      <c r="R135" s="34">
        <v>360.54928779602051</v>
      </c>
      <c r="U135" s="36">
        <v>23.595560789108276</v>
      </c>
      <c r="V135" s="38">
        <v>1.0491576396978739</v>
      </c>
      <c r="W135" s="36">
        <v>21.179830851025539</v>
      </c>
      <c r="X135" s="35">
        <v>4085.2137056986494</v>
      </c>
      <c r="Y135" s="34">
        <v>2059.643744294624</v>
      </c>
      <c r="Z135" s="35">
        <v>2025.5699614040254</v>
      </c>
      <c r="AA135" s="34">
        <v>971.80693388949965</v>
      </c>
      <c r="AB135" s="34">
        <v>17.747624615828197</v>
      </c>
      <c r="AC135" s="34">
        <v>12.078604986270269</v>
      </c>
      <c r="AD135" s="34">
        <v>13.308400909105936</v>
      </c>
      <c r="AE135" s="39">
        <v>13.580068643700816</v>
      </c>
      <c r="AF135" s="39">
        <v>11.290318151941348</v>
      </c>
      <c r="AG135" s="39">
        <v>7.6840555363406304</v>
      </c>
      <c r="AH135" s="35">
        <v>3468.9742417497264</v>
      </c>
      <c r="AI135" s="35">
        <v>7204.1502256969898</v>
      </c>
      <c r="AJ135" s="35">
        <v>11379.319418448053</v>
      </c>
      <c r="AK135" s="35">
        <v>2398.029915412033</v>
      </c>
      <c r="AL135" s="35">
        <v>4889.5660562674457</v>
      </c>
      <c r="AM135" s="35">
        <v>8975.8279199795161</v>
      </c>
      <c r="AN135" s="38">
        <v>0.10244209564924768</v>
      </c>
      <c r="AO135" s="38">
        <v>0.10597930451272826</v>
      </c>
      <c r="AP135" s="38">
        <v>0.10229224590638282</v>
      </c>
      <c r="AQ135" s="36">
        <v>17.137851179306335</v>
      </c>
      <c r="AR135" s="36">
        <v>10.58566799279402</v>
      </c>
      <c r="AS135" s="36">
        <v>11.922737470816443</v>
      </c>
      <c r="AT135" s="36">
        <v>12.347821633545705</v>
      </c>
      <c r="AU135" s="36">
        <v>28.147850099813155</v>
      </c>
      <c r="AV135" s="36">
        <v>105.77582571785854</v>
      </c>
      <c r="AW135" s="36">
        <v>139.07986433568132</v>
      </c>
      <c r="AX135" s="36">
        <v>111.77015737356727</v>
      </c>
      <c r="AY135" s="36">
        <v>78.811306745504524</v>
      </c>
      <c r="AZ135" s="40">
        <v>0.99496140300029057</v>
      </c>
      <c r="BA135" s="40">
        <v>0.99503014895395281</v>
      </c>
      <c r="BB135" s="40">
        <v>0.99284064957984763</v>
      </c>
      <c r="BC135" s="40">
        <v>0.99485084754189812</v>
      </c>
      <c r="BD135" s="40">
        <v>0.99424328257847483</v>
      </c>
      <c r="BE135" s="40">
        <v>0.9882154797684557</v>
      </c>
      <c r="BF135" s="36">
        <v>117.13934514856956</v>
      </c>
      <c r="BG135" s="36">
        <v>113.22965417798891</v>
      </c>
      <c r="BH135" s="36">
        <v>117.31094467299427</v>
      </c>
      <c r="BJ135" s="41"/>
      <c r="BK135" s="41"/>
      <c r="BL135" s="35">
        <v>30</v>
      </c>
      <c r="BM135" s="35">
        <v>24.941666603088379</v>
      </c>
      <c r="BN135" s="35">
        <v>16.975000063578289</v>
      </c>
      <c r="BO135" s="35">
        <v>2340</v>
      </c>
      <c r="BP135" s="35">
        <v>1197.1999969482422</v>
      </c>
      <c r="BQ135" s="35">
        <v>407.40000152587891</v>
      </c>
      <c r="BR135" s="35">
        <v>3944.5999984741211</v>
      </c>
      <c r="BS135" s="34">
        <v>116.69341309865315</v>
      </c>
      <c r="BT135" s="35">
        <v>14.916666666666666</v>
      </c>
      <c r="BU135" s="35">
        <v>30</v>
      </c>
      <c r="BV135" s="35">
        <v>79.333333333333329</v>
      </c>
      <c r="BW135" s="35">
        <v>30</v>
      </c>
      <c r="BX135" s="37"/>
      <c r="BY135" s="40">
        <v>0.98592187758238969</v>
      </c>
      <c r="CA135" s="38">
        <v>0.1035500265267031</v>
      </c>
      <c r="CB135" s="38">
        <v>0.10350017445488247</v>
      </c>
      <c r="CC135" s="36">
        <v>43.134630511204399</v>
      </c>
      <c r="CD135" s="36">
        <v>39.646256642916796</v>
      </c>
      <c r="CE135" s="35">
        <v>125.99039862299789</v>
      </c>
      <c r="CF135" s="36">
        <v>25.411289453672225</v>
      </c>
      <c r="CG135" s="42">
        <v>0.98592187758238969</v>
      </c>
      <c r="CH135" s="35">
        <v>3833.5777477693628</v>
      </c>
      <c r="CI135" s="42">
        <v>0.99366116547561933</v>
      </c>
      <c r="CJ135" s="42">
        <v>0.99359476790985202</v>
      </c>
      <c r="CK135" s="43">
        <v>0.84989336673586213</v>
      </c>
      <c r="CM135" s="39"/>
      <c r="CN135" s="35"/>
      <c r="CO135" s="42">
        <v>0.99334990327758921</v>
      </c>
      <c r="CQ135" s="37">
        <v>1.0491576396978739</v>
      </c>
    </row>
    <row r="136" spans="1:95" ht="11.25" customHeight="1">
      <c r="A136" s="33">
        <v>44594</v>
      </c>
      <c r="B136" s="34">
        <v>173.3016913731893</v>
      </c>
      <c r="C136" s="35">
        <v>155.56247756878537</v>
      </c>
      <c r="D136" s="35">
        <v>155.56247756878537</v>
      </c>
      <c r="E136" s="35">
        <v>143.56628365317982</v>
      </c>
      <c r="F136" s="34">
        <v>130.25484085083008</v>
      </c>
      <c r="G136" s="36">
        <v>14.13095811009407</v>
      </c>
      <c r="H136" s="34">
        <v>14.13095811009407</v>
      </c>
      <c r="I136" s="34">
        <v>3471.2060597737632</v>
      </c>
      <c r="J136" s="35">
        <v>1055.077829718469</v>
      </c>
      <c r="K136" s="35">
        <v>358.72646210427945</v>
      </c>
      <c r="L136" s="34">
        <v>612.9279727935791</v>
      </c>
      <c r="M136" s="34">
        <v>24.785486896832783</v>
      </c>
      <c r="N136" s="35">
        <v>12.392743448416391</v>
      </c>
      <c r="O136" s="35">
        <v>24.785486896832783</v>
      </c>
      <c r="P136" s="35">
        <v>66.094631724887421</v>
      </c>
      <c r="Q136" s="34">
        <v>9863.3858337402344</v>
      </c>
      <c r="R136" s="34">
        <v>358.93219916025799</v>
      </c>
      <c r="U136" s="36">
        <v>23.709086268036458</v>
      </c>
      <c r="V136" s="38">
        <v>1.0450782063951261</v>
      </c>
      <c r="W136" s="36">
        <v>21.709273984105305</v>
      </c>
      <c r="X136" s="35">
        <v>4084.1340325673423</v>
      </c>
      <c r="Y136" s="34">
        <v>2057.4017679510143</v>
      </c>
      <c r="Z136" s="35">
        <v>2026.7322646163275</v>
      </c>
      <c r="AA136" s="34">
        <v>971.65443489785855</v>
      </c>
      <c r="AB136" s="34">
        <v>17.739213804403942</v>
      </c>
      <c r="AC136" s="34">
        <v>11.996193915605545</v>
      </c>
      <c r="AD136" s="34">
        <v>13.326726029316584</v>
      </c>
      <c r="AE136" s="39">
        <v>13.5652863820946</v>
      </c>
      <c r="AF136" s="39">
        <v>11.304405318412169</v>
      </c>
      <c r="AG136" s="39">
        <v>7.6869956165202735</v>
      </c>
      <c r="AH136" s="35">
        <v>3501.4834638525476</v>
      </c>
      <c r="AI136" s="35">
        <v>7276.6805137158881</v>
      </c>
      <c r="AJ136" s="35">
        <v>11496.797848802531</v>
      </c>
      <c r="AK136" s="35">
        <v>2421.7031091421618</v>
      </c>
      <c r="AL136" s="35">
        <v>4936.8849143213192</v>
      </c>
      <c r="AM136" s="35">
        <v>9067.2567921250084</v>
      </c>
      <c r="AN136" s="38">
        <v>0.10254116516130758</v>
      </c>
      <c r="AO136" s="38">
        <v>0.10655430616418635</v>
      </c>
      <c r="AP136" s="38">
        <v>0.10329329773552065</v>
      </c>
      <c r="AQ136" s="36">
        <v>17.129381910103664</v>
      </c>
      <c r="AR136" s="36">
        <v>10.508132408050379</v>
      </c>
      <c r="AS136" s="36">
        <v>11.944152641092149</v>
      </c>
      <c r="AT136" s="36">
        <v>12.478498434152469</v>
      </c>
      <c r="AU136" s="36">
        <v>28.359325212210628</v>
      </c>
      <c r="AV136" s="36">
        <v>107.31915838760766</v>
      </c>
      <c r="AW136" s="36">
        <v>138.25457453242453</v>
      </c>
      <c r="AX136" s="36">
        <v>110.87292536376609</v>
      </c>
      <c r="AY136" s="36">
        <v>77.77379333991027</v>
      </c>
      <c r="AZ136" s="40">
        <v>0.99488263305207292</v>
      </c>
      <c r="BA136" s="40">
        <v>0.99497952913082244</v>
      </c>
      <c r="BB136" s="40">
        <v>0.99271062535889676</v>
      </c>
      <c r="BC136" s="40">
        <v>0.99484722202856135</v>
      </c>
      <c r="BD136" s="40">
        <v>0.99425562359577313</v>
      </c>
      <c r="BE136" s="40">
        <v>0.9881640984866763</v>
      </c>
      <c r="BF136" s="36">
        <v>117.02617169526786</v>
      </c>
      <c r="BG136" s="36">
        <v>112.61863018008449</v>
      </c>
      <c r="BH136" s="36">
        <v>116.17404287667952</v>
      </c>
      <c r="BJ136" s="41"/>
      <c r="BK136" s="41"/>
      <c r="BL136" s="35">
        <v>30</v>
      </c>
      <c r="BM136" s="35">
        <v>25</v>
      </c>
      <c r="BN136" s="35">
        <v>17</v>
      </c>
      <c r="BO136" s="35">
        <v>2340</v>
      </c>
      <c r="BP136" s="35">
        <v>1200</v>
      </c>
      <c r="BQ136" s="35">
        <v>408</v>
      </c>
      <c r="BR136" s="35">
        <v>3948</v>
      </c>
      <c r="BS136" s="34">
        <v>116.14756313959758</v>
      </c>
      <c r="BT136" s="35">
        <v>15</v>
      </c>
      <c r="BU136" s="35">
        <v>30</v>
      </c>
      <c r="BV136" s="35">
        <v>80</v>
      </c>
      <c r="BW136" s="35">
        <v>30</v>
      </c>
      <c r="BX136" s="37"/>
      <c r="BY136" s="40">
        <v>0.98578681447252048</v>
      </c>
      <c r="CA136" s="38">
        <v>0.10394571149410288</v>
      </c>
      <c r="CB136" s="38">
        <v>0.10383869284462405</v>
      </c>
      <c r="CC136" s="36">
        <v>43.062133749326073</v>
      </c>
      <c r="CD136" s="36">
        <v>39.581666959246192</v>
      </c>
      <c r="CE136" s="35">
        <v>125.05682588501162</v>
      </c>
      <c r="CF136" s="36">
        <v>25.549344475862625</v>
      </c>
      <c r="CG136" s="42">
        <v>0.98578681447252048</v>
      </c>
      <c r="CH136" s="35">
        <v>3872.970603790588</v>
      </c>
      <c r="CI136" s="42">
        <v>0.99360039374619191</v>
      </c>
      <c r="CJ136" s="42">
        <v>0.99358861076336746</v>
      </c>
      <c r="CK136" s="43">
        <v>0.8499246185590329</v>
      </c>
      <c r="CM136" s="39"/>
      <c r="CN136" s="35"/>
      <c r="CO136" s="42">
        <v>0.99331377448324942</v>
      </c>
      <c r="CQ136" s="37">
        <v>1.0450782063951261</v>
      </c>
    </row>
    <row r="137" spans="1:95" ht="11.25" customHeight="1">
      <c r="A137" s="33">
        <v>44593</v>
      </c>
      <c r="B137" s="34">
        <v>168.59461975097656</v>
      </c>
      <c r="C137" s="35">
        <v>151.23491585254669</v>
      </c>
      <c r="D137" s="35">
        <v>151.23491585254669</v>
      </c>
      <c r="E137" s="35">
        <v>139.40316018462181</v>
      </c>
      <c r="F137" s="34">
        <v>126.35242899258931</v>
      </c>
      <c r="G137" s="36">
        <v>14.051708668470383</v>
      </c>
      <c r="H137" s="34">
        <v>14.051708668470383</v>
      </c>
      <c r="I137" s="34">
        <v>3428.2628173828125</v>
      </c>
      <c r="J137" s="35">
        <v>1030.8226195516909</v>
      </c>
      <c r="K137" s="35">
        <v>347.18526391615603</v>
      </c>
      <c r="L137" s="34">
        <v>604.03878847757971</v>
      </c>
      <c r="M137" s="34">
        <v>24.570330758889515</v>
      </c>
      <c r="N137" s="35">
        <v>12.285165379444758</v>
      </c>
      <c r="O137" s="35">
        <v>24.570330758889515</v>
      </c>
      <c r="P137" s="35">
        <v>65.520882023705369</v>
      </c>
      <c r="Q137" s="34">
        <v>9363.4232177734375</v>
      </c>
      <c r="R137" s="34">
        <v>343.16411240895587</v>
      </c>
      <c r="U137" s="36">
        <v>23.78703907684044</v>
      </c>
      <c r="V137" s="38">
        <v>1.0422880320921029</v>
      </c>
      <c r="W137" s="36">
        <v>21.370373938439077</v>
      </c>
      <c r="X137" s="35">
        <v>4032.3016058603921</v>
      </c>
      <c r="Y137" s="34">
        <v>2050.2549339149655</v>
      </c>
      <c r="Z137" s="35">
        <v>1982.0466719454266</v>
      </c>
      <c r="AA137" s="34">
        <v>951.22405239373575</v>
      </c>
      <c r="AB137" s="34">
        <v>17.359703898429871</v>
      </c>
      <c r="AC137" s="34">
        <v>11.831755667924881</v>
      </c>
      <c r="AD137" s="34">
        <v>13.030834058920542</v>
      </c>
      <c r="AE137" s="39">
        <v>13.518164399439334</v>
      </c>
      <c r="AF137" s="39">
        <v>11.04452806662526</v>
      </c>
      <c r="AG137" s="39">
        <v>7.439684226774772</v>
      </c>
      <c r="AH137" s="35">
        <v>3368.9043571917382</v>
      </c>
      <c r="AI137" s="35">
        <v>6993.0927417348048</v>
      </c>
      <c r="AJ137" s="35">
        <v>10974.874889324828</v>
      </c>
      <c r="AK137" s="35">
        <v>2317.8916933402329</v>
      </c>
      <c r="AL137" s="35">
        <v>4747.5496894512498</v>
      </c>
      <c r="AM137" s="35">
        <v>8686.9055516424014</v>
      </c>
      <c r="AN137" s="38">
        <v>0.10488568273794352</v>
      </c>
      <c r="AO137" s="38">
        <v>0.10693283143314829</v>
      </c>
      <c r="AP137" s="38">
        <v>0.10240860528184059</v>
      </c>
      <c r="AQ137" s="36">
        <v>17.168049214999911</v>
      </c>
      <c r="AR137" s="36">
        <v>10.711110364868079</v>
      </c>
      <c r="AS137" s="36">
        <v>12.010764203903566</v>
      </c>
      <c r="AT137" s="36">
        <v>12.844918528679878</v>
      </c>
      <c r="AU137" s="36">
        <v>28.485990671654047</v>
      </c>
      <c r="AV137" s="36">
        <v>107.18609550679336</v>
      </c>
      <c r="AW137" s="36">
        <v>134.33502649348731</v>
      </c>
      <c r="AX137" s="36">
        <v>107.65243255665206</v>
      </c>
      <c r="AY137" s="36">
        <v>75.719162572041682</v>
      </c>
      <c r="AZ137" s="40">
        <v>0.99469985357178581</v>
      </c>
      <c r="BA137" s="40">
        <v>0.99482462904738356</v>
      </c>
      <c r="BB137" s="40">
        <v>0.99245751186838704</v>
      </c>
      <c r="BC137" s="40">
        <v>0.99445836120575182</v>
      </c>
      <c r="BD137" s="40">
        <v>0.99399985412792036</v>
      </c>
      <c r="BE137" s="40">
        <v>0.98766118787989721</v>
      </c>
      <c r="BF137" s="36">
        <v>114.41027685334284</v>
      </c>
      <c r="BG137" s="36">
        <v>112.2199780850477</v>
      </c>
      <c r="BH137" s="36">
        <v>117.17765286398131</v>
      </c>
      <c r="BJ137" s="41"/>
      <c r="BK137" s="41"/>
      <c r="BL137" s="35">
        <v>30</v>
      </c>
      <c r="BM137" s="35">
        <v>24.510416666666668</v>
      </c>
      <c r="BN137" s="35">
        <v>16.510416666666668</v>
      </c>
      <c r="BO137" s="35">
        <v>2340</v>
      </c>
      <c r="BP137" s="35">
        <v>1176.5</v>
      </c>
      <c r="BQ137" s="35">
        <v>396.25</v>
      </c>
      <c r="BR137" s="35">
        <v>3912.75</v>
      </c>
      <c r="BS137" s="34">
        <v>112.28947647412618</v>
      </c>
      <c r="BT137" s="35">
        <v>15</v>
      </c>
      <c r="BU137" s="35">
        <v>30</v>
      </c>
      <c r="BV137" s="35">
        <v>80</v>
      </c>
      <c r="BW137" s="35">
        <v>30</v>
      </c>
      <c r="BX137" s="37"/>
      <c r="BY137" s="40">
        <v>0.98521823405525133</v>
      </c>
      <c r="CA137" s="38">
        <v>0.10514443792743258</v>
      </c>
      <c r="CB137" s="38">
        <v>0.10525036959448369</v>
      </c>
      <c r="CC137" s="36">
        <v>42.222293625275292</v>
      </c>
      <c r="CD137" s="36">
        <v>39.88992378377155</v>
      </c>
      <c r="CE137" s="35">
        <v>121.71760748500895</v>
      </c>
      <c r="CF137" s="36">
        <v>26.160015752969194</v>
      </c>
      <c r="CG137" s="42">
        <v>0.98521823405525133</v>
      </c>
      <c r="CH137" s="35">
        <v>3693.449644596215</v>
      </c>
      <c r="CI137" s="42">
        <v>0.99334759286759522</v>
      </c>
      <c r="CJ137" s="42">
        <v>0.99322409120870903</v>
      </c>
      <c r="CK137" s="43">
        <v>0.85019999803593738</v>
      </c>
      <c r="CM137" s="39"/>
      <c r="CN137" s="35"/>
      <c r="CO137" s="42">
        <v>0.99315396271668166</v>
      </c>
      <c r="CQ137" s="37">
        <v>1.0422880320921029</v>
      </c>
    </row>
    <row r="138" spans="1:95" ht="11.25" customHeight="1">
      <c r="A138" s="33">
        <v>44592</v>
      </c>
      <c r="B138" s="34">
        <v>168.45662752787271</v>
      </c>
      <c r="C138" s="35">
        <v>150.71288776397705</v>
      </c>
      <c r="D138" s="35">
        <v>150.71288776397705</v>
      </c>
      <c r="E138" s="35">
        <v>138.49385668834051</v>
      </c>
      <c r="F138" s="34">
        <v>125.04626139005025</v>
      </c>
      <c r="G138" s="36">
        <v>13.934966395298639</v>
      </c>
      <c r="H138" s="34">
        <v>13.934966395298639</v>
      </c>
      <c r="I138" s="34">
        <v>3466.0461247762046</v>
      </c>
      <c r="J138" s="35">
        <v>1030.1561237724941</v>
      </c>
      <c r="K138" s="35">
        <v>343.38537459083142</v>
      </c>
      <c r="L138" s="34">
        <v>611.95571200052893</v>
      </c>
      <c r="M138" s="34">
        <v>23.320978979269665</v>
      </c>
      <c r="N138" s="35">
        <v>11.660489489634832</v>
      </c>
      <c r="O138" s="35">
        <v>23.320978979269665</v>
      </c>
      <c r="P138" s="35">
        <v>62.189277278052437</v>
      </c>
      <c r="Q138" s="34">
        <v>8839.9688110351563</v>
      </c>
      <c r="R138" s="34">
        <v>347.37189865112305</v>
      </c>
      <c r="U138" s="36">
        <v>23.678400693116359</v>
      </c>
      <c r="V138" s="38">
        <v>1.0461789897270044</v>
      </c>
      <c r="W138" s="36">
        <v>20.132093824725565</v>
      </c>
      <c r="X138" s="35">
        <v>4078.0018367767334</v>
      </c>
      <c r="Y138" s="34">
        <v>2092.5046264128787</v>
      </c>
      <c r="Z138" s="35">
        <v>1985.4972103638543</v>
      </c>
      <c r="AA138" s="34">
        <v>955.34108659136041</v>
      </c>
      <c r="AB138" s="34">
        <v>17.743739763895672</v>
      </c>
      <c r="AC138" s="34">
        <v>12.219031075636545</v>
      </c>
      <c r="AD138" s="34">
        <v>13.28712409734726</v>
      </c>
      <c r="AE138" s="39">
        <v>13.796733800524473</v>
      </c>
      <c r="AF138" s="39">
        <v>11.03738704041958</v>
      </c>
      <c r="AG138" s="39">
        <v>7.3582580269463875</v>
      </c>
      <c r="AH138" s="35">
        <v>3230.1022150770364</v>
      </c>
      <c r="AI138" s="35">
        <v>6688.014131910445</v>
      </c>
      <c r="AJ138" s="35">
        <v>10405.948788069383</v>
      </c>
      <c r="AK138" s="35">
        <v>2210.6286237342424</v>
      </c>
      <c r="AL138" s="35">
        <v>4546.8799315036858</v>
      </c>
      <c r="AM138" s="35">
        <v>8274.8279792152589</v>
      </c>
      <c r="AN138" s="38">
        <v>0.10719140266925253</v>
      </c>
      <c r="AO138" s="38">
        <v>0.10686734955973239</v>
      </c>
      <c r="AP138" s="38">
        <v>0.10027177959117367</v>
      </c>
      <c r="AQ138" s="36">
        <v>17.334913765034599</v>
      </c>
      <c r="AR138" s="36">
        <v>11.019035303843417</v>
      </c>
      <c r="AS138" s="36">
        <v>12.106211075992984</v>
      </c>
      <c r="AT138" s="36">
        <v>13.095475809851406</v>
      </c>
      <c r="AU138" s="36">
        <v>28.317863682188122</v>
      </c>
      <c r="AV138" s="36">
        <v>106.02764230067139</v>
      </c>
      <c r="AW138" s="36">
        <v>134.65495057940319</v>
      </c>
      <c r="AX138" s="36">
        <v>108.05061106823807</v>
      </c>
      <c r="AY138" s="36">
        <v>76.771899134210699</v>
      </c>
      <c r="AZ138" s="40">
        <v>0.99472526078580403</v>
      </c>
      <c r="BA138" s="40">
        <v>0.99487099300386461</v>
      </c>
      <c r="BB138" s="40">
        <v>0.99248452325120728</v>
      </c>
      <c r="BC138" s="40">
        <v>0.99407613035077314</v>
      </c>
      <c r="BD138" s="40">
        <v>0.99377202298965839</v>
      </c>
      <c r="BE138" s="40">
        <v>0.98718672550450692</v>
      </c>
      <c r="BF138" s="36">
        <v>111.94927672536332</v>
      </c>
      <c r="BG138" s="36">
        <v>112.28873972674624</v>
      </c>
      <c r="BH138" s="36">
        <v>119.67474845790299</v>
      </c>
      <c r="BJ138" s="41"/>
      <c r="BK138" s="41"/>
      <c r="BL138" s="35">
        <v>30</v>
      </c>
      <c r="BM138" s="35">
        <v>24</v>
      </c>
      <c r="BN138" s="35">
        <v>16</v>
      </c>
      <c r="BO138" s="35">
        <v>2340</v>
      </c>
      <c r="BP138" s="35">
        <v>1152</v>
      </c>
      <c r="BQ138" s="35">
        <v>384</v>
      </c>
      <c r="BR138" s="35">
        <v>3876</v>
      </c>
      <c r="BS138" s="34">
        <v>111.12302470207214</v>
      </c>
      <c r="BT138" s="35">
        <v>15</v>
      </c>
      <c r="BU138" s="35">
        <v>30</v>
      </c>
      <c r="BV138" s="35">
        <v>80</v>
      </c>
      <c r="BW138" s="35">
        <v>30</v>
      </c>
      <c r="BX138" s="37"/>
      <c r="BY138" s="40">
        <v>0.9852273125581934</v>
      </c>
      <c r="CA138" s="38">
        <v>0.10598056598171347</v>
      </c>
      <c r="CB138" s="38">
        <v>0.10640955425744925</v>
      </c>
      <c r="CC138" s="36">
        <v>43.249894936879478</v>
      </c>
      <c r="CD138" s="36">
        <v>40.460160144870997</v>
      </c>
      <c r="CE138" s="35">
        <v>122.57182410925451</v>
      </c>
      <c r="CF138" s="36">
        <v>26.546027331503101</v>
      </c>
      <c r="CG138" s="42">
        <v>0.9852273125581934</v>
      </c>
      <c r="CH138" s="35">
        <v>3505.7818897443321</v>
      </c>
      <c r="CI138" s="42">
        <v>0.9933478522872482</v>
      </c>
      <c r="CJ138" s="42">
        <v>0.9928765112198138</v>
      </c>
      <c r="CK138" s="43">
        <v>0.84993736234208739</v>
      </c>
      <c r="CM138" s="39"/>
      <c r="CN138" s="35"/>
      <c r="CO138" s="42">
        <v>0.99305294405968281</v>
      </c>
      <c r="CQ138" s="37">
        <v>1.0461789897270044</v>
      </c>
    </row>
    <row r="139" spans="1:95" ht="11.25" customHeight="1">
      <c r="A139" s="33">
        <v>44591</v>
      </c>
      <c r="B139" s="34">
        <v>167.77076848347983</v>
      </c>
      <c r="C139" s="35">
        <v>150.11979373296103</v>
      </c>
      <c r="D139" s="35">
        <v>150.11979373296103</v>
      </c>
      <c r="E139" s="35">
        <v>138.06468798716864</v>
      </c>
      <c r="F139" s="34">
        <v>124.77831745147705</v>
      </c>
      <c r="G139" s="36">
        <v>13.99922243754069</v>
      </c>
      <c r="H139" s="34">
        <v>13.99922243754069</v>
      </c>
      <c r="I139" s="34">
        <v>3462.314493815104</v>
      </c>
      <c r="J139" s="35">
        <v>1029.0470322174922</v>
      </c>
      <c r="K139" s="35">
        <v>343.01567740583073</v>
      </c>
      <c r="L139" s="34">
        <v>610.93885358174646</v>
      </c>
      <c r="M139" s="34">
        <v>23.680523455142975</v>
      </c>
      <c r="N139" s="35">
        <v>11.840261727571487</v>
      </c>
      <c r="O139" s="35">
        <v>23.680523455142975</v>
      </c>
      <c r="P139" s="35">
        <v>63.148062547047928</v>
      </c>
      <c r="Q139" s="34">
        <v>9095.2470804850254</v>
      </c>
      <c r="R139" s="34">
        <v>345.61942831675213</v>
      </c>
      <c r="U139" s="36">
        <v>23.870084638948796</v>
      </c>
      <c r="V139" s="38">
        <v>1.0393253722447175</v>
      </c>
      <c r="W139" s="36">
        <v>20.442474582277704</v>
      </c>
      <c r="X139" s="35">
        <v>4073.2533473968506</v>
      </c>
      <c r="Y139" s="34">
        <v>2090.2517841917811</v>
      </c>
      <c r="Z139" s="35">
        <v>1983.0015632050693</v>
      </c>
      <c r="AA139" s="34">
        <v>953.95453098757719</v>
      </c>
      <c r="AB139" s="34">
        <v>17.650974750518799</v>
      </c>
      <c r="AC139" s="34">
        <v>12.055105745792389</v>
      </c>
      <c r="AD139" s="34">
        <v>13.317736566066742</v>
      </c>
      <c r="AE139" s="39">
        <v>13.781879895769986</v>
      </c>
      <c r="AF139" s="39">
        <v>11.025503916615989</v>
      </c>
      <c r="AG139" s="39">
        <v>7.3503359444106584</v>
      </c>
      <c r="AH139" s="35">
        <v>3312.3928192266981</v>
      </c>
      <c r="AI139" s="35">
        <v>6859.9828959543329</v>
      </c>
      <c r="AJ139" s="35">
        <v>10676.110960045105</v>
      </c>
      <c r="AK139" s="35">
        <v>2266.7832699504247</v>
      </c>
      <c r="AL139" s="35">
        <v>4663.1905888631054</v>
      </c>
      <c r="AM139" s="35">
        <v>8488.5540912493107</v>
      </c>
      <c r="AN139" s="38">
        <v>0.10715727891984003</v>
      </c>
      <c r="AO139" s="38">
        <v>0.10719898763235389</v>
      </c>
      <c r="AP139" s="38">
        <v>0.10145913092153218</v>
      </c>
      <c r="AQ139" s="36">
        <v>17.275235265208043</v>
      </c>
      <c r="AR139" s="36">
        <v>10.892770819438637</v>
      </c>
      <c r="AS139" s="36">
        <v>12.162067469244194</v>
      </c>
      <c r="AT139" s="36">
        <v>12.869133476073277</v>
      </c>
      <c r="AU139" s="36">
        <v>27.823581938731667</v>
      </c>
      <c r="AV139" s="36">
        <v>104.15175450067031</v>
      </c>
      <c r="AW139" s="36">
        <v>133.67134362956548</v>
      </c>
      <c r="AX139" s="36">
        <v>106.89546809548433</v>
      </c>
      <c r="AY139" s="36">
        <v>75.295250138270845</v>
      </c>
      <c r="AZ139" s="40">
        <v>0.99477662382437182</v>
      </c>
      <c r="BA139" s="40">
        <v>0.99492181951308223</v>
      </c>
      <c r="BB139" s="40">
        <v>0.99256079870985958</v>
      </c>
      <c r="BC139" s="40">
        <v>0.99432273316700681</v>
      </c>
      <c r="BD139" s="40">
        <v>0.99403335947598159</v>
      </c>
      <c r="BE139" s="40">
        <v>0.98773033035060254</v>
      </c>
      <c r="BF139" s="36">
        <v>111.98492646474075</v>
      </c>
      <c r="BG139" s="36">
        <v>111.94135565118212</v>
      </c>
      <c r="BH139" s="36">
        <v>118.27422422217198</v>
      </c>
      <c r="BJ139" s="41"/>
      <c r="BK139" s="41"/>
      <c r="BL139" s="35">
        <v>30</v>
      </c>
      <c r="BM139" s="35">
        <v>24</v>
      </c>
      <c r="BN139" s="35">
        <v>16</v>
      </c>
      <c r="BO139" s="35">
        <v>2340</v>
      </c>
      <c r="BP139" s="35">
        <v>1152</v>
      </c>
      <c r="BQ139" s="35">
        <v>384</v>
      </c>
      <c r="BR139" s="35">
        <v>3876</v>
      </c>
      <c r="BS139" s="34">
        <v>110.74930079778035</v>
      </c>
      <c r="BT139" s="35">
        <v>15</v>
      </c>
      <c r="BU139" s="35">
        <v>30</v>
      </c>
      <c r="BV139" s="35">
        <v>80</v>
      </c>
      <c r="BW139" s="35">
        <v>30</v>
      </c>
      <c r="BX139" s="37"/>
      <c r="BY139" s="40">
        <v>0.98537032954105308</v>
      </c>
      <c r="CA139" s="38">
        <v>0.10625892202811521</v>
      </c>
      <c r="CB139" s="38">
        <v>0.10660515291505825</v>
      </c>
      <c r="CC139" s="36">
        <v>43.02381706237793</v>
      </c>
      <c r="CD139" s="36">
        <v>40.33007355389087</v>
      </c>
      <c r="CE139" s="35">
        <v>121.33874396626031</v>
      </c>
      <c r="CF139" s="36">
        <v>26.082922172693827</v>
      </c>
      <c r="CG139" s="42">
        <v>0.98537032954105308</v>
      </c>
      <c r="CH139" s="35">
        <v>3595.4265173101198</v>
      </c>
      <c r="CI139" s="42">
        <v>0.99341370951648333</v>
      </c>
      <c r="CJ139" s="42">
        <v>0.99317534913525418</v>
      </c>
      <c r="CK139" s="43">
        <v>0.85001206616028746</v>
      </c>
      <c r="CM139" s="39"/>
      <c r="CN139" s="35"/>
      <c r="CO139" s="42">
        <v>0.99317413799218046</v>
      </c>
      <c r="CQ139" s="37">
        <v>1.0393253722447175</v>
      </c>
    </row>
    <row r="140" spans="1:95" ht="11.25" customHeight="1">
      <c r="A140" s="33">
        <v>44590</v>
      </c>
      <c r="B140" s="34">
        <v>168.51842546463013</v>
      </c>
      <c r="C140" s="35">
        <v>151.03977419932684</v>
      </c>
      <c r="D140" s="35">
        <v>151.03977419932684</v>
      </c>
      <c r="E140" s="35">
        <v>139.19917534788451</v>
      </c>
      <c r="F140" s="34">
        <v>125.76124779383342</v>
      </c>
      <c r="G140" s="36">
        <v>14.027652154366175</v>
      </c>
      <c r="H140" s="34">
        <v>14.027652154366175</v>
      </c>
      <c r="I140" s="34">
        <v>3462.7213490804038</v>
      </c>
      <c r="J140" s="35">
        <v>1029.16795514464</v>
      </c>
      <c r="K140" s="35">
        <v>343.05598504821336</v>
      </c>
      <c r="L140" s="34">
        <v>610.91472880045569</v>
      </c>
      <c r="M140" s="34">
        <v>24.750642120838165</v>
      </c>
      <c r="N140" s="35">
        <v>12.375321060419083</v>
      </c>
      <c r="O140" s="35">
        <v>24.750642120838165</v>
      </c>
      <c r="P140" s="35">
        <v>66.001712322235107</v>
      </c>
      <c r="Q140" s="34">
        <v>9513.1490173339844</v>
      </c>
      <c r="R140" s="34">
        <v>346.6441075007121</v>
      </c>
      <c r="U140" s="36">
        <v>23.728110966859035</v>
      </c>
      <c r="V140" s="38">
        <v>1.0443964294865464</v>
      </c>
      <c r="W140" s="36">
        <v>21.366266392240583</v>
      </c>
      <c r="X140" s="35">
        <v>4073.6360778808594</v>
      </c>
      <c r="Y140" s="34">
        <v>2090.4974088875501</v>
      </c>
      <c r="Z140" s="35">
        <v>1983.138668993309</v>
      </c>
      <c r="AA140" s="34">
        <v>953.97071384866899</v>
      </c>
      <c r="AB140" s="34">
        <v>17.478651265303295</v>
      </c>
      <c r="AC140" s="34">
        <v>11.840598851442337</v>
      </c>
      <c r="AD140" s="34">
        <v>13.149237106243769</v>
      </c>
      <c r="AE140" s="39">
        <v>13.783499399258574</v>
      </c>
      <c r="AF140" s="39">
        <v>11.026799519406858</v>
      </c>
      <c r="AG140" s="39">
        <v>7.351199679604572</v>
      </c>
      <c r="AH140" s="35">
        <v>3452.0229850189612</v>
      </c>
      <c r="AI140" s="35">
        <v>7149.4518658638053</v>
      </c>
      <c r="AJ140" s="35">
        <v>11127.126417489886</v>
      </c>
      <c r="AK140" s="35">
        <v>2362.3188503502074</v>
      </c>
      <c r="AL140" s="35">
        <v>4859.850058419931</v>
      </c>
      <c r="AM140" s="35">
        <v>8846.9343733594196</v>
      </c>
      <c r="AN140" s="38">
        <v>0.10742725153673624</v>
      </c>
      <c r="AO140" s="38">
        <v>0.10771367224612427</v>
      </c>
      <c r="AP140" s="38">
        <v>0.10298837523675178</v>
      </c>
      <c r="AQ140" s="36">
        <v>17.104377792498724</v>
      </c>
      <c r="AR140" s="36">
        <v>10.698108791912073</v>
      </c>
      <c r="AS140" s="36">
        <v>12.008281248720976</v>
      </c>
      <c r="AT140" s="36">
        <v>12.971220456833947</v>
      </c>
      <c r="AU140" s="36">
        <v>28.043575663220217</v>
      </c>
      <c r="AV140" s="36">
        <v>104.97057040398434</v>
      </c>
      <c r="AW140" s="36">
        <v>134.00173003116339</v>
      </c>
      <c r="AX140" s="36">
        <v>106.91632553774403</v>
      </c>
      <c r="AY140" s="36">
        <v>74.547896111306855</v>
      </c>
      <c r="AZ140" s="40">
        <v>0.99476136718013974</v>
      </c>
      <c r="BA140" s="40">
        <v>0.99490711815728627</v>
      </c>
      <c r="BB140" s="40">
        <v>0.99253959512563084</v>
      </c>
      <c r="BC140" s="40">
        <v>0.99450911528944907</v>
      </c>
      <c r="BD140" s="40">
        <v>0.99422953891043742</v>
      </c>
      <c r="BE140" s="40">
        <v>0.98813480851400004</v>
      </c>
      <c r="BF140" s="36">
        <v>111.70350007415422</v>
      </c>
      <c r="BG140" s="36">
        <v>111.4064700401279</v>
      </c>
      <c r="BH140" s="36">
        <v>116.51800479825179</v>
      </c>
      <c r="BJ140" s="41"/>
      <c r="BK140" s="41"/>
      <c r="BL140" s="35">
        <v>30</v>
      </c>
      <c r="BM140" s="35">
        <v>24</v>
      </c>
      <c r="BN140" s="35">
        <v>16</v>
      </c>
      <c r="BO140" s="35">
        <v>2340</v>
      </c>
      <c r="BP140" s="35">
        <v>1152</v>
      </c>
      <c r="BQ140" s="35">
        <v>384</v>
      </c>
      <c r="BR140" s="35">
        <v>3876</v>
      </c>
      <c r="BS140" s="34">
        <v>111.73678509394328</v>
      </c>
      <c r="BT140" s="35">
        <v>15</v>
      </c>
      <c r="BU140" s="35">
        <v>30</v>
      </c>
      <c r="BV140" s="35">
        <v>80</v>
      </c>
      <c r="BW140" s="35">
        <v>30</v>
      </c>
      <c r="BX140" s="37"/>
      <c r="BY140" s="40">
        <v>0.98532750999330665</v>
      </c>
      <c r="CA140" s="38">
        <v>0.10680868595574289</v>
      </c>
      <c r="CB140" s="38">
        <v>0.10707261483859923</v>
      </c>
      <c r="CC140" s="36">
        <v>42.468487222989403</v>
      </c>
      <c r="CD140" s="36">
        <v>39.810767833131777</v>
      </c>
      <c r="CE140" s="35">
        <v>121.28229322893166</v>
      </c>
      <c r="CF140" s="36">
        <v>26.289136301892647</v>
      </c>
      <c r="CG140" s="42">
        <v>0.98532750999330665</v>
      </c>
      <c r="CH140" s="35">
        <v>3747.0578370715334</v>
      </c>
      <c r="CI140" s="42">
        <v>0.99339464636068131</v>
      </c>
      <c r="CJ140" s="42">
        <v>0.9933997617640935</v>
      </c>
      <c r="CK140" s="43">
        <v>0.85003208015619824</v>
      </c>
      <c r="CM140" s="39"/>
      <c r="CN140" s="35"/>
      <c r="CO140" s="42">
        <v>0.993120172060731</v>
      </c>
      <c r="CQ140" s="37">
        <v>1.0443964294865464</v>
      </c>
    </row>
    <row r="141" spans="1:95" ht="11.25" customHeight="1">
      <c r="A141" s="33">
        <v>44589</v>
      </c>
      <c r="B141" s="34">
        <v>165.54105504353842</v>
      </c>
      <c r="C141" s="35">
        <v>148.22003271182379</v>
      </c>
      <c r="D141" s="35">
        <v>148.22003271182379</v>
      </c>
      <c r="E141" s="35">
        <v>136.53779272238415</v>
      </c>
      <c r="F141" s="34">
        <v>123.68601536750793</v>
      </c>
      <c r="G141" s="36">
        <v>14.007709284623465</v>
      </c>
      <c r="H141" s="34">
        <v>14.007709284623465</v>
      </c>
      <c r="I141" s="34">
        <v>3426.0061594645181</v>
      </c>
      <c r="J141" s="35">
        <v>1018.2557006458011</v>
      </c>
      <c r="K141" s="35">
        <v>339.41856688193371</v>
      </c>
      <c r="L141" s="34">
        <v>605.44439951578772</v>
      </c>
      <c r="M141" s="34">
        <v>24.973024070262909</v>
      </c>
      <c r="N141" s="35">
        <v>12.486512035131454</v>
      </c>
      <c r="O141" s="35">
        <v>24.973024070262909</v>
      </c>
      <c r="P141" s="35">
        <v>66.594730854034424</v>
      </c>
      <c r="Q141" s="34">
        <v>9446.9018046061192</v>
      </c>
      <c r="R141" s="34">
        <v>335.52769311269122</v>
      </c>
      <c r="U141" s="36">
        <v>24.141457389902182</v>
      </c>
      <c r="V141" s="38">
        <v>1.0297141380603838</v>
      </c>
      <c r="W141" s="36">
        <v>21.558240077167106</v>
      </c>
      <c r="X141" s="35">
        <v>4031.4505589803057</v>
      </c>
      <c r="Y141" s="34">
        <v>2068.3318919367834</v>
      </c>
      <c r="Z141" s="35">
        <v>1963.1186670435225</v>
      </c>
      <c r="AA141" s="34">
        <v>944.86296639772149</v>
      </c>
      <c r="AB141" s="34">
        <v>17.32102233171463</v>
      </c>
      <c r="AC141" s="34">
        <v>11.682239989439646</v>
      </c>
      <c r="AD141" s="34">
        <v>12.948227107524872</v>
      </c>
      <c r="AE141" s="39">
        <v>13.637353133649123</v>
      </c>
      <c r="AF141" s="39">
        <v>10.909882506919297</v>
      </c>
      <c r="AG141" s="39">
        <v>7.2732550046128646</v>
      </c>
      <c r="AH141" s="35">
        <v>3436.2429316724138</v>
      </c>
      <c r="AI141" s="35">
        <v>7112.485046547773</v>
      </c>
      <c r="AJ141" s="35">
        <v>11062.486062780979</v>
      </c>
      <c r="AK141" s="35">
        <v>2351.9312152210496</v>
      </c>
      <c r="AL141" s="35">
        <v>4836.3530353564647</v>
      </c>
      <c r="AM141" s="35">
        <v>8798.5724224076876</v>
      </c>
      <c r="AN141" s="38">
        <v>0.10705172411343973</v>
      </c>
      <c r="AO141" s="38">
        <v>0.10769434198735009</v>
      </c>
      <c r="AP141" s="38">
        <v>0.10338111979000673</v>
      </c>
      <c r="AQ141" s="36">
        <v>17.214644105175434</v>
      </c>
      <c r="AR141" s="36">
        <v>10.714012730880125</v>
      </c>
      <c r="AS141" s="36">
        <v>11.99189211455051</v>
      </c>
      <c r="AT141" s="36">
        <v>12.823344128795313</v>
      </c>
      <c r="AU141" s="36">
        <v>27.736063266840834</v>
      </c>
      <c r="AV141" s="36">
        <v>103.88544561290291</v>
      </c>
      <c r="AW141" s="36">
        <v>131.17561107712805</v>
      </c>
      <c r="AX141" s="36">
        <v>104.31430337604949</v>
      </c>
      <c r="AY141" s="36">
        <v>72.444306302554324</v>
      </c>
      <c r="AZ141" s="40">
        <v>0.99469095356432102</v>
      </c>
      <c r="BA141" s="40">
        <v>0.99483639347919883</v>
      </c>
      <c r="BB141" s="40">
        <v>0.99243118910012773</v>
      </c>
      <c r="BC141" s="40">
        <v>0.99454773845178546</v>
      </c>
      <c r="BD141" s="40">
        <v>0.99426508712989425</v>
      </c>
      <c r="BE141" s="40">
        <v>0.98819292032553674</v>
      </c>
      <c r="BF141" s="36">
        <v>112.09534549190384</v>
      </c>
      <c r="BG141" s="36">
        <v>111.42646659570597</v>
      </c>
      <c r="BH141" s="36">
        <v>116.07535325961881</v>
      </c>
      <c r="BJ141" s="41"/>
      <c r="BK141" s="41"/>
      <c r="BL141" s="35">
        <v>30</v>
      </c>
      <c r="BM141" s="35">
        <v>24</v>
      </c>
      <c r="BN141" s="35">
        <v>16</v>
      </c>
      <c r="BO141" s="35">
        <v>2340</v>
      </c>
      <c r="BP141" s="35">
        <v>1152</v>
      </c>
      <c r="BQ141" s="35">
        <v>384</v>
      </c>
      <c r="BR141" s="35">
        <v>3876</v>
      </c>
      <c r="BS141" s="34">
        <v>109.59430305163066</v>
      </c>
      <c r="BT141" s="35">
        <v>15</v>
      </c>
      <c r="BU141" s="35">
        <v>30</v>
      </c>
      <c r="BV141" s="35">
        <v>80</v>
      </c>
      <c r="BW141" s="35">
        <v>30</v>
      </c>
      <c r="BX141" s="37"/>
      <c r="BY141" s="40">
        <v>0.98513234307497544</v>
      </c>
      <c r="CA141" s="38">
        <v>0.10667006514134175</v>
      </c>
      <c r="CB141" s="38">
        <v>0.10687906769717205</v>
      </c>
      <c r="CC141" s="36">
        <v>41.951489428679146</v>
      </c>
      <c r="CD141" s="36">
        <v>39.920548950606069</v>
      </c>
      <c r="CE141" s="35">
        <v>118.5615143253868</v>
      </c>
      <c r="CF141" s="36">
        <v>26.000369505991209</v>
      </c>
      <c r="CG141" s="42">
        <v>0.98513234307497544</v>
      </c>
      <c r="CH141" s="35">
        <v>3729.0117519485175</v>
      </c>
      <c r="CI141" s="42">
        <v>0.99330304495360899</v>
      </c>
      <c r="CJ141" s="42">
        <v>0.99344051912858056</v>
      </c>
      <c r="CK141" s="43">
        <v>0.84981971360975206</v>
      </c>
      <c r="CM141" s="39"/>
      <c r="CN141" s="35"/>
      <c r="CO141" s="42">
        <v>0.99319574190249227</v>
      </c>
      <c r="CQ141" s="37">
        <v>1.0297141380603838</v>
      </c>
    </row>
    <row r="142" spans="1:95" ht="11.25" customHeight="1">
      <c r="A142" s="33">
        <v>44588</v>
      </c>
      <c r="B142" s="34">
        <v>166.24822425842285</v>
      </c>
      <c r="C142" s="35">
        <v>148.89231966932616</v>
      </c>
      <c r="D142" s="35">
        <v>148.89231966932616</v>
      </c>
      <c r="E142" s="35">
        <v>137.2712442278862</v>
      </c>
      <c r="F142" s="34">
        <v>124.16295735041301</v>
      </c>
      <c r="G142" s="36">
        <v>14.31573443611463</v>
      </c>
      <c r="H142" s="34">
        <v>14.31573443611463</v>
      </c>
      <c r="I142" s="34">
        <v>3447.1030960083008</v>
      </c>
      <c r="J142" s="35">
        <v>1020.0393995351227</v>
      </c>
      <c r="K142" s="35">
        <v>307.37414293170224</v>
      </c>
      <c r="L142" s="34">
        <v>608.00753784179688</v>
      </c>
      <c r="M142" s="34">
        <v>26.151897390683491</v>
      </c>
      <c r="N142" s="35">
        <v>13.075948695341745</v>
      </c>
      <c r="O142" s="35">
        <v>26.151897390683491</v>
      </c>
      <c r="P142" s="35">
        <v>69.738393041822633</v>
      </c>
      <c r="Q142" s="34">
        <v>9684.1258748372402</v>
      </c>
      <c r="R142" s="34">
        <v>340.62164815266925</v>
      </c>
      <c r="U142" s="36">
        <v>24.112455668272801</v>
      </c>
      <c r="V142" s="38">
        <v>1.0307362035762055</v>
      </c>
      <c r="W142" s="36">
        <v>21.997803443050529</v>
      </c>
      <c r="X142" s="35">
        <v>4055.1106338500977</v>
      </c>
      <c r="Y142" s="34">
        <v>2119.689553541476</v>
      </c>
      <c r="Z142" s="35">
        <v>1935.4210803086219</v>
      </c>
      <c r="AA142" s="34">
        <v>915.38168077349906</v>
      </c>
      <c r="AB142" s="34">
        <v>17.355904589096706</v>
      </c>
      <c r="AC142" s="34">
        <v>11.621075441439947</v>
      </c>
      <c r="AD142" s="34">
        <v>12.874714324871698</v>
      </c>
      <c r="AE142" s="39">
        <v>13.975975078295447</v>
      </c>
      <c r="AF142" s="39">
        <v>10.928993566447744</v>
      </c>
      <c r="AG142" s="39">
        <v>6.586588777107905</v>
      </c>
      <c r="AH142" s="35">
        <v>3581.0980753382446</v>
      </c>
      <c r="AI142" s="35">
        <v>7542.48952646405</v>
      </c>
      <c r="AJ142" s="35">
        <v>11320.288866141353</v>
      </c>
      <c r="AK142" s="35">
        <v>2423.9280081269799</v>
      </c>
      <c r="AL142" s="35">
        <v>5078.9171884264761</v>
      </c>
      <c r="AM142" s="35">
        <v>9177.127028175717</v>
      </c>
      <c r="AN142" s="38">
        <v>0.10979811779024123</v>
      </c>
      <c r="AO142" s="38">
        <v>0.10883736815030634</v>
      </c>
      <c r="AP142" s="38">
        <v>9.5803157723328508E-2</v>
      </c>
      <c r="AQ142" s="36">
        <v>17.266753663348741</v>
      </c>
      <c r="AR142" s="36">
        <v>10.98017059362714</v>
      </c>
      <c r="AS142" s="36">
        <v>12.241239784599438</v>
      </c>
      <c r="AT142" s="36">
        <v>13.366606101820134</v>
      </c>
      <c r="AU142" s="36">
        <v>27.734139913072227</v>
      </c>
      <c r="AV142" s="36">
        <v>94.548541741285106</v>
      </c>
      <c r="AW142" s="36">
        <v>131.2002772306017</v>
      </c>
      <c r="AX142" s="36">
        <v>103.50222105731261</v>
      </c>
      <c r="AY142" s="36">
        <v>70.864423177365509</v>
      </c>
      <c r="AZ142" s="40">
        <v>0.99460547151091105</v>
      </c>
      <c r="BA142" s="40">
        <v>0.99485089116036851</v>
      </c>
      <c r="BB142" s="40">
        <v>0.99240084692870545</v>
      </c>
      <c r="BC142" s="40">
        <v>0.99448555977858888</v>
      </c>
      <c r="BD142" s="40">
        <v>0.99453935969338692</v>
      </c>
      <c r="BE142" s="40">
        <v>0.98969737027165461</v>
      </c>
      <c r="BF142" s="36">
        <v>109.29149097915183</v>
      </c>
      <c r="BG142" s="36">
        <v>110.25624933733961</v>
      </c>
      <c r="BH142" s="36">
        <v>125.2568316657682</v>
      </c>
      <c r="BJ142" s="41"/>
      <c r="BK142" s="41"/>
      <c r="BL142" s="35">
        <v>31.916666666666668</v>
      </c>
      <c r="BM142" s="35">
        <v>24.958333333333332</v>
      </c>
      <c r="BN142" s="35">
        <v>15.041666666666666</v>
      </c>
      <c r="BO142" s="35">
        <v>2489.5</v>
      </c>
      <c r="BP142" s="35">
        <v>1198</v>
      </c>
      <c r="BQ142" s="35">
        <v>361</v>
      </c>
      <c r="BR142" s="35">
        <v>4048.5</v>
      </c>
      <c r="BS142" s="34">
        <v>109.81856918334961</v>
      </c>
      <c r="BT142" s="35">
        <v>15</v>
      </c>
      <c r="BU142" s="35">
        <v>30</v>
      </c>
      <c r="BV142" s="35">
        <v>80</v>
      </c>
      <c r="BW142" s="35">
        <v>30</v>
      </c>
      <c r="BX142" s="37"/>
      <c r="BY142" s="40">
        <v>0.98476014134584311</v>
      </c>
      <c r="CA142" s="38">
        <v>0.10725148429475603</v>
      </c>
      <c r="CB142" s="38">
        <v>0.10826590619266252</v>
      </c>
      <c r="CC142" s="36">
        <v>41.851694355408348</v>
      </c>
      <c r="CD142" s="36">
        <v>40.488164041575317</v>
      </c>
      <c r="CE142" s="35">
        <v>118.48616728302629</v>
      </c>
      <c r="CF142" s="36">
        <v>26.827385721944292</v>
      </c>
      <c r="CG142" s="42">
        <v>0.98476014134584311</v>
      </c>
      <c r="CH142" s="35">
        <v>3811.7461838059703</v>
      </c>
      <c r="CI142" s="42">
        <v>0.9931391293833286</v>
      </c>
      <c r="CJ142" s="42">
        <v>0.99373666543021477</v>
      </c>
      <c r="CK142" s="43">
        <v>0.85006388413513434</v>
      </c>
      <c r="CM142" s="39"/>
      <c r="CN142" s="35"/>
      <c r="CO142" s="42">
        <v>0.99297931298663122</v>
      </c>
      <c r="CQ142" s="37">
        <v>1.0307362035762055</v>
      </c>
    </row>
    <row r="143" spans="1:95" ht="11.25" customHeight="1">
      <c r="A143" s="33">
        <v>44587</v>
      </c>
      <c r="B143" s="34">
        <v>167.4650752691575</v>
      </c>
      <c r="C143" s="35">
        <v>149.7944640642331</v>
      </c>
      <c r="D143" s="35">
        <v>149.7944640642331</v>
      </c>
      <c r="E143" s="35">
        <v>137.99263578579749</v>
      </c>
      <c r="F143" s="34">
        <v>124.78119593490788</v>
      </c>
      <c r="G143" s="36">
        <v>14.048339113777066</v>
      </c>
      <c r="H143" s="34">
        <v>14.048339113777066</v>
      </c>
      <c r="I143" s="34">
        <v>3473.2890323591819</v>
      </c>
      <c r="J143" s="35">
        <v>1027.6003054317107</v>
      </c>
      <c r="K143" s="35">
        <v>308.28009162951321</v>
      </c>
      <c r="L143" s="34">
        <v>614.08028835720484</v>
      </c>
      <c r="M143" s="34">
        <v>27.020933928313077</v>
      </c>
      <c r="N143" s="35">
        <v>13.510466964156539</v>
      </c>
      <c r="O143" s="35">
        <v>27.020933928313077</v>
      </c>
      <c r="P143" s="35">
        <v>72.055823808834873</v>
      </c>
      <c r="Q143" s="34">
        <v>9753.1703581633392</v>
      </c>
      <c r="R143" s="34">
        <v>344.94401908215184</v>
      </c>
      <c r="U143" s="36">
        <v>24.149621769233981</v>
      </c>
      <c r="V143" s="38">
        <v>1.0294266315220817</v>
      </c>
      <c r="W143" s="36">
        <v>22.703979987103299</v>
      </c>
      <c r="X143" s="35">
        <v>4087.3693207163869</v>
      </c>
      <c r="Y143" s="34">
        <v>2137.4086352979584</v>
      </c>
      <c r="Z143" s="35">
        <v>1949.9606854184287</v>
      </c>
      <c r="AA143" s="34">
        <v>922.36037998671804</v>
      </c>
      <c r="AB143" s="34">
        <v>17.670611204924406</v>
      </c>
      <c r="AC143" s="34">
        <v>11.8018282784356</v>
      </c>
      <c r="AD143" s="34">
        <v>13.133686583719136</v>
      </c>
      <c r="AE143" s="39">
        <v>14.092804188777746</v>
      </c>
      <c r="AF143" s="39">
        <v>11.010003272482614</v>
      </c>
      <c r="AG143" s="39">
        <v>6.6060019634895681</v>
      </c>
      <c r="AH143" s="35">
        <v>3625.1625495464095</v>
      </c>
      <c r="AI143" s="35">
        <v>7633.8466858369857</v>
      </c>
      <c r="AJ143" s="35">
        <v>11430.010842262809</v>
      </c>
      <c r="AK143" s="35">
        <v>2453.2673711852985</v>
      </c>
      <c r="AL143" s="35">
        <v>5140.9834088594171</v>
      </c>
      <c r="AM143" s="35">
        <v>9277.9204819041879</v>
      </c>
      <c r="AN143" s="38">
        <v>0.10958768675214046</v>
      </c>
      <c r="AO143" s="38">
        <v>0.10869285326904676</v>
      </c>
      <c r="AP143" s="38">
        <v>9.5364823210355817E-2</v>
      </c>
      <c r="AQ143" s="36">
        <v>17.375835444752497</v>
      </c>
      <c r="AR143" s="36">
        <v>11.025881976398127</v>
      </c>
      <c r="AS143" s="36">
        <v>12.32869411263896</v>
      </c>
      <c r="AT143" s="36">
        <v>13.742201280373422</v>
      </c>
      <c r="AU143" s="36">
        <v>28.483406646507827</v>
      </c>
      <c r="AV143" s="36">
        <v>96.790804935380038</v>
      </c>
      <c r="AW143" s="36">
        <v>132.3826460318125</v>
      </c>
      <c r="AX143" s="36">
        <v>104.27539843658271</v>
      </c>
      <c r="AY143" s="36">
        <v>71.309253456098872</v>
      </c>
      <c r="AZ143" s="40">
        <v>0.99449286811423709</v>
      </c>
      <c r="BA143" s="40">
        <v>0.99474401456309935</v>
      </c>
      <c r="BB143" s="40">
        <v>0.99223362347744049</v>
      </c>
      <c r="BC143" s="40">
        <v>0.99439840865215845</v>
      </c>
      <c r="BD143" s="40">
        <v>0.99445954122368441</v>
      </c>
      <c r="BE143" s="40">
        <v>0.98956761861408904</v>
      </c>
      <c r="BF143" s="36">
        <v>109.50135326006976</v>
      </c>
      <c r="BG143" s="36">
        <v>110.40284286489815</v>
      </c>
      <c r="BH143" s="36">
        <v>125.83256169342849</v>
      </c>
      <c r="BJ143" s="41"/>
      <c r="BK143" s="41"/>
      <c r="BL143" s="35">
        <v>32</v>
      </c>
      <c r="BM143" s="35">
        <v>25</v>
      </c>
      <c r="BN143" s="35">
        <v>15</v>
      </c>
      <c r="BO143" s="35">
        <v>2496</v>
      </c>
      <c r="BP143" s="35">
        <v>1200</v>
      </c>
      <c r="BQ143" s="35">
        <v>360</v>
      </c>
      <c r="BR143" s="35">
        <v>4056</v>
      </c>
      <c r="BS143" s="34">
        <v>110.78277842203777</v>
      </c>
      <c r="BT143" s="35">
        <v>15</v>
      </c>
      <c r="BU143" s="35">
        <v>30</v>
      </c>
      <c r="BV143" s="35">
        <v>80</v>
      </c>
      <c r="BW143" s="35">
        <v>30</v>
      </c>
      <c r="BX143" s="37"/>
      <c r="BY143" s="40">
        <v>0.98443961400067481</v>
      </c>
      <c r="CA143" s="38">
        <v>0.10702568187086495</v>
      </c>
      <c r="CB143" s="38">
        <v>0.10806055878006088</v>
      </c>
      <c r="CC143" s="36">
        <v>42.606126067079146</v>
      </c>
      <c r="CD143" s="36">
        <v>40.730411533789578</v>
      </c>
      <c r="CE143" s="35">
        <v>119.52365271429791</v>
      </c>
      <c r="CF143" s="36">
        <v>27.586785493370098</v>
      </c>
      <c r="CG143" s="42">
        <v>0.98443961400067481</v>
      </c>
      <c r="CH143" s="35">
        <v>3854.1880726319814</v>
      </c>
      <c r="CI143" s="42">
        <v>0.99298920202670315</v>
      </c>
      <c r="CJ143" s="42">
        <v>0.99364504466895553</v>
      </c>
      <c r="CK143" s="43">
        <v>0.84976148711475474</v>
      </c>
      <c r="CM143" s="39"/>
      <c r="CN143" s="35"/>
      <c r="CO143" s="42">
        <v>0.99278057919391427</v>
      </c>
      <c r="CQ143" s="37">
        <v>1.0294266315220817</v>
      </c>
    </row>
    <row r="144" spans="1:95" ht="11.25" customHeight="1">
      <c r="A144" s="33">
        <v>44586</v>
      </c>
      <c r="B144" s="34">
        <v>166.84709485371908</v>
      </c>
      <c r="C144" s="35">
        <v>149.14776947100958</v>
      </c>
      <c r="D144" s="35">
        <v>149.14776947100958</v>
      </c>
      <c r="E144" s="35">
        <v>137.25282270709675</v>
      </c>
      <c r="F144" s="34">
        <v>123.986323595047</v>
      </c>
      <c r="G144" s="36">
        <v>13.914387166500092</v>
      </c>
      <c r="H144" s="34">
        <v>13.914387166500092</v>
      </c>
      <c r="I144" s="34">
        <v>3469.5072580973306</v>
      </c>
      <c r="J144" s="35">
        <v>1026.4814373069025</v>
      </c>
      <c r="K144" s="35">
        <v>307.94443119207079</v>
      </c>
      <c r="L144" s="34">
        <v>612.88634999593103</v>
      </c>
      <c r="M144" s="34">
        <v>24.870462536811829</v>
      </c>
      <c r="N144" s="35">
        <v>12.435231268405914</v>
      </c>
      <c r="O144" s="35">
        <v>24.870462536811829</v>
      </c>
      <c r="P144" s="35">
        <v>66.3212334314982</v>
      </c>
      <c r="Q144" s="34">
        <v>9397.7245585123692</v>
      </c>
      <c r="R144" s="34">
        <v>343.16146405537921</v>
      </c>
      <c r="U144" s="36">
        <v>24.061659177144367</v>
      </c>
      <c r="V144" s="38">
        <v>1.0325292775325716</v>
      </c>
      <c r="W144" s="36">
        <v>20.897075030930647</v>
      </c>
      <c r="X144" s="35">
        <v>4082.3936080932617</v>
      </c>
      <c r="Y144" s="34">
        <v>2135.0813895983574</v>
      </c>
      <c r="Z144" s="35">
        <v>1947.3122184949045</v>
      </c>
      <c r="AA144" s="34">
        <v>920.83078118800177</v>
      </c>
      <c r="AB144" s="34">
        <v>17.699325382709503</v>
      </c>
      <c r="AC144" s="34">
        <v>11.894946763912836</v>
      </c>
      <c r="AD144" s="34">
        <v>13.190436591704687</v>
      </c>
      <c r="AE144" s="39">
        <v>14.077459711637522</v>
      </c>
      <c r="AF144" s="39">
        <v>10.998015399716813</v>
      </c>
      <c r="AG144" s="39">
        <v>6.5988092398300884</v>
      </c>
      <c r="AH144" s="35">
        <v>3496.0490716999207</v>
      </c>
      <c r="AI144" s="35">
        <v>7365.4901032929583</v>
      </c>
      <c r="AJ144" s="35">
        <v>11032.95374613519</v>
      </c>
      <c r="AK144" s="35">
        <v>2365.4601466685476</v>
      </c>
      <c r="AL144" s="35">
        <v>4958.9248036569425</v>
      </c>
      <c r="AM144" s="35">
        <v>8953.5663744947069</v>
      </c>
      <c r="AN144" s="38">
        <v>0.10985200840171892</v>
      </c>
      <c r="AO144" s="38">
        <v>0.10854756704690371</v>
      </c>
      <c r="AP144" s="38">
        <v>9.4279255030776651E-2</v>
      </c>
      <c r="AQ144" s="36">
        <v>17.437090564449935</v>
      </c>
      <c r="AR144" s="36">
        <v>11.137169388423146</v>
      </c>
      <c r="AS144" s="36">
        <v>12.414961811127036</v>
      </c>
      <c r="AT144" s="36">
        <v>13.143254284801706</v>
      </c>
      <c r="AU144" s="36">
        <v>27.231274466542512</v>
      </c>
      <c r="AV144" s="36">
        <v>92.492399826891287</v>
      </c>
      <c r="AW144" s="36">
        <v>132.31792041886354</v>
      </c>
      <c r="AX144" s="36">
        <v>104.61563721695241</v>
      </c>
      <c r="AY144" s="36">
        <v>72.268960279255737</v>
      </c>
      <c r="AZ144" s="40">
        <v>0.99474299692348678</v>
      </c>
      <c r="BA144" s="40">
        <v>0.99498470666091343</v>
      </c>
      <c r="BB144" s="40">
        <v>0.9925927579405206</v>
      </c>
      <c r="BC144" s="40">
        <v>0.99444367967758318</v>
      </c>
      <c r="BD144" s="40">
        <v>0.99450863331372541</v>
      </c>
      <c r="BE144" s="40">
        <v>0.98966977001584899</v>
      </c>
      <c r="BF144" s="36">
        <v>109.23787534331716</v>
      </c>
      <c r="BG144" s="36">
        <v>110.55061229345441</v>
      </c>
      <c r="BH144" s="36">
        <v>127.28144697455133</v>
      </c>
      <c r="BJ144" s="41"/>
      <c r="BK144" s="41"/>
      <c r="BL144" s="35">
        <v>32</v>
      </c>
      <c r="BM144" s="35">
        <v>25</v>
      </c>
      <c r="BN144" s="35">
        <v>15</v>
      </c>
      <c r="BO144" s="35">
        <v>2496</v>
      </c>
      <c r="BP144" s="35">
        <v>1200</v>
      </c>
      <c r="BQ144" s="35">
        <v>360</v>
      </c>
      <c r="BR144" s="35">
        <v>4056</v>
      </c>
      <c r="BS144" s="34">
        <v>110.12371174494426</v>
      </c>
      <c r="BT144" s="35">
        <v>15</v>
      </c>
      <c r="BU144" s="35">
        <v>30</v>
      </c>
      <c r="BV144" s="35">
        <v>80</v>
      </c>
      <c r="BW144" s="35">
        <v>30</v>
      </c>
      <c r="BX144" s="37"/>
      <c r="BY144" s="40">
        <v>0.98514422848645045</v>
      </c>
      <c r="CA144" s="38">
        <v>0.10694294662882729</v>
      </c>
      <c r="CB144" s="38">
        <v>0.10808388196204499</v>
      </c>
      <c r="CC144" s="36">
        <v>42.784708738327026</v>
      </c>
      <c r="CD144" s="36">
        <v>40.989221764000121</v>
      </c>
      <c r="CE144" s="35">
        <v>119.82432027099267</v>
      </c>
      <c r="CF144" s="36">
        <v>26.375476762901286</v>
      </c>
      <c r="CG144" s="42">
        <v>0.98514422848645045</v>
      </c>
      <c r="CH144" s="35">
        <v>3717.5005387798628</v>
      </c>
      <c r="CI144" s="42">
        <v>0.99330989672298076</v>
      </c>
      <c r="CJ144" s="42">
        <v>0.9937006392952713</v>
      </c>
      <c r="CK144" s="43">
        <v>0.84987083342946246</v>
      </c>
      <c r="CM144" s="39"/>
      <c r="CN144" s="35"/>
      <c r="CO144" s="42">
        <v>0.993097576890273</v>
      </c>
      <c r="CQ144" s="37">
        <v>1.0325292775325716</v>
      </c>
    </row>
    <row r="145" spans="1:95" ht="11.25" customHeight="1">
      <c r="A145" s="33">
        <v>44585</v>
      </c>
      <c r="B145" s="34">
        <v>165.33703152338663</v>
      </c>
      <c r="C145" s="35">
        <v>147.59140388170877</v>
      </c>
      <c r="D145" s="35">
        <v>147.59140388170877</v>
      </c>
      <c r="E145" s="35">
        <v>135.53320423762003</v>
      </c>
      <c r="F145" s="34">
        <v>122.25043733914693</v>
      </c>
      <c r="G145" s="36">
        <v>14.274530470371246</v>
      </c>
      <c r="H145" s="34">
        <v>14.274530470371246</v>
      </c>
      <c r="I145" s="34">
        <v>3470.457649230957</v>
      </c>
      <c r="J145" s="35">
        <v>1026.7626181156677</v>
      </c>
      <c r="K145" s="35">
        <v>308.02878543470035</v>
      </c>
      <c r="L145" s="34">
        <v>611.78139750162757</v>
      </c>
      <c r="M145" s="34">
        <v>23.890860001246136</v>
      </c>
      <c r="N145" s="35">
        <v>11.945430000623068</v>
      </c>
      <c r="O145" s="35">
        <v>23.890860001246136</v>
      </c>
      <c r="P145" s="35">
        <v>63.708960003323028</v>
      </c>
      <c r="Q145" s="34">
        <v>8861.9208577473964</v>
      </c>
      <c r="R145" s="34">
        <v>339.94098790486652</v>
      </c>
      <c r="U145" s="36">
        <v>24.040355726524631</v>
      </c>
      <c r="V145" s="38">
        <v>1.0332823825613933</v>
      </c>
      <c r="W145" s="36">
        <v>20.073977042467163</v>
      </c>
      <c r="X145" s="35">
        <v>4082.2390467325845</v>
      </c>
      <c r="Y145" s="34">
        <v>2135.6662456805889</v>
      </c>
      <c r="Z145" s="35">
        <v>1946.5728010519956</v>
      </c>
      <c r="AA145" s="34">
        <v>919.81018293632792</v>
      </c>
      <c r="AB145" s="34">
        <v>17.745627641677856</v>
      </c>
      <c r="AC145" s="34">
        <v>12.058199644088745</v>
      </c>
      <c r="AD145" s="34">
        <v>13.306156625350317</v>
      </c>
      <c r="AE145" s="39">
        <v>14.081315905586301</v>
      </c>
      <c r="AF145" s="39">
        <v>11.001028051239297</v>
      </c>
      <c r="AG145" s="39">
        <v>6.6006168307435793</v>
      </c>
      <c r="AH145" s="35">
        <v>3322.3385121981951</v>
      </c>
      <c r="AI145" s="35">
        <v>7004.3185662520818</v>
      </c>
      <c r="AJ145" s="35">
        <v>10498.87978684482</v>
      </c>
      <c r="AK145" s="35">
        <v>2247.5512109321353</v>
      </c>
      <c r="AL145" s="35">
        <v>4713.9447286269333</v>
      </c>
      <c r="AM145" s="35">
        <v>8517.1464871113458</v>
      </c>
      <c r="AN145" s="38">
        <v>0.11105863275274371</v>
      </c>
      <c r="AO145" s="38">
        <v>0.10947074044134794</v>
      </c>
      <c r="AP145" s="38">
        <v>9.426802219173458E-2</v>
      </c>
      <c r="AQ145" s="36">
        <v>17.486595568357654</v>
      </c>
      <c r="AR145" s="36">
        <v>11.30042214995137</v>
      </c>
      <c r="AS145" s="36">
        <v>12.549958683785009</v>
      </c>
      <c r="AT145" s="36">
        <v>13.301250399211728</v>
      </c>
      <c r="AU145" s="36">
        <v>27.545745054589059</v>
      </c>
      <c r="AV145" s="36">
        <v>93.495672124928248</v>
      </c>
      <c r="AW145" s="36">
        <v>131.01165832751889</v>
      </c>
      <c r="AX145" s="36">
        <v>103.83750424616471</v>
      </c>
      <c r="AY145" s="36">
        <v>72.350102682472127</v>
      </c>
      <c r="AZ145" s="40">
        <v>0.99468513556330984</v>
      </c>
      <c r="BA145" s="40">
        <v>0.9949318752389773</v>
      </c>
      <c r="BB145" s="40">
        <v>0.99251991731036548</v>
      </c>
      <c r="BC145" s="40">
        <v>0.99408189217913512</v>
      </c>
      <c r="BD145" s="40">
        <v>0.99415654051111191</v>
      </c>
      <c r="BE145" s="40">
        <v>0.98902265303685777</v>
      </c>
      <c r="BF145" s="36">
        <v>108.05103306751757</v>
      </c>
      <c r="BG145" s="36">
        <v>109.61833227417824</v>
      </c>
      <c r="BH145" s="36">
        <v>127.2966136447929</v>
      </c>
      <c r="BJ145" s="41"/>
      <c r="BK145" s="41"/>
      <c r="BL145" s="35">
        <v>32</v>
      </c>
      <c r="BM145" s="35">
        <v>25</v>
      </c>
      <c r="BN145" s="35">
        <v>15</v>
      </c>
      <c r="BO145" s="35">
        <v>2496</v>
      </c>
      <c r="BP145" s="35">
        <v>1200</v>
      </c>
      <c r="BQ145" s="35">
        <v>360</v>
      </c>
      <c r="BR145" s="35">
        <v>4056</v>
      </c>
      <c r="BS145" s="34">
        <v>108.00473785400391</v>
      </c>
      <c r="BT145" s="35">
        <v>15</v>
      </c>
      <c r="BU145" s="35">
        <v>30</v>
      </c>
      <c r="BV145" s="35">
        <v>80</v>
      </c>
      <c r="BW145" s="35">
        <v>30</v>
      </c>
      <c r="BX145" s="37"/>
      <c r="BY145" s="40">
        <v>0.9849787571672608</v>
      </c>
      <c r="CA145" s="38">
        <v>0.10786400952333561</v>
      </c>
      <c r="CB145" s="38">
        <v>0.10909855124987433</v>
      </c>
      <c r="CC145" s="36">
        <v>43.10998391111692</v>
      </c>
      <c r="CD145" s="36">
        <v>41.336976402094031</v>
      </c>
      <c r="CE145" s="35">
        <v>118.97954192585601</v>
      </c>
      <c r="CF145" s="36">
        <v>26.680991138313658</v>
      </c>
      <c r="CG145" s="42">
        <v>0.9849787571672608</v>
      </c>
      <c r="CH145" s="35">
        <v>3533.7263886092246</v>
      </c>
      <c r="CI145" s="42">
        <v>0.99323918793536004</v>
      </c>
      <c r="CJ145" s="42">
        <v>0.99329630138260339</v>
      </c>
      <c r="CK145" s="43">
        <v>0.85013582240087193</v>
      </c>
      <c r="CM145" s="39"/>
      <c r="CN145" s="35"/>
      <c r="CO145" s="42">
        <v>0.99301762423181827</v>
      </c>
      <c r="CQ145" s="37">
        <v>1.0332823825613933</v>
      </c>
    </row>
    <row r="146" spans="1:95" ht="11.25" customHeight="1">
      <c r="A146" s="33">
        <v>44584</v>
      </c>
      <c r="B146" s="34">
        <v>164.90920384724936</v>
      </c>
      <c r="C146" s="35">
        <v>147.39170016845068</v>
      </c>
      <c r="D146" s="35">
        <v>147.39170016845068</v>
      </c>
      <c r="E146" s="35">
        <v>135.47467178106308</v>
      </c>
      <c r="F146" s="34">
        <v>122.17670369148254</v>
      </c>
      <c r="G146" s="36">
        <v>14.083798388640085</v>
      </c>
      <c r="H146" s="34">
        <v>14.083798388640085</v>
      </c>
      <c r="I146" s="34">
        <v>3450.6839650472007</v>
      </c>
      <c r="J146" s="35">
        <v>1020.912415694438</v>
      </c>
      <c r="K146" s="35">
        <v>306.27372470833143</v>
      </c>
      <c r="L146" s="34">
        <v>609.36185010274255</v>
      </c>
      <c r="M146" s="34">
        <v>24.051295558611553</v>
      </c>
      <c r="N146" s="35">
        <v>12.025647779305777</v>
      </c>
      <c r="O146" s="35">
        <v>24.051295558611553</v>
      </c>
      <c r="P146" s="35">
        <v>64.13678815629747</v>
      </c>
      <c r="Q146" s="34">
        <v>9009.4271850585938</v>
      </c>
      <c r="R146" s="34">
        <v>335.92324606577557</v>
      </c>
      <c r="U146" s="36">
        <v>24.011442793740166</v>
      </c>
      <c r="V146" s="38">
        <v>1.0343055445757356</v>
      </c>
      <c r="W146" s="36">
        <v>20.208780883567105</v>
      </c>
      <c r="X146" s="35">
        <v>4060.0458151499433</v>
      </c>
      <c r="Y146" s="34">
        <v>2123.4978246444311</v>
      </c>
      <c r="Z146" s="35">
        <v>1936.547990505512</v>
      </c>
      <c r="AA146" s="34">
        <v>915.63557481107398</v>
      </c>
      <c r="AB146" s="34">
        <v>17.517503678798676</v>
      </c>
      <c r="AC146" s="34">
        <v>11.917028387387594</v>
      </c>
      <c r="AD146" s="34">
        <v>13.238372455040613</v>
      </c>
      <c r="AE146" s="39">
        <v>14.001084558095151</v>
      </c>
      <c r="AF146" s="39">
        <v>10.938347311011835</v>
      </c>
      <c r="AG146" s="39">
        <v>6.5630083866071018</v>
      </c>
      <c r="AH146" s="35">
        <v>3373.3156939454702</v>
      </c>
      <c r="AI146" s="35">
        <v>7107.6677678718488</v>
      </c>
      <c r="AJ146" s="35">
        <v>10647.844212938566</v>
      </c>
      <c r="AK146" s="35">
        <v>2282.3603435000327</v>
      </c>
      <c r="AL146" s="35">
        <v>4785.057491173794</v>
      </c>
      <c r="AM146" s="35">
        <v>8640.567068406026</v>
      </c>
      <c r="AN146" s="38">
        <v>0.110786073431938</v>
      </c>
      <c r="AO146" s="38">
        <v>0.10926325338136347</v>
      </c>
      <c r="AP146" s="38">
        <v>9.4463967687017619E-2</v>
      </c>
      <c r="AQ146" s="36">
        <v>17.401102545963884</v>
      </c>
      <c r="AR146" s="36">
        <v>11.251625986560866</v>
      </c>
      <c r="AS146" s="36">
        <v>12.567099404971223</v>
      </c>
      <c r="AT146" s="36">
        <v>13.124199069623126</v>
      </c>
      <c r="AU146" s="36">
        <v>27.189849664842278</v>
      </c>
      <c r="AV146" s="36">
        <v>92.341800010499426</v>
      </c>
      <c r="AW146" s="36">
        <v>130.71498014060631</v>
      </c>
      <c r="AX146" s="36">
        <v>103.5443566080409</v>
      </c>
      <c r="AY146" s="36">
        <v>71.859737946384072</v>
      </c>
      <c r="AZ146" s="40">
        <v>0.9947310477008795</v>
      </c>
      <c r="BA146" s="40">
        <v>0.99497366633463125</v>
      </c>
      <c r="BB146" s="40">
        <v>0.99257724780693934</v>
      </c>
      <c r="BC146" s="40">
        <v>0.9942497252429926</v>
      </c>
      <c r="BD146" s="40">
        <v>0.99431775904155917</v>
      </c>
      <c r="BE146" s="40">
        <v>0.98931299308489318</v>
      </c>
      <c r="BF146" s="36">
        <v>108.31686355751441</v>
      </c>
      <c r="BG146" s="36">
        <v>109.82649361644199</v>
      </c>
      <c r="BH146" s="36">
        <v>127.03256377880457</v>
      </c>
      <c r="BJ146" s="41"/>
      <c r="BK146" s="41"/>
      <c r="BL146" s="35">
        <v>32</v>
      </c>
      <c r="BM146" s="35">
        <v>25</v>
      </c>
      <c r="BN146" s="35">
        <v>15</v>
      </c>
      <c r="BO146" s="35">
        <v>2496</v>
      </c>
      <c r="BP146" s="35">
        <v>1200</v>
      </c>
      <c r="BQ146" s="35">
        <v>360</v>
      </c>
      <c r="BR146" s="35">
        <v>4056</v>
      </c>
      <c r="BS146" s="34">
        <v>108.09473594029744</v>
      </c>
      <c r="BT146" s="35">
        <v>15</v>
      </c>
      <c r="BU146" s="35">
        <v>30</v>
      </c>
      <c r="BV146" s="35">
        <v>80</v>
      </c>
      <c r="BW146" s="35">
        <v>30</v>
      </c>
      <c r="BX146" s="37"/>
      <c r="BY146" s="40">
        <v>0.98511016878917801</v>
      </c>
      <c r="CA146" s="38">
        <v>0.1076872340965669</v>
      </c>
      <c r="CB146" s="38">
        <v>0.10888682734494075</v>
      </c>
      <c r="CC146" s="36">
        <v>42.672904521226883</v>
      </c>
      <c r="CD146" s="36">
        <v>41.219827937495971</v>
      </c>
      <c r="CE146" s="35">
        <v>118.53063735806198</v>
      </c>
      <c r="CF146" s="36">
        <v>26.335487833987532</v>
      </c>
      <c r="CG146" s="42">
        <v>0.98511016878917801</v>
      </c>
      <c r="CH146" s="35">
        <v>3587.1411615904349</v>
      </c>
      <c r="CI146" s="42">
        <v>0.99329513546437975</v>
      </c>
      <c r="CJ146" s="42">
        <v>0.99348161891323805</v>
      </c>
      <c r="CK146" s="43">
        <v>0.84991256802351178</v>
      </c>
      <c r="CM146" s="39"/>
      <c r="CN146" s="35"/>
      <c r="CO146" s="42">
        <v>0.99310804193359892</v>
      </c>
      <c r="CQ146" s="37">
        <v>1.0343055445757356</v>
      </c>
    </row>
    <row r="147" spans="1:95" ht="11.25" customHeight="1">
      <c r="A147" s="33">
        <v>44583</v>
      </c>
      <c r="B147" s="34">
        <v>165.60584990183511</v>
      </c>
      <c r="C147" s="35">
        <v>148.17704278230667</v>
      </c>
      <c r="D147" s="35">
        <v>148.17704278230667</v>
      </c>
      <c r="E147" s="35">
        <v>136.45504674315453</v>
      </c>
      <c r="F147" s="34">
        <v>123.31406768163045</v>
      </c>
      <c r="G147" s="36">
        <v>14.231573601563772</v>
      </c>
      <c r="H147" s="34">
        <v>14.231573601563772</v>
      </c>
      <c r="I147" s="34">
        <v>3435.4024531046548</v>
      </c>
      <c r="J147" s="35">
        <v>1016.3912583149867</v>
      </c>
      <c r="K147" s="35">
        <v>304.91737749449601</v>
      </c>
      <c r="L147" s="34">
        <v>606.45040575663245</v>
      </c>
      <c r="M147" s="34">
        <v>24.901219149430592</v>
      </c>
      <c r="N147" s="35">
        <v>12.450609574715296</v>
      </c>
      <c r="O147" s="35">
        <v>24.901219149430592</v>
      </c>
      <c r="P147" s="35">
        <v>66.40325106514824</v>
      </c>
      <c r="Q147" s="34">
        <v>9366.4358317057286</v>
      </c>
      <c r="R147" s="34">
        <v>337.81830724080402</v>
      </c>
      <c r="U147" s="36">
        <v>23.859923989684489</v>
      </c>
      <c r="V147" s="38">
        <v>1.039687313038171</v>
      </c>
      <c r="W147" s="36">
        <v>20.922917865202038</v>
      </c>
      <c r="X147" s="35">
        <v>4041.8528588612871</v>
      </c>
      <c r="Y147" s="34">
        <v>2114.0938172951724</v>
      </c>
      <c r="Z147" s="35">
        <v>1927.7590415661152</v>
      </c>
      <c r="AA147" s="34">
        <v>911.36778325112846</v>
      </c>
      <c r="AB147" s="34">
        <v>17.428807119528454</v>
      </c>
      <c r="AC147" s="34">
        <v>11.721996039152145</v>
      </c>
      <c r="AD147" s="34">
        <v>13.019811977942785</v>
      </c>
      <c r="AE147" s="39">
        <v>13.939080114034102</v>
      </c>
      <c r="AF147" s="39">
        <v>10.889906339089142</v>
      </c>
      <c r="AG147" s="39">
        <v>6.5339438034534858</v>
      </c>
      <c r="AH147" s="35">
        <v>3491.3424808188302</v>
      </c>
      <c r="AI147" s="35">
        <v>7357.2467409569272</v>
      </c>
      <c r="AJ147" s="35">
        <v>11023.012078993075</v>
      </c>
      <c r="AK147" s="35">
        <v>2362.1421995671212</v>
      </c>
      <c r="AL147" s="35">
        <v>4952.7424926273025</v>
      </c>
      <c r="AM147" s="35">
        <v>8944.4563898185279</v>
      </c>
      <c r="AN147" s="38">
        <v>0.1107029877659729</v>
      </c>
      <c r="AO147" s="38">
        <v>0.10945012788643364</v>
      </c>
      <c r="AP147" s="38">
        <v>9.5326963033618886E-2</v>
      </c>
      <c r="AQ147" s="36">
        <v>17.430506783420412</v>
      </c>
      <c r="AR147" s="36">
        <v>11.143917900754476</v>
      </c>
      <c r="AS147" s="36">
        <v>12.447415976851664</v>
      </c>
      <c r="AT147" s="36">
        <v>13.13891327802366</v>
      </c>
      <c r="AU147" s="36">
        <v>27.218029508394523</v>
      </c>
      <c r="AV147" s="36">
        <v>92.426198984251371</v>
      </c>
      <c r="AW147" s="36">
        <v>130.91141479054508</v>
      </c>
      <c r="AX147" s="36">
        <v>103.44526479377747</v>
      </c>
      <c r="AY147" s="36">
        <v>71.262717917061806</v>
      </c>
      <c r="AZ147" s="40">
        <v>0.99472910243210722</v>
      </c>
      <c r="BA147" s="40">
        <v>0.99497223625365172</v>
      </c>
      <c r="BB147" s="40">
        <v>0.99257604395715593</v>
      </c>
      <c r="BC147" s="40">
        <v>0.99443771281829207</v>
      </c>
      <c r="BD147" s="40">
        <v>0.9945044529270578</v>
      </c>
      <c r="BE147" s="40">
        <v>0.98966664993867492</v>
      </c>
      <c r="BF147" s="36">
        <v>108.39815837101079</v>
      </c>
      <c r="BG147" s="36">
        <v>109.63897650673647</v>
      </c>
      <c r="BH147" s="36">
        <v>125.8825375121619</v>
      </c>
      <c r="BJ147" s="41"/>
      <c r="BK147" s="41"/>
      <c r="BL147" s="35">
        <v>32</v>
      </c>
      <c r="BM147" s="35">
        <v>25</v>
      </c>
      <c r="BN147" s="35">
        <v>15</v>
      </c>
      <c r="BO147" s="35">
        <v>2496</v>
      </c>
      <c r="BP147" s="35">
        <v>1200</v>
      </c>
      <c r="BQ147" s="35">
        <v>360</v>
      </c>
      <c r="BR147" s="35">
        <v>4056</v>
      </c>
      <c r="BS147" s="34">
        <v>109.1339503924052</v>
      </c>
      <c r="BT147" s="35">
        <v>15</v>
      </c>
      <c r="BU147" s="35">
        <v>30</v>
      </c>
      <c r="BV147" s="35">
        <v>80</v>
      </c>
      <c r="BW147" s="35">
        <v>30</v>
      </c>
      <c r="BX147" s="37"/>
      <c r="BY147" s="40">
        <v>0.98510430517859826</v>
      </c>
      <c r="CA147" s="38">
        <v>0.10784190864734369</v>
      </c>
      <c r="CB147" s="38">
        <v>0.10896758323956893</v>
      </c>
      <c r="CC147" s="36">
        <v>42.170615136623383</v>
      </c>
      <c r="CD147" s="36">
        <v>41.021840661026552</v>
      </c>
      <c r="CE147" s="35">
        <v>118.44731565224247</v>
      </c>
      <c r="CF147" s="36">
        <v>26.362966549313658</v>
      </c>
      <c r="CG147" s="42">
        <v>0.98510430517859826</v>
      </c>
      <c r="CH147" s="35">
        <v>3712.8210605539862</v>
      </c>
      <c r="CI147" s="42">
        <v>0.99329318091464525</v>
      </c>
      <c r="CJ147" s="42">
        <v>0.99369569959235848</v>
      </c>
      <c r="CK147" s="43">
        <v>0.84995732726215867</v>
      </c>
      <c r="CM147" s="39"/>
      <c r="CN147" s="35"/>
      <c r="CO147" s="42">
        <v>0.9931008507945952</v>
      </c>
      <c r="CQ147" s="37">
        <v>1.039687313038171</v>
      </c>
    </row>
    <row r="148" spans="1:95" ht="11.25" customHeight="1">
      <c r="A148" s="33">
        <v>44582</v>
      </c>
      <c r="B148" s="34">
        <v>164.62166309356689</v>
      </c>
      <c r="C148" s="35">
        <v>147.06623554229736</v>
      </c>
      <c r="D148" s="35">
        <v>147.06623554229736</v>
      </c>
      <c r="E148" s="35">
        <v>135.30809644858041</v>
      </c>
      <c r="F148" s="34">
        <v>122.29697648684184</v>
      </c>
      <c r="G148" s="36">
        <v>14.317724257707596</v>
      </c>
      <c r="H148" s="34">
        <v>14.317724257707596</v>
      </c>
      <c r="I148" s="34">
        <v>3458.2836736043296</v>
      </c>
      <c r="J148" s="35">
        <v>1023.1608501787957</v>
      </c>
      <c r="K148" s="35">
        <v>306.94825505363872</v>
      </c>
      <c r="L148" s="34">
        <v>611.14266077677405</v>
      </c>
      <c r="M148" s="34">
        <v>26.304918269316357</v>
      </c>
      <c r="N148" s="35">
        <v>13.152459134658178</v>
      </c>
      <c r="O148" s="35">
        <v>26.304918269316357</v>
      </c>
      <c r="P148" s="35">
        <v>70.146448718176941</v>
      </c>
      <c r="Q148" s="34">
        <v>9530.3771769205723</v>
      </c>
      <c r="R148" s="34">
        <v>336.94262091318768</v>
      </c>
      <c r="U148" s="36">
        <v>24.134251232500432</v>
      </c>
      <c r="V148" s="38">
        <v>1.029967980902762</v>
      </c>
      <c r="W148" s="36">
        <v>22.102357362384158</v>
      </c>
      <c r="X148" s="35">
        <v>4069.4263343811035</v>
      </c>
      <c r="Y148" s="34">
        <v>2128.174568371895</v>
      </c>
      <c r="Z148" s="35">
        <v>1941.2517660092085</v>
      </c>
      <c r="AA148" s="34">
        <v>918.09091583041277</v>
      </c>
      <c r="AB148" s="34">
        <v>17.555427551269531</v>
      </c>
      <c r="AC148" s="34">
        <v>11.75813909371694</v>
      </c>
      <c r="AD148" s="34">
        <v>13.144256373246511</v>
      </c>
      <c r="AE148" s="39">
        <v>14.031920231023484</v>
      </c>
      <c r="AF148" s="39">
        <v>10.962437680487097</v>
      </c>
      <c r="AG148" s="39">
        <v>6.577462608292258</v>
      </c>
      <c r="AH148" s="35">
        <v>3545.2080251826242</v>
      </c>
      <c r="AI148" s="35">
        <v>7466.8282400059697</v>
      </c>
      <c r="AJ148" s="35">
        <v>11181.834104818436</v>
      </c>
      <c r="AK148" s="35">
        <v>2399.0322653589119</v>
      </c>
      <c r="AL148" s="35">
        <v>5027.9952494787804</v>
      </c>
      <c r="AM148" s="35">
        <v>9075.6499986952604</v>
      </c>
      <c r="AN148" s="38">
        <v>0.11151838352345395</v>
      </c>
      <c r="AO148" s="38">
        <v>0.11084675099357716</v>
      </c>
      <c r="AP148" s="38">
        <v>9.7535844647909598E-2</v>
      </c>
      <c r="AQ148" s="36">
        <v>17.377516214874944</v>
      </c>
      <c r="AR148" s="36">
        <v>11.059940891417527</v>
      </c>
      <c r="AS148" s="36">
        <v>12.4259443406642</v>
      </c>
      <c r="AT148" s="36">
        <v>13.628551955102806</v>
      </c>
      <c r="AU148" s="36">
        <v>28.244109651954936</v>
      </c>
      <c r="AV148" s="36">
        <v>95.960305882241087</v>
      </c>
      <c r="AW148" s="36">
        <v>129.59682602910325</v>
      </c>
      <c r="AX148" s="36">
        <v>101.86099008168395</v>
      </c>
      <c r="AY148" s="36">
        <v>69.457294460118106</v>
      </c>
      <c r="AZ148" s="40">
        <v>0.99451759806461348</v>
      </c>
      <c r="BA148" s="40">
        <v>0.99476830884594736</v>
      </c>
      <c r="BB148" s="40">
        <v>0.99227091737470474</v>
      </c>
      <c r="BC148" s="40">
        <v>0.99431914603571869</v>
      </c>
      <c r="BD148" s="40">
        <v>0.99438263000449667</v>
      </c>
      <c r="BE148" s="40">
        <v>0.98942661893131212</v>
      </c>
      <c r="BF148" s="36">
        <v>107.60557695383223</v>
      </c>
      <c r="BG148" s="36">
        <v>108.25757085740223</v>
      </c>
      <c r="BH148" s="36">
        <v>123.03169202377114</v>
      </c>
      <c r="BJ148" s="41"/>
      <c r="BK148" s="41"/>
      <c r="BL148" s="35">
        <v>32</v>
      </c>
      <c r="BM148" s="35">
        <v>25</v>
      </c>
      <c r="BN148" s="35">
        <v>15</v>
      </c>
      <c r="BO148" s="35">
        <v>2496</v>
      </c>
      <c r="BP148" s="35">
        <v>1200</v>
      </c>
      <c r="BQ148" s="35">
        <v>360</v>
      </c>
      <c r="BR148" s="35">
        <v>4056</v>
      </c>
      <c r="BS148" s="34">
        <v>108.00902493794759</v>
      </c>
      <c r="BT148" s="35">
        <v>15</v>
      </c>
      <c r="BU148" s="35">
        <v>30</v>
      </c>
      <c r="BV148" s="35">
        <v>80</v>
      </c>
      <c r="BW148" s="35">
        <v>30</v>
      </c>
      <c r="BX148" s="37"/>
      <c r="BY148" s="40">
        <v>0.98450884497385249</v>
      </c>
      <c r="CA148" s="38">
        <v>0.10906625489380628</v>
      </c>
      <c r="CB148" s="38">
        <v>0.11007862192802788</v>
      </c>
      <c r="CC148" s="36">
        <v>42.457823018232986</v>
      </c>
      <c r="CD148" s="36">
        <v>40.863401446956672</v>
      </c>
      <c r="CE148" s="35">
        <v>116.95952827524209</v>
      </c>
      <c r="CF148" s="36">
        <v>27.355382922325376</v>
      </c>
      <c r="CG148" s="42">
        <v>0.98450884497385249</v>
      </c>
      <c r="CH148" s="35">
        <v>3769.431171903519</v>
      </c>
      <c r="CI148" s="42">
        <v>0.99302151516510317</v>
      </c>
      <c r="CJ148" s="42">
        <v>0.99355665656902259</v>
      </c>
      <c r="CK148" s="43">
        <v>0.84982093038189388</v>
      </c>
      <c r="CM148" s="39"/>
      <c r="CN148" s="35"/>
      <c r="CO148" s="42">
        <v>0.99284113690319797</v>
      </c>
      <c r="CQ148" s="37">
        <v>1.029967980902762</v>
      </c>
    </row>
    <row r="149" spans="1:95" ht="11.25" customHeight="1">
      <c r="A149" s="33">
        <v>44581</v>
      </c>
      <c r="B149" s="34">
        <v>164.62539180119833</v>
      </c>
      <c r="C149" s="35">
        <v>147.14498377839726</v>
      </c>
      <c r="D149" s="35">
        <v>147.14498377839726</v>
      </c>
      <c r="E149" s="35">
        <v>135.43944090604785</v>
      </c>
      <c r="F149" s="34">
        <v>122.42097083727519</v>
      </c>
      <c r="G149" s="36">
        <v>14.345590362946192</v>
      </c>
      <c r="H149" s="34">
        <v>14.345590362946192</v>
      </c>
      <c r="I149" s="34">
        <v>3466.9961776733398</v>
      </c>
      <c r="J149" s="35">
        <v>1025.7385141045384</v>
      </c>
      <c r="K149" s="35">
        <v>307.72155423136155</v>
      </c>
      <c r="L149" s="34">
        <v>612.23447672526038</v>
      </c>
      <c r="M149" s="34">
        <v>27.827677547931671</v>
      </c>
      <c r="N149" s="35">
        <v>13.913838773965836</v>
      </c>
      <c r="O149" s="35">
        <v>27.827677547931671</v>
      </c>
      <c r="P149" s="35">
        <v>74.20714012781778</v>
      </c>
      <c r="Q149" s="34">
        <v>9778.4331563313808</v>
      </c>
      <c r="R149" s="34">
        <v>337.67231686909992</v>
      </c>
      <c r="U149" s="36">
        <v>24.285899312407878</v>
      </c>
      <c r="V149" s="38">
        <v>1.0246418085463469</v>
      </c>
      <c r="W149" s="36">
        <v>23.381835572818328</v>
      </c>
      <c r="X149" s="35">
        <v>4079.2306543986001</v>
      </c>
      <c r="Y149" s="34">
        <v>2133.5361093374399</v>
      </c>
      <c r="Z149" s="35">
        <v>1945.6945450611602</v>
      </c>
      <c r="AA149" s="34">
        <v>919.95603095662193</v>
      </c>
      <c r="AB149" s="34">
        <v>17.480408022801083</v>
      </c>
      <c r="AC149" s="34">
        <v>11.705542872349421</v>
      </c>
      <c r="AD149" s="34">
        <v>12.932240396738052</v>
      </c>
      <c r="AE149" s="39">
        <v>14.067271050576528</v>
      </c>
      <c r="AF149" s="39">
        <v>10.990055508262911</v>
      </c>
      <c r="AG149" s="39">
        <v>6.5940333049577475</v>
      </c>
      <c r="AH149" s="35">
        <v>3622.1297202382739</v>
      </c>
      <c r="AI149" s="35">
        <v>7629.7278145497394</v>
      </c>
      <c r="AJ149" s="35">
        <v>11427.286843561495</v>
      </c>
      <c r="AK149" s="35">
        <v>2451.1180537439827</v>
      </c>
      <c r="AL149" s="35">
        <v>5137.3520235405294</v>
      </c>
      <c r="AM149" s="35">
        <v>9274.2180603392117</v>
      </c>
      <c r="AN149" s="38">
        <v>0.11143034817491827</v>
      </c>
      <c r="AO149" s="38">
        <v>0.111055043189023</v>
      </c>
      <c r="AP149" s="38">
        <v>9.8513748893190034E-2</v>
      </c>
      <c r="AQ149" s="36">
        <v>17.24191791329493</v>
      </c>
      <c r="AR149" s="36">
        <v>10.974133344782635</v>
      </c>
      <c r="AS149" s="36">
        <v>12.190141257574737</v>
      </c>
      <c r="AT149" s="36">
        <v>14.073518133470319</v>
      </c>
      <c r="AU149" s="36">
        <v>29.165170834044659</v>
      </c>
      <c r="AV149" s="36">
        <v>99.077071731918878</v>
      </c>
      <c r="AW149" s="36">
        <v>129.35357635200151</v>
      </c>
      <c r="AX149" s="36">
        <v>101.39900024931337</v>
      </c>
      <c r="AY149" s="36">
        <v>68.584560907658343</v>
      </c>
      <c r="AZ149" s="40">
        <v>0.9943234726076482</v>
      </c>
      <c r="BA149" s="40">
        <v>0.99458326440928735</v>
      </c>
      <c r="BB149" s="40">
        <v>0.99199855560382377</v>
      </c>
      <c r="BC149" s="40">
        <v>0.99425832708792883</v>
      </c>
      <c r="BD149" s="40">
        <v>0.99432291758470048</v>
      </c>
      <c r="BE149" s="40">
        <v>0.98931693528367448</v>
      </c>
      <c r="BF149" s="36">
        <v>107.69059054866227</v>
      </c>
      <c r="BG149" s="36">
        <v>108.05452553447041</v>
      </c>
      <c r="BH149" s="36">
        <v>121.81040854521297</v>
      </c>
      <c r="BJ149" s="41"/>
      <c r="BK149" s="41"/>
      <c r="BL149" s="35">
        <v>32</v>
      </c>
      <c r="BM149" s="35">
        <v>25</v>
      </c>
      <c r="BN149" s="35">
        <v>15</v>
      </c>
      <c r="BO149" s="35">
        <v>2496</v>
      </c>
      <c r="BP149" s="35">
        <v>1200</v>
      </c>
      <c r="BQ149" s="35">
        <v>360</v>
      </c>
      <c r="BR149" s="35">
        <v>4056</v>
      </c>
      <c r="BS149" s="34">
        <v>108.05823683738708</v>
      </c>
      <c r="BT149" s="35">
        <v>15</v>
      </c>
      <c r="BU149" s="35">
        <v>30</v>
      </c>
      <c r="BV149" s="35">
        <v>80</v>
      </c>
      <c r="BW149" s="35">
        <v>30</v>
      </c>
      <c r="BX149" s="37"/>
      <c r="BY149" s="40">
        <v>0.98396049085553161</v>
      </c>
      <c r="CA149" s="38">
        <v>0.10924359469435527</v>
      </c>
      <c r="CB149" s="38">
        <v>0.11017286747361243</v>
      </c>
      <c r="CC149" s="36">
        <v>42.118191291888557</v>
      </c>
      <c r="CD149" s="36">
        <v>40.4061925156523</v>
      </c>
      <c r="CE149" s="35">
        <v>116.52149738240324</v>
      </c>
      <c r="CF149" s="36">
        <v>28.247112116493284</v>
      </c>
      <c r="CG149" s="42">
        <v>0.98396049085553161</v>
      </c>
      <c r="CH149" s="35">
        <v>3851.4624240916501</v>
      </c>
      <c r="CI149" s="42">
        <v>0.99277477630993771</v>
      </c>
      <c r="CJ149" s="42">
        <v>0.99348837335821516</v>
      </c>
      <c r="CK149" s="43">
        <v>0.84991422927627469</v>
      </c>
      <c r="CM149" s="39"/>
      <c r="CN149" s="35"/>
      <c r="CO149" s="42">
        <v>0.99260777269701617</v>
      </c>
      <c r="CQ149" s="37">
        <v>1.0246418085463469</v>
      </c>
    </row>
    <row r="150" spans="1:95" ht="11.25" customHeight="1">
      <c r="A150" s="33">
        <v>44580</v>
      </c>
      <c r="B150" s="34">
        <v>161.84190225601196</v>
      </c>
      <c r="C150" s="35">
        <v>144.27210563421249</v>
      </c>
      <c r="D150" s="35">
        <v>144.27210563421249</v>
      </c>
      <c r="E150" s="35">
        <v>132.49080008268356</v>
      </c>
      <c r="F150" s="34">
        <v>119.40089201927185</v>
      </c>
      <c r="G150" s="36">
        <v>14.152725835641226</v>
      </c>
      <c r="H150" s="34">
        <v>14.152725835641226</v>
      </c>
      <c r="I150" s="34">
        <v>3469.0187301635742</v>
      </c>
      <c r="J150" s="35">
        <v>1026.0112946853924</v>
      </c>
      <c r="K150" s="35">
        <v>309.31140924344669</v>
      </c>
      <c r="L150" s="34">
        <v>612.33478609720862</v>
      </c>
      <c r="M150" s="34">
        <v>27.361923019091289</v>
      </c>
      <c r="N150" s="35">
        <v>13.680961509545645</v>
      </c>
      <c r="O150" s="35">
        <v>27.361923019091289</v>
      </c>
      <c r="P150" s="35">
        <v>72.965128050910096</v>
      </c>
      <c r="Q150" s="34">
        <v>9438.3321634928379</v>
      </c>
      <c r="R150" s="34">
        <v>332.26517550150555</v>
      </c>
      <c r="U150" s="36">
        <v>24.264836973614162</v>
      </c>
      <c r="V150" s="38">
        <v>1.0253795837677686</v>
      </c>
      <c r="W150" s="36">
        <v>23.013309544505965</v>
      </c>
      <c r="X150" s="35">
        <v>4081.3535162607827</v>
      </c>
      <c r="Y150" s="34">
        <v>2133.6960262347352</v>
      </c>
      <c r="Z150" s="35">
        <v>1947.6574900260475</v>
      </c>
      <c r="AA150" s="34">
        <v>921.64619534065537</v>
      </c>
      <c r="AB150" s="34">
        <v>17.569796621799469</v>
      </c>
      <c r="AC150" s="34">
        <v>11.781305551528931</v>
      </c>
      <c r="AD150" s="34">
        <v>13.010629842678705</v>
      </c>
      <c r="AE150" s="39">
        <v>14.06832544770155</v>
      </c>
      <c r="AF150" s="39">
        <v>10.99297815734349</v>
      </c>
      <c r="AG150" s="39">
        <v>6.6281016266452868</v>
      </c>
      <c r="AH150" s="35">
        <v>3508.6705563375722</v>
      </c>
      <c r="AI150" s="35">
        <v>7384.1945872812566</v>
      </c>
      <c r="AJ150" s="35">
        <v>11077.348624389537</v>
      </c>
      <c r="AK150" s="35">
        <v>2375.0683079067603</v>
      </c>
      <c r="AL150" s="35">
        <v>4974.4985092513298</v>
      </c>
      <c r="AM150" s="35">
        <v>8982.4993528376745</v>
      </c>
      <c r="AN150" s="38">
        <v>0.11349862660800827</v>
      </c>
      <c r="AO150" s="38">
        <v>0.11329410483171197</v>
      </c>
      <c r="AP150" s="38">
        <v>0.10106736112152642</v>
      </c>
      <c r="AQ150" s="36">
        <v>17.312473276206433</v>
      </c>
      <c r="AR150" s="36">
        <v>11.024075239757108</v>
      </c>
      <c r="AS150" s="36">
        <v>12.24256669613187</v>
      </c>
      <c r="AT150" s="36">
        <v>14.292414403970771</v>
      </c>
      <c r="AU150" s="36">
        <v>29.645055804509973</v>
      </c>
      <c r="AV150" s="36">
        <v>101.17507640962968</v>
      </c>
      <c r="AW150" s="36">
        <v>127.09734137748494</v>
      </c>
      <c r="AX150" s="36">
        <v>99.493044091645615</v>
      </c>
      <c r="AY150" s="36">
        <v>67.245449091402662</v>
      </c>
      <c r="AZ150" s="40">
        <v>0.99423976082540411</v>
      </c>
      <c r="BA150" s="40">
        <v>0.99449956151997931</v>
      </c>
      <c r="BB150" s="40">
        <v>0.99187696818170557</v>
      </c>
      <c r="BC150" s="40">
        <v>0.99398231437959472</v>
      </c>
      <c r="BD150" s="40">
        <v>0.99404059409217282</v>
      </c>
      <c r="BE150" s="40">
        <v>0.98873642263300932</v>
      </c>
      <c r="BF150" s="36">
        <v>105.72815159644672</v>
      </c>
      <c r="BG150" s="36">
        <v>105.91901509637154</v>
      </c>
      <c r="BH150" s="36">
        <v>118.73269339219058</v>
      </c>
      <c r="BJ150" s="41"/>
      <c r="BK150" s="41"/>
      <c r="BL150" s="35">
        <v>31.94059596459071</v>
      </c>
      <c r="BM150" s="35">
        <v>24.958355923493702</v>
      </c>
      <c r="BN150" s="35">
        <v>15.048380623261133</v>
      </c>
      <c r="BO150" s="35">
        <v>2491.3664852380753</v>
      </c>
      <c r="BP150" s="35">
        <v>1198.0010843276978</v>
      </c>
      <c r="BQ150" s="35">
        <v>361.16113495826721</v>
      </c>
      <c r="BR150" s="35">
        <v>4050.5287045240402</v>
      </c>
      <c r="BS150" s="34">
        <v>105.27660544713338</v>
      </c>
      <c r="BT150" s="35">
        <v>15</v>
      </c>
      <c r="BU150" s="35">
        <v>30</v>
      </c>
      <c r="BV150" s="35">
        <v>80</v>
      </c>
      <c r="BW150" s="35">
        <v>30</v>
      </c>
      <c r="BX150" s="37"/>
      <c r="BY150" s="40">
        <v>0.98372786806349755</v>
      </c>
      <c r="CA150" s="38">
        <v>0.11144417716175636</v>
      </c>
      <c r="CB150" s="38">
        <v>0.11232971568125723</v>
      </c>
      <c r="CC150" s="36">
        <v>42.361732016007103</v>
      </c>
      <c r="CD150" s="36">
        <v>40.579115212095417</v>
      </c>
      <c r="CE150" s="35">
        <v>114.58247008953971</v>
      </c>
      <c r="CF150" s="36">
        <v>28.692846439468276</v>
      </c>
      <c r="CG150" s="42">
        <v>0.98372786806349755</v>
      </c>
      <c r="CH150" s="35">
        <v>3733.0311558300991</v>
      </c>
      <c r="CI150" s="42">
        <v>0.99267032020979562</v>
      </c>
      <c r="CJ150" s="42">
        <v>0.99316162120816598</v>
      </c>
      <c r="CK150" s="43">
        <v>0.84996771692097584</v>
      </c>
      <c r="CM150" s="39"/>
      <c r="CN150" s="35"/>
      <c r="CO150" s="42">
        <v>0.99249112468646616</v>
      </c>
      <c r="CQ150" s="37">
        <v>1.0253795837677686</v>
      </c>
    </row>
    <row r="151" spans="1:95" ht="11.25" customHeight="1">
      <c r="A151" s="33">
        <v>44579</v>
      </c>
      <c r="B151" s="34">
        <v>158.47242014895204</v>
      </c>
      <c r="C151" s="35">
        <v>140.8504205314062</v>
      </c>
      <c r="D151" s="35">
        <v>140.8504205314062</v>
      </c>
      <c r="E151" s="35">
        <v>129.04302980566538</v>
      </c>
      <c r="F151" s="34">
        <v>115.90648068663894</v>
      </c>
      <c r="G151" s="36">
        <v>13.979067279446509</v>
      </c>
      <c r="H151" s="34">
        <v>13.979067279446509</v>
      </c>
      <c r="I151" s="34">
        <v>3470.6749044438843</v>
      </c>
      <c r="J151" s="35">
        <v>1021.3950696062609</v>
      </c>
      <c r="K151" s="35">
        <v>331.57541760890837</v>
      </c>
      <c r="L151" s="34">
        <v>612.88484831779238</v>
      </c>
      <c r="M151" s="34">
        <v>27.632296695504138</v>
      </c>
      <c r="N151" s="35">
        <v>13.816148347752069</v>
      </c>
      <c r="O151" s="35">
        <v>27.632296695504138</v>
      </c>
      <c r="P151" s="35">
        <v>73.686124521344368</v>
      </c>
      <c r="Q151" s="34">
        <v>9070.5057123655915</v>
      </c>
      <c r="R151" s="34">
        <v>324.7953642158098</v>
      </c>
      <c r="U151" s="36">
        <v>24.322502850091951</v>
      </c>
      <c r="V151" s="38">
        <v>1.0233611644719429</v>
      </c>
      <c r="W151" s="36">
        <v>23.601898696149771</v>
      </c>
      <c r="X151" s="35">
        <v>4083.5597527616765</v>
      </c>
      <c r="Y151" s="34">
        <v>2117.7044172287146</v>
      </c>
      <c r="Z151" s="35">
        <v>1965.8553355329616</v>
      </c>
      <c r="AA151" s="34">
        <v>944.46026592670069</v>
      </c>
      <c r="AB151" s="34">
        <v>17.621999617545836</v>
      </c>
      <c r="AC151" s="34">
        <v>11.807390725740822</v>
      </c>
      <c r="AD151" s="34">
        <v>13.124887794576665</v>
      </c>
      <c r="AE151" s="39">
        <v>13.962886267442075</v>
      </c>
      <c r="AF151" s="39">
        <v>10.943518602924224</v>
      </c>
      <c r="AG151" s="39">
        <v>7.1051875201908938</v>
      </c>
      <c r="AH151" s="35">
        <v>3357.8732245284818</v>
      </c>
      <c r="AI151" s="35">
        <v>6959.3923005608149</v>
      </c>
      <c r="AJ151" s="35">
        <v>10684.612310680366</v>
      </c>
      <c r="AK151" s="35">
        <v>2284.3814379458154</v>
      </c>
      <c r="AL151" s="35">
        <v>4728.7780883576834</v>
      </c>
      <c r="AM151" s="35">
        <v>8557.4476824889007</v>
      </c>
      <c r="AN151" s="38">
        <v>0.11492905940634669</v>
      </c>
      <c r="AO151" s="38">
        <v>0.11490817043917764</v>
      </c>
      <c r="AP151" s="38">
        <v>0.11004110598126506</v>
      </c>
      <c r="AQ151" s="36">
        <v>17.276135688435208</v>
      </c>
      <c r="AR151" s="36">
        <v>10.815767102876348</v>
      </c>
      <c r="AS151" s="36">
        <v>12.073200762223008</v>
      </c>
      <c r="AT151" s="36">
        <v>14.864849231303905</v>
      </c>
      <c r="AU151" s="36">
        <v>31.290239791814408</v>
      </c>
      <c r="AV151" s="36">
        <v>114.74334364786307</v>
      </c>
      <c r="AW151" s="36">
        <v>124.3295266127423</v>
      </c>
      <c r="AX151" s="36">
        <v>97.461928930778399</v>
      </c>
      <c r="AY151" s="36">
        <v>66.076880176867874</v>
      </c>
      <c r="AZ151" s="40">
        <v>0.99395190832920799</v>
      </c>
      <c r="BA151" s="40">
        <v>0.99415656726131107</v>
      </c>
      <c r="BB151" s="40">
        <v>0.99138924043063359</v>
      </c>
      <c r="BC151" s="40">
        <v>0.99349283399681665</v>
      </c>
      <c r="BD151" s="40">
        <v>0.99338301793673689</v>
      </c>
      <c r="BE151" s="40">
        <v>0.98659140576662108</v>
      </c>
      <c r="BF151" s="36">
        <v>104.41223535618118</v>
      </c>
      <c r="BG151" s="36">
        <v>104.43121628458746</v>
      </c>
      <c r="BH151" s="36">
        <v>109.05015805678151</v>
      </c>
      <c r="BJ151" s="41"/>
      <c r="BK151" s="41"/>
      <c r="BL151" s="35">
        <v>31.030000686645508</v>
      </c>
      <c r="BM151" s="35">
        <v>24.319999694824219</v>
      </c>
      <c r="BN151" s="35">
        <v>15.789999961853027</v>
      </c>
      <c r="BO151" s="35">
        <v>2420.3400535583496</v>
      </c>
      <c r="BP151" s="35">
        <v>1167.3599853515625</v>
      </c>
      <c r="BQ151" s="35">
        <v>378.95999908447266</v>
      </c>
      <c r="BR151" s="35">
        <v>3966.6600379943848</v>
      </c>
      <c r="BS151" s="34">
        <v>101.96510692309307</v>
      </c>
      <c r="BT151" s="35">
        <v>15</v>
      </c>
      <c r="BU151" s="35">
        <v>30</v>
      </c>
      <c r="BV151" s="35">
        <v>80</v>
      </c>
      <c r="BW151" s="35">
        <v>30</v>
      </c>
      <c r="BX151" s="37"/>
      <c r="BY151" s="40">
        <v>0.98298157579682732</v>
      </c>
      <c r="CA151" s="38">
        <v>0.11414030238883952</v>
      </c>
      <c r="CB151" s="38">
        <v>0.11445593497624018</v>
      </c>
      <c r="CC151" s="36">
        <v>42.554278137863321</v>
      </c>
      <c r="CD151" s="36">
        <v>40.165103553534564</v>
      </c>
      <c r="CE151" s="35">
        <v>112.11588415955741</v>
      </c>
      <c r="CF151" s="36">
        <v>29.976864903264662</v>
      </c>
      <c r="CG151" s="42">
        <v>0.98298157579682732</v>
      </c>
      <c r="CH151" s="35">
        <v>3603.0555784582052</v>
      </c>
      <c r="CI151" s="42">
        <v>0.9923308713690927</v>
      </c>
      <c r="CJ151" s="42">
        <v>0.99235346434075988</v>
      </c>
      <c r="CK151" s="43">
        <v>0.84991407364535232</v>
      </c>
      <c r="CM151" s="39"/>
      <c r="CN151" s="35"/>
      <c r="CO151" s="42">
        <v>0.99215509896084619</v>
      </c>
      <c r="CQ151" s="37">
        <v>1.0233611644719429</v>
      </c>
    </row>
    <row r="152" spans="1:95" ht="11.25" customHeight="1">
      <c r="A152" s="33">
        <v>44578</v>
      </c>
      <c r="B152" s="34">
        <v>159.58409231680412</v>
      </c>
      <c r="C152" s="35">
        <v>141.98922927291306</v>
      </c>
      <c r="D152" s="35">
        <v>141.98922927291306</v>
      </c>
      <c r="E152" s="35">
        <v>130.30312117823848</v>
      </c>
      <c r="F152" s="34">
        <v>116.80148569742839</v>
      </c>
      <c r="G152" s="36">
        <v>13.894066951892993</v>
      </c>
      <c r="H152" s="34">
        <v>13.894066951892993</v>
      </c>
      <c r="I152" s="34">
        <v>3470.7987648292824</v>
      </c>
      <c r="J152" s="35">
        <v>1021.4315208413803</v>
      </c>
      <c r="K152" s="35">
        <v>331.58725077108704</v>
      </c>
      <c r="L152" s="34">
        <v>611.84191668475114</v>
      </c>
      <c r="M152" s="34">
        <v>24.763421164618599</v>
      </c>
      <c r="N152" s="35">
        <v>12.381710582309299</v>
      </c>
      <c r="O152" s="35">
        <v>24.763421164618599</v>
      </c>
      <c r="P152" s="35">
        <v>66.035789772316264</v>
      </c>
      <c r="Q152" s="34">
        <v>8730.9568865740748</v>
      </c>
      <c r="R152" s="34">
        <v>326.66190479419851</v>
      </c>
      <c r="U152" s="36">
        <v>24.146051362708768</v>
      </c>
      <c r="V152" s="38">
        <v>1.0295523506565587</v>
      </c>
      <c r="W152" s="36">
        <v>21.151472283971007</v>
      </c>
      <c r="X152" s="35">
        <v>4082.6406815140335</v>
      </c>
      <c r="Y152" s="34">
        <v>2117.779993216815</v>
      </c>
      <c r="Z152" s="35">
        <v>1964.8606882972185</v>
      </c>
      <c r="AA152" s="34">
        <v>943.42916745583818</v>
      </c>
      <c r="AB152" s="34">
        <v>17.59486304389106</v>
      </c>
      <c r="AC152" s="34">
        <v>11.686108094674569</v>
      </c>
      <c r="AD152" s="34">
        <v>13.092985930266204</v>
      </c>
      <c r="AE152" s="39">
        <v>13.963384570660319</v>
      </c>
      <c r="AF152" s="39">
        <v>10.943909151871932</v>
      </c>
      <c r="AG152" s="39">
        <v>7.1054410879518652</v>
      </c>
      <c r="AH152" s="35">
        <v>3240.9300477365509</v>
      </c>
      <c r="AI152" s="35">
        <v>6723.0080690443192</v>
      </c>
      <c r="AJ152" s="35">
        <v>10330.749017071712</v>
      </c>
      <c r="AK152" s="35">
        <v>2204.0905838141593</v>
      </c>
      <c r="AL152" s="35">
        <v>4565.8796824552983</v>
      </c>
      <c r="AM152" s="35">
        <v>8270.1494281782343</v>
      </c>
      <c r="AN152" s="38">
        <v>0.11415526990174751</v>
      </c>
      <c r="AO152" s="38">
        <v>0.11318654438231447</v>
      </c>
      <c r="AP152" s="38">
        <v>0.10658030431959649</v>
      </c>
      <c r="AQ152" s="36">
        <v>17.257720231784589</v>
      </c>
      <c r="AR152" s="36">
        <v>10.715856511391607</v>
      </c>
      <c r="AS152" s="36">
        <v>12.067954804913562</v>
      </c>
      <c r="AT152" s="36">
        <v>13.890835042063747</v>
      </c>
      <c r="AU152" s="36">
        <v>29.218776350327033</v>
      </c>
      <c r="AV152" s="36">
        <v>107.05009551693533</v>
      </c>
      <c r="AW152" s="36">
        <v>125.93404947680634</v>
      </c>
      <c r="AX152" s="36">
        <v>99.546526967229383</v>
      </c>
      <c r="AY152" s="36">
        <v>68.637668293910863</v>
      </c>
      <c r="AZ152" s="40">
        <v>0.99438239486469626</v>
      </c>
      <c r="BA152" s="40">
        <v>0.99457641837130017</v>
      </c>
      <c r="BB152" s="40">
        <v>0.99201516365020947</v>
      </c>
      <c r="BC152" s="40">
        <v>0.99369770228861198</v>
      </c>
      <c r="BD152" s="40">
        <v>0.9936006249874253</v>
      </c>
      <c r="BE152" s="40">
        <v>0.98705584506705624</v>
      </c>
      <c r="BF152" s="36">
        <v>105.11998272465476</v>
      </c>
      <c r="BG152" s="36">
        <v>106.01966925915811</v>
      </c>
      <c r="BH152" s="36">
        <v>112.5911590946134</v>
      </c>
      <c r="BJ152" s="41"/>
      <c r="BK152" s="41"/>
      <c r="BL152" s="35">
        <v>31.030000686645508</v>
      </c>
      <c r="BM152" s="35">
        <v>24.319999694824219</v>
      </c>
      <c r="BN152" s="35">
        <v>15.789999961853027</v>
      </c>
      <c r="BO152" s="35">
        <v>2420.3400535583496</v>
      </c>
      <c r="BP152" s="35">
        <v>1167.3599853515625</v>
      </c>
      <c r="BQ152" s="35">
        <v>378.95999908447266</v>
      </c>
      <c r="BR152" s="35">
        <v>3966.6600379943848</v>
      </c>
      <c r="BS152" s="34">
        <v>103.04178817183883</v>
      </c>
      <c r="BT152" s="35">
        <v>15</v>
      </c>
      <c r="BU152" s="35">
        <v>30</v>
      </c>
      <c r="BV152" s="35">
        <v>80</v>
      </c>
      <c r="BW152" s="35">
        <v>30</v>
      </c>
      <c r="BX152" s="37"/>
      <c r="BY152" s="40">
        <v>0.98418876705305691</v>
      </c>
      <c r="CA152" s="38">
        <v>0.11263328324238478</v>
      </c>
      <c r="CB152" s="38">
        <v>0.11314649669710578</v>
      </c>
      <c r="CC152" s="36">
        <v>42.373957068831835</v>
      </c>
      <c r="CD152" s="36">
        <v>40.041531548089758</v>
      </c>
      <c r="CE152" s="35">
        <v>114.11632332961003</v>
      </c>
      <c r="CF152" s="36">
        <v>27.994434879373248</v>
      </c>
      <c r="CG152" s="42">
        <v>0.98418876705305691</v>
      </c>
      <c r="CH152" s="35">
        <v>3478.6771864654156</v>
      </c>
      <c r="CI152" s="42">
        <v>0.99288136845207531</v>
      </c>
      <c r="CJ152" s="42">
        <v>0.99260394039678346</v>
      </c>
      <c r="CK152" s="43">
        <v>0.85013574193410246</v>
      </c>
      <c r="CM152" s="39"/>
      <c r="CN152" s="35"/>
      <c r="CO152" s="42">
        <v>0.99267389795482575</v>
      </c>
      <c r="CQ152" s="37">
        <v>1.0295523506565587</v>
      </c>
    </row>
    <row r="153" spans="1:95" ht="11.25" customHeight="1">
      <c r="A153" s="33">
        <v>44577</v>
      </c>
      <c r="B153" s="34">
        <v>159.87702830632529</v>
      </c>
      <c r="C153" s="35">
        <v>142.34591845671338</v>
      </c>
      <c r="D153" s="35">
        <v>142.34591845671338</v>
      </c>
      <c r="E153" s="35">
        <v>130.58794096112254</v>
      </c>
      <c r="F153" s="34">
        <v>117.37062295277913</v>
      </c>
      <c r="G153" s="36">
        <v>13.896715273459753</v>
      </c>
      <c r="H153" s="34">
        <v>13.896715273459753</v>
      </c>
      <c r="I153" s="34">
        <v>3471.786865234375</v>
      </c>
      <c r="J153" s="35">
        <v>1021.7223117998609</v>
      </c>
      <c r="K153" s="35">
        <v>331.68165022176407</v>
      </c>
      <c r="L153" s="34">
        <v>613.66773287455237</v>
      </c>
      <c r="M153" s="34">
        <v>26.555206338564556</v>
      </c>
      <c r="N153" s="35">
        <v>13.277603169282278</v>
      </c>
      <c r="O153" s="35">
        <v>26.555206338564556</v>
      </c>
      <c r="P153" s="35">
        <v>70.813883569505478</v>
      </c>
      <c r="Q153" s="34">
        <v>9008.6828002929688</v>
      </c>
      <c r="R153" s="34">
        <v>327.69846947987872</v>
      </c>
      <c r="U153" s="36">
        <v>24.328411729247478</v>
      </c>
      <c r="V153" s="38">
        <v>1.0231546107810761</v>
      </c>
      <c r="W153" s="36">
        <v>22.681910836609166</v>
      </c>
      <c r="X153" s="35">
        <v>4085.4545981089273</v>
      </c>
      <c r="Y153" s="34">
        <v>2118.3829032127496</v>
      </c>
      <c r="Z153" s="35">
        <v>1967.0716948961774</v>
      </c>
      <c r="AA153" s="34">
        <v>945.34938309631639</v>
      </c>
      <c r="AB153" s="34">
        <v>17.531109849611919</v>
      </c>
      <c r="AC153" s="34">
        <v>11.757977495590845</v>
      </c>
      <c r="AD153" s="34">
        <v>13.188827137152353</v>
      </c>
      <c r="AE153" s="39">
        <v>13.967359801402745</v>
      </c>
      <c r="AF153" s="39">
        <v>10.947024769284223</v>
      </c>
      <c r="AG153" s="39">
        <v>7.1074639333235154</v>
      </c>
      <c r="AH153" s="35">
        <v>3339.7669079656657</v>
      </c>
      <c r="AI153" s="35">
        <v>6920.646506343629</v>
      </c>
      <c r="AJ153" s="35">
        <v>10622.916751875728</v>
      </c>
      <c r="AK153" s="35">
        <v>2272.0691249946362</v>
      </c>
      <c r="AL153" s="35">
        <v>4702.9151657298044</v>
      </c>
      <c r="AM153" s="35">
        <v>8508.9828546369772</v>
      </c>
      <c r="AN153" s="38">
        <v>0.11349013447039348</v>
      </c>
      <c r="AO153" s="38">
        <v>0.11292144256815347</v>
      </c>
      <c r="AP153" s="38">
        <v>0.10711224135317993</v>
      </c>
      <c r="AQ153" s="36">
        <v>17.173779423098964</v>
      </c>
      <c r="AR153" s="36">
        <v>10.758826389694825</v>
      </c>
      <c r="AS153" s="36">
        <v>12.112505062122059</v>
      </c>
      <c r="AT153" s="36">
        <v>14.364540631084353</v>
      </c>
      <c r="AU153" s="36">
        <v>30.23951570694874</v>
      </c>
      <c r="AV153" s="36">
        <v>110.91192837660606</v>
      </c>
      <c r="AW153" s="36">
        <v>125.92080049893279</v>
      </c>
      <c r="AX153" s="36">
        <v>99.188414638502024</v>
      </c>
      <c r="AY153" s="36">
        <v>67.891721828153734</v>
      </c>
      <c r="AZ153" s="40">
        <v>0.99415616231776671</v>
      </c>
      <c r="BA153" s="40">
        <v>0.99435345835449618</v>
      </c>
      <c r="BB153" s="40">
        <v>0.99167774988159529</v>
      </c>
      <c r="BC153" s="40">
        <v>0.9936777712997098</v>
      </c>
      <c r="BD153" s="40">
        <v>0.99357004865252418</v>
      </c>
      <c r="BE153" s="40">
        <v>0.98696531297907542</v>
      </c>
      <c r="BF153" s="36">
        <v>105.7360629273946</v>
      </c>
      <c r="BG153" s="36">
        <v>106.2685680158348</v>
      </c>
      <c r="BH153" s="36">
        <v>112.0320128530645</v>
      </c>
      <c r="BJ153" s="41"/>
      <c r="BK153" s="41"/>
      <c r="BL153" s="35">
        <v>31.030000686645508</v>
      </c>
      <c r="BM153" s="35">
        <v>24.319999694824219</v>
      </c>
      <c r="BN153" s="35">
        <v>15.789999961853027</v>
      </c>
      <c r="BO153" s="35">
        <v>2420.3400535583496</v>
      </c>
      <c r="BP153" s="35">
        <v>1167.3599853515625</v>
      </c>
      <c r="BQ153" s="35">
        <v>378.95999908447266</v>
      </c>
      <c r="BR153" s="35">
        <v>3966.6600379943848</v>
      </c>
      <c r="BS153" s="34">
        <v>103.46492163340251</v>
      </c>
      <c r="BT153" s="35">
        <v>15</v>
      </c>
      <c r="BU153" s="35">
        <v>30</v>
      </c>
      <c r="BV153" s="35">
        <v>80</v>
      </c>
      <c r="BW153" s="35">
        <v>30</v>
      </c>
      <c r="BX153" s="37"/>
      <c r="BY153" s="40">
        <v>0.98355634733810193</v>
      </c>
      <c r="CA153" s="38">
        <v>0.1122876901629225</v>
      </c>
      <c r="CB153" s="38">
        <v>0.11271345219588064</v>
      </c>
      <c r="CC153" s="36">
        <v>42.477914482355118</v>
      </c>
      <c r="CD153" s="36">
        <v>40.045110874915849</v>
      </c>
      <c r="CE153" s="35">
        <v>113.74522330193675</v>
      </c>
      <c r="CF153" s="36">
        <v>28.970631818136784</v>
      </c>
      <c r="CG153" s="42">
        <v>0.98355634733810193</v>
      </c>
      <c r="CH153" s="35">
        <v>3583.3015396609389</v>
      </c>
      <c r="CI153" s="42">
        <v>0.99258917898908472</v>
      </c>
      <c r="CJ153" s="42">
        <v>0.99256930672130894</v>
      </c>
      <c r="CK153" s="43">
        <v>0.84979205663952151</v>
      </c>
      <c r="CM153" s="39"/>
      <c r="CN153" s="35"/>
      <c r="CO153" s="42">
        <v>0.99241842866529073</v>
      </c>
      <c r="CQ153" s="37">
        <v>1.0231546107810761</v>
      </c>
    </row>
    <row r="154" spans="1:95" ht="11.25" customHeight="1">
      <c r="A154" s="33">
        <v>44576</v>
      </c>
      <c r="B154" s="34">
        <v>160.68286259969076</v>
      </c>
      <c r="C154" s="35">
        <v>143.32174251476926</v>
      </c>
      <c r="D154" s="35">
        <v>143.32174251476926</v>
      </c>
      <c r="E154" s="35">
        <v>131.7011316517989</v>
      </c>
      <c r="F154" s="34">
        <v>118.68199173609416</v>
      </c>
      <c r="G154" s="36">
        <v>14.104956756035486</v>
      </c>
      <c r="H154" s="34">
        <v>14.104956756035486</v>
      </c>
      <c r="I154" s="34">
        <v>3463.4725519816079</v>
      </c>
      <c r="J154" s="35">
        <v>1019.2754682327309</v>
      </c>
      <c r="K154" s="35">
        <v>330.8873315474948</v>
      </c>
      <c r="L154" s="34">
        <v>610.44659741719568</v>
      </c>
      <c r="M154" s="34">
        <v>27.875728388627369</v>
      </c>
      <c r="N154" s="35">
        <v>13.937864194313685</v>
      </c>
      <c r="O154" s="35">
        <v>27.875728388627369</v>
      </c>
      <c r="P154" s="35">
        <v>74.335275703006317</v>
      </c>
      <c r="Q154" s="34">
        <v>9422.8539632161464</v>
      </c>
      <c r="R154" s="34">
        <v>328.66297086079913</v>
      </c>
      <c r="U154" s="36">
        <v>24.071510235468548</v>
      </c>
      <c r="V154" s="38">
        <v>1.0321812517652889</v>
      </c>
      <c r="W154" s="36">
        <v>23.809823872396944</v>
      </c>
      <c r="X154" s="35">
        <v>4073.9191493988037</v>
      </c>
      <c r="Y154" s="34">
        <v>2113.3097522013823</v>
      </c>
      <c r="Z154" s="35">
        <v>1960.6093971974215</v>
      </c>
      <c r="AA154" s="34">
        <v>941.33392896469047</v>
      </c>
      <c r="AB154" s="34">
        <v>17.36112008492152</v>
      </c>
      <c r="AC154" s="34">
        <v>11.620610862970352</v>
      </c>
      <c r="AD154" s="34">
        <v>12.891567985216776</v>
      </c>
      <c r="AE154" s="39">
        <v>13.933910454075049</v>
      </c>
      <c r="AF154" s="39">
        <v>10.92080858820783</v>
      </c>
      <c r="AG154" s="39">
        <v>7.0904428188748891</v>
      </c>
      <c r="AH154" s="35">
        <v>3470.6342042188921</v>
      </c>
      <c r="AI154" s="35">
        <v>7198.4497535038727</v>
      </c>
      <c r="AJ154" s="35">
        <v>11060.014776836086</v>
      </c>
      <c r="AK154" s="35">
        <v>2360.549116666542</v>
      </c>
      <c r="AL154" s="35">
        <v>4889.1749240902236</v>
      </c>
      <c r="AM154" s="35">
        <v>8854.5157211059195</v>
      </c>
      <c r="AN154" s="38">
        <v>0.1139967671283541</v>
      </c>
      <c r="AO154" s="38">
        <v>0.11374627304881836</v>
      </c>
      <c r="AP154" s="38">
        <v>0.10893124353925257</v>
      </c>
      <c r="AQ154" s="36">
        <v>17.083396413369861</v>
      </c>
      <c r="AR154" s="36">
        <v>10.690772592665081</v>
      </c>
      <c r="AS154" s="36">
        <v>11.92242000746276</v>
      </c>
      <c r="AT154" s="36">
        <v>14.606635099859812</v>
      </c>
      <c r="AU154" s="36">
        <v>30.729559846662792</v>
      </c>
      <c r="AV154" s="36">
        <v>112.60068448092035</v>
      </c>
      <c r="AW154" s="36">
        <v>126.16428953883336</v>
      </c>
      <c r="AX154" s="36">
        <v>99.099984348740605</v>
      </c>
      <c r="AY154" s="36">
        <v>67.185702710896479</v>
      </c>
      <c r="AZ154" s="40">
        <v>0.99409549918029416</v>
      </c>
      <c r="BA154" s="40">
        <v>0.99429848004593246</v>
      </c>
      <c r="BB154" s="40">
        <v>0.99160481746891949</v>
      </c>
      <c r="BC154" s="40">
        <v>0.99381218759790657</v>
      </c>
      <c r="BD154" s="40">
        <v>0.99371477594404523</v>
      </c>
      <c r="BE154" s="40">
        <v>0.98728324755101837</v>
      </c>
      <c r="BF154" s="36">
        <v>105.26614308709877</v>
      </c>
      <c r="BG154" s="36">
        <v>105.49796207256621</v>
      </c>
      <c r="BH154" s="36">
        <v>110.16123207733223</v>
      </c>
      <c r="BJ154" s="41"/>
      <c r="BK154" s="41"/>
      <c r="BL154" s="35">
        <v>31.030000686645508</v>
      </c>
      <c r="BM154" s="35">
        <v>24.319999694824219</v>
      </c>
      <c r="BN154" s="35">
        <v>15.789999961853027</v>
      </c>
      <c r="BO154" s="35">
        <v>2420.3400535583496</v>
      </c>
      <c r="BP154" s="35">
        <v>1167.3599853515625</v>
      </c>
      <c r="BQ154" s="35">
        <v>378.95999908447266</v>
      </c>
      <c r="BR154" s="35">
        <v>3966.6600379943848</v>
      </c>
      <c r="BS154" s="34">
        <v>104.55499958992004</v>
      </c>
      <c r="BT154" s="35">
        <v>15</v>
      </c>
      <c r="BU154" s="35">
        <v>30</v>
      </c>
      <c r="BV154" s="35">
        <v>80</v>
      </c>
      <c r="BW154" s="35">
        <v>30</v>
      </c>
      <c r="BX154" s="37"/>
      <c r="BY154" s="40">
        <v>0.98338260950051226</v>
      </c>
      <c r="CA154" s="38">
        <v>0.11310612524864642</v>
      </c>
      <c r="CB154" s="38">
        <v>0.11343910714274458</v>
      </c>
      <c r="CC154" s="36">
        <v>41.87329893310865</v>
      </c>
      <c r="CD154" s="36">
        <v>39.6965890134977</v>
      </c>
      <c r="CE154" s="35">
        <v>113.63713255630967</v>
      </c>
      <c r="CF154" s="36">
        <v>29.440931174616235</v>
      </c>
      <c r="CG154" s="42">
        <v>0.98338260950051226</v>
      </c>
      <c r="CH154" s="35">
        <v>3725.1153038720963</v>
      </c>
      <c r="CI154" s="42">
        <v>0.99251681461788532</v>
      </c>
      <c r="CJ154" s="42">
        <v>0.99273638546116882</v>
      </c>
      <c r="CK154" s="43">
        <v>0.85015740984764498</v>
      </c>
      <c r="CM154" s="39"/>
      <c r="CN154" s="35"/>
      <c r="CO154" s="42">
        <v>0.99229535202194386</v>
      </c>
      <c r="CQ154" s="37">
        <v>1.0321812517652889</v>
      </c>
    </row>
    <row r="155" spans="1:95" ht="11.25" customHeight="1">
      <c r="A155" s="33">
        <v>44575</v>
      </c>
      <c r="B155" s="34">
        <v>160.8989175160726</v>
      </c>
      <c r="C155" s="35">
        <v>143.4477636218071</v>
      </c>
      <c r="D155" s="35">
        <v>143.4477636218071</v>
      </c>
      <c r="E155" s="35">
        <v>131.73968746264777</v>
      </c>
      <c r="F155" s="34">
        <v>118.79400666554768</v>
      </c>
      <c r="G155" s="36">
        <v>14.359291652838388</v>
      </c>
      <c r="H155" s="34">
        <v>14.359291652838388</v>
      </c>
      <c r="I155" s="34">
        <v>3471.8886667887368</v>
      </c>
      <c r="J155" s="35">
        <v>1021.7562554033594</v>
      </c>
      <c r="K155" s="35">
        <v>331.67913137014989</v>
      </c>
      <c r="L155" s="34">
        <v>613.89446640014648</v>
      </c>
      <c r="M155" s="34">
        <v>28.83995411793391</v>
      </c>
      <c r="N155" s="35">
        <v>14.419977058966955</v>
      </c>
      <c r="O155" s="35">
        <v>28.83995411793391</v>
      </c>
      <c r="P155" s="35">
        <v>76.906544314490418</v>
      </c>
      <c r="Q155" s="34">
        <v>9547.0803120930996</v>
      </c>
      <c r="R155" s="34">
        <v>330.87425772349042</v>
      </c>
      <c r="U155" s="36">
        <v>24.198931146551065</v>
      </c>
      <c r="V155" s="38">
        <v>1.0276922552265872</v>
      </c>
      <c r="W155" s="36">
        <v>24.633205510553296</v>
      </c>
      <c r="X155" s="35">
        <v>4085.7831331888833</v>
      </c>
      <c r="Y155" s="34">
        <v>2118.4532800152274</v>
      </c>
      <c r="Z155" s="35">
        <v>1967.3298531736557</v>
      </c>
      <c r="AA155" s="34">
        <v>945.57359777029637</v>
      </c>
      <c r="AB155" s="34">
        <v>17.451153894265492</v>
      </c>
      <c r="AC155" s="34">
        <v>11.708076159159342</v>
      </c>
      <c r="AD155" s="34">
        <v>13.098597367604574</v>
      </c>
      <c r="AE155" s="39">
        <v>13.967823824276225</v>
      </c>
      <c r="AF155" s="39">
        <v>10.94738845075028</v>
      </c>
      <c r="AG155" s="39">
        <v>7.1074099579317833</v>
      </c>
      <c r="AH155" s="35">
        <v>3525.0823629576735</v>
      </c>
      <c r="AI155" s="35">
        <v>7303.0088618173813</v>
      </c>
      <c r="AJ155" s="35">
        <v>11207.177201883418</v>
      </c>
      <c r="AK155" s="35">
        <v>2398.3740460366603</v>
      </c>
      <c r="AL155" s="35">
        <v>4963.3759876717768</v>
      </c>
      <c r="AM155" s="35">
        <v>8978.113976449933</v>
      </c>
      <c r="AN155" s="38">
        <v>0.11402126077126128</v>
      </c>
      <c r="AO155" s="38">
        <v>0.11414718083821195</v>
      </c>
      <c r="AP155" s="38">
        <v>0.11000095119696729</v>
      </c>
      <c r="AQ155" s="36">
        <v>17.092967796372537</v>
      </c>
      <c r="AR155" s="36">
        <v>10.710504472499952</v>
      </c>
      <c r="AS155" s="36">
        <v>12.024421318230253</v>
      </c>
      <c r="AT155" s="36">
        <v>14.844907541518493</v>
      </c>
      <c r="AU155" s="36">
        <v>31.256902036577149</v>
      </c>
      <c r="AV155" s="36">
        <v>114.66587646972485</v>
      </c>
      <c r="AW155" s="36">
        <v>125.89427857121301</v>
      </c>
      <c r="AX155" s="36">
        <v>98.561753721619837</v>
      </c>
      <c r="AY155" s="36">
        <v>66.401518250582129</v>
      </c>
      <c r="AZ155" s="40">
        <v>0.99398760294175281</v>
      </c>
      <c r="BA155" s="40">
        <v>0.99418944803102405</v>
      </c>
      <c r="BB155" s="40">
        <v>0.99143399777322716</v>
      </c>
      <c r="BC155" s="40">
        <v>0.99381042854176571</v>
      </c>
      <c r="BD155" s="40">
        <v>0.99370249158753754</v>
      </c>
      <c r="BE155" s="40">
        <v>0.98722828906265847</v>
      </c>
      <c r="BF155" s="36">
        <v>105.24353018752591</v>
      </c>
      <c r="BG155" s="36">
        <v>105.12743207393237</v>
      </c>
      <c r="BH155" s="36">
        <v>109.08996576323095</v>
      </c>
      <c r="BJ155" s="41"/>
      <c r="BK155" s="41"/>
      <c r="BL155" s="35">
        <v>31.030000686645508</v>
      </c>
      <c r="BM155" s="35">
        <v>24.319999694824219</v>
      </c>
      <c r="BN155" s="35">
        <v>15.7893554965655</v>
      </c>
      <c r="BO155" s="35">
        <v>2420.3400535583496</v>
      </c>
      <c r="BP155" s="35">
        <v>1167.3599853515625</v>
      </c>
      <c r="BQ155" s="35">
        <v>378.94453191757202</v>
      </c>
      <c r="BR155" s="35">
        <v>3966.6445708274841</v>
      </c>
      <c r="BS155" s="34">
        <v>104.41748762130737</v>
      </c>
      <c r="BT155" s="35">
        <v>15</v>
      </c>
      <c r="BU155" s="35">
        <v>30</v>
      </c>
      <c r="BV155" s="35">
        <v>80</v>
      </c>
      <c r="BW155" s="35">
        <v>30</v>
      </c>
      <c r="BX155" s="37"/>
      <c r="BY155" s="40">
        <v>0.98308334086241267</v>
      </c>
      <c r="CA155" s="38">
        <v>0.11341830566079845</v>
      </c>
      <c r="CB155" s="38">
        <v>0.11367424700239304</v>
      </c>
      <c r="CC155" s="36">
        <v>42.257827421029411</v>
      </c>
      <c r="CD155" s="36">
        <v>39.827893587102743</v>
      </c>
      <c r="CE155" s="35">
        <v>113.15850867726175</v>
      </c>
      <c r="CF155" s="36">
        <v>29.944698387933677</v>
      </c>
      <c r="CG155" s="42">
        <v>0.98308334086241267</v>
      </c>
      <c r="CH155" s="35">
        <v>3781.8196759885604</v>
      </c>
      <c r="CI155" s="42">
        <v>0.99237405360677466</v>
      </c>
      <c r="CJ155" s="42">
        <v>0.99272274639975566</v>
      </c>
      <c r="CK155" s="43">
        <v>0.84974864147500351</v>
      </c>
      <c r="CM155" s="39"/>
      <c r="CN155" s="35"/>
      <c r="CO155" s="42">
        <v>0.99216351689015136</v>
      </c>
      <c r="CQ155" s="37">
        <v>1.0276922552265872</v>
      </c>
    </row>
    <row r="156" spans="1:95" ht="11.25" customHeight="1">
      <c r="A156" s="33">
        <v>44574</v>
      </c>
      <c r="B156" s="34">
        <v>159.74419148763022</v>
      </c>
      <c r="C156" s="35">
        <v>142.21885197361311</v>
      </c>
      <c r="D156" s="35">
        <v>142.21885197361311</v>
      </c>
      <c r="E156" s="35">
        <v>130.63025452693304</v>
      </c>
      <c r="F156" s="34">
        <v>117.76369071006775</v>
      </c>
      <c r="G156" s="36">
        <v>14.178722302118937</v>
      </c>
      <c r="H156" s="34">
        <v>14.178722302118937</v>
      </c>
      <c r="I156" s="34">
        <v>3468.7498931884766</v>
      </c>
      <c r="J156" s="35">
        <v>1031.4144386717089</v>
      </c>
      <c r="K156" s="35">
        <v>325.51439133644396</v>
      </c>
      <c r="L156" s="34">
        <v>612.66016832987464</v>
      </c>
      <c r="M156" s="34">
        <v>28.79498827457428</v>
      </c>
      <c r="N156" s="35">
        <v>14.39749413728714</v>
      </c>
      <c r="O156" s="35">
        <v>28.79498827457428</v>
      </c>
      <c r="P156" s="35">
        <v>76.786635398864746</v>
      </c>
      <c r="Q156" s="34">
        <v>9546.3892110188808</v>
      </c>
      <c r="R156" s="34">
        <v>327.60483868916828</v>
      </c>
      <c r="U156" s="36">
        <v>24.147360854678684</v>
      </c>
      <c r="V156" s="38">
        <v>1.02950623943256</v>
      </c>
      <c r="W156" s="36">
        <v>24.533234032139443</v>
      </c>
      <c r="X156" s="35">
        <v>4081.4100615183511</v>
      </c>
      <c r="Y156" s="34">
        <v>2111.821063180324</v>
      </c>
      <c r="Z156" s="35">
        <v>1969.5889983380275</v>
      </c>
      <c r="AA156" s="34">
        <v>938.1745596663186</v>
      </c>
      <c r="AB156" s="34">
        <v>17.525339514017105</v>
      </c>
      <c r="AC156" s="34">
        <v>11.588597446680069</v>
      </c>
      <c r="AD156" s="34">
        <v>13.01240748167038</v>
      </c>
      <c r="AE156" s="39">
        <v>13.92409492206807</v>
      </c>
      <c r="AF156" s="39">
        <v>11.050868985768309</v>
      </c>
      <c r="AG156" s="39">
        <v>6.9753083857809424</v>
      </c>
      <c r="AH156" s="35">
        <v>3527.2815905081025</v>
      </c>
      <c r="AI156" s="35">
        <v>7373.4630477484143</v>
      </c>
      <c r="AJ156" s="35">
        <v>11250.283027117608</v>
      </c>
      <c r="AK156" s="35">
        <v>2402.8153256512364</v>
      </c>
      <c r="AL156" s="35">
        <v>4986.105240133923</v>
      </c>
      <c r="AM156" s="35">
        <v>9040.4906812187673</v>
      </c>
      <c r="AN156" s="38">
        <v>0.1148074728200342</v>
      </c>
      <c r="AO156" s="38">
        <v>0.11673530328072983</v>
      </c>
      <c r="AP156" s="38">
        <v>0.11014038701562834</v>
      </c>
      <c r="AQ156" s="36">
        <v>17.17462679905265</v>
      </c>
      <c r="AR156" s="36">
        <v>10.629326957524089</v>
      </c>
      <c r="AS156" s="36">
        <v>12.045185661428802</v>
      </c>
      <c r="AT156" s="36">
        <v>14.774081363599699</v>
      </c>
      <c r="AU156" s="36">
        <v>31.414909138769683</v>
      </c>
      <c r="AV156" s="36">
        <v>111.78089779563804</v>
      </c>
      <c r="AW156" s="36">
        <v>124.86071027093298</v>
      </c>
      <c r="AX156" s="36">
        <v>97.459279688857393</v>
      </c>
      <c r="AY156" s="36">
        <v>65.199730087281935</v>
      </c>
      <c r="AZ156" s="40">
        <v>0.99400807295359461</v>
      </c>
      <c r="BA156" s="40">
        <v>0.99422495376896602</v>
      </c>
      <c r="BB156" s="40">
        <v>0.99150636418901628</v>
      </c>
      <c r="BC156" s="40">
        <v>0.99385134545885445</v>
      </c>
      <c r="BD156" s="40">
        <v>0.99369950941149288</v>
      </c>
      <c r="BE156" s="40">
        <v>0.98763552756844741</v>
      </c>
      <c r="BF156" s="36">
        <v>104.52281289050349</v>
      </c>
      <c r="BG156" s="36">
        <v>102.79666615626903</v>
      </c>
      <c r="BH156" s="36">
        <v>108.95185975964715</v>
      </c>
      <c r="BJ156" s="41"/>
      <c r="BK156" s="41"/>
      <c r="BL156" s="35">
        <v>31.5</v>
      </c>
      <c r="BM156" s="35">
        <v>25</v>
      </c>
      <c r="BN156" s="35">
        <v>15.779999732971191</v>
      </c>
      <c r="BO156" s="35">
        <v>2457</v>
      </c>
      <c r="BP156" s="35">
        <v>1200</v>
      </c>
      <c r="BQ156" s="35">
        <v>378.71999359130859</v>
      </c>
      <c r="BR156" s="35">
        <v>4035.7199935913086</v>
      </c>
      <c r="BS156" s="34">
        <v>103.61182332038879</v>
      </c>
      <c r="BT156" s="35">
        <v>15</v>
      </c>
      <c r="BU156" s="35">
        <v>30</v>
      </c>
      <c r="BV156" s="35">
        <v>80</v>
      </c>
      <c r="BW156" s="35">
        <v>30</v>
      </c>
      <c r="BX156" s="37"/>
      <c r="BY156" s="40">
        <v>0.98315717847237682</v>
      </c>
      <c r="CA156" s="38">
        <v>0.11467764483875187</v>
      </c>
      <c r="CB156" s="38">
        <v>0.11494273439610164</v>
      </c>
      <c r="CC156" s="36">
        <v>42.126344442367554</v>
      </c>
      <c r="CD156" s="36">
        <v>39.849139418005542</v>
      </c>
      <c r="CE156" s="35">
        <v>112.14536815114543</v>
      </c>
      <c r="CF156" s="36">
        <v>29.828931154047083</v>
      </c>
      <c r="CG156" s="42">
        <v>0.98315717847237682</v>
      </c>
      <c r="CH156" s="35">
        <v>3793.835583353844</v>
      </c>
      <c r="CI156" s="42">
        <v>0.99241005899124424</v>
      </c>
      <c r="CJ156" s="42">
        <v>0.99280822706123373</v>
      </c>
      <c r="CK156" s="43">
        <v>0.84989007252509319</v>
      </c>
      <c r="CM156" s="39"/>
      <c r="CN156" s="35"/>
      <c r="CO156" s="42">
        <v>0.99219381300338227</v>
      </c>
      <c r="CQ156" s="37">
        <v>1.02950623943256</v>
      </c>
    </row>
    <row r="157" spans="1:95" ht="11.25" customHeight="1">
      <c r="A157" s="33">
        <v>44573</v>
      </c>
      <c r="B157" s="34">
        <v>158.14018869400024</v>
      </c>
      <c r="C157" s="35">
        <v>140.63174906373024</v>
      </c>
      <c r="D157" s="35">
        <v>140.63174906373024</v>
      </c>
      <c r="E157" s="35">
        <v>129.01891525586447</v>
      </c>
      <c r="F157" s="34">
        <v>116.20382825533549</v>
      </c>
      <c r="G157" s="36">
        <v>13.908007651567459</v>
      </c>
      <c r="H157" s="34">
        <v>13.908007651567459</v>
      </c>
      <c r="I157" s="34">
        <v>3468.2121480305991</v>
      </c>
      <c r="J157" s="35">
        <v>1031.2545429925046</v>
      </c>
      <c r="K157" s="35">
        <v>325.46392826094103</v>
      </c>
      <c r="L157" s="34">
        <v>611.67572720845544</v>
      </c>
      <c r="M157" s="34">
        <v>28.61780955394109</v>
      </c>
      <c r="N157" s="35">
        <v>14.308904776970545</v>
      </c>
      <c r="O157" s="35">
        <v>28.61780955394109</v>
      </c>
      <c r="P157" s="35">
        <v>76.314158810509568</v>
      </c>
      <c r="Q157" s="34">
        <v>9427.1542053222656</v>
      </c>
      <c r="R157" s="34">
        <v>325.71183999379474</v>
      </c>
      <c r="U157" s="36">
        <v>24.027004992520371</v>
      </c>
      <c r="V157" s="38">
        <v>1.0337546836591716</v>
      </c>
      <c r="W157" s="36">
        <v>24.382278352721869</v>
      </c>
      <c r="X157" s="35">
        <v>4079.8878752390547</v>
      </c>
      <c r="Y157" s="34">
        <v>2111.4936767771533</v>
      </c>
      <c r="Z157" s="35">
        <v>1968.3941984619009</v>
      </c>
      <c r="AA157" s="34">
        <v>937.13965546939653</v>
      </c>
      <c r="AB157" s="34">
        <v>17.508439630270004</v>
      </c>
      <c r="AC157" s="34">
        <v>11.612833807865778</v>
      </c>
      <c r="AD157" s="34">
        <v>12.997735251983007</v>
      </c>
      <c r="AE157" s="39">
        <v>13.921936330398813</v>
      </c>
      <c r="AF157" s="39">
        <v>11.049155817776835</v>
      </c>
      <c r="AG157" s="39">
        <v>6.9742270341630226</v>
      </c>
      <c r="AH157" s="35">
        <v>3481.9256968406244</v>
      </c>
      <c r="AI157" s="35">
        <v>7282.0417482016974</v>
      </c>
      <c r="AJ157" s="35">
        <v>11116.106601362473</v>
      </c>
      <c r="AK157" s="35">
        <v>2371.6500035262834</v>
      </c>
      <c r="AL157" s="35">
        <v>4922.9976682023816</v>
      </c>
      <c r="AM157" s="35">
        <v>8930.3846780106232</v>
      </c>
      <c r="AN157" s="38">
        <v>0.11635314721160811</v>
      </c>
      <c r="AO157" s="38">
        <v>0.11843087996808148</v>
      </c>
      <c r="AP157" s="38">
        <v>0.11189357276230548</v>
      </c>
      <c r="AQ157" s="36">
        <v>17.169627930506213</v>
      </c>
      <c r="AR157" s="36">
        <v>10.663820448033986</v>
      </c>
      <c r="AS157" s="36">
        <v>12.0551419033022</v>
      </c>
      <c r="AT157" s="36">
        <v>14.935196459269193</v>
      </c>
      <c r="AU157" s="36">
        <v>31.747408270012055</v>
      </c>
      <c r="AV157" s="36">
        <v>112.90939700774393</v>
      </c>
      <c r="AW157" s="36">
        <v>123.69125573355123</v>
      </c>
      <c r="AX157" s="36">
        <v>96.445425214987708</v>
      </c>
      <c r="AY157" s="36">
        <v>64.433011508031939</v>
      </c>
      <c r="AZ157" s="40">
        <v>0.99396668785204589</v>
      </c>
      <c r="BA157" s="40">
        <v>0.99418691385153746</v>
      </c>
      <c r="BB157" s="40">
        <v>0.99145454965692359</v>
      </c>
      <c r="BC157" s="40">
        <v>0.99370261360779921</v>
      </c>
      <c r="BD157" s="40">
        <v>0.99355120387826545</v>
      </c>
      <c r="BE157" s="40">
        <v>0.98735671518319224</v>
      </c>
      <c r="BF157" s="36">
        <v>103.13429664412898</v>
      </c>
      <c r="BG157" s="36">
        <v>101.32492474288919</v>
      </c>
      <c r="BH157" s="36">
        <v>107.24476575157264</v>
      </c>
      <c r="BJ157" s="41"/>
      <c r="BK157" s="41"/>
      <c r="BL157" s="35">
        <v>31.5</v>
      </c>
      <c r="BM157" s="35">
        <v>25</v>
      </c>
      <c r="BN157" s="35">
        <v>15.779999732971191</v>
      </c>
      <c r="BO157" s="35">
        <v>2457</v>
      </c>
      <c r="BP157" s="35">
        <v>1200</v>
      </c>
      <c r="BQ157" s="35">
        <v>378.71999359130859</v>
      </c>
      <c r="BR157" s="35">
        <v>4035.7199935913086</v>
      </c>
      <c r="BS157" s="34">
        <v>102.24078718821208</v>
      </c>
      <c r="BT157" s="35">
        <v>15</v>
      </c>
      <c r="BU157" s="35">
        <v>30</v>
      </c>
      <c r="BV157" s="35">
        <v>80</v>
      </c>
      <c r="BW157" s="35">
        <v>30</v>
      </c>
      <c r="BX157" s="37"/>
      <c r="BY157" s="40">
        <v>0.98303933886224737</v>
      </c>
      <c r="CA157" s="38">
        <v>0.11630448978179117</v>
      </c>
      <c r="CB157" s="38">
        <v>0.11655245472109477</v>
      </c>
      <c r="CC157" s="36">
        <v>42.11900869011879</v>
      </c>
      <c r="CD157" s="36">
        <v>39.888590281842397</v>
      </c>
      <c r="CE157" s="35">
        <v>111.10301079946879</v>
      </c>
      <c r="CF157" s="36">
        <v>30.145076614220617</v>
      </c>
      <c r="CG157" s="42">
        <v>0.98303933886224737</v>
      </c>
      <c r="CH157" s="35">
        <v>3745.7644515814995</v>
      </c>
      <c r="CI157" s="42">
        <v>0.99235995484396822</v>
      </c>
      <c r="CJ157" s="42">
        <v>0.99263881874641136</v>
      </c>
      <c r="CK157" s="43">
        <v>0.85007535846248827</v>
      </c>
      <c r="CM157" s="39"/>
      <c r="CN157" s="35"/>
      <c r="CO157" s="42">
        <v>0.99211107820582944</v>
      </c>
      <c r="CQ157" s="37">
        <v>1.0337546836591716</v>
      </c>
    </row>
    <row r="158" spans="1:95" ht="11.25" customHeight="1">
      <c r="A158" s="33">
        <v>44572</v>
      </c>
      <c r="B158" s="34">
        <v>156.40365060170492</v>
      </c>
      <c r="C158" s="35">
        <v>138.90976200501126</v>
      </c>
      <c r="D158" s="35">
        <v>138.90976200501126</v>
      </c>
      <c r="E158" s="35">
        <v>127.23497576514882</v>
      </c>
      <c r="F158" s="34">
        <v>114.19747336705525</v>
      </c>
      <c r="G158" s="36">
        <v>13.825430939594904</v>
      </c>
      <c r="H158" s="34">
        <v>13.825430939594904</v>
      </c>
      <c r="I158" s="34">
        <v>3472.4556935628257</v>
      </c>
      <c r="J158" s="35">
        <v>1032.5163388174772</v>
      </c>
      <c r="K158" s="35">
        <v>325.8621510165637</v>
      </c>
      <c r="L158" s="34">
        <v>613.31400744120276</v>
      </c>
      <c r="M158" s="34">
        <v>28.757446845372517</v>
      </c>
      <c r="N158" s="35">
        <v>14.378723422686258</v>
      </c>
      <c r="O158" s="35">
        <v>28.757446845372517</v>
      </c>
      <c r="P158" s="35">
        <v>76.686524920993378</v>
      </c>
      <c r="Q158" s="34">
        <v>9192.9951273600254</v>
      </c>
      <c r="R158" s="34">
        <v>323.70829963684082</v>
      </c>
      <c r="U158" s="36">
        <v>24.012489539605603</v>
      </c>
      <c r="V158" s="38">
        <v>1.0342684815069949</v>
      </c>
      <c r="W158" s="36">
        <v>24.501248859590468</v>
      </c>
      <c r="X158" s="35">
        <v>4085.7697010040283</v>
      </c>
      <c r="Y158" s="34">
        <v>2114.0772037287848</v>
      </c>
      <c r="Z158" s="35">
        <v>1971.6924972752438</v>
      </c>
      <c r="AA158" s="34">
        <v>939.17615845776641</v>
      </c>
      <c r="AB158" s="34">
        <v>17.493888596693676</v>
      </c>
      <c r="AC158" s="34">
        <v>11.674786239862442</v>
      </c>
      <c r="AD158" s="34">
        <v>13.021192411581675</v>
      </c>
      <c r="AE158" s="39">
        <v>13.938970574035944</v>
      </c>
      <c r="AF158" s="39">
        <v>11.062675058758684</v>
      </c>
      <c r="AG158" s="39">
        <v>6.9827603789263648</v>
      </c>
      <c r="AH158" s="35">
        <v>3406.8348534422653</v>
      </c>
      <c r="AI158" s="35">
        <v>7120.6430508618241</v>
      </c>
      <c r="AJ158" s="35">
        <v>10863.193844356119</v>
      </c>
      <c r="AK158" s="35">
        <v>2320.958217404554</v>
      </c>
      <c r="AL158" s="35">
        <v>4815.5358502200179</v>
      </c>
      <c r="AM158" s="35">
        <v>8730.0107676553216</v>
      </c>
      <c r="AN158" s="38">
        <v>0.11788085972727652</v>
      </c>
      <c r="AO158" s="38">
        <v>0.12004417677510144</v>
      </c>
      <c r="AP158" s="38">
        <v>0.11351108705945871</v>
      </c>
      <c r="AQ158" s="36">
        <v>17.116374667053289</v>
      </c>
      <c r="AR158" s="36">
        <v>10.691251508018038</v>
      </c>
      <c r="AS158" s="36">
        <v>12.03404385701884</v>
      </c>
      <c r="AT158" s="36">
        <v>15.362256434398599</v>
      </c>
      <c r="AU158" s="36">
        <v>32.670372114831913</v>
      </c>
      <c r="AV158" s="36">
        <v>116.26427016264863</v>
      </c>
      <c r="AW158" s="36">
        <v>122.29837789385384</v>
      </c>
      <c r="AX158" s="36">
        <v>95.313045928611899</v>
      </c>
      <c r="AY158" s="36">
        <v>63.624172412835485</v>
      </c>
      <c r="AZ158" s="40">
        <v>0.99380483314397394</v>
      </c>
      <c r="BA158" s="40">
        <v>0.99402819380026874</v>
      </c>
      <c r="BB158" s="40">
        <v>0.99121575826628794</v>
      </c>
      <c r="BC158" s="40">
        <v>0.9933810715250283</v>
      </c>
      <c r="BD158" s="40">
        <v>0.99321563100535559</v>
      </c>
      <c r="BE158" s="40">
        <v>0.98668223061151228</v>
      </c>
      <c r="BF158" s="36">
        <v>101.79769665544195</v>
      </c>
      <c r="BG158" s="36">
        <v>99.963199568452026</v>
      </c>
      <c r="BH158" s="36">
        <v>105.7165455010948</v>
      </c>
      <c r="BJ158" s="41"/>
      <c r="BK158" s="41"/>
      <c r="BL158" s="35">
        <v>31.5</v>
      </c>
      <c r="BM158" s="35">
        <v>25</v>
      </c>
      <c r="BN158" s="35">
        <v>15.779999732971191</v>
      </c>
      <c r="BO158" s="35">
        <v>2457</v>
      </c>
      <c r="BP158" s="35">
        <v>1200</v>
      </c>
      <c r="BQ158" s="35">
        <v>378.71999359130859</v>
      </c>
      <c r="BR158" s="35">
        <v>4035.7199935913086</v>
      </c>
      <c r="BS158" s="34">
        <v>100.38181710243225</v>
      </c>
      <c r="BT158" s="35">
        <v>15</v>
      </c>
      <c r="BU158" s="35">
        <v>30</v>
      </c>
      <c r="BV158" s="35">
        <v>80</v>
      </c>
      <c r="BW158" s="35">
        <v>30</v>
      </c>
      <c r="BX158" s="37"/>
      <c r="BY158" s="40">
        <v>0.98258702211518867</v>
      </c>
      <c r="CA158" s="38">
        <v>0.11787395755572964</v>
      </c>
      <c r="CB158" s="38">
        <v>0.11811404245108612</v>
      </c>
      <c r="CC158" s="36">
        <v>42.189867248137794</v>
      </c>
      <c r="CD158" s="36">
        <v>39.841670032090164</v>
      </c>
      <c r="CE158" s="35">
        <v>109.92053718359719</v>
      </c>
      <c r="CF158" s="36">
        <v>31.020221071604126</v>
      </c>
      <c r="CG158" s="42">
        <v>0.98258702211518867</v>
      </c>
      <c r="CH158" s="35">
        <v>3664.1459283319628</v>
      </c>
      <c r="CI158" s="42">
        <v>0.99215166442389369</v>
      </c>
      <c r="CJ158" s="42">
        <v>0.99225631601257058</v>
      </c>
      <c r="CK158" s="43">
        <v>0.84989021596335002</v>
      </c>
      <c r="CM158" s="39"/>
      <c r="CN158" s="35"/>
      <c r="CO158" s="42">
        <v>0.99188205420064102</v>
      </c>
      <c r="CQ158" s="37">
        <v>1.0342684815069949</v>
      </c>
    </row>
    <row r="159" spans="1:95" ht="11.25" customHeight="1">
      <c r="A159" s="33">
        <v>44571</v>
      </c>
      <c r="B159" s="34">
        <v>153.04778798421225</v>
      </c>
      <c r="C159" s="35">
        <v>135.40770250558853</v>
      </c>
      <c r="D159" s="35">
        <v>135.40770250558853</v>
      </c>
      <c r="E159" s="35">
        <v>123.63995230197906</v>
      </c>
      <c r="F159" s="34">
        <v>110.53358022371928</v>
      </c>
      <c r="G159" s="36">
        <v>13.775628189245859</v>
      </c>
      <c r="H159" s="34">
        <v>13.775628189245859</v>
      </c>
      <c r="I159" s="34">
        <v>3472.342748006185</v>
      </c>
      <c r="J159" s="35">
        <v>1047.0567917150486</v>
      </c>
      <c r="K159" s="35">
        <v>321.90885859090423</v>
      </c>
      <c r="L159" s="34">
        <v>612.438975016276</v>
      </c>
      <c r="M159" s="34">
        <v>27.646520396073658</v>
      </c>
      <c r="N159" s="35">
        <v>14.004494837105252</v>
      </c>
      <c r="O159" s="35">
        <v>27.646520396073658</v>
      </c>
      <c r="P159" s="35">
        <v>73.119938925968356</v>
      </c>
      <c r="Q159" s="34">
        <v>8608.1127980550136</v>
      </c>
      <c r="R159" s="34">
        <v>316.4150447845459</v>
      </c>
      <c r="U159" s="36">
        <v>23.896326135706015</v>
      </c>
      <c r="V159" s="38">
        <v>1.0383912997463898</v>
      </c>
      <c r="W159" s="36">
        <v>23.598524880693898</v>
      </c>
      <c r="X159" s="35">
        <v>4084.7817230224609</v>
      </c>
      <c r="Y159" s="34">
        <v>2103.3770977002323</v>
      </c>
      <c r="Z159" s="35">
        <v>1981.4046253222289</v>
      </c>
      <c r="AA159" s="34">
        <v>934.34783360718029</v>
      </c>
      <c r="AB159" s="34">
        <v>17.640085478623707</v>
      </c>
      <c r="AC159" s="34">
        <v>11.767750203609467</v>
      </c>
      <c r="AD159" s="34">
        <v>13.013616432746252</v>
      </c>
      <c r="AE159" s="39">
        <v>13.868420424397137</v>
      </c>
      <c r="AF159" s="39">
        <v>11.218465625518377</v>
      </c>
      <c r="AG159" s="39">
        <v>6.8980469698050912</v>
      </c>
      <c r="AH159" s="35">
        <v>3186.7345177495199</v>
      </c>
      <c r="AI159" s="35">
        <v>6726.8984955311216</v>
      </c>
      <c r="AJ159" s="35">
        <v>10224.243288808651</v>
      </c>
      <c r="AK159" s="35">
        <v>2177.4536381729959</v>
      </c>
      <c r="AL159" s="35">
        <v>4524.0382270970385</v>
      </c>
      <c r="AM159" s="35">
        <v>8232.9618877243229</v>
      </c>
      <c r="AN159" s="38">
        <v>0.12037332383729125</v>
      </c>
      <c r="AO159" s="38">
        <v>0.12490218343721908</v>
      </c>
      <c r="AP159" s="38">
        <v>0.11458408259171463</v>
      </c>
      <c r="AQ159" s="36">
        <v>17.222197326172594</v>
      </c>
      <c r="AR159" s="36">
        <v>10.749319915451876</v>
      </c>
      <c r="AS159" s="36">
        <v>12.09362319022836</v>
      </c>
      <c r="AT159" s="36">
        <v>15.931056637200298</v>
      </c>
      <c r="AU159" s="36">
        <v>34.03796946826315</v>
      </c>
      <c r="AV159" s="36">
        <v>116.5865537398309</v>
      </c>
      <c r="AW159" s="36">
        <v>119.63487133897509</v>
      </c>
      <c r="AX159" s="36">
        <v>93.266240681033111</v>
      </c>
      <c r="AY159" s="36">
        <v>62.511928329611543</v>
      </c>
      <c r="AZ159" s="40">
        <v>0.9935684073398432</v>
      </c>
      <c r="BA159" s="40">
        <v>0.99388897285825695</v>
      </c>
      <c r="BB159" s="40">
        <v>0.99111863507652176</v>
      </c>
      <c r="BC159" s="40">
        <v>0.99268362992538062</v>
      </c>
      <c r="BD159" s="40">
        <v>0.99247619764475226</v>
      </c>
      <c r="BE159" s="40">
        <v>0.98583905096006008</v>
      </c>
      <c r="BF159" s="36">
        <v>99.689861652573555</v>
      </c>
      <c r="BG159" s="36">
        <v>96.075181952537193</v>
      </c>
      <c r="BH159" s="36">
        <v>104.7265879219746</v>
      </c>
      <c r="BJ159" s="41"/>
      <c r="BK159" s="41"/>
      <c r="BL159" s="35">
        <v>31.139062762260437</v>
      </c>
      <c r="BM159" s="35">
        <v>25.189062237739563</v>
      </c>
      <c r="BN159" s="35">
        <v>15.488333274920782</v>
      </c>
      <c r="BO159" s="35">
        <v>2428.8468954563141</v>
      </c>
      <c r="BP159" s="35">
        <v>1209.074987411499</v>
      </c>
      <c r="BQ159" s="35">
        <v>371.71999859809875</v>
      </c>
      <c r="BR159" s="35">
        <v>4009.6418814659119</v>
      </c>
      <c r="BS159" s="34">
        <v>96.800298452377319</v>
      </c>
      <c r="BT159" s="35">
        <v>13.28125</v>
      </c>
      <c r="BU159" s="35">
        <v>26.21875</v>
      </c>
      <c r="BV159" s="35">
        <v>69.34375</v>
      </c>
      <c r="BW159" s="35">
        <v>26.21875</v>
      </c>
      <c r="BX159" s="37"/>
      <c r="BY159" s="40">
        <v>0.98219799418464793</v>
      </c>
      <c r="CA159" s="38">
        <v>0.1208962803099759</v>
      </c>
      <c r="CB159" s="38">
        <v>0.12120226423005927</v>
      </c>
      <c r="CC159" s="36">
        <v>42.421452114979424</v>
      </c>
      <c r="CD159" s="36">
        <v>40.065140431852825</v>
      </c>
      <c r="CE159" s="35">
        <v>107.86658100192568</v>
      </c>
      <c r="CF159" s="36">
        <v>31.831101494392783</v>
      </c>
      <c r="CG159" s="42">
        <v>0.98219799418464793</v>
      </c>
      <c r="CH159" s="35">
        <v>3446.4323651427812</v>
      </c>
      <c r="CI159" s="42">
        <v>0.99197822052865714</v>
      </c>
      <c r="CJ159" s="42">
        <v>0.99152211896112818</v>
      </c>
      <c r="CK159" s="43">
        <v>0.850068126880691</v>
      </c>
      <c r="CM159" s="39"/>
      <c r="CN159" s="35"/>
      <c r="CO159" s="42">
        <v>0.99166984799789459</v>
      </c>
      <c r="CQ159" s="37">
        <v>1.0383912997463898</v>
      </c>
    </row>
    <row r="160" spans="1:95" ht="11.25" customHeight="1">
      <c r="A160" s="33">
        <v>44570</v>
      </c>
      <c r="B160" s="34">
        <v>151.34250275293985</v>
      </c>
      <c r="C160" s="35">
        <v>134.00209736824036</v>
      </c>
      <c r="D160" s="35">
        <v>134.00209736824036</v>
      </c>
      <c r="E160" s="35">
        <v>122.54592718680699</v>
      </c>
      <c r="F160" s="34">
        <v>109.42982824643452</v>
      </c>
      <c r="G160" s="36">
        <v>13.834287414948145</v>
      </c>
      <c r="H160" s="34">
        <v>13.834287414948145</v>
      </c>
      <c r="I160" s="34">
        <v>3464.5344924926758</v>
      </c>
      <c r="J160" s="35">
        <v>1071.6405979933772</v>
      </c>
      <c r="K160" s="35">
        <v>317.50762242693776</v>
      </c>
      <c r="L160" s="34">
        <v>611.36325645446777</v>
      </c>
      <c r="M160" s="34">
        <v>30.361598054567974</v>
      </c>
      <c r="N160" s="35">
        <v>15.979788449772617</v>
      </c>
      <c r="O160" s="35">
        <v>30.361598054567974</v>
      </c>
      <c r="P160" s="35">
        <v>78.300963403885831</v>
      </c>
      <c r="Q160" s="34">
        <v>8904.6968688964844</v>
      </c>
      <c r="R160" s="34">
        <v>312.97516759236652</v>
      </c>
      <c r="U160" s="36">
        <v>23.832120586324624</v>
      </c>
      <c r="V160" s="38">
        <v>1.0406784920899208</v>
      </c>
      <c r="W160" s="36">
        <v>26.139762093538529</v>
      </c>
      <c r="X160" s="35">
        <v>4075.8977489471436</v>
      </c>
      <c r="Y160" s="34">
        <v>2075.3862720723605</v>
      </c>
      <c r="Z160" s="35">
        <v>2000.5114768747828</v>
      </c>
      <c r="AA160" s="34">
        <v>928.87087888140559</v>
      </c>
      <c r="AB160" s="34">
        <v>17.340405384699505</v>
      </c>
      <c r="AC160" s="34">
        <v>11.456170181433359</v>
      </c>
      <c r="AD160" s="34">
        <v>12.844596832990646</v>
      </c>
      <c r="AE160" s="39">
        <v>13.683865530147431</v>
      </c>
      <c r="AF160" s="39">
        <v>11.481863549929042</v>
      </c>
      <c r="AG160" s="39">
        <v>6.803734766291524</v>
      </c>
      <c r="AH160" s="35">
        <v>3267.2309053060685</v>
      </c>
      <c r="AI160" s="35">
        <v>7001.6149181052078</v>
      </c>
      <c r="AJ160" s="35">
        <v>10597.194027358026</v>
      </c>
      <c r="AK160" s="35">
        <v>2247.7059848519029</v>
      </c>
      <c r="AL160" s="35">
        <v>4669.0324158682488</v>
      </c>
      <c r="AM160" s="35">
        <v>8552.4541417501769</v>
      </c>
      <c r="AN160" s="38">
        <v>0.12101104156528798</v>
      </c>
      <c r="AO160" s="38">
        <v>0.13095236932964885</v>
      </c>
      <c r="AP160" s="38">
        <v>0.11843703450027414</v>
      </c>
      <c r="AQ160" s="36">
        <v>16.886911261441696</v>
      </c>
      <c r="AR160" s="36">
        <v>10.391754723826615</v>
      </c>
      <c r="AS160" s="36">
        <v>12.012806487395991</v>
      </c>
      <c r="AT160" s="36">
        <v>17.413854500963055</v>
      </c>
      <c r="AU160" s="36">
        <v>37.151951175984465</v>
      </c>
      <c r="AV160" s="36">
        <v>118.80148445824381</v>
      </c>
      <c r="AW160" s="36">
        <v>117.67938166363128</v>
      </c>
      <c r="AX160" s="36">
        <v>91.24637077350711</v>
      </c>
      <c r="AY160" s="36">
        <v>59.782824409941163</v>
      </c>
      <c r="AZ160" s="40">
        <v>0.992890623347775</v>
      </c>
      <c r="BA160" s="40">
        <v>0.99349723982395566</v>
      </c>
      <c r="BB160" s="40">
        <v>0.99084462049066735</v>
      </c>
      <c r="BC160" s="40">
        <v>0.99225261016417565</v>
      </c>
      <c r="BD160" s="40">
        <v>0.99204290142648843</v>
      </c>
      <c r="BE160" s="40">
        <v>0.98610907670603054</v>
      </c>
      <c r="BF160" s="36">
        <v>99.164504699562883</v>
      </c>
      <c r="BG160" s="36">
        <v>91.636371769587271</v>
      </c>
      <c r="BH160" s="36">
        <v>101.31965943450082</v>
      </c>
      <c r="BJ160" s="41"/>
      <c r="BK160" s="41"/>
      <c r="BL160" s="35">
        <v>30.450000762939453</v>
      </c>
      <c r="BM160" s="35">
        <v>25.549999237060547</v>
      </c>
      <c r="BN160" s="35">
        <v>15.140000343322754</v>
      </c>
      <c r="BO160" s="35">
        <v>2375.1000595092773</v>
      </c>
      <c r="BP160" s="35">
        <v>1226.3999633789063</v>
      </c>
      <c r="BQ160" s="35">
        <v>363.36000823974609</v>
      </c>
      <c r="BR160" s="35">
        <v>3964.8600311279297</v>
      </c>
      <c r="BS160" s="34">
        <v>95.611790974934891</v>
      </c>
      <c r="BT160" s="35">
        <v>10</v>
      </c>
      <c r="BU160" s="35">
        <v>19</v>
      </c>
      <c r="BV160" s="35">
        <v>49</v>
      </c>
      <c r="BW160" s="35">
        <v>19</v>
      </c>
      <c r="BX160" s="37"/>
      <c r="BY160" s="40">
        <v>0.98116225127240742</v>
      </c>
      <c r="CA160" s="38">
        <v>0.12378042531948123</v>
      </c>
      <c r="CB160" s="38">
        <v>0.12385017149406756</v>
      </c>
      <c r="CC160" s="36">
        <v>41.641172399123512</v>
      </c>
      <c r="CD160" s="36">
        <v>39.291472472664303</v>
      </c>
      <c r="CE160" s="35">
        <v>105.51411357380886</v>
      </c>
      <c r="CF160" s="36">
        <v>33.703309224319618</v>
      </c>
      <c r="CG160" s="42">
        <v>0.98116225127240742</v>
      </c>
      <c r="CH160" s="35">
        <v>3574.4635367623582</v>
      </c>
      <c r="CI160" s="42">
        <v>0.99150597068838242</v>
      </c>
      <c r="CJ160" s="42">
        <v>0.99120253801481262</v>
      </c>
      <c r="CK160" s="43">
        <v>0.85000525182154274</v>
      </c>
      <c r="CM160" s="39"/>
      <c r="CN160" s="35"/>
      <c r="CO160" s="42">
        <v>0.99117989401460083</v>
      </c>
      <c r="CQ160" s="37">
        <v>1.0406784920899208</v>
      </c>
    </row>
    <row r="161" spans="1:95" ht="11.25" customHeight="1">
      <c r="A161" s="33">
        <v>44569</v>
      </c>
      <c r="B161" s="34">
        <v>147.98158100673132</v>
      </c>
      <c r="C161" s="35">
        <v>130.75587440672376</v>
      </c>
      <c r="D161" s="35">
        <v>130.75587440672376</v>
      </c>
      <c r="E161" s="35">
        <v>119.64829525493441</v>
      </c>
      <c r="F161" s="34">
        <v>106.73095657711937</v>
      </c>
      <c r="G161" s="36">
        <v>14.087567806243896</v>
      </c>
      <c r="H161" s="34">
        <v>14.087567806243896</v>
      </c>
      <c r="I161" s="34">
        <v>3471.294230143229</v>
      </c>
      <c r="J161" s="35">
        <v>1073.7315020712019</v>
      </c>
      <c r="K161" s="35">
        <v>318.12711928410795</v>
      </c>
      <c r="L161" s="34">
        <v>613.24196806408111</v>
      </c>
      <c r="M161" s="34">
        <v>36.197556858971005</v>
      </c>
      <c r="N161" s="35">
        <v>19.051345715247898</v>
      </c>
      <c r="O161" s="35">
        <v>36.197556858971005</v>
      </c>
      <c r="P161" s="35">
        <v>93.351594004714698</v>
      </c>
      <c r="Q161" s="34">
        <v>9439.6693522135411</v>
      </c>
      <c r="R161" s="34">
        <v>310.0647655668713</v>
      </c>
      <c r="U161" s="36">
        <v>23.774494683301011</v>
      </c>
      <c r="V161" s="38">
        <v>1.0427364327701909</v>
      </c>
      <c r="W161" s="36">
        <v>31.164220109898942</v>
      </c>
      <c r="X161" s="35">
        <v>4084.53619820731</v>
      </c>
      <c r="Y161" s="34">
        <v>2079.4356087879191</v>
      </c>
      <c r="Z161" s="35">
        <v>2005.1005894193911</v>
      </c>
      <c r="AA161" s="34">
        <v>931.36908734818905</v>
      </c>
      <c r="AB161" s="34">
        <v>17.225706600007555</v>
      </c>
      <c r="AC161" s="34">
        <v>11.107579151789347</v>
      </c>
      <c r="AD161" s="34">
        <v>12.75637443860372</v>
      </c>
      <c r="AE161" s="39">
        <v>13.710564453546718</v>
      </c>
      <c r="AF161" s="39">
        <v>11.504266093620021</v>
      </c>
      <c r="AG161" s="39">
        <v>6.8170096989451698</v>
      </c>
      <c r="AH161" s="35">
        <v>3455.9606439615072</v>
      </c>
      <c r="AI161" s="35">
        <v>7398.4442480684229</v>
      </c>
      <c r="AJ161" s="35">
        <v>11188.054553894628</v>
      </c>
      <c r="AK161" s="35">
        <v>2378.6239486588079</v>
      </c>
      <c r="AL161" s="35">
        <v>4936.5160006899869</v>
      </c>
      <c r="AM161" s="35">
        <v>9033.513797677926</v>
      </c>
      <c r="AN161" s="38">
        <v>0.1259789366531022</v>
      </c>
      <c r="AO161" s="38">
        <v>0.13850031522487424</v>
      </c>
      <c r="AP161" s="38">
        <v>0.13066509971164589</v>
      </c>
      <c r="AQ161" s="36">
        <v>16.720584583897026</v>
      </c>
      <c r="AR161" s="36">
        <v>10.039097199057338</v>
      </c>
      <c r="AS161" s="36">
        <v>11.879623327317274</v>
      </c>
      <c r="AT161" s="36">
        <v>19.695534195427108</v>
      </c>
      <c r="AU161" s="36">
        <v>42.057853676444374</v>
      </c>
      <c r="AV161" s="36">
        <v>134.62169288046852</v>
      </c>
      <c r="AW161" s="36">
        <v>113.48329688576585</v>
      </c>
      <c r="AX161" s="36">
        <v>86.612924805430112</v>
      </c>
      <c r="AY161" s="36">
        <v>54.401247091416934</v>
      </c>
      <c r="AZ161" s="40">
        <v>0.9919906020764695</v>
      </c>
      <c r="BA161" s="40">
        <v>0.99266738792016229</v>
      </c>
      <c r="BB161" s="40">
        <v>0.98966608164934544</v>
      </c>
      <c r="BC161" s="40">
        <v>0.99171977806473677</v>
      </c>
      <c r="BD161" s="40">
        <v>0.99148025577744192</v>
      </c>
      <c r="BE161" s="40">
        <v>0.98509752728610733</v>
      </c>
      <c r="BF161" s="36">
        <v>95.254018797153449</v>
      </c>
      <c r="BG161" s="36">
        <v>86.642402080575451</v>
      </c>
      <c r="BH161" s="36">
        <v>91.837836013455913</v>
      </c>
      <c r="BJ161" s="41"/>
      <c r="BK161" s="41"/>
      <c r="BL161" s="35">
        <v>30.450000762939453</v>
      </c>
      <c r="BM161" s="35">
        <v>25.549999237060547</v>
      </c>
      <c r="BN161" s="35">
        <v>15.140000343322754</v>
      </c>
      <c r="BO161" s="35">
        <v>2375.1000595092773</v>
      </c>
      <c r="BP161" s="35">
        <v>1226.3999633789063</v>
      </c>
      <c r="BQ161" s="35">
        <v>363.36000823974609</v>
      </c>
      <c r="BR161" s="35">
        <v>3964.8600311279297</v>
      </c>
      <c r="BS161" s="34">
        <v>92.638470422653924</v>
      </c>
      <c r="BT161" s="35">
        <v>10</v>
      </c>
      <c r="BU161" s="35">
        <v>19</v>
      </c>
      <c r="BV161" s="35">
        <v>49</v>
      </c>
      <c r="BW161" s="35">
        <v>19</v>
      </c>
      <c r="BX161" s="37"/>
      <c r="BY161" s="40">
        <v>0.97878508599844916</v>
      </c>
      <c r="CA161" s="38">
        <v>0.13073556388543622</v>
      </c>
      <c r="CB161" s="38">
        <v>0.13028148008099388</v>
      </c>
      <c r="CC161" s="36">
        <v>41.089660190400622</v>
      </c>
      <c r="CD161" s="36">
        <v>38.639305110271636</v>
      </c>
      <c r="CE161" s="35">
        <v>100.78004733465983</v>
      </c>
      <c r="CF161" s="36">
        <v>38.149056416023299</v>
      </c>
      <c r="CG161" s="42">
        <v>0.97878508599844916</v>
      </c>
      <c r="CH161" s="35">
        <v>3779.7123870146233</v>
      </c>
      <c r="CI161" s="42">
        <v>0.99042319807630619</v>
      </c>
      <c r="CJ161" s="42">
        <v>0.99058357080822168</v>
      </c>
      <c r="CK161" s="43">
        <v>0.84986252090672354</v>
      </c>
      <c r="CM161" s="39"/>
      <c r="CN161" s="35"/>
      <c r="CO161" s="42">
        <v>0.9900164485750409</v>
      </c>
      <c r="CQ161" s="37">
        <v>1.0427364327701909</v>
      </c>
    </row>
    <row r="162" spans="1:95" ht="11.25" customHeight="1">
      <c r="A162" s="33">
        <v>44568</v>
      </c>
      <c r="B162" s="34"/>
      <c r="F162" s="34"/>
      <c r="H162" s="34"/>
      <c r="I162" s="34"/>
      <c r="J162" s="35"/>
      <c r="K162" s="35"/>
      <c r="L162" s="34"/>
      <c r="M162" s="34"/>
      <c r="N162" s="35"/>
      <c r="O162" s="35"/>
      <c r="P162" s="35"/>
      <c r="Q162" s="34"/>
      <c r="R162" s="34"/>
      <c r="U162" s="36"/>
      <c r="V162" s="38"/>
      <c r="W162" s="36"/>
      <c r="X162" s="35"/>
      <c r="Y162" s="34"/>
      <c r="Z162" s="35"/>
      <c r="AA162" s="34"/>
      <c r="AB162" s="34"/>
      <c r="AC162" s="34"/>
      <c r="AD162" s="34"/>
      <c r="AE162" s="39"/>
      <c r="AF162" s="39"/>
      <c r="AG162" s="39"/>
      <c r="AH162" s="35"/>
      <c r="AI162" s="35"/>
      <c r="AJ162" s="35"/>
      <c r="AK162" s="35"/>
      <c r="AL162" s="35"/>
      <c r="AM162" s="35"/>
      <c r="AN162" s="38"/>
      <c r="AO162" s="38"/>
      <c r="AP162" s="38"/>
      <c r="AQ162" s="36"/>
      <c r="AR162" s="36"/>
      <c r="AS162" s="36"/>
      <c r="AT162" s="36"/>
      <c r="AU162" s="36"/>
      <c r="AV162" s="36"/>
      <c r="AW162" s="36"/>
      <c r="AX162" s="36"/>
      <c r="AY162" s="36"/>
      <c r="AZ162" s="40"/>
      <c r="BA162" s="40"/>
      <c r="BB162" s="40"/>
      <c r="BC162" s="40"/>
      <c r="BD162" s="40"/>
      <c r="BE162" s="40"/>
      <c r="BF162" s="36"/>
      <c r="BG162" s="36"/>
      <c r="BH162" s="36"/>
      <c r="BJ162" s="41"/>
      <c r="BK162" s="41"/>
      <c r="BL162" s="35"/>
      <c r="BM162" s="35"/>
      <c r="BN162" s="35"/>
      <c r="BO162" s="35"/>
      <c r="BP162" s="35"/>
      <c r="BQ162" s="35"/>
      <c r="BR162" s="35"/>
      <c r="BS162" s="34"/>
      <c r="BT162" s="35"/>
      <c r="BU162" s="35"/>
      <c r="BV162" s="35"/>
      <c r="BW162" s="35"/>
      <c r="BX162" s="37"/>
      <c r="BY162" s="40"/>
      <c r="CA162" s="38"/>
      <c r="CB162" s="38"/>
      <c r="CC162" s="36"/>
      <c r="CD162" s="36"/>
      <c r="CE162" s="35"/>
      <c r="CF162" s="36"/>
      <c r="CG162" s="42"/>
      <c r="CH162" s="35"/>
      <c r="CI162" s="42"/>
      <c r="CJ162" s="42"/>
      <c r="CK162" s="43"/>
      <c r="CM162" s="39"/>
      <c r="CN162" s="35"/>
      <c r="CO162" s="42"/>
    </row>
    <row r="163" spans="1:95" ht="11.25" customHeight="1">
      <c r="A163" s="33">
        <v>44567</v>
      </c>
      <c r="B163" s="34"/>
      <c r="F163" s="34"/>
      <c r="H163" s="34"/>
      <c r="I163" s="34"/>
      <c r="J163" s="35"/>
      <c r="K163" s="35"/>
      <c r="L163" s="34"/>
      <c r="M163" s="34"/>
      <c r="N163" s="35"/>
      <c r="O163" s="35"/>
      <c r="P163" s="35"/>
      <c r="Q163" s="34"/>
      <c r="R163" s="34"/>
      <c r="U163" s="36"/>
      <c r="V163" s="38"/>
      <c r="W163" s="36"/>
      <c r="X163" s="35"/>
      <c r="Y163" s="34"/>
      <c r="Z163" s="35"/>
      <c r="AA163" s="34"/>
      <c r="AB163" s="34"/>
      <c r="AC163" s="34"/>
      <c r="AD163" s="34"/>
      <c r="AE163" s="39"/>
      <c r="AF163" s="39"/>
      <c r="AG163" s="39"/>
      <c r="AH163" s="35"/>
      <c r="AI163" s="35"/>
      <c r="AJ163" s="35"/>
      <c r="AK163" s="35"/>
      <c r="AL163" s="35"/>
      <c r="AM163" s="35"/>
      <c r="AN163" s="38"/>
      <c r="AO163" s="38"/>
      <c r="AP163" s="38"/>
      <c r="AQ163" s="36"/>
      <c r="AR163" s="36"/>
      <c r="AS163" s="36"/>
      <c r="AT163" s="36"/>
      <c r="AU163" s="36"/>
      <c r="AV163" s="36"/>
      <c r="AW163" s="36"/>
      <c r="AX163" s="36"/>
      <c r="AY163" s="36"/>
      <c r="AZ163" s="40"/>
      <c r="BA163" s="40"/>
      <c r="BB163" s="40"/>
      <c r="BC163" s="40"/>
      <c r="BD163" s="40"/>
      <c r="BE163" s="40"/>
      <c r="BF163" s="36"/>
      <c r="BG163" s="36"/>
      <c r="BH163" s="36"/>
      <c r="BJ163" s="41"/>
      <c r="BK163" s="41"/>
      <c r="BL163" s="35"/>
      <c r="BM163" s="35"/>
      <c r="BN163" s="35"/>
      <c r="BO163" s="35"/>
      <c r="BP163" s="35"/>
      <c r="BQ163" s="35"/>
      <c r="BR163" s="35"/>
      <c r="BS163" s="34"/>
      <c r="BT163" s="35"/>
      <c r="BU163" s="35"/>
      <c r="BV163" s="35"/>
      <c r="BW163" s="35"/>
      <c r="BX163" s="37"/>
      <c r="BY163" s="40"/>
      <c r="CA163" s="38"/>
      <c r="CB163" s="38"/>
      <c r="CC163" s="36"/>
      <c r="CD163" s="36"/>
      <c r="CE163" s="35"/>
      <c r="CF163" s="36"/>
      <c r="CG163" s="42"/>
      <c r="CH163" s="35"/>
      <c r="CI163" s="42"/>
      <c r="CJ163" s="42"/>
      <c r="CK163" s="43"/>
      <c r="CM163" s="39"/>
      <c r="CN163" s="35"/>
      <c r="CO163" s="42"/>
    </row>
    <row r="164" spans="1:95" ht="11.25" customHeight="1">
      <c r="A164" s="33">
        <v>44566</v>
      </c>
      <c r="B164" s="34">
        <v>203.73871820623225</v>
      </c>
      <c r="C164" s="35">
        <v>185.25655402559224</v>
      </c>
      <c r="D164" s="35">
        <v>185.25655402559224</v>
      </c>
      <c r="E164" s="35">
        <v>173.25448765899196</v>
      </c>
      <c r="F164" s="34">
        <v>160.60673823501125</v>
      </c>
      <c r="G164" s="36">
        <v>14.176207889210094</v>
      </c>
      <c r="H164" s="34">
        <v>14.176207889210094</v>
      </c>
      <c r="I164" s="34">
        <v>3473.188846472538</v>
      </c>
      <c r="J164" s="35">
        <v>1126.4396258829852</v>
      </c>
      <c r="K164" s="35">
        <v>211.20742985305975</v>
      </c>
      <c r="L164" s="34">
        <v>613.43941335967088</v>
      </c>
      <c r="M164" s="34">
        <v>17.830534342563514</v>
      </c>
      <c r="N164" s="35">
        <v>11.261390111092744</v>
      </c>
      <c r="O164" s="35">
        <v>22.522780222185489</v>
      </c>
      <c r="P164" s="35">
        <v>53.491603027690545</v>
      </c>
      <c r="Q164" s="34">
        <v>9326.6460996685601</v>
      </c>
      <c r="R164" s="34">
        <v>429.99538675944012</v>
      </c>
      <c r="U164" s="36">
        <v>23.707268988644639</v>
      </c>
      <c r="V164" s="38">
        <v>1.0451433590235102</v>
      </c>
      <c r="W164" s="36">
        <v>17.481786337997015</v>
      </c>
      <c r="X164" s="35">
        <v>4086.6282598322086</v>
      </c>
      <c r="Y164" s="34">
        <v>2135.5417907364931</v>
      </c>
      <c r="Z164" s="35">
        <v>1951.0864690957158</v>
      </c>
      <c r="AA164" s="34">
        <v>824.64684321273057</v>
      </c>
      <c r="AB164" s="34">
        <v>18.482164180640019</v>
      </c>
      <c r="AC164" s="34">
        <v>12.002066366600268</v>
      </c>
      <c r="AD164" s="34">
        <v>12.602608463980935</v>
      </c>
      <c r="AE164" s="39">
        <v>14.080495323537317</v>
      </c>
      <c r="AF164" s="39">
        <v>12.068995991603412</v>
      </c>
      <c r="AG164" s="39">
        <v>4.5258734968512808</v>
      </c>
      <c r="AH164" s="35">
        <v>3539.2455016792569</v>
      </c>
      <c r="AI164" s="35">
        <v>8342.9694949212935</v>
      </c>
      <c r="AJ164" s="35">
        <v>11197.039973995779</v>
      </c>
      <c r="AK164" s="35">
        <v>2395.3371183119416</v>
      </c>
      <c r="AL164" s="35">
        <v>5270.9668201216846</v>
      </c>
      <c r="AM164" s="35">
        <v>9630.4483936058314</v>
      </c>
      <c r="AN164" s="38">
        <v>8.7387437402328655E-2</v>
      </c>
      <c r="AO164" s="38">
        <v>9.0853465457486723E-2</v>
      </c>
      <c r="AP164" s="38">
        <v>4.5105404016698353E-2</v>
      </c>
      <c r="AQ164" s="36">
        <v>18.172113313441059</v>
      </c>
      <c r="AR164" s="36">
        <v>11.803286281826272</v>
      </c>
      <c r="AS164" s="36">
        <v>13.064330552420877</v>
      </c>
      <c r="AT164" s="36">
        <v>11.900279672955433</v>
      </c>
      <c r="AU164" s="36">
        <v>25.771141440335349</v>
      </c>
      <c r="AV164" s="36">
        <v>48.150293942141531</v>
      </c>
      <c r="AW164" s="36">
        <v>168.4010495856979</v>
      </c>
      <c r="AX164" s="36">
        <v>138.8370927535845</v>
      </c>
      <c r="AY164" s="36">
        <v>104.86962110490082</v>
      </c>
      <c r="AZ164" s="40">
        <v>0.99529861996250912</v>
      </c>
      <c r="BA164" s="40">
        <v>0.99572701157286636</v>
      </c>
      <c r="BB164" s="40">
        <v>0.9944455750302128</v>
      </c>
      <c r="BC164" s="40">
        <v>0.99503189777255985</v>
      </c>
      <c r="BD164" s="40">
        <v>0.99511073730497501</v>
      </c>
      <c r="BE164" s="40">
        <v>0.99500020227779729</v>
      </c>
      <c r="BF164" s="36">
        <v>137.31950903597763</v>
      </c>
      <c r="BG164" s="36">
        <v>132.08081760640366</v>
      </c>
      <c r="BH164" s="36">
        <v>266.04350989867004</v>
      </c>
      <c r="BJ164" s="41"/>
      <c r="BK164" s="41"/>
      <c r="BL164" s="35">
        <v>28</v>
      </c>
      <c r="BM164" s="35">
        <v>24</v>
      </c>
      <c r="BN164" s="35">
        <v>9</v>
      </c>
      <c r="BO164" s="35">
        <v>2184</v>
      </c>
      <c r="BP164" s="35">
        <v>1152</v>
      </c>
      <c r="BQ164" s="35">
        <v>216</v>
      </c>
      <c r="BR164" s="35">
        <v>3552</v>
      </c>
      <c r="BS164" s="34">
        <v>146.45280664617366</v>
      </c>
      <c r="BT164" s="35">
        <v>12</v>
      </c>
      <c r="BU164" s="35">
        <v>24</v>
      </c>
      <c r="BV164" s="35">
        <v>57</v>
      </c>
      <c r="BW164" s="35">
        <v>19</v>
      </c>
      <c r="BX164" s="37"/>
      <c r="BY164" s="40">
        <v>0.98948443995165225</v>
      </c>
      <c r="CA164" s="38">
        <v>8.1731441038278396E-2</v>
      </c>
      <c r="CB164" s="38">
        <v>8.5940349876496985E-2</v>
      </c>
      <c r="CC164" s="36">
        <v>43.086839011221223</v>
      </c>
      <c r="CD164" s="36">
        <v>43.039730147688211</v>
      </c>
      <c r="CE164" s="35">
        <v>156.08961628814637</v>
      </c>
      <c r="CF164" s="36">
        <v>18.904325417316763</v>
      </c>
      <c r="CG164" s="42">
        <v>0.98948443995165225</v>
      </c>
      <c r="CH164" s="35">
        <v>3767.9467613154061</v>
      </c>
      <c r="CI164" s="42">
        <v>0.99526783803698471</v>
      </c>
      <c r="CJ164" s="42">
        <v>0.99505205514377071</v>
      </c>
      <c r="CK164" s="43">
        <v>0.84989106560310002</v>
      </c>
      <c r="CM164" s="39"/>
      <c r="CN164" s="35"/>
      <c r="CO164" s="42">
        <v>0.9950527661051487</v>
      </c>
      <c r="CQ164" s="37">
        <v>1.0451433590235102</v>
      </c>
    </row>
    <row r="165" spans="1:95" ht="11.25" customHeight="1">
      <c r="A165" s="33">
        <v>44565</v>
      </c>
      <c r="B165" s="34">
        <v>203.88389905293783</v>
      </c>
      <c r="C165" s="35">
        <v>185.30598020553589</v>
      </c>
      <c r="D165" s="35">
        <v>185.30598020553589</v>
      </c>
      <c r="E165" s="35">
        <v>173.18792501091957</v>
      </c>
      <c r="F165" s="34">
        <v>160.65695683161417</v>
      </c>
      <c r="G165" s="36">
        <v>13.89395335316658</v>
      </c>
      <c r="H165" s="34">
        <v>13.89395335316658</v>
      </c>
      <c r="I165" s="34">
        <v>3472.006632486979</v>
      </c>
      <c r="J165" s="35">
        <v>1085.2167120335168</v>
      </c>
      <c r="K165" s="35">
        <v>288.47532851523863</v>
      </c>
      <c r="L165" s="34">
        <v>613.18970489501953</v>
      </c>
      <c r="M165" s="34">
        <v>18.547081033388775</v>
      </c>
      <c r="N165" s="35">
        <v>11.713945915824489</v>
      </c>
      <c r="O165" s="35">
        <v>23.427891831648978</v>
      </c>
      <c r="P165" s="35">
        <v>55.641243100166321</v>
      </c>
      <c r="Q165" s="34">
        <v>9145.5287272135411</v>
      </c>
      <c r="R165" s="34">
        <v>429.19979476928711</v>
      </c>
      <c r="U165" s="36">
        <v>23.438074765381984</v>
      </c>
      <c r="V165" s="38">
        <v>1.0548483469768728</v>
      </c>
      <c r="W165" s="36">
        <v>19.025023930547786</v>
      </c>
      <c r="X165" s="35">
        <v>4085.1963373819985</v>
      </c>
      <c r="Y165" s="34">
        <v>2098.3145919382237</v>
      </c>
      <c r="Z165" s="35">
        <v>1986.8817454437749</v>
      </c>
      <c r="AA165" s="34">
        <v>901.66503341025816</v>
      </c>
      <c r="AB165" s="34">
        <v>18.577918847401936</v>
      </c>
      <c r="AC165" s="34">
        <v>12.118055194616318</v>
      </c>
      <c r="AD165" s="34">
        <v>12.662956188122431</v>
      </c>
      <c r="AE165" s="39">
        <v>13.835041265526749</v>
      </c>
      <c r="AF165" s="39">
        <v>11.627321914644822</v>
      </c>
      <c r="AG165" s="39">
        <v>6.1816141824693984</v>
      </c>
      <c r="AH165" s="35">
        <v>3332.1558966208304</v>
      </c>
      <c r="AI165" s="35">
        <v>7314.4406623834711</v>
      </c>
      <c r="AJ165" s="35">
        <v>10729.345593741498</v>
      </c>
      <c r="AK165" s="35">
        <v>2278.9972885426546</v>
      </c>
      <c r="AL165" s="35">
        <v>4811.9855561953673</v>
      </c>
      <c r="AM165" s="35">
        <v>8804.8946374500028</v>
      </c>
      <c r="AN165" s="38">
        <v>8.616837894111383E-2</v>
      </c>
      <c r="AO165" s="38">
        <v>8.6733915609681064E-2</v>
      </c>
      <c r="AP165" s="38">
        <v>5.9668127774522559E-2</v>
      </c>
      <c r="AQ165" s="36">
        <v>18.111421450028114</v>
      </c>
      <c r="AR165" s="36">
        <v>11.226059551224926</v>
      </c>
      <c r="AS165" s="36">
        <v>12.141790637962449</v>
      </c>
      <c r="AT165" s="36">
        <v>12.902322782484804</v>
      </c>
      <c r="AU165" s="36">
        <v>28.551803615715215</v>
      </c>
      <c r="AV165" s="36">
        <v>75.517246256341679</v>
      </c>
      <c r="AW165" s="36">
        <v>169.36456956293614</v>
      </c>
      <c r="AX165" s="36">
        <v>141.41021093324255</v>
      </c>
      <c r="AY165" s="36">
        <v>109.2822205963511</v>
      </c>
      <c r="AZ165" s="40">
        <v>0.99486004394357352</v>
      </c>
      <c r="BA165" s="40">
        <v>0.99513134618588261</v>
      </c>
      <c r="BB165" s="40">
        <v>0.99368064634601005</v>
      </c>
      <c r="BC165" s="40">
        <v>0.99433859669454228</v>
      </c>
      <c r="BD165" s="40">
        <v>0.99406652341693846</v>
      </c>
      <c r="BE165" s="40">
        <v>0.99142326519897883</v>
      </c>
      <c r="BF165" s="36">
        <v>139.26222295768869</v>
      </c>
      <c r="BG165" s="36">
        <v>138.35418262450247</v>
      </c>
      <c r="BH165" s="36">
        <v>201.11239362740369</v>
      </c>
      <c r="BJ165" s="41"/>
      <c r="BK165" s="41"/>
      <c r="BL165" s="35">
        <v>29.375</v>
      </c>
      <c r="BM165" s="35">
        <v>24.6875</v>
      </c>
      <c r="BN165" s="35">
        <v>13.125</v>
      </c>
      <c r="BO165" s="35">
        <v>2291.25</v>
      </c>
      <c r="BP165" s="35">
        <v>1185</v>
      </c>
      <c r="BQ165" s="35">
        <v>315</v>
      </c>
      <c r="BR165" s="35">
        <v>3791.25</v>
      </c>
      <c r="BS165" s="34">
        <v>146.6855443318685</v>
      </c>
      <c r="BT165" s="35">
        <v>12</v>
      </c>
      <c r="BU165" s="35">
        <v>24</v>
      </c>
      <c r="BV165" s="35">
        <v>57</v>
      </c>
      <c r="BW165" s="35">
        <v>19</v>
      </c>
      <c r="BX165" s="37"/>
      <c r="BY165" s="40">
        <v>0.98859797991063936</v>
      </c>
      <c r="CA165" s="38">
        <v>8.2109310488400741E-2</v>
      </c>
      <c r="CB165" s="38">
        <v>8.4143342827635678E-2</v>
      </c>
      <c r="CC165" s="36">
        <v>43.358930230140686</v>
      </c>
      <c r="CD165" s="36">
        <v>41.47927163921549</v>
      </c>
      <c r="CE165" s="35">
        <v>157.37216439353625</v>
      </c>
      <c r="CF165" s="36">
        <v>20.6911517258186</v>
      </c>
      <c r="CG165" s="42">
        <v>0.98859797991063936</v>
      </c>
      <c r="CH165" s="35">
        <v>3612.9237671642913</v>
      </c>
      <c r="CI165" s="42">
        <v>0.99486646211526741</v>
      </c>
      <c r="CJ165" s="42">
        <v>0.99378508020641898</v>
      </c>
      <c r="CK165" s="43">
        <v>0.84989957538051097</v>
      </c>
      <c r="CM165" s="39"/>
      <c r="CN165" s="35"/>
      <c r="CO165" s="42">
        <v>0.99458515631307776</v>
      </c>
      <c r="CQ165" s="37">
        <v>1.0548483469768728</v>
      </c>
    </row>
    <row r="166" spans="1:95" ht="11.25" customHeight="1">
      <c r="A166" s="33">
        <v>44564</v>
      </c>
      <c r="B166" s="34">
        <v>202.41131401062012</v>
      </c>
      <c r="C166" s="35">
        <v>183.86476820707321</v>
      </c>
      <c r="D166" s="35">
        <v>183.86476820707321</v>
      </c>
      <c r="E166" s="35">
        <v>171.67629169424376</v>
      </c>
      <c r="F166" s="34">
        <v>158.82773526509604</v>
      </c>
      <c r="G166" s="36">
        <v>13.911625693241755</v>
      </c>
      <c r="H166" s="34">
        <v>13.911625693241755</v>
      </c>
      <c r="I166" s="34">
        <v>3468.9204432169595</v>
      </c>
      <c r="J166" s="35">
        <v>1067.3601363744492</v>
      </c>
      <c r="K166" s="35">
        <v>320.20804091233475</v>
      </c>
      <c r="L166" s="34">
        <v>612.38411140441895</v>
      </c>
      <c r="M166" s="34">
        <v>17.84700698653857</v>
      </c>
      <c r="N166" s="35">
        <v>11.271793886234885</v>
      </c>
      <c r="O166" s="35">
        <v>22.54358777246977</v>
      </c>
      <c r="P166" s="35">
        <v>53.541020959615707</v>
      </c>
      <c r="Q166" s="34">
        <v>8633.4935709635411</v>
      </c>
      <c r="R166" s="34">
        <v>426.47741921742755</v>
      </c>
      <c r="U166" s="36">
        <v>23.386978617420898</v>
      </c>
      <c r="V166" s="38">
        <v>1.0567026190655273</v>
      </c>
      <c r="W166" s="36">
        <v>18.641812965696154</v>
      </c>
      <c r="X166" s="35">
        <v>4081.3045546213784</v>
      </c>
      <c r="Y166" s="34">
        <v>2081.3522659301757</v>
      </c>
      <c r="Z166" s="35">
        <v>1999.952288691203</v>
      </c>
      <c r="AA166" s="34">
        <v>932.59215231675375</v>
      </c>
      <c r="AB166" s="34">
        <v>18.546545803546906</v>
      </c>
      <c r="AC166" s="34">
        <v>12.188476512829462</v>
      </c>
      <c r="AD166" s="34">
        <v>12.817807277043661</v>
      </c>
      <c r="AE166" s="39">
        <v>13.723201753385775</v>
      </c>
      <c r="AF166" s="39">
        <v>11.436001461154813</v>
      </c>
      <c r="AG166" s="39">
        <v>6.8616008766928882</v>
      </c>
      <c r="AH166" s="35">
        <v>3118.9041896774879</v>
      </c>
      <c r="AI166" s="35">
        <v>6662.7168478728963</v>
      </c>
      <c r="AJ166" s="35">
        <v>10118.572746432368</v>
      </c>
      <c r="AK166" s="35">
        <v>2142.1767060166039</v>
      </c>
      <c r="AL166" s="35">
        <v>4450.9274249277751</v>
      </c>
      <c r="AM166" s="35">
        <v>8151.3679154478923</v>
      </c>
      <c r="AN166" s="38">
        <v>8.6024681583746376E-2</v>
      </c>
      <c r="AO166" s="38">
        <v>8.5271731469100928E-2</v>
      </c>
      <c r="AP166" s="38">
        <v>6.5409017946293557E-2</v>
      </c>
      <c r="AQ166" s="36">
        <v>18.039916109460901</v>
      </c>
      <c r="AR166" s="36">
        <v>11.038143721759429</v>
      </c>
      <c r="AS166" s="36">
        <v>11.932601588220686</v>
      </c>
      <c r="AT166" s="36">
        <v>13.124536934722098</v>
      </c>
      <c r="AU166" s="36">
        <v>29.265398153842085</v>
      </c>
      <c r="AV166" s="36">
        <v>87.280243878960547</v>
      </c>
      <c r="AW166" s="36">
        <v>168.57189085495307</v>
      </c>
      <c r="AX166" s="36">
        <v>141.71698507164021</v>
      </c>
      <c r="AY166" s="36">
        <v>110.85125331398676</v>
      </c>
      <c r="AZ166" s="40">
        <v>0.99473815868944127</v>
      </c>
      <c r="BA166" s="40">
        <v>0.99493508079996718</v>
      </c>
      <c r="BB166" s="40">
        <v>0.99343165202270545</v>
      </c>
      <c r="BC166" s="40">
        <v>0.99387327063268871</v>
      </c>
      <c r="BD166" s="40">
        <v>0.99342487635499532</v>
      </c>
      <c r="BE166" s="40">
        <v>0.98929256478369076</v>
      </c>
      <c r="BF166" s="36">
        <v>139.49484937433698</v>
      </c>
      <c r="BG166" s="36">
        <v>140.72659008159488</v>
      </c>
      <c r="BH166" s="36">
        <v>183.4609412704076</v>
      </c>
      <c r="BJ166" s="41"/>
      <c r="BK166" s="41"/>
      <c r="BL166" s="35">
        <v>30</v>
      </c>
      <c r="BM166" s="35">
        <v>25</v>
      </c>
      <c r="BN166" s="35">
        <v>15</v>
      </c>
      <c r="BO166" s="35">
        <v>2340</v>
      </c>
      <c r="BP166" s="35">
        <v>1200</v>
      </c>
      <c r="BQ166" s="35">
        <v>360</v>
      </c>
      <c r="BR166" s="35">
        <v>3900</v>
      </c>
      <c r="BS166" s="34">
        <v>144.93669382731119</v>
      </c>
      <c r="BT166" s="35">
        <v>12</v>
      </c>
      <c r="BU166" s="35">
        <v>24</v>
      </c>
      <c r="BV166" s="35">
        <v>57</v>
      </c>
      <c r="BW166" s="35">
        <v>19</v>
      </c>
      <c r="BX166" s="37"/>
      <c r="BY166" s="40">
        <v>0.98836644734474755</v>
      </c>
      <c r="CA166" s="38">
        <v>8.2485231365067371E-2</v>
      </c>
      <c r="CB166" s="38">
        <v>8.3890020289629066E-2</v>
      </c>
      <c r="CC166" s="36">
        <v>43.552829593420029</v>
      </c>
      <c r="CD166" s="36">
        <v>41.010661419441014</v>
      </c>
      <c r="CE166" s="35">
        <v>157.06992708540085</v>
      </c>
      <c r="CF166" s="36">
        <v>21.130270596909398</v>
      </c>
      <c r="CG166" s="42">
        <v>0.98836644734474755</v>
      </c>
      <c r="CH166" s="35">
        <v>3407.2561157829291</v>
      </c>
      <c r="CI166" s="42">
        <v>0.99476205885907187</v>
      </c>
      <c r="CJ166" s="42">
        <v>0.9929968715279871</v>
      </c>
      <c r="CK166" s="43">
        <v>0.84995383137702896</v>
      </c>
      <c r="CM166" s="39"/>
      <c r="CN166" s="35"/>
      <c r="CO166" s="42">
        <v>0.99447023955646408</v>
      </c>
      <c r="CQ166" s="37">
        <v>1.0567026190655273</v>
      </c>
    </row>
    <row r="167" spans="1:95" ht="11.25" customHeight="1">
      <c r="A167" s="33">
        <v>44563</v>
      </c>
      <c r="B167" s="34">
        <v>197.43250481287637</v>
      </c>
      <c r="C167" s="35">
        <v>179.60037189722061</v>
      </c>
      <c r="D167" s="35">
        <v>179.60037189722061</v>
      </c>
      <c r="E167" s="35">
        <v>167.86893142263094</v>
      </c>
      <c r="F167" s="34">
        <v>155.53209384282431</v>
      </c>
      <c r="G167" s="36">
        <v>13.923043966293335</v>
      </c>
      <c r="H167" s="34">
        <v>13.923043966293335</v>
      </c>
      <c r="I167" s="34">
        <v>3386.2634836832681</v>
      </c>
      <c r="J167" s="35">
        <v>1041.927225748698</v>
      </c>
      <c r="K167" s="35">
        <v>312.57816772460939</v>
      </c>
      <c r="L167" s="34">
        <v>597.79618390401208</v>
      </c>
      <c r="M167" s="34">
        <v>18.396986991167068</v>
      </c>
      <c r="N167" s="35">
        <v>11.619149678631832</v>
      </c>
      <c r="O167" s="35">
        <v>23.238299357263664</v>
      </c>
      <c r="P167" s="35">
        <v>55.190960973501205</v>
      </c>
      <c r="Q167" s="34">
        <v>8619.7173156738281</v>
      </c>
      <c r="R167" s="34">
        <v>403.85706488291424</v>
      </c>
      <c r="U167" s="36">
        <v>23.382230290660157</v>
      </c>
      <c r="V167" s="38">
        <v>1.0568751331237092</v>
      </c>
      <c r="W167" s="36">
        <v>19.216286006968033</v>
      </c>
      <c r="X167" s="35">
        <v>3984.0596675872803</v>
      </c>
      <c r="Y167" s="34">
        <v>2031.758090209961</v>
      </c>
      <c r="Z167" s="35">
        <v>1952.3015773773193</v>
      </c>
      <c r="AA167" s="34">
        <v>910.37435162862153</v>
      </c>
      <c r="AB167" s="34">
        <v>17.832132915655773</v>
      </c>
      <c r="AC167" s="34">
        <v>11.731440474589666</v>
      </c>
      <c r="AD167" s="34">
        <v>12.308787604173025</v>
      </c>
      <c r="AE167" s="39">
        <v>13.396207188197545</v>
      </c>
      <c r="AF167" s="39">
        <v>11.163505990164621</v>
      </c>
      <c r="AG167" s="39">
        <v>6.6981035940987725</v>
      </c>
      <c r="AH167" s="35">
        <v>3141.8121715670241</v>
      </c>
      <c r="AI167" s="35">
        <v>6711.0329181214265</v>
      </c>
      <c r="AJ167" s="35">
        <v>10191.26738539922</v>
      </c>
      <c r="AK167" s="35">
        <v>2158.0171970109063</v>
      </c>
      <c r="AL167" s="35">
        <v>4483.4375804889723</v>
      </c>
      <c r="AM167" s="35">
        <v>8210.2235046958776</v>
      </c>
      <c r="AN167" s="38">
        <v>8.6403008253473232E-2</v>
      </c>
      <c r="AO167" s="38">
        <v>8.5800155849604612E-2</v>
      </c>
      <c r="AP167" s="38">
        <v>6.6158005334403733E-2</v>
      </c>
      <c r="AQ167" s="36">
        <v>17.98391774596827</v>
      </c>
      <c r="AR167" s="36">
        <v>11.015560122163429</v>
      </c>
      <c r="AS167" s="36">
        <v>11.88074624562241</v>
      </c>
      <c r="AT167" s="36">
        <v>13.111820395017174</v>
      </c>
      <c r="AU167" s="36">
        <v>29.239667730779114</v>
      </c>
      <c r="AV167" s="36">
        <v>87.210761322109477</v>
      </c>
      <c r="AW167" s="36">
        <v>163.86140415209377</v>
      </c>
      <c r="AX167" s="36">
        <v>137.51061128797389</v>
      </c>
      <c r="AY167" s="36">
        <v>107.00230594782241</v>
      </c>
      <c r="AZ167" s="40">
        <v>0.99461582155382</v>
      </c>
      <c r="BA167" s="40">
        <v>0.99481685672208486</v>
      </c>
      <c r="BB167" s="40">
        <v>0.99327777606274248</v>
      </c>
      <c r="BC167" s="40">
        <v>0.99392413535296265</v>
      </c>
      <c r="BD167" s="40">
        <v>0.99347829267033316</v>
      </c>
      <c r="BE167" s="40">
        <v>0.98937778474943716</v>
      </c>
      <c r="BF167" s="36">
        <v>138.8840532588473</v>
      </c>
      <c r="BG167" s="36">
        <v>139.85988581459318</v>
      </c>
      <c r="BH167" s="36">
        <v>181.38394498662001</v>
      </c>
      <c r="BJ167" s="41"/>
      <c r="BK167" s="41"/>
      <c r="BL167" s="35">
        <v>30</v>
      </c>
      <c r="BM167" s="35">
        <v>25</v>
      </c>
      <c r="BN167" s="35">
        <v>15</v>
      </c>
      <c r="BO167" s="35">
        <v>2340</v>
      </c>
      <c r="BP167" s="35">
        <v>1200</v>
      </c>
      <c r="BQ167" s="35">
        <v>360</v>
      </c>
      <c r="BR167" s="35">
        <v>3900</v>
      </c>
      <c r="BS167" s="34">
        <v>141.63699658711752</v>
      </c>
      <c r="BT167" s="35">
        <v>12</v>
      </c>
      <c r="BU167" s="35">
        <v>24</v>
      </c>
      <c r="BV167" s="35">
        <v>57</v>
      </c>
      <c r="BW167" s="35">
        <v>19</v>
      </c>
      <c r="BX167" s="37"/>
      <c r="BY167" s="40">
        <v>0.98809643270290859</v>
      </c>
      <c r="CA167" s="38">
        <v>8.297089501718416E-2</v>
      </c>
      <c r="CB167" s="38">
        <v>8.4348745705907252E-2</v>
      </c>
      <c r="CC167" s="36">
        <v>41.872360994418464</v>
      </c>
      <c r="CD167" s="36">
        <v>40.88022411375411</v>
      </c>
      <c r="CE167" s="35">
        <v>152.34715409183929</v>
      </c>
      <c r="CF167" s="36">
        <v>21.111365425785067</v>
      </c>
      <c r="CG167" s="42">
        <v>0.98809643270290859</v>
      </c>
      <c r="CH167" s="35">
        <v>3432.1963587904629</v>
      </c>
      <c r="CI167" s="42">
        <v>0.99463987922950592</v>
      </c>
      <c r="CJ167" s="42">
        <v>0.99305404959795718</v>
      </c>
      <c r="CK167" s="43">
        <v>0.84995300427665699</v>
      </c>
      <c r="CM167" s="39"/>
      <c r="CN167" s="35"/>
      <c r="CO167" s="42">
        <v>0.99447518701167914</v>
      </c>
      <c r="CQ167" s="37">
        <v>1.0568751331237092</v>
      </c>
    </row>
    <row r="168" spans="1:95" ht="11.25" customHeight="1">
      <c r="A168" s="33">
        <v>44562</v>
      </c>
      <c r="B168" s="34">
        <v>201.79519176483154</v>
      </c>
      <c r="C168" s="35">
        <v>183.38943356275558</v>
      </c>
      <c r="D168" s="35">
        <v>183.38943356275558</v>
      </c>
      <c r="E168" s="35">
        <v>171.34979295730591</v>
      </c>
      <c r="F168" s="34">
        <v>158.49639113744101</v>
      </c>
      <c r="G168" s="36">
        <v>14.162996689478556</v>
      </c>
      <c r="H168" s="34">
        <v>14.162996689478556</v>
      </c>
      <c r="I168" s="34">
        <v>3467.5442759195962</v>
      </c>
      <c r="J168" s="35">
        <v>1066.9367002829526</v>
      </c>
      <c r="K168" s="35">
        <v>320.0810100848858</v>
      </c>
      <c r="L168" s="34">
        <v>611.55399004618323</v>
      </c>
      <c r="M168" s="34">
        <v>17.36262418826421</v>
      </c>
      <c r="N168" s="35">
        <v>10.965867908377396</v>
      </c>
      <c r="O168" s="35">
        <v>21.931735816754792</v>
      </c>
      <c r="P168" s="35">
        <v>52.087872564792633</v>
      </c>
      <c r="Q168" s="34">
        <v>8732.3259887695313</v>
      </c>
      <c r="R168" s="34">
        <v>423.94031174977619</v>
      </c>
      <c r="U168" s="36">
        <v>23.541534300203679</v>
      </c>
      <c r="V168" s="38">
        <v>1.051105721307265</v>
      </c>
      <c r="W168" s="36">
        <v>18.135858463854923</v>
      </c>
      <c r="X168" s="35">
        <v>4079.0982659657793</v>
      </c>
      <c r="Y168" s="34">
        <v>2080.5265655517578</v>
      </c>
      <c r="Z168" s="35">
        <v>1998.5717004140215</v>
      </c>
      <c r="AA168" s="34">
        <v>931.63500013106909</v>
      </c>
      <c r="AB168" s="34">
        <v>18.405758202075958</v>
      </c>
      <c r="AC168" s="34">
        <v>12.039640605449677</v>
      </c>
      <c r="AD168" s="34">
        <v>12.64526711901029</v>
      </c>
      <c r="AE168" s="39">
        <v>13.717757575066535</v>
      </c>
      <c r="AF168" s="39">
        <v>11.431464645888777</v>
      </c>
      <c r="AG168" s="39">
        <v>6.8588787875332677</v>
      </c>
      <c r="AH168" s="35">
        <v>3170.458082732016</v>
      </c>
      <c r="AI168" s="35">
        <v>6776.2460907599443</v>
      </c>
      <c r="AJ168" s="35">
        <v>10295.600701279214</v>
      </c>
      <c r="AK168" s="35">
        <v>2177.2090103931032</v>
      </c>
      <c r="AL168" s="35">
        <v>4525.4915434083987</v>
      </c>
      <c r="AM168" s="35">
        <v>8291.9916773898585</v>
      </c>
      <c r="AN168" s="38">
        <v>8.6032081796437135E-2</v>
      </c>
      <c r="AO168" s="38">
        <v>8.5406062137324434E-2</v>
      </c>
      <c r="AP168" s="38">
        <v>6.5802928175242872E-2</v>
      </c>
      <c r="AQ168" s="36">
        <v>17.918825472323562</v>
      </c>
      <c r="AR168" s="36">
        <v>10.916405523645908</v>
      </c>
      <c r="AS168" s="36">
        <v>11.792433987662022</v>
      </c>
      <c r="AT168" s="36">
        <v>12.491380048139016</v>
      </c>
      <c r="AU168" s="36">
        <v>27.842642767429432</v>
      </c>
      <c r="AV168" s="36">
        <v>82.996323004033556</v>
      </c>
      <c r="AW168" s="36">
        <v>167.59810026189137</v>
      </c>
      <c r="AX168" s="36">
        <v>140.68881753259399</v>
      </c>
      <c r="AY168" s="36">
        <v>109.56057633376959</v>
      </c>
      <c r="AZ168" s="40">
        <v>0.99496333707235696</v>
      </c>
      <c r="BA168" s="40">
        <v>0.99515373399632157</v>
      </c>
      <c r="BB168" s="40">
        <v>0.99371829174565829</v>
      </c>
      <c r="BC168" s="40">
        <v>0.99426266381017614</v>
      </c>
      <c r="BD168" s="40">
        <v>0.99384759810059009</v>
      </c>
      <c r="BE168" s="40">
        <v>0.98999078553945685</v>
      </c>
      <c r="BF168" s="36">
        <v>139.48285046029142</v>
      </c>
      <c r="BG168" s="36">
        <v>140.50524868720908</v>
      </c>
      <c r="BH168" s="36">
        <v>182.36270531977294</v>
      </c>
      <c r="BJ168" s="41"/>
      <c r="BK168" s="41"/>
      <c r="BL168" s="35">
        <v>30</v>
      </c>
      <c r="BM168" s="35">
        <v>25</v>
      </c>
      <c r="BN168" s="35">
        <v>15</v>
      </c>
      <c r="BO168" s="35">
        <v>2340</v>
      </c>
      <c r="BP168" s="35">
        <v>1200</v>
      </c>
      <c r="BQ168" s="35">
        <v>360</v>
      </c>
      <c r="BR168" s="35">
        <v>3900</v>
      </c>
      <c r="BS168" s="34">
        <v>144.30711619059244</v>
      </c>
      <c r="BT168" s="35">
        <v>12</v>
      </c>
      <c r="BU168" s="35">
        <v>24</v>
      </c>
      <c r="BV168" s="35">
        <v>57</v>
      </c>
      <c r="BW168" s="35">
        <v>19</v>
      </c>
      <c r="BX168" s="37"/>
      <c r="BY168" s="40">
        <v>0.9888627781051309</v>
      </c>
      <c r="CA168" s="38">
        <v>8.2595090926129988E-2</v>
      </c>
      <c r="CB168" s="38">
        <v>8.3972153874753763E-2</v>
      </c>
      <c r="CC168" s="36">
        <v>43.090665926535927</v>
      </c>
      <c r="CD168" s="36">
        <v>40.62766498363149</v>
      </c>
      <c r="CE168" s="35">
        <v>155.97892866258792</v>
      </c>
      <c r="CF168" s="36">
        <v>20.103805531683172</v>
      </c>
      <c r="CG168" s="42">
        <v>0.9888627781051309</v>
      </c>
      <c r="CH168" s="35">
        <v>3464.1989590436638</v>
      </c>
      <c r="CI168" s="42">
        <v>0.99498798296704716</v>
      </c>
      <c r="CJ168" s="42">
        <v>0.99344634225979356</v>
      </c>
      <c r="CK168" s="43">
        <v>0.85007618101561233</v>
      </c>
      <c r="CM168" s="39"/>
      <c r="CN168" s="35"/>
      <c r="CO168" s="42">
        <v>0.99473886394006228</v>
      </c>
      <c r="CQ168" s="37">
        <v>1.051105721307265</v>
      </c>
    </row>
    <row r="169" spans="1:95" ht="11.25" customHeight="1">
      <c r="A169" s="33">
        <v>44561</v>
      </c>
      <c r="B169" s="34">
        <v>202.63685210545859</v>
      </c>
      <c r="C169" s="35">
        <v>184.25171029567719</v>
      </c>
      <c r="D169" s="35">
        <v>184.25171029567719</v>
      </c>
      <c r="E169" s="35">
        <v>172.1826382378737</v>
      </c>
      <c r="F169" s="34">
        <v>159.52936410903931</v>
      </c>
      <c r="G169" s="36">
        <v>14.161282529433569</v>
      </c>
      <c r="H169" s="34">
        <v>14.161282529433569</v>
      </c>
      <c r="I169" s="34">
        <v>3457.2324701944985</v>
      </c>
      <c r="J169" s="35">
        <v>1063.7638369829226</v>
      </c>
      <c r="K169" s="35">
        <v>319.12915109487682</v>
      </c>
      <c r="L169" s="34">
        <v>610.84885787963867</v>
      </c>
      <c r="M169" s="34">
        <v>17.514210502306621</v>
      </c>
      <c r="N169" s="35">
        <v>11.06160663303576</v>
      </c>
      <c r="O169" s="35">
        <v>22.12321326607152</v>
      </c>
      <c r="P169" s="35">
        <v>52.542631506919861</v>
      </c>
      <c r="Q169" s="34">
        <v>8964.1075541178379</v>
      </c>
      <c r="R169" s="34">
        <v>425.95116583506268</v>
      </c>
      <c r="U169" s="36">
        <v>23.368564402615586</v>
      </c>
      <c r="V169" s="38">
        <v>1.0573718240357752</v>
      </c>
      <c r="W169" s="36">
        <v>18.294195585405294</v>
      </c>
      <c r="X169" s="35">
        <v>4068.0813280741372</v>
      </c>
      <c r="Y169" s="34">
        <v>2074.3394821166994</v>
      </c>
      <c r="Z169" s="35">
        <v>1993.741845957438</v>
      </c>
      <c r="AA169" s="34">
        <v>929.97800897451543</v>
      </c>
      <c r="AB169" s="34">
        <v>18.385141809781391</v>
      </c>
      <c r="AC169" s="34">
        <v>12.069072057803472</v>
      </c>
      <c r="AD169" s="34">
        <v>12.628997365633646</v>
      </c>
      <c r="AE169" s="39">
        <v>13.676963618351865</v>
      </c>
      <c r="AF169" s="39">
        <v>11.397469681959885</v>
      </c>
      <c r="AG169" s="39">
        <v>6.8384818091759323</v>
      </c>
      <c r="AH169" s="35">
        <v>3240.5613030540335</v>
      </c>
      <c r="AI169" s="35">
        <v>6922.001098883281</v>
      </c>
      <c r="AJ169" s="35">
        <v>10510.850322216511</v>
      </c>
      <c r="AK169" s="35">
        <v>2225.6434782970682</v>
      </c>
      <c r="AL169" s="35">
        <v>4624.3654181962502</v>
      </c>
      <c r="AM169" s="35">
        <v>8468.024152478094</v>
      </c>
      <c r="AN169" s="38">
        <v>8.5973653705836109E-2</v>
      </c>
      <c r="AO169" s="38">
        <v>8.5443586004885108E-2</v>
      </c>
      <c r="AP169" s="38">
        <v>6.5964197768180965E-2</v>
      </c>
      <c r="AQ169" s="36">
        <v>17.968986618054902</v>
      </c>
      <c r="AR169" s="36">
        <v>10.979530459006327</v>
      </c>
      <c r="AS169" s="36">
        <v>11.804354112520198</v>
      </c>
      <c r="AT169" s="36">
        <v>12.362834338869753</v>
      </c>
      <c r="AU169" s="36">
        <v>27.566851691829864</v>
      </c>
      <c r="AV169" s="36">
        <v>82.224023282904028</v>
      </c>
      <c r="AW169" s="36">
        <v>168.21008931281415</v>
      </c>
      <c r="AX169" s="36">
        <v>141.04468071269096</v>
      </c>
      <c r="AY169" s="36">
        <v>109.61731103916706</v>
      </c>
      <c r="AZ169" s="40">
        <v>0.99502992876401775</v>
      </c>
      <c r="BA169" s="40">
        <v>0.99521594613197739</v>
      </c>
      <c r="BB169" s="40">
        <v>0.99379517221953795</v>
      </c>
      <c r="BC169" s="40">
        <v>0.99444527640683544</v>
      </c>
      <c r="BD169" s="40">
        <v>0.99403878171405802</v>
      </c>
      <c r="BE169" s="40">
        <v>0.99029005801089476</v>
      </c>
      <c r="BF169" s="36">
        <v>139.57764364718875</v>
      </c>
      <c r="BG169" s="36">
        <v>140.44354364192904</v>
      </c>
      <c r="BH169" s="36">
        <v>181.91686408696717</v>
      </c>
      <c r="BJ169" s="41"/>
      <c r="BK169" s="41"/>
      <c r="BL169" s="35">
        <v>30</v>
      </c>
      <c r="BM169" s="35">
        <v>25</v>
      </c>
      <c r="BN169" s="35">
        <v>15</v>
      </c>
      <c r="BO169" s="35">
        <v>2340</v>
      </c>
      <c r="BP169" s="35">
        <v>1200</v>
      </c>
      <c r="BQ169" s="35">
        <v>360</v>
      </c>
      <c r="BR169" s="35">
        <v>3900</v>
      </c>
      <c r="BS169" s="34">
        <v>145.32186762491861</v>
      </c>
      <c r="BT169" s="35">
        <v>12</v>
      </c>
      <c r="BU169" s="35">
        <v>24</v>
      </c>
      <c r="BV169" s="35">
        <v>57</v>
      </c>
      <c r="BW169" s="35">
        <v>19</v>
      </c>
      <c r="BX169" s="37"/>
      <c r="BY169" s="40">
        <v>0.98901117209502443</v>
      </c>
      <c r="CA169" s="38">
        <v>8.2602519091506954E-2</v>
      </c>
      <c r="CB169" s="38">
        <v>8.3963529249759944E-2</v>
      </c>
      <c r="CC169" s="36">
        <v>43.083211233218506</v>
      </c>
      <c r="CD169" s="36">
        <v>40.752871189581427</v>
      </c>
      <c r="CE169" s="35">
        <v>156.36903708201572</v>
      </c>
      <c r="CF169" s="36">
        <v>19.904411524095401</v>
      </c>
      <c r="CG169" s="42">
        <v>0.98901117209502443</v>
      </c>
      <c r="CH169" s="35">
        <v>3539.9315220366038</v>
      </c>
      <c r="CI169" s="42">
        <v>0.9950523872020467</v>
      </c>
      <c r="CJ169" s="42">
        <v>0.99365036316179622</v>
      </c>
      <c r="CK169" s="43">
        <v>0.84984349903131862</v>
      </c>
      <c r="CM169" s="39"/>
      <c r="CN169" s="35"/>
      <c r="CO169" s="42">
        <v>0.99479104505581184</v>
      </c>
      <c r="CQ169" s="37">
        <v>1.0573718240357752</v>
      </c>
    </row>
    <row r="170" spans="1:95" ht="11.25" customHeight="1">
      <c r="A170" s="33">
        <v>44560</v>
      </c>
      <c r="B170" s="34">
        <v>203.0810612042745</v>
      </c>
      <c r="C170" s="35">
        <v>184.61017074187598</v>
      </c>
      <c r="D170" s="35">
        <v>184.61017074187598</v>
      </c>
      <c r="E170" s="35">
        <v>172.59694491823515</v>
      </c>
      <c r="F170" s="34">
        <v>159.85242191950479</v>
      </c>
      <c r="G170" s="36">
        <v>14.172022332747778</v>
      </c>
      <c r="H170" s="34">
        <v>14.172022332747778</v>
      </c>
      <c r="I170" s="34">
        <v>3468.763697306315</v>
      </c>
      <c r="J170" s="35">
        <v>1040.661629867828</v>
      </c>
      <c r="K170" s="35">
        <v>332.57811254525996</v>
      </c>
      <c r="L170" s="34">
        <v>612.39158248901367</v>
      </c>
      <c r="M170" s="34">
        <v>17.999125758806866</v>
      </c>
      <c r="N170" s="35">
        <v>8.6829953409319547</v>
      </c>
      <c r="O170" s="35">
        <v>17.365990681863909</v>
      </c>
      <c r="P170" s="35">
        <v>41.244227869426787</v>
      </c>
      <c r="Q170" s="34">
        <v>9130.0653076171875</v>
      </c>
      <c r="R170" s="34">
        <v>427.18309307098389</v>
      </c>
      <c r="U170" s="36">
        <v>23.370599967462049</v>
      </c>
      <c r="V170" s="38">
        <v>1.0572978231079115</v>
      </c>
      <c r="W170" s="36">
        <v>14.409881077060236</v>
      </c>
      <c r="X170" s="35">
        <v>4081.1552797953286</v>
      </c>
      <c r="Y170" s="34">
        <v>2095.5239548932273</v>
      </c>
      <c r="Z170" s="35">
        <v>1985.6313249021016</v>
      </c>
      <c r="AA170" s="34">
        <v>944.96969503427363</v>
      </c>
      <c r="AB170" s="34">
        <v>18.470890462398529</v>
      </c>
      <c r="AC170" s="34">
        <v>12.013225823640823</v>
      </c>
      <c r="AD170" s="34">
        <v>12.698682288328806</v>
      </c>
      <c r="AE170" s="39">
        <v>13.816641460834466</v>
      </c>
      <c r="AF170" s="39">
        <v>11.149946034298157</v>
      </c>
      <c r="AG170" s="39">
        <v>7.1266738402555703</v>
      </c>
      <c r="AH170" s="35">
        <v>3311.3347059368925</v>
      </c>
      <c r="AI170" s="35">
        <v>6938.8656944588092</v>
      </c>
      <c r="AJ170" s="35">
        <v>10684.831501314293</v>
      </c>
      <c r="AK170" s="35">
        <v>2264.0196997970679</v>
      </c>
      <c r="AL170" s="35">
        <v>4685.8362901018572</v>
      </c>
      <c r="AM170" s="35">
        <v>8543.997686667617</v>
      </c>
      <c r="AN170" s="38">
        <v>8.6749245749000545E-2</v>
      </c>
      <c r="AO170" s="38">
        <v>8.3555757681728238E-2</v>
      </c>
      <c r="AP170" s="38">
        <v>6.8788504945113793E-2</v>
      </c>
      <c r="AQ170" s="36">
        <v>18.030644500850318</v>
      </c>
      <c r="AR170" s="36">
        <v>10.890256766950966</v>
      </c>
      <c r="AS170" s="36">
        <v>11.680964920096043</v>
      </c>
      <c r="AT170" s="36">
        <v>9.6366748009898178</v>
      </c>
      <c r="AU170" s="36">
        <v>20.889954069673045</v>
      </c>
      <c r="AV170" s="36">
        <v>66.660388254440164</v>
      </c>
      <c r="AW170" s="36">
        <v>168.39691011804678</v>
      </c>
      <c r="AX170" s="36">
        <v>141.08918400020781</v>
      </c>
      <c r="AY170" s="36">
        <v>109.53889379213125</v>
      </c>
      <c r="AZ170" s="40">
        <v>0.99616478807948972</v>
      </c>
      <c r="BA170" s="40">
        <v>0.99629393994866045</v>
      </c>
      <c r="BB170" s="40">
        <v>0.99517272483186814</v>
      </c>
      <c r="BC170" s="40">
        <v>0.9957435552341467</v>
      </c>
      <c r="BD170" s="40">
        <v>0.99554189417291428</v>
      </c>
      <c r="BE170" s="40">
        <v>0.99219798615366439</v>
      </c>
      <c r="BF170" s="36">
        <v>138.3297329722115</v>
      </c>
      <c r="BG170" s="36">
        <v>143.61667385877982</v>
      </c>
      <c r="BH170" s="36">
        <v>174.44775125691095</v>
      </c>
      <c r="BJ170" s="41"/>
      <c r="BK170" s="41"/>
      <c r="BL170" s="35">
        <v>30.979166666666668</v>
      </c>
      <c r="BM170" s="35">
        <v>25</v>
      </c>
      <c r="BN170" s="35">
        <v>15.979166666666666</v>
      </c>
      <c r="BO170" s="35">
        <v>2416.375</v>
      </c>
      <c r="BP170" s="35">
        <v>1200</v>
      </c>
      <c r="BQ170" s="35">
        <v>383.5</v>
      </c>
      <c r="BR170" s="35">
        <v>3999.875</v>
      </c>
      <c r="BS170" s="34">
        <v>145.63828388849893</v>
      </c>
      <c r="BT170" s="35">
        <v>12</v>
      </c>
      <c r="BU170" s="35">
        <v>24</v>
      </c>
      <c r="BV170" s="35">
        <v>57</v>
      </c>
      <c r="BW170" s="35">
        <v>24.875</v>
      </c>
      <c r="BX170" s="37"/>
      <c r="BY170" s="40">
        <v>0.98885878233858016</v>
      </c>
      <c r="CA170" s="38">
        <v>8.2853611038851527E-2</v>
      </c>
      <c r="CB170" s="38">
        <v>8.4069129550615018E-2</v>
      </c>
      <c r="CC170" s="36">
        <v>43.182798574368157</v>
      </c>
      <c r="CD170" s="36">
        <v>40.601866187897329</v>
      </c>
      <c r="CE170" s="35">
        <v>156.48159284802361</v>
      </c>
      <c r="CF170" s="36">
        <v>20.220874896851832</v>
      </c>
      <c r="CG170" s="42">
        <v>0.98885878233858016</v>
      </c>
      <c r="CH170" s="35">
        <v>3592.6990876105883</v>
      </c>
      <c r="CI170" s="42">
        <v>0.99499008257583366</v>
      </c>
      <c r="CJ170" s="42">
        <v>0.99511173264167518</v>
      </c>
      <c r="CK170" s="43">
        <v>0.84994651256696974</v>
      </c>
      <c r="CM170" s="39"/>
      <c r="CN170" s="35"/>
      <c r="CO170" s="42">
        <v>0.99470822706100814</v>
      </c>
      <c r="CQ170" s="37">
        <v>1.0572978231079115</v>
      </c>
    </row>
    <row r="171" spans="1:95" ht="11.25" customHeight="1">
      <c r="A171" s="33">
        <v>44559</v>
      </c>
      <c r="B171" s="34">
        <v>202.52017084757486</v>
      </c>
      <c r="C171" s="35">
        <v>184.10933995246887</v>
      </c>
      <c r="D171" s="35">
        <v>184.10933995246887</v>
      </c>
      <c r="E171" s="35">
        <v>172.00251216689745</v>
      </c>
      <c r="F171" s="34">
        <v>159.44824806849161</v>
      </c>
      <c r="G171" s="36">
        <v>14.324900736411413</v>
      </c>
      <c r="H171" s="34">
        <v>14.324900736411413</v>
      </c>
      <c r="I171" s="34">
        <v>3472.1110356648765</v>
      </c>
      <c r="J171" s="35">
        <v>1041.1127543223017</v>
      </c>
      <c r="K171" s="35">
        <v>333.15608138313655</v>
      </c>
      <c r="L171" s="34">
        <v>612.52969169616699</v>
      </c>
      <c r="M171" s="34">
        <v>19.49656053384145</v>
      </c>
      <c r="N171" s="35">
        <v>9.3583490562438953</v>
      </c>
      <c r="O171" s="35">
        <v>18.716698112487791</v>
      </c>
      <c r="P171" s="35">
        <v>44.452158017158503</v>
      </c>
      <c r="Q171" s="34">
        <v>9355.2486572265625</v>
      </c>
      <c r="R171" s="34">
        <v>425.38913631439209</v>
      </c>
      <c r="U171" s="36">
        <v>23.542951168837376</v>
      </c>
      <c r="V171" s="38">
        <v>1.0510545767730954</v>
      </c>
      <c r="W171" s="36">
        <v>15.531772721532221</v>
      </c>
      <c r="X171" s="35">
        <v>4084.6407273610434</v>
      </c>
      <c r="Y171" s="34">
        <v>2097.8421999594379</v>
      </c>
      <c r="Z171" s="35">
        <v>1986.7985274016053</v>
      </c>
      <c r="AA171" s="34">
        <v>945.68577307930354</v>
      </c>
      <c r="AB171" s="34">
        <v>18.410830895105999</v>
      </c>
      <c r="AC171" s="34">
        <v>12.106827785571417</v>
      </c>
      <c r="AD171" s="34">
        <v>12.52741410334905</v>
      </c>
      <c r="AE171" s="39">
        <v>13.831926593139153</v>
      </c>
      <c r="AF171" s="39">
        <v>11.154779510596091</v>
      </c>
      <c r="AG171" s="39">
        <v>7.1390588867814975</v>
      </c>
      <c r="AH171" s="35">
        <v>3396.2183874932766</v>
      </c>
      <c r="AI171" s="35">
        <v>7114.5360218060268</v>
      </c>
      <c r="AJ171" s="35">
        <v>10959.96827928166</v>
      </c>
      <c r="AK171" s="35">
        <v>2321.8948923054195</v>
      </c>
      <c r="AL171" s="35">
        <v>4805.3014458630932</v>
      </c>
      <c r="AM171" s="35">
        <v>8762.0231778958914</v>
      </c>
      <c r="AN171" s="38">
        <v>8.68324393359452E-2</v>
      </c>
      <c r="AO171" s="38">
        <v>8.3865817379634028E-2</v>
      </c>
      <c r="AP171" s="38">
        <v>6.9597976737727829E-2</v>
      </c>
      <c r="AQ171" s="36">
        <v>17.95136198082853</v>
      </c>
      <c r="AR171" s="36">
        <v>10.964538185594451</v>
      </c>
      <c r="AS171" s="36">
        <v>11.513948655687676</v>
      </c>
      <c r="AT171" s="36">
        <v>10.078656361265075</v>
      </c>
      <c r="AU171" s="36">
        <v>21.834828543987786</v>
      </c>
      <c r="AV171" s="36">
        <v>69.764782680582101</v>
      </c>
      <c r="AW171" s="36">
        <v>167.42717194736454</v>
      </c>
      <c r="AX171" s="36">
        <v>139.79810158451869</v>
      </c>
      <c r="AY171" s="36">
        <v>107.81262428188946</v>
      </c>
      <c r="AZ171" s="40">
        <v>0.99596952080507328</v>
      </c>
      <c r="BA171" s="40">
        <v>0.99610498980691409</v>
      </c>
      <c r="BB171" s="40">
        <v>0.9949267244431288</v>
      </c>
      <c r="BC171" s="40">
        <v>0.99565929689812194</v>
      </c>
      <c r="BD171" s="40">
        <v>0.99545609598274309</v>
      </c>
      <c r="BE171" s="40">
        <v>0.9920378226279315</v>
      </c>
      <c r="BF171" s="36">
        <v>138.19720016816888</v>
      </c>
      <c r="BG171" s="36">
        <v>143.08570970792303</v>
      </c>
      <c r="BH171" s="36">
        <v>172.41880529401959</v>
      </c>
      <c r="BJ171" s="41"/>
      <c r="BK171" s="41"/>
      <c r="BL171" s="35">
        <v>31</v>
      </c>
      <c r="BM171" s="35">
        <v>25</v>
      </c>
      <c r="BN171" s="35">
        <v>16</v>
      </c>
      <c r="BO171" s="35">
        <v>2418</v>
      </c>
      <c r="BP171" s="35">
        <v>1200</v>
      </c>
      <c r="BQ171" s="35">
        <v>384</v>
      </c>
      <c r="BR171" s="35">
        <v>4002</v>
      </c>
      <c r="BS171" s="34">
        <v>145.11636336644492</v>
      </c>
      <c r="BT171" s="35">
        <v>12</v>
      </c>
      <c r="BU171" s="35">
        <v>24</v>
      </c>
      <c r="BV171" s="35">
        <v>57</v>
      </c>
      <c r="BW171" s="35">
        <v>25</v>
      </c>
      <c r="BX171" s="37"/>
      <c r="BY171" s="40">
        <v>0.98823205391742808</v>
      </c>
      <c r="CA171" s="38">
        <v>8.3125606294210841E-2</v>
      </c>
      <c r="CB171" s="38">
        <v>8.4289215951315277E-2</v>
      </c>
      <c r="CC171" s="36">
        <v>43.045072784026466</v>
      </c>
      <c r="CD171" s="36">
        <v>40.429848822110657</v>
      </c>
      <c r="CE171" s="35">
        <v>155.24561026289319</v>
      </c>
      <c r="CF171" s="36">
        <v>21.251865788846754</v>
      </c>
      <c r="CG171" s="42">
        <v>0.98823205391742808</v>
      </c>
      <c r="CH171" s="35">
        <v>3684.4878772969109</v>
      </c>
      <c r="CI171" s="42">
        <v>0.99470847477773627</v>
      </c>
      <c r="CJ171" s="42">
        <v>0.99501483672197022</v>
      </c>
      <c r="CK171" s="43">
        <v>0.85004074223881543</v>
      </c>
      <c r="CM171" s="39"/>
      <c r="CN171" s="35"/>
      <c r="CO171" s="42">
        <v>0.99443841827526391</v>
      </c>
      <c r="CQ171" s="37">
        <v>1.0510545767730954</v>
      </c>
    </row>
    <row r="172" spans="1:95" ht="11.25" customHeight="1">
      <c r="A172" s="33">
        <v>44558</v>
      </c>
      <c r="B172" s="34">
        <v>202.77613973617554</v>
      </c>
      <c r="C172" s="35">
        <v>184.29831079641977</v>
      </c>
      <c r="D172" s="35">
        <v>184.29831079641977</v>
      </c>
      <c r="E172" s="35">
        <v>172.1730982363224</v>
      </c>
      <c r="F172" s="34">
        <v>159.46603806813559</v>
      </c>
      <c r="G172" s="36">
        <v>14.34701050321261</v>
      </c>
      <c r="H172" s="34">
        <v>14.34701050321261</v>
      </c>
      <c r="I172" s="34">
        <v>3472.8642552693686</v>
      </c>
      <c r="J172" s="35">
        <v>1041.3386072771721</v>
      </c>
      <c r="K172" s="35">
        <v>333.22835432869505</v>
      </c>
      <c r="L172" s="34">
        <v>612.89229265848792</v>
      </c>
      <c r="M172" s="34">
        <v>19.413458585739136</v>
      </c>
      <c r="N172" s="35">
        <v>9.3184601211547839</v>
      </c>
      <c r="O172" s="35">
        <v>18.636920242309568</v>
      </c>
      <c r="P172" s="35">
        <v>44.262685575485229</v>
      </c>
      <c r="Q172" s="34">
        <v>9144.7431844075527</v>
      </c>
      <c r="R172" s="34">
        <v>426.37182712554932</v>
      </c>
      <c r="U172" s="36">
        <v>23.430798451105755</v>
      </c>
      <c r="V172" s="38">
        <v>1.0551121655781921</v>
      </c>
      <c r="W172" s="36">
        <v>15.465570246054492</v>
      </c>
      <c r="X172" s="35">
        <v>4085.7565479278564</v>
      </c>
      <c r="Y172" s="34">
        <v>2098.2972936635015</v>
      </c>
      <c r="Z172" s="35">
        <v>1987.4592542643552</v>
      </c>
      <c r="AA172" s="34">
        <v>946.12064698718291</v>
      </c>
      <c r="AB172" s="34">
        <v>18.477828939755756</v>
      </c>
      <c r="AC172" s="34">
        <v>12.125212560097376</v>
      </c>
      <c r="AD172" s="34">
        <v>12.608288000027338</v>
      </c>
      <c r="AE172" s="39">
        <v>13.834927210968143</v>
      </c>
      <c r="AF172" s="39">
        <v>11.157199363683986</v>
      </c>
      <c r="AG172" s="39">
        <v>7.1406075927577515</v>
      </c>
      <c r="AH172" s="35">
        <v>3329.945751742946</v>
      </c>
      <c r="AI172" s="35">
        <v>6974.5060283206394</v>
      </c>
      <c r="AJ172" s="35">
        <v>10742.465932308476</v>
      </c>
      <c r="AK172" s="35">
        <v>2276.7188541359365</v>
      </c>
      <c r="AL172" s="35">
        <v>4711.1768515745061</v>
      </c>
      <c r="AM172" s="35">
        <v>8588.9043846061049</v>
      </c>
      <c r="AN172" s="38">
        <v>8.6965270233951966E-2</v>
      </c>
      <c r="AO172" s="38">
        <v>8.3831322230260172E-2</v>
      </c>
      <c r="AP172" s="38">
        <v>6.9279880747415618E-2</v>
      </c>
      <c r="AQ172" s="36">
        <v>18.008783162139832</v>
      </c>
      <c r="AR172" s="36">
        <v>10.975037217255565</v>
      </c>
      <c r="AS172" s="36">
        <v>11.579389455532588</v>
      </c>
      <c r="AT172" s="36">
        <v>10.276571945632563</v>
      </c>
      <c r="AU172" s="36">
        <v>22.266578732677594</v>
      </c>
      <c r="AV172" s="36">
        <v>71.156626865967937</v>
      </c>
      <c r="AW172" s="36">
        <v>167.85321279301112</v>
      </c>
      <c r="AX172" s="36">
        <v>140.42599435649748</v>
      </c>
      <c r="AY172" s="36">
        <v>108.74934915386329</v>
      </c>
      <c r="AZ172" s="40">
        <v>0.99590706594965539</v>
      </c>
      <c r="BA172" s="40">
        <v>0.99604410515048258</v>
      </c>
      <c r="BB172" s="40">
        <v>0.99484652714788413</v>
      </c>
      <c r="BC172" s="40">
        <v>0.99548623584903173</v>
      </c>
      <c r="BD172" s="40">
        <v>0.99527366952373353</v>
      </c>
      <c r="BE172" s="40">
        <v>0.99171528478143245</v>
      </c>
      <c r="BF172" s="36">
        <v>137.98611753540092</v>
      </c>
      <c r="BG172" s="36">
        <v>143.14458702010572</v>
      </c>
      <c r="BH172" s="36">
        <v>173.21045981228312</v>
      </c>
      <c r="BJ172" s="41"/>
      <c r="BK172" s="41"/>
      <c r="BL172" s="35">
        <v>31</v>
      </c>
      <c r="BM172" s="35">
        <v>25</v>
      </c>
      <c r="BN172" s="35">
        <v>16</v>
      </c>
      <c r="BO172" s="35">
        <v>2418</v>
      </c>
      <c r="BP172" s="35">
        <v>1200</v>
      </c>
      <c r="BQ172" s="35">
        <v>384</v>
      </c>
      <c r="BR172" s="35">
        <v>4002</v>
      </c>
      <c r="BS172" s="34">
        <v>145.09995381037393</v>
      </c>
      <c r="BT172" s="35">
        <v>12</v>
      </c>
      <c r="BU172" s="35">
        <v>24</v>
      </c>
      <c r="BV172" s="35">
        <v>57</v>
      </c>
      <c r="BW172" s="35">
        <v>25</v>
      </c>
      <c r="BX172" s="37"/>
      <c r="BY172" s="40">
        <v>0.98805025054629292</v>
      </c>
      <c r="CA172" s="38">
        <v>8.3132744554924781E-2</v>
      </c>
      <c r="CB172" s="38">
        <v>8.4328606773866985E-2</v>
      </c>
      <c r="CC172" s="36">
        <v>43.21132949988047</v>
      </c>
      <c r="CD172" s="36">
        <v>40.563209834927989</v>
      </c>
      <c r="CE172" s="35">
        <v>155.87104682388309</v>
      </c>
      <c r="CF172" s="36">
        <v>21.671843705805479</v>
      </c>
      <c r="CG172" s="42">
        <v>0.98805025054629292</v>
      </c>
      <c r="CH172" s="35">
        <v>3612.358244597413</v>
      </c>
      <c r="CI172" s="42">
        <v>0.99462582134128763</v>
      </c>
      <c r="CJ172" s="42">
        <v>0.99481486245412032</v>
      </c>
      <c r="CK172" s="43">
        <v>0.84999294855947205</v>
      </c>
      <c r="CM172" s="39"/>
      <c r="CN172" s="35"/>
      <c r="CO172" s="42">
        <v>0.99432851067792838</v>
      </c>
      <c r="CQ172" s="37">
        <v>1.0551121655781921</v>
      </c>
    </row>
    <row r="173" spans="1:95" ht="11.25" customHeight="1">
      <c r="A173" s="33">
        <v>44557</v>
      </c>
      <c r="B173" s="34">
        <v>200.01827843983969</v>
      </c>
      <c r="C173" s="35">
        <v>181.63325627644858</v>
      </c>
      <c r="D173" s="35">
        <v>181.63325627644858</v>
      </c>
      <c r="E173" s="35">
        <v>169.49956809480986</v>
      </c>
      <c r="F173" s="34">
        <v>156.66745440165201</v>
      </c>
      <c r="G173" s="36">
        <v>14.081070929765701</v>
      </c>
      <c r="H173" s="34">
        <v>14.081070929765701</v>
      </c>
      <c r="I173" s="34">
        <v>3467.2945963541665</v>
      </c>
      <c r="J173" s="35">
        <v>1039.6685446339329</v>
      </c>
      <c r="K173" s="35">
        <v>332.69393428285855</v>
      </c>
      <c r="L173" s="34">
        <v>611.34375953674316</v>
      </c>
      <c r="M173" s="34">
        <v>18.867086033026379</v>
      </c>
      <c r="N173" s="35">
        <v>9.0562012958526612</v>
      </c>
      <c r="O173" s="35">
        <v>18.112402591705322</v>
      </c>
      <c r="P173" s="35">
        <v>43.016956155300143</v>
      </c>
      <c r="Q173" s="34">
        <v>8647.3491617838536</v>
      </c>
      <c r="R173" s="34">
        <v>419.87367630004883</v>
      </c>
      <c r="U173" s="36">
        <v>23.482652152026137</v>
      </c>
      <c r="V173" s="38">
        <v>1.0532338184243406</v>
      </c>
      <c r="W173" s="36">
        <v>15.030307098214235</v>
      </c>
      <c r="X173" s="35">
        <v>4078.6383558909097</v>
      </c>
      <c r="Y173" s="34">
        <v>2094.9321174373749</v>
      </c>
      <c r="Z173" s="35">
        <v>1983.7062384535348</v>
      </c>
      <c r="AA173" s="34">
        <v>944.03769381960171</v>
      </c>
      <c r="AB173" s="34">
        <v>18.385022163391113</v>
      </c>
      <c r="AC173" s="34">
        <v>12.133688181638718</v>
      </c>
      <c r="AD173" s="34">
        <v>12.542612244685492</v>
      </c>
      <c r="AE173" s="39">
        <v>13.812739235850824</v>
      </c>
      <c r="AF173" s="39">
        <v>11.139305835363567</v>
      </c>
      <c r="AG173" s="39">
        <v>7.1291557346326835</v>
      </c>
      <c r="AH173" s="35">
        <v>3137.8556593985554</v>
      </c>
      <c r="AI173" s="35">
        <v>6573.6283543559166</v>
      </c>
      <c r="AJ173" s="35">
        <v>10127.594131296604</v>
      </c>
      <c r="AK173" s="35">
        <v>2145.3209997538015</v>
      </c>
      <c r="AL173" s="35">
        <v>4439.8398056399774</v>
      </c>
      <c r="AM173" s="35">
        <v>8096.1919477258243</v>
      </c>
      <c r="AN173" s="38">
        <v>8.7605375435054755E-2</v>
      </c>
      <c r="AO173" s="38">
        <v>8.4176862148510057E-2</v>
      </c>
      <c r="AP173" s="38">
        <v>6.905375290848402E-2</v>
      </c>
      <c r="AQ173" s="36">
        <v>17.96655148468696</v>
      </c>
      <c r="AR173" s="36">
        <v>11.015563512067141</v>
      </c>
      <c r="AS173" s="36">
        <v>11.559438598778085</v>
      </c>
      <c r="AT173" s="36">
        <v>10.563221895595037</v>
      </c>
      <c r="AU173" s="36">
        <v>22.884773330020387</v>
      </c>
      <c r="AV173" s="36">
        <v>73.114470657287939</v>
      </c>
      <c r="AW173" s="36">
        <v>166.06337243608868</v>
      </c>
      <c r="AX173" s="36">
        <v>139.37670424062216</v>
      </c>
      <c r="AY173" s="36">
        <v>108.73656536061262</v>
      </c>
      <c r="AZ173" s="40">
        <v>0.99577862646340953</v>
      </c>
      <c r="BA173" s="40">
        <v>0.9959204828587066</v>
      </c>
      <c r="BB173" s="40">
        <v>0.99468676676231926</v>
      </c>
      <c r="BC173" s="40">
        <v>0.99507615788182402</v>
      </c>
      <c r="BD173" s="40">
        <v>0.9948455858022287</v>
      </c>
      <c r="BE173" s="40">
        <v>0.99096927652785882</v>
      </c>
      <c r="BF173" s="36">
        <v>136.9778959385439</v>
      </c>
      <c r="BG173" s="36">
        <v>142.55698886505004</v>
      </c>
      <c r="BH173" s="36">
        <v>173.77766586999888</v>
      </c>
      <c r="BJ173" s="41"/>
      <c r="BK173" s="41"/>
      <c r="BL173" s="35">
        <v>31</v>
      </c>
      <c r="BM173" s="35">
        <v>25</v>
      </c>
      <c r="BN173" s="35">
        <v>16</v>
      </c>
      <c r="BO173" s="35">
        <v>2418</v>
      </c>
      <c r="BP173" s="35">
        <v>1200</v>
      </c>
      <c r="BQ173" s="35">
        <v>384</v>
      </c>
      <c r="BR173" s="35">
        <v>4002</v>
      </c>
      <c r="BS173" s="34">
        <v>142.57267681757608</v>
      </c>
      <c r="BT173" s="35">
        <v>12</v>
      </c>
      <c r="BU173" s="35">
        <v>24</v>
      </c>
      <c r="BV173" s="35">
        <v>57</v>
      </c>
      <c r="BW173" s="35">
        <v>25</v>
      </c>
      <c r="BX173" s="37"/>
      <c r="BY173" s="40">
        <v>0.98767496902723062</v>
      </c>
      <c r="CA173" s="38">
        <v>8.353999157910913E-2</v>
      </c>
      <c r="CB173" s="38">
        <v>8.4797269739388392E-2</v>
      </c>
      <c r="CC173" s="36">
        <v>43.061322589715324</v>
      </c>
      <c r="CD173" s="36">
        <v>40.541553595532186</v>
      </c>
      <c r="CE173" s="35">
        <v>154.66703266086401</v>
      </c>
      <c r="CF173" s="36">
        <v>22.273370532651597</v>
      </c>
      <c r="CG173" s="42">
        <v>0.98767496902723062</v>
      </c>
      <c r="CH173" s="35">
        <v>3404.3307476510195</v>
      </c>
      <c r="CI173" s="42">
        <v>0.99445791627442648</v>
      </c>
      <c r="CJ173" s="42">
        <v>0.99434527379971915</v>
      </c>
      <c r="CK173" s="43">
        <v>0.85011081979019798</v>
      </c>
      <c r="CM173" s="39"/>
      <c r="CN173" s="35"/>
      <c r="CO173" s="42">
        <v>0.9941710920004172</v>
      </c>
      <c r="CQ173" s="37">
        <v>1.0532338184243406</v>
      </c>
    </row>
    <row r="174" spans="1:95" ht="11.25" customHeight="1">
      <c r="A174" s="33">
        <v>44556</v>
      </c>
      <c r="B174" s="34">
        <v>199.23217233022055</v>
      </c>
      <c r="C174" s="35">
        <v>180.71949778000516</v>
      </c>
      <c r="D174" s="35">
        <v>180.71949778000516</v>
      </c>
      <c r="E174" s="35">
        <v>168.40763112902644</v>
      </c>
      <c r="F174" s="34">
        <v>155.625199953715</v>
      </c>
      <c r="G174" s="36">
        <v>14.248523135979971</v>
      </c>
      <c r="H174" s="34">
        <v>14.248523135979971</v>
      </c>
      <c r="I174" s="34">
        <v>3469.5643844604492</v>
      </c>
      <c r="J174" s="35">
        <v>1040.3491407677509</v>
      </c>
      <c r="K174" s="35">
        <v>332.91172504568027</v>
      </c>
      <c r="L174" s="34">
        <v>612.7553551991781</v>
      </c>
      <c r="M174" s="34">
        <v>18.8835728764534</v>
      </c>
      <c r="N174" s="35">
        <v>9.0641149806976316</v>
      </c>
      <c r="O174" s="35">
        <v>18.128229961395263</v>
      </c>
      <c r="P174" s="35">
        <v>43.054546158313748</v>
      </c>
      <c r="Q174" s="34">
        <v>8355.7550964355469</v>
      </c>
      <c r="R174" s="34">
        <v>418.13950093587238</v>
      </c>
      <c r="U174" s="36">
        <v>23.42959743958933</v>
      </c>
      <c r="V174" s="38">
        <v>1.0551557184523632</v>
      </c>
      <c r="W174" s="36">
        <v>15.043441204845992</v>
      </c>
      <c r="X174" s="35">
        <v>4082.3197396596274</v>
      </c>
      <c r="Y174" s="34">
        <v>2096.3035186470179</v>
      </c>
      <c r="Z174" s="35">
        <v>1986.0162210126091</v>
      </c>
      <c r="AA174" s="34">
        <v>945.66708024485843</v>
      </c>
      <c r="AB174" s="34">
        <v>18.512674550215404</v>
      </c>
      <c r="AC174" s="34">
        <v>12.311866650978724</v>
      </c>
      <c r="AD174" s="34">
        <v>12.822165469328562</v>
      </c>
      <c r="AE174" s="39">
        <v>13.821781441628689</v>
      </c>
      <c r="AF174" s="39">
        <v>11.146597936797331</v>
      </c>
      <c r="AG174" s="39">
        <v>7.133822679550291</v>
      </c>
      <c r="AH174" s="35">
        <v>3028.1213635833551</v>
      </c>
      <c r="AI174" s="35">
        <v>6339.4809696189395</v>
      </c>
      <c r="AJ174" s="35">
        <v>9760.3473308376324</v>
      </c>
      <c r="AK174" s="35">
        <v>2070.7285255081692</v>
      </c>
      <c r="AL174" s="35">
        <v>4283.3103857840115</v>
      </c>
      <c r="AM174" s="35">
        <v>7805.3962394123964</v>
      </c>
      <c r="AN174" s="38">
        <v>8.8164797397829939E-2</v>
      </c>
      <c r="AO174" s="38">
        <v>8.4620980854074962E-2</v>
      </c>
      <c r="AP174" s="38">
        <v>6.9085512383203082E-2</v>
      </c>
      <c r="AQ174" s="36">
        <v>18.064512178522328</v>
      </c>
      <c r="AR174" s="36">
        <v>11.15480149630773</v>
      </c>
      <c r="AS174" s="36">
        <v>11.782507088388527</v>
      </c>
      <c r="AT174" s="36">
        <v>10.980467458572541</v>
      </c>
      <c r="AU174" s="36">
        <v>23.800697143640374</v>
      </c>
      <c r="AV174" s="36">
        <v>76.092962020689527</v>
      </c>
      <c r="AW174" s="36">
        <v>165.41898986649551</v>
      </c>
      <c r="AX174" s="36">
        <v>138.98913053942275</v>
      </c>
      <c r="AY174" s="36">
        <v>108.95618393912034</v>
      </c>
      <c r="AZ174" s="40">
        <v>0.99562274104546222</v>
      </c>
      <c r="BA174" s="40">
        <v>0.99576770573956974</v>
      </c>
      <c r="BB174" s="40">
        <v>0.99448400249805202</v>
      </c>
      <c r="BC174" s="40">
        <v>0.99469729260822448</v>
      </c>
      <c r="BD174" s="40">
        <v>0.9944433872402445</v>
      </c>
      <c r="BE174" s="40">
        <v>0.99025123649245794</v>
      </c>
      <c r="BF174" s="36">
        <v>136.1087458280187</v>
      </c>
      <c r="BG174" s="36">
        <v>141.80880295743032</v>
      </c>
      <c r="BH174" s="36">
        <v>173.69777810199156</v>
      </c>
      <c r="BJ174" s="41"/>
      <c r="BK174" s="41"/>
      <c r="BL174" s="35">
        <v>31</v>
      </c>
      <c r="BM174" s="35">
        <v>25</v>
      </c>
      <c r="BN174" s="35">
        <v>16</v>
      </c>
      <c r="BO174" s="35">
        <v>2418</v>
      </c>
      <c r="BP174" s="35">
        <v>1200</v>
      </c>
      <c r="BQ174" s="35">
        <v>384</v>
      </c>
      <c r="BR174" s="35">
        <v>4002</v>
      </c>
      <c r="BS174" s="34">
        <v>141.37222878138223</v>
      </c>
      <c r="BT174" s="35">
        <v>12</v>
      </c>
      <c r="BU174" s="35">
        <v>24</v>
      </c>
      <c r="BV174" s="35">
        <v>57</v>
      </c>
      <c r="BW174" s="35">
        <v>25</v>
      </c>
      <c r="BX174" s="37"/>
      <c r="BY174" s="40">
        <v>0.98722193448165496</v>
      </c>
      <c r="CA174" s="38">
        <v>8.3978090501488051E-2</v>
      </c>
      <c r="CB174" s="38">
        <v>8.5271487728134115E-2</v>
      </c>
      <c r="CC174" s="36">
        <v>43.64670667052269</v>
      </c>
      <c r="CD174" s="36">
        <v>41.001820763218589</v>
      </c>
      <c r="CE174" s="35">
        <v>154.28656977645261</v>
      </c>
      <c r="CF174" s="36">
        <v>23.164009611051998</v>
      </c>
      <c r="CG174" s="42">
        <v>0.98722193448165496</v>
      </c>
      <c r="CH174" s="35">
        <v>3284.4243362203715</v>
      </c>
      <c r="CI174" s="42">
        <v>0.9942505684578552</v>
      </c>
      <c r="CJ174" s="42">
        <v>0.99390467391194826</v>
      </c>
      <c r="CK174" s="43">
        <v>0.84990020520777043</v>
      </c>
      <c r="CM174" s="39"/>
      <c r="CN174" s="35"/>
      <c r="CO174" s="42">
        <v>0.99393801307591312</v>
      </c>
      <c r="CQ174" s="37">
        <v>1.0551557184523632</v>
      </c>
    </row>
    <row r="175" spans="1:95" ht="11.25" customHeight="1">
      <c r="A175" s="33">
        <v>44555</v>
      </c>
      <c r="B175" s="34">
        <v>197.60921796162924</v>
      </c>
      <c r="C175" s="35">
        <v>179.26919784148535</v>
      </c>
      <c r="D175" s="35">
        <v>179.26919784148535</v>
      </c>
      <c r="E175" s="35">
        <v>167.20744001865387</v>
      </c>
      <c r="F175" s="34">
        <v>154.40811252593994</v>
      </c>
      <c r="G175" s="36">
        <v>14.354664176702499</v>
      </c>
      <c r="H175" s="34">
        <v>14.354664176702499</v>
      </c>
      <c r="I175" s="34">
        <v>3455.0282160441079</v>
      </c>
      <c r="J175" s="35">
        <v>1035.9904695784433</v>
      </c>
      <c r="K175" s="35">
        <v>331.5169502651018</v>
      </c>
      <c r="L175" s="34">
        <v>609.43321482340491</v>
      </c>
      <c r="M175" s="34">
        <v>17.878035843372345</v>
      </c>
      <c r="N175" s="35">
        <v>8.5814572048187259</v>
      </c>
      <c r="O175" s="35">
        <v>17.162914409637452</v>
      </c>
      <c r="P175" s="35">
        <v>40.761921722888943</v>
      </c>
      <c r="Q175" s="34">
        <v>8434.6054433186855</v>
      </c>
      <c r="R175" s="34">
        <v>412.51822471618652</v>
      </c>
      <c r="U175" s="36">
        <v>23.55837707166318</v>
      </c>
      <c r="V175" s="38">
        <v>1.0504979424598602</v>
      </c>
      <c r="W175" s="36">
        <v>14.242388494354318</v>
      </c>
      <c r="X175" s="35">
        <v>4064.4614308675127</v>
      </c>
      <c r="Y175" s="34">
        <v>2087.5207962005629</v>
      </c>
      <c r="Z175" s="35">
        <v>1976.94063466695</v>
      </c>
      <c r="AA175" s="34">
        <v>940.95016508850676</v>
      </c>
      <c r="AB175" s="34">
        <v>18.34002012014389</v>
      </c>
      <c r="AC175" s="34">
        <v>12.061757822831472</v>
      </c>
      <c r="AD175" s="34">
        <v>12.637720555067062</v>
      </c>
      <c r="AE175" s="39">
        <v>13.763873381542172</v>
      </c>
      <c r="AF175" s="39">
        <v>11.099897888340463</v>
      </c>
      <c r="AG175" s="39">
        <v>7.103934648537896</v>
      </c>
      <c r="AH175" s="35">
        <v>3038.9901530508246</v>
      </c>
      <c r="AI175" s="35">
        <v>6366.0358735331074</v>
      </c>
      <c r="AJ175" s="35">
        <v>9806.8321397868931</v>
      </c>
      <c r="AK175" s="35">
        <v>2077.7270842681928</v>
      </c>
      <c r="AL175" s="35">
        <v>4299.8114463621887</v>
      </c>
      <c r="AM175" s="35">
        <v>7840.1699888567819</v>
      </c>
      <c r="AN175" s="38">
        <v>8.830478353913257E-2</v>
      </c>
      <c r="AO175" s="38">
        <v>8.4821306022393794E-2</v>
      </c>
      <c r="AP175" s="38">
        <v>6.9448553343092925E-2</v>
      </c>
      <c r="AQ175" s="36">
        <v>18.015847413134924</v>
      </c>
      <c r="AR175" s="36">
        <v>11.005773623213205</v>
      </c>
      <c r="AS175" s="36">
        <v>11.703458302108253</v>
      </c>
      <c r="AT175" s="36">
        <v>10.271796952280333</v>
      </c>
      <c r="AU175" s="36">
        <v>22.254136340071959</v>
      </c>
      <c r="AV175" s="36">
        <v>71.105778760888498</v>
      </c>
      <c r="AW175" s="36">
        <v>163.73881558953792</v>
      </c>
      <c r="AX175" s="36">
        <v>137.47041209360438</v>
      </c>
      <c r="AY175" s="36">
        <v>107.45607175992495</v>
      </c>
      <c r="AZ175" s="40">
        <v>0.99586978613803778</v>
      </c>
      <c r="BA175" s="40">
        <v>0.99600844952767442</v>
      </c>
      <c r="BB175" s="40">
        <v>0.99480088801890465</v>
      </c>
      <c r="BC175" s="40">
        <v>0.99505623379025332</v>
      </c>
      <c r="BD175" s="40">
        <v>0.99482439250704813</v>
      </c>
      <c r="BE175" s="40">
        <v>0.99093058200753925</v>
      </c>
      <c r="BF175" s="36">
        <v>135.89297792324194</v>
      </c>
      <c r="BG175" s="36">
        <v>141.47388861039067</v>
      </c>
      <c r="BH175" s="36">
        <v>172.78977635022935</v>
      </c>
      <c r="BJ175" s="41"/>
      <c r="BK175" s="41"/>
      <c r="BL175" s="35">
        <v>31</v>
      </c>
      <c r="BM175" s="35">
        <v>25</v>
      </c>
      <c r="BN175" s="35">
        <v>16</v>
      </c>
      <c r="BO175" s="35">
        <v>2418</v>
      </c>
      <c r="BP175" s="35">
        <v>1200</v>
      </c>
      <c r="BQ175" s="35">
        <v>384</v>
      </c>
      <c r="BR175" s="35">
        <v>4002</v>
      </c>
      <c r="BS175" s="34">
        <v>140.05410861968994</v>
      </c>
      <c r="BT175" s="35">
        <v>12</v>
      </c>
      <c r="BU175" s="35">
        <v>24</v>
      </c>
      <c r="BV175" s="35">
        <v>57</v>
      </c>
      <c r="BW175" s="35">
        <v>25</v>
      </c>
      <c r="BX175" s="37"/>
      <c r="BY175" s="40">
        <v>0.98794112299924286</v>
      </c>
      <c r="CA175" s="38">
        <v>8.4173073902409828E-2</v>
      </c>
      <c r="CB175" s="38">
        <v>8.5450969092514442E-2</v>
      </c>
      <c r="CC175" s="36">
        <v>43.039498498042427</v>
      </c>
      <c r="CD175" s="36">
        <v>40.725079338456382</v>
      </c>
      <c r="CE175" s="35">
        <v>152.63834746579934</v>
      </c>
      <c r="CF175" s="36">
        <v>21.65974007290065</v>
      </c>
      <c r="CG175" s="42">
        <v>0.98794112299924286</v>
      </c>
      <c r="CH175" s="35">
        <v>3296.9373066257172</v>
      </c>
      <c r="CI175" s="42">
        <v>0.99457738070801538</v>
      </c>
      <c r="CJ175" s="42">
        <v>0.99432194029439347</v>
      </c>
      <c r="CK175" s="43">
        <v>0.85005806422590946</v>
      </c>
      <c r="CM175" s="39"/>
      <c r="CN175" s="35"/>
      <c r="CO175" s="42">
        <v>0.99433167818068946</v>
      </c>
      <c r="CQ175" s="37">
        <v>1.0504979424598602</v>
      </c>
    </row>
    <row r="176" spans="1:95" ht="11.25" customHeight="1">
      <c r="A176" s="33">
        <v>44554</v>
      </c>
      <c r="B176" s="34">
        <v>198.55488141377768</v>
      </c>
      <c r="C176" s="35">
        <v>180.2386269569397</v>
      </c>
      <c r="D176" s="35">
        <v>180.2386269569397</v>
      </c>
      <c r="E176" s="35">
        <v>168.13707404335341</v>
      </c>
      <c r="F176" s="34">
        <v>155.44613631566367</v>
      </c>
      <c r="G176" s="36">
        <v>14.411562085151672</v>
      </c>
      <c r="H176" s="34">
        <v>14.411562085151672</v>
      </c>
      <c r="I176" s="34">
        <v>3446.8138402303061</v>
      </c>
      <c r="J176" s="35">
        <v>1033.5273883749044</v>
      </c>
      <c r="K176" s="35">
        <v>330.72876427996937</v>
      </c>
      <c r="L176" s="34">
        <v>610.00443394978845</v>
      </c>
      <c r="M176" s="34">
        <v>17.83382061123848</v>
      </c>
      <c r="N176" s="35">
        <v>8.5602338933944697</v>
      </c>
      <c r="O176" s="35">
        <v>17.120467786788939</v>
      </c>
      <c r="P176" s="35">
        <v>40.66111099362373</v>
      </c>
      <c r="Q176" s="34">
        <v>8418.6326548258457</v>
      </c>
      <c r="R176" s="34">
        <v>413.98134994506836</v>
      </c>
      <c r="U176" s="36">
        <v>23.556155805234553</v>
      </c>
      <c r="V176" s="38">
        <v>1.0505780737666981</v>
      </c>
      <c r="W176" s="36">
        <v>14.207164797582726</v>
      </c>
      <c r="X176" s="35">
        <v>4056.8182741800947</v>
      </c>
      <c r="Y176" s="34">
        <v>2082.5576875754323</v>
      </c>
      <c r="Z176" s="35">
        <v>1974.260586604662</v>
      </c>
      <c r="AA176" s="34">
        <v>940.73319822975782</v>
      </c>
      <c r="AB176" s="34">
        <v>18.316254456837971</v>
      </c>
      <c r="AC176" s="34">
        <v>12.101552913586298</v>
      </c>
      <c r="AD176" s="34">
        <v>12.673841585715612</v>
      </c>
      <c r="AE176" s="39">
        <v>13.731149588409442</v>
      </c>
      <c r="AF176" s="39">
        <v>11.073507732588261</v>
      </c>
      <c r="AG176" s="39">
        <v>7.0870449488564864</v>
      </c>
      <c r="AH176" s="35">
        <v>3036.4437899419663</v>
      </c>
      <c r="AI176" s="35">
        <v>6353.5940230565611</v>
      </c>
      <c r="AJ176" s="35">
        <v>9776.3043916844454</v>
      </c>
      <c r="AK176" s="35">
        <v>2076.5874235138986</v>
      </c>
      <c r="AL176" s="35">
        <v>4294.1005355285088</v>
      </c>
      <c r="AM176" s="35">
        <v>7820.6299725670888</v>
      </c>
      <c r="AN176" s="38">
        <v>8.7616628293209722E-2</v>
      </c>
      <c r="AO176" s="38">
        <v>8.4062921726967318E-2</v>
      </c>
      <c r="AP176" s="38">
        <v>6.8634590592167505E-2</v>
      </c>
      <c r="AQ176" s="36">
        <v>18.038717371587371</v>
      </c>
      <c r="AR176" s="36">
        <v>11.058549788214675</v>
      </c>
      <c r="AS176" s="36">
        <v>11.73288747237471</v>
      </c>
      <c r="AT176" s="36">
        <v>10.228422379241804</v>
      </c>
      <c r="AU176" s="36">
        <v>22.177464566868665</v>
      </c>
      <c r="AV176" s="36">
        <v>70.943495739681225</v>
      </c>
      <c r="AW176" s="36">
        <v>164.6450561521045</v>
      </c>
      <c r="AX176" s="36">
        <v>138.39138807628629</v>
      </c>
      <c r="AY176" s="36">
        <v>108.48019878648954</v>
      </c>
      <c r="AZ176" s="40">
        <v>0.99587773970098048</v>
      </c>
      <c r="BA176" s="40">
        <v>0.99601302586068075</v>
      </c>
      <c r="BB176" s="40">
        <v>0.9948007882822415</v>
      </c>
      <c r="BC176" s="40">
        <v>0.99507440801026636</v>
      </c>
      <c r="BD176" s="40">
        <v>0.99483536438344267</v>
      </c>
      <c r="BE176" s="40">
        <v>0.9909286724997175</v>
      </c>
      <c r="BF176" s="36">
        <v>136.96030346935868</v>
      </c>
      <c r="BG176" s="36">
        <v>142.75021321499474</v>
      </c>
      <c r="BH176" s="36">
        <v>174.83895360147199</v>
      </c>
      <c r="BJ176" s="41"/>
      <c r="BK176" s="41"/>
      <c r="BL176" s="35">
        <v>31</v>
      </c>
      <c r="BM176" s="35">
        <v>25</v>
      </c>
      <c r="BN176" s="35">
        <v>16</v>
      </c>
      <c r="BO176" s="35">
        <v>2418</v>
      </c>
      <c r="BP176" s="35">
        <v>1200</v>
      </c>
      <c r="BQ176" s="35">
        <v>384</v>
      </c>
      <c r="BR176" s="35">
        <v>4002</v>
      </c>
      <c r="BS176" s="34">
        <v>141.05546299616495</v>
      </c>
      <c r="BT176" s="35">
        <v>12</v>
      </c>
      <c r="BU176" s="35">
        <v>24</v>
      </c>
      <c r="BV176" s="35">
        <v>57</v>
      </c>
      <c r="BW176" s="35">
        <v>25</v>
      </c>
      <c r="BX176" s="37"/>
      <c r="BY176" s="40">
        <v>0.98796709094657154</v>
      </c>
      <c r="CA176" s="38">
        <v>8.3442316159845403E-2</v>
      </c>
      <c r="CB176" s="38">
        <v>8.4729684176095499E-2</v>
      </c>
      <c r="CC176" s="36">
        <v>43.091648956139885</v>
      </c>
      <c r="CD176" s="36">
        <v>40.830154632176757</v>
      </c>
      <c r="CE176" s="35">
        <v>153.54005386503849</v>
      </c>
      <c r="CF176" s="36">
        <v>21.584440847604707</v>
      </c>
      <c r="CG176" s="42">
        <v>0.98796709094657154</v>
      </c>
      <c r="CH176" s="35">
        <v>3292.661404836726</v>
      </c>
      <c r="CI176" s="42">
        <v>0.99458376722700925</v>
      </c>
      <c r="CJ176" s="42">
        <v>0.99433459636799504</v>
      </c>
      <c r="CK176" s="43">
        <v>0.8496347648027015</v>
      </c>
      <c r="CM176" s="39"/>
      <c r="CN176" s="35"/>
      <c r="CO176" s="42">
        <v>0.99435138387615429</v>
      </c>
      <c r="CQ176" s="37">
        <v>1.0505780737666981</v>
      </c>
    </row>
    <row r="177" spans="1:95" ht="11.25" customHeight="1">
      <c r="A177" s="33">
        <v>44553</v>
      </c>
      <c r="B177" s="34">
        <v>198.38767910003662</v>
      </c>
      <c r="C177" s="35">
        <v>180.24251592159271</v>
      </c>
      <c r="D177" s="35">
        <v>180.24251592159271</v>
      </c>
      <c r="E177" s="35">
        <v>168.47095716993013</v>
      </c>
      <c r="F177" s="34">
        <v>155.89150079091391</v>
      </c>
      <c r="G177" s="36">
        <v>14.728626708189646</v>
      </c>
      <c r="H177" s="34">
        <v>14.728626708189646</v>
      </c>
      <c r="I177" s="34">
        <v>3461.2892913818359</v>
      </c>
      <c r="J177" s="35">
        <v>1037.8678534878068</v>
      </c>
      <c r="K177" s="35">
        <v>332.11771311609817</v>
      </c>
      <c r="L177" s="34">
        <v>610.80468241373694</v>
      </c>
      <c r="M177" s="34">
        <v>22.035306096076965</v>
      </c>
      <c r="N177" s="35">
        <v>10.576946926116943</v>
      </c>
      <c r="O177" s="35">
        <v>21.153893852233885</v>
      </c>
      <c r="P177" s="35">
        <v>50.240497899055477</v>
      </c>
      <c r="Q177" s="34">
        <v>9547.0723978678379</v>
      </c>
      <c r="R177" s="34">
        <v>414.80275694529217</v>
      </c>
      <c r="U177" s="36">
        <v>24.250878095626831</v>
      </c>
      <c r="V177" s="38">
        <v>1.0258688880699975</v>
      </c>
      <c r="W177" s="36">
        <v>17.554243249192584</v>
      </c>
      <c r="X177" s="35">
        <v>4072.0939737955728</v>
      </c>
      <c r="Y177" s="34">
        <v>2091.3037247779307</v>
      </c>
      <c r="Z177" s="35">
        <v>1980.7902490176418</v>
      </c>
      <c r="AA177" s="34">
        <v>942.92239552983506</v>
      </c>
      <c r="AB177" s="34">
        <v>18.145163178443909</v>
      </c>
      <c r="AC177" s="34">
        <v>11.771558751662573</v>
      </c>
      <c r="AD177" s="34">
        <v>12.438465674718222</v>
      </c>
      <c r="AE177" s="39">
        <v>13.788815767766575</v>
      </c>
      <c r="AF177" s="39">
        <v>11.120012715940787</v>
      </c>
      <c r="AG177" s="39">
        <v>7.1168081382021038</v>
      </c>
      <c r="AH177" s="35">
        <v>3445.9245577245065</v>
      </c>
      <c r="AI177" s="35">
        <v>7215.5448302431687</v>
      </c>
      <c r="AJ177" s="35">
        <v>11111.593038706407</v>
      </c>
      <c r="AK177" s="35">
        <v>2356.3754615802218</v>
      </c>
      <c r="AL177" s="35">
        <v>4874.7061600586612</v>
      </c>
      <c r="AM177" s="35">
        <v>8884.9454612781446</v>
      </c>
      <c r="AN177" s="38">
        <v>8.6858259462665954E-2</v>
      </c>
      <c r="AO177" s="38">
        <v>8.4276342415558078E-2</v>
      </c>
      <c r="AP177" s="38">
        <v>7.069110444467501E-2</v>
      </c>
      <c r="AQ177" s="36">
        <v>17.773740060904579</v>
      </c>
      <c r="AR177" s="36">
        <v>10.708914932361873</v>
      </c>
      <c r="AS177" s="36">
        <v>11.481769669148589</v>
      </c>
      <c r="AT177" s="36">
        <v>10.921258147588251</v>
      </c>
      <c r="AU177" s="36">
        <v>23.669765261971971</v>
      </c>
      <c r="AV177" s="36">
        <v>75.658520992662034</v>
      </c>
      <c r="AW177" s="36">
        <v>162.85747822935451</v>
      </c>
      <c r="AX177" s="36">
        <v>135.36034850653962</v>
      </c>
      <c r="AY177" s="36">
        <v>103.27907745533692</v>
      </c>
      <c r="AZ177" s="40">
        <v>0.99551134906190897</v>
      </c>
      <c r="BA177" s="40">
        <v>0.9956604781585483</v>
      </c>
      <c r="BB177" s="40">
        <v>0.99434543542017095</v>
      </c>
      <c r="BC177" s="40">
        <v>0.9953652300638608</v>
      </c>
      <c r="BD177" s="40">
        <v>0.99514437086364038</v>
      </c>
      <c r="BE177" s="40">
        <v>0.99148463867084025</v>
      </c>
      <c r="BF177" s="36">
        <v>138.1561186493488</v>
      </c>
      <c r="BG177" s="36">
        <v>142.38871379620653</v>
      </c>
      <c r="BH177" s="36">
        <v>169.75261730974316</v>
      </c>
      <c r="BJ177" s="41"/>
      <c r="BK177" s="41"/>
      <c r="BL177" s="35">
        <v>31</v>
      </c>
      <c r="BM177" s="35">
        <v>25</v>
      </c>
      <c r="BN177" s="35">
        <v>16</v>
      </c>
      <c r="BO177" s="35">
        <v>2418</v>
      </c>
      <c r="BP177" s="35">
        <v>1200</v>
      </c>
      <c r="BQ177" s="35">
        <v>384</v>
      </c>
      <c r="BR177" s="35">
        <v>4002</v>
      </c>
      <c r="BS177" s="34">
        <v>141.18695322672525</v>
      </c>
      <c r="BT177" s="35">
        <v>12</v>
      </c>
      <c r="BU177" s="35">
        <v>24</v>
      </c>
      <c r="BV177" s="35">
        <v>57</v>
      </c>
      <c r="BW177" s="35">
        <v>25</v>
      </c>
      <c r="BX177" s="37"/>
      <c r="BY177" s="40">
        <v>0.9868964943348274</v>
      </c>
      <c r="CA177" s="38">
        <v>8.3445301204712885E-2</v>
      </c>
      <c r="CB177" s="38">
        <v>8.4532800196439564E-2</v>
      </c>
      <c r="CC177" s="36">
        <v>42.355187604824707</v>
      </c>
      <c r="CD177" s="36">
        <v>39.964424662415041</v>
      </c>
      <c r="CE177" s="35">
        <v>150.55063550396139</v>
      </c>
      <c r="CF177" s="36">
        <v>23.036441631086365</v>
      </c>
      <c r="CG177" s="42">
        <v>0.9868964943348274</v>
      </c>
      <c r="CH177" s="35">
        <v>3737.9266155177856</v>
      </c>
      <c r="CI177" s="42">
        <v>0.99410493881699047</v>
      </c>
      <c r="CJ177" s="42">
        <v>0.99467366049690709</v>
      </c>
      <c r="CK177" s="43">
        <v>0.85000231174812257</v>
      </c>
      <c r="CM177" s="39"/>
      <c r="CN177" s="35"/>
      <c r="CO177" s="42">
        <v>0.99397139742687257</v>
      </c>
      <c r="CQ177" s="37">
        <v>1.0258688880699975</v>
      </c>
    </row>
    <row r="178" spans="1:95" ht="11.25" customHeight="1">
      <c r="A178" s="33">
        <v>44552</v>
      </c>
      <c r="B178" s="34">
        <v>196.55195840199789</v>
      </c>
      <c r="C178" s="35">
        <v>178.5190883477529</v>
      </c>
      <c r="D178" s="35">
        <v>178.5190883477529</v>
      </c>
      <c r="E178" s="35">
        <v>166.87036120891571</v>
      </c>
      <c r="F178" s="34">
        <v>154.17803573608398</v>
      </c>
      <c r="G178" s="36">
        <v>14.350163519382477</v>
      </c>
      <c r="H178" s="34">
        <v>14.350163519382477</v>
      </c>
      <c r="I178" s="34">
        <v>3447.4751586914063</v>
      </c>
      <c r="J178" s="35">
        <v>1033.7256847650394</v>
      </c>
      <c r="K178" s="35">
        <v>330.79221912481262</v>
      </c>
      <c r="L178" s="34">
        <v>608.46996561686194</v>
      </c>
      <c r="M178" s="34">
        <v>22.093199988206226</v>
      </c>
      <c r="N178" s="35">
        <v>10.604735994338988</v>
      </c>
      <c r="O178" s="35">
        <v>21.209471988677976</v>
      </c>
      <c r="P178" s="35">
        <v>50.37249597311019</v>
      </c>
      <c r="Q178" s="34">
        <v>9497.2815653483067</v>
      </c>
      <c r="R178" s="34">
        <v>406.90174961090088</v>
      </c>
      <c r="U178" s="36">
        <v>24.602057801352608</v>
      </c>
      <c r="V178" s="38">
        <v>1.0136433384361225</v>
      </c>
      <c r="W178" s="36">
        <v>17.600363936631574</v>
      </c>
      <c r="X178" s="35">
        <v>4055.9451243082681</v>
      </c>
      <c r="Y178" s="34">
        <v>2082.9572548015544</v>
      </c>
      <c r="Z178" s="35">
        <v>1972.9878695067141</v>
      </c>
      <c r="AA178" s="34">
        <v>939.26218474167456</v>
      </c>
      <c r="AB178" s="34">
        <v>18.032870054244995</v>
      </c>
      <c r="AC178" s="34">
        <v>11.648727138837179</v>
      </c>
      <c r="AD178" s="34">
        <v>12.361363679170609</v>
      </c>
      <c r="AE178" s="39">
        <v>13.733784097592666</v>
      </c>
      <c r="AF178" s="39">
        <v>11.07563233676828</v>
      </c>
      <c r="AG178" s="39">
        <v>7.0884046955316986</v>
      </c>
      <c r="AH178" s="35">
        <v>3431.5680301929851</v>
      </c>
      <c r="AI178" s="35">
        <v>7184.913254927701</v>
      </c>
      <c r="AJ178" s="35">
        <v>11063.577286764365</v>
      </c>
      <c r="AK178" s="35">
        <v>2346.6221437182116</v>
      </c>
      <c r="AL178" s="35">
        <v>4854.2279721456362</v>
      </c>
      <c r="AM178" s="35">
        <v>8846.9134543869859</v>
      </c>
      <c r="AN178" s="38">
        <v>8.619631123641136E-2</v>
      </c>
      <c r="AO178" s="38">
        <v>8.3669588507366471E-2</v>
      </c>
      <c r="AP178" s="38">
        <v>7.0310408803189936E-2</v>
      </c>
      <c r="AQ178" s="36">
        <v>17.769109522181459</v>
      </c>
      <c r="AR178" s="36">
        <v>10.659798675969521</v>
      </c>
      <c r="AS178" s="36">
        <v>11.476958148366499</v>
      </c>
      <c r="AT178" s="36">
        <v>10.821067200483391</v>
      </c>
      <c r="AU178" s="36">
        <v>23.454075511492984</v>
      </c>
      <c r="AV178" s="36">
        <v>74.975078507345557</v>
      </c>
      <c r="AW178" s="36">
        <v>161.50527281687357</v>
      </c>
      <c r="AX178" s="36">
        <v>134.17946875816705</v>
      </c>
      <c r="AY178" s="36">
        <v>102.19133016104799</v>
      </c>
      <c r="AZ178" s="40">
        <v>0.99548085062491742</v>
      </c>
      <c r="BA178" s="40">
        <v>0.99563072189637947</v>
      </c>
      <c r="BB178" s="40">
        <v>0.99430620676546444</v>
      </c>
      <c r="BC178" s="40">
        <v>0.99538866228231471</v>
      </c>
      <c r="BD178" s="40">
        <v>0.9951683201435787</v>
      </c>
      <c r="BE178" s="40">
        <v>0.99152528405597029</v>
      </c>
      <c r="BF178" s="36">
        <v>139.21709441935974</v>
      </c>
      <c r="BG178" s="36">
        <v>143.42128620536351</v>
      </c>
      <c r="BH178" s="36">
        <v>170.67174269445533</v>
      </c>
      <c r="BJ178" s="41"/>
      <c r="BK178" s="41"/>
      <c r="BL178" s="35">
        <v>31</v>
      </c>
      <c r="BM178" s="35">
        <v>25</v>
      </c>
      <c r="BN178" s="35">
        <v>16</v>
      </c>
      <c r="BO178" s="35">
        <v>2418</v>
      </c>
      <c r="BP178" s="35">
        <v>1200</v>
      </c>
      <c r="BQ178" s="35">
        <v>384</v>
      </c>
      <c r="BR178" s="35">
        <v>4002</v>
      </c>
      <c r="BS178" s="34">
        <v>139.94376881917319</v>
      </c>
      <c r="BT178" s="35">
        <v>12</v>
      </c>
      <c r="BU178" s="35">
        <v>24</v>
      </c>
      <c r="BV178" s="35">
        <v>57</v>
      </c>
      <c r="BW178" s="35">
        <v>25</v>
      </c>
      <c r="BX178" s="37"/>
      <c r="BY178" s="40">
        <v>0.98680774475675492</v>
      </c>
      <c r="CA178" s="38">
        <v>8.2846015573801557E-2</v>
      </c>
      <c r="CB178" s="38">
        <v>8.3914388745354174E-2</v>
      </c>
      <c r="CC178" s="36">
        <v>42.042960872252785</v>
      </c>
      <c r="CD178" s="36">
        <v>39.905866346517477</v>
      </c>
      <c r="CE178" s="35">
        <v>149.2652967255184</v>
      </c>
      <c r="CF178" s="36">
        <v>22.826399666188511</v>
      </c>
      <c r="CG178" s="42">
        <v>0.98680774475675492</v>
      </c>
      <c r="CH178" s="35">
        <v>3722.2440471189411</v>
      </c>
      <c r="CI178" s="42">
        <v>0.99406454823796231</v>
      </c>
      <c r="CJ178" s="42">
        <v>0.99470001228170413</v>
      </c>
      <c r="CK178" s="43">
        <v>0.84998072040714923</v>
      </c>
      <c r="CM178" s="39"/>
      <c r="CN178" s="35"/>
      <c r="CO178" s="42">
        <v>0.9940263650972414</v>
      </c>
      <c r="CQ178" s="37">
        <v>1.0136433384361225</v>
      </c>
    </row>
    <row r="179" spans="1:95" ht="11.25" customHeight="1">
      <c r="A179" s="33">
        <v>44551</v>
      </c>
      <c r="B179" s="34">
        <v>195.8579133351644</v>
      </c>
      <c r="C179" s="35">
        <v>177.61158589522046</v>
      </c>
      <c r="D179" s="35">
        <v>177.61158589522046</v>
      </c>
      <c r="E179" s="35">
        <v>165.74330792824429</v>
      </c>
      <c r="F179" s="34">
        <v>153.07093699773154</v>
      </c>
      <c r="G179" s="36">
        <v>14.222283899784088</v>
      </c>
      <c r="H179" s="34">
        <v>14.222283899784088</v>
      </c>
      <c r="I179" s="34">
        <v>3467.9625345865884</v>
      </c>
      <c r="J179" s="35">
        <v>988.53892462365729</v>
      </c>
      <c r="K179" s="35">
        <v>425.782451847706</v>
      </c>
      <c r="L179" s="34">
        <v>611.74914868672693</v>
      </c>
      <c r="M179" s="34">
        <v>21.45843078692754</v>
      </c>
      <c r="N179" s="35">
        <v>10.474431914463311</v>
      </c>
      <c r="O179" s="35">
        <v>20.948863828926623</v>
      </c>
      <c r="P179" s="35">
        <v>47.672819848530317</v>
      </c>
      <c r="Q179" s="34">
        <v>9117.4629821777344</v>
      </c>
      <c r="R179" s="34">
        <v>407.70678456624347</v>
      </c>
      <c r="U179" s="36">
        <v>24.598720338609482</v>
      </c>
      <c r="V179" s="38">
        <v>1.0137587013621743</v>
      </c>
      <c r="W179" s="36">
        <v>18.027225296424934</v>
      </c>
      <c r="X179" s="35">
        <v>4079.7116832733154</v>
      </c>
      <c r="Y179" s="34">
        <v>2053.6411581152252</v>
      </c>
      <c r="Z179" s="35">
        <v>2026.0705251580903</v>
      </c>
      <c r="AA179" s="34">
        <v>1037.531600534433</v>
      </c>
      <c r="AB179" s="34">
        <v>18.246327439943951</v>
      </c>
      <c r="AC179" s="34">
        <v>11.868277966976166</v>
      </c>
      <c r="AD179" s="34">
        <v>12.515933414300283</v>
      </c>
      <c r="AE179" s="39">
        <v>13.540491152408078</v>
      </c>
      <c r="AF179" s="39">
        <v>10.591488478110614</v>
      </c>
      <c r="AG179" s="39">
        <v>9.1239096824508419</v>
      </c>
      <c r="AH179" s="35">
        <v>3249.0149055230827</v>
      </c>
      <c r="AI179" s="35">
        <v>6324.6503192557984</v>
      </c>
      <c r="AJ179" s="35">
        <v>10693.478417550621</v>
      </c>
      <c r="AK179" s="35">
        <v>2247.6327281743129</v>
      </c>
      <c r="AL179" s="35">
        <v>4450.3554188230182</v>
      </c>
      <c r="AM179" s="35">
        <v>8130.14275640086</v>
      </c>
      <c r="AN179" s="38">
        <v>8.5086925591434451E-2</v>
      </c>
      <c r="AO179" s="38">
        <v>7.9353794825608476E-2</v>
      </c>
      <c r="AP179" s="38">
        <v>8.8281217043358062E-2</v>
      </c>
      <c r="AQ179" s="36">
        <v>17.641073008596852</v>
      </c>
      <c r="AR179" s="36">
        <v>10.065901800939928</v>
      </c>
      <c r="AS179" s="36">
        <v>10.563929142862351</v>
      </c>
      <c r="AT179" s="36">
        <v>11.003026388547132</v>
      </c>
      <c r="AU179" s="36">
        <v>24.166418934066826</v>
      </c>
      <c r="AV179" s="36">
        <v>99.396205254808777</v>
      </c>
      <c r="AW179" s="36">
        <v>161.32667423410908</v>
      </c>
      <c r="AX179" s="36">
        <v>135.30813023697783</v>
      </c>
      <c r="AY179" s="36">
        <v>104.77248888044215</v>
      </c>
      <c r="AZ179" s="40">
        <v>0.9953397938270051</v>
      </c>
      <c r="BA179" s="40">
        <v>0.99529276611474171</v>
      </c>
      <c r="BB179" s="40">
        <v>0.99413628748265237</v>
      </c>
      <c r="BC179" s="40">
        <v>0.99510461551363671</v>
      </c>
      <c r="BD179" s="40">
        <v>0.99456977776834321</v>
      </c>
      <c r="BE179" s="40">
        <v>0.98777435916773371</v>
      </c>
      <c r="BF179" s="36">
        <v>141.03224339801528</v>
      </c>
      <c r="BG179" s="36">
        <v>151.22150145902597</v>
      </c>
      <c r="BH179" s="36">
        <v>135.92925428414031</v>
      </c>
      <c r="BJ179" s="41"/>
      <c r="BK179" s="41"/>
      <c r="BL179" s="35">
        <v>30.5625</v>
      </c>
      <c r="BM179" s="35">
        <v>23.90625</v>
      </c>
      <c r="BN179" s="35">
        <v>20.59375</v>
      </c>
      <c r="BO179" s="35">
        <v>2383.875</v>
      </c>
      <c r="BP179" s="35">
        <v>1147.5</v>
      </c>
      <c r="BQ179" s="35">
        <v>494.25</v>
      </c>
      <c r="BR179" s="35">
        <v>4025.625</v>
      </c>
      <c r="BS179" s="34">
        <v>138.8821636835734</v>
      </c>
      <c r="BT179" s="35">
        <v>11.5625</v>
      </c>
      <c r="BU179" s="35">
        <v>23.125</v>
      </c>
      <c r="BV179" s="35">
        <v>52.625</v>
      </c>
      <c r="BW179" s="35">
        <v>23.6875</v>
      </c>
      <c r="BX179" s="37"/>
      <c r="BY179" s="40">
        <v>0.9867442496088985</v>
      </c>
      <c r="CA179" s="38">
        <v>8.3763410378677919E-2</v>
      </c>
      <c r="CB179" s="38">
        <v>8.3844885162017393E-2</v>
      </c>
      <c r="CC179" s="36">
        <v>42.630538821220398</v>
      </c>
      <c r="CD179" s="36">
        <v>38.270903952399131</v>
      </c>
      <c r="CE179" s="35">
        <v>149.29733795880799</v>
      </c>
      <c r="CF179" s="36">
        <v>23.076695524317309</v>
      </c>
      <c r="CG179" s="42">
        <v>0.9867442496088985</v>
      </c>
      <c r="CH179" s="35">
        <v>3597.7472741070214</v>
      </c>
      <c r="CI179" s="42">
        <v>0.99403559251052342</v>
      </c>
      <c r="CJ179" s="42">
        <v>0.99376062641979845</v>
      </c>
      <c r="CK179" s="43">
        <v>0.8500508868813258</v>
      </c>
      <c r="CM179" s="39"/>
      <c r="CN179" s="35"/>
      <c r="CO179" s="42">
        <v>0.99396086304277809</v>
      </c>
      <c r="CQ179" s="37">
        <v>1.0137587013621743</v>
      </c>
    </row>
    <row r="180" spans="1:95" ht="11.25" customHeight="1">
      <c r="A180" s="33">
        <v>44550</v>
      </c>
      <c r="B180" s="34">
        <v>194.60209576288858</v>
      </c>
      <c r="C180" s="35">
        <v>176.31248273452121</v>
      </c>
      <c r="D180" s="35">
        <v>176.31248273452121</v>
      </c>
      <c r="E180" s="35">
        <v>164.44593277573583</v>
      </c>
      <c r="F180" s="34">
        <v>151.56642405192056</v>
      </c>
      <c r="G180" s="36">
        <v>14.182026286919912</v>
      </c>
      <c r="H180" s="34">
        <v>14.182026286919912</v>
      </c>
      <c r="I180" s="34">
        <v>3467.7491912841797</v>
      </c>
      <c r="J180" s="35">
        <v>809.98521256272807</v>
      </c>
      <c r="K180" s="35">
        <v>749.23632162052354</v>
      </c>
      <c r="L180" s="34">
        <v>611.34287643432617</v>
      </c>
      <c r="M180" s="34">
        <v>20.575804213682812</v>
      </c>
      <c r="N180" s="35">
        <v>10.829370638780427</v>
      </c>
      <c r="O180" s="35">
        <v>21.658741277560853</v>
      </c>
      <c r="P180" s="35">
        <v>40.068671363487582</v>
      </c>
      <c r="Q180" s="34">
        <v>8637.0793762207031</v>
      </c>
      <c r="R180" s="34">
        <v>404.79924424489337</v>
      </c>
      <c r="U180" s="36">
        <v>24.390968658305976</v>
      </c>
      <c r="V180" s="38">
        <v>1.0209708977065624</v>
      </c>
      <c r="W180" s="36">
        <v>19.67625503215492</v>
      </c>
      <c r="X180" s="35">
        <v>4079.0920677185059</v>
      </c>
      <c r="Y180" s="34">
        <v>1908.5276571009281</v>
      </c>
      <c r="Z180" s="35">
        <v>2170.5644106175778</v>
      </c>
      <c r="AA180" s="34">
        <v>1360.5791980548497</v>
      </c>
      <c r="AB180" s="34">
        <v>18.289613028367359</v>
      </c>
      <c r="AC180" s="34">
        <v>11.866549958785376</v>
      </c>
      <c r="AD180" s="34">
        <v>12.529336204131445</v>
      </c>
      <c r="AE180" s="39">
        <v>12.583698838028099</v>
      </c>
      <c r="AF180" s="39">
        <v>8.6784129917435155</v>
      </c>
      <c r="AG180" s="39">
        <v>16.055064034725504</v>
      </c>
      <c r="AH180" s="35">
        <v>2895.410255482951</v>
      </c>
      <c r="AI180" s="35">
        <v>4606.2229993598994</v>
      </c>
      <c r="AJ180" s="35">
        <v>10202.311225027122</v>
      </c>
      <c r="AK180" s="35">
        <v>2081.2453373326407</v>
      </c>
      <c r="AL180" s="35">
        <v>3619.3774712100808</v>
      </c>
      <c r="AM180" s="35">
        <v>6677.8807736388826</v>
      </c>
      <c r="AN180" s="38">
        <v>7.9836789512709685E-2</v>
      </c>
      <c r="AO180" s="38">
        <v>6.4108947516933579E-2</v>
      </c>
      <c r="AP180" s="38">
        <v>0.14816052394328122</v>
      </c>
      <c r="AQ180" s="36">
        <v>17.075828876802852</v>
      </c>
      <c r="AR180" s="36">
        <v>8.1332650348244471</v>
      </c>
      <c r="AS180" s="36">
        <v>8.0890507508117562</v>
      </c>
      <c r="AT180" s="36">
        <v>11.498458704309668</v>
      </c>
      <c r="AU180" s="36">
        <v>25.351749840658261</v>
      </c>
      <c r="AV180" s="36">
        <v>180.24915934564294</v>
      </c>
      <c r="AW180" s="36">
        <v>160.92318312831569</v>
      </c>
      <c r="AX180" s="36">
        <v>138.20858781854599</v>
      </c>
      <c r="AY180" s="36">
        <v>110.63509161553132</v>
      </c>
      <c r="AZ180" s="40">
        <v>0.99479668713508829</v>
      </c>
      <c r="BA180" s="40">
        <v>0.99401589321648742</v>
      </c>
      <c r="BB180" s="40">
        <v>0.99399979234105829</v>
      </c>
      <c r="BC180" s="40">
        <v>0.99447520265965084</v>
      </c>
      <c r="BD180" s="40">
        <v>0.99299554963738501</v>
      </c>
      <c r="BE180" s="40">
        <v>0.97300802972446276</v>
      </c>
      <c r="BF180" s="36">
        <v>150.30664526019862</v>
      </c>
      <c r="BG180" s="36">
        <v>187.18136024351904</v>
      </c>
      <c r="BH180" s="36">
        <v>80.993234099211463</v>
      </c>
      <c r="BJ180" s="41"/>
      <c r="BK180" s="41"/>
      <c r="BL180" s="35">
        <v>29</v>
      </c>
      <c r="BM180" s="35">
        <v>20</v>
      </c>
      <c r="BN180" s="35">
        <v>37</v>
      </c>
      <c r="BO180" s="35">
        <v>2262</v>
      </c>
      <c r="BP180" s="35">
        <v>960</v>
      </c>
      <c r="BQ180" s="35">
        <v>888</v>
      </c>
      <c r="BR180" s="35">
        <v>4110</v>
      </c>
      <c r="BS180" s="34">
        <v>137.45906607309976</v>
      </c>
      <c r="BT180" s="35">
        <v>10</v>
      </c>
      <c r="BU180" s="35">
        <v>20</v>
      </c>
      <c r="BV180" s="35">
        <v>37</v>
      </c>
      <c r="BW180" s="35">
        <v>19</v>
      </c>
      <c r="BX180" s="37"/>
      <c r="BY180" s="40">
        <v>0.98668897077096884</v>
      </c>
      <c r="CA180" s="38">
        <v>8.573567758295278E-2</v>
      </c>
      <c r="CB180" s="38">
        <v>9.0925049332272329E-2</v>
      </c>
      <c r="CC180" s="36">
        <v>42.68549919128418</v>
      </c>
      <c r="CD180" s="36">
        <v>33.298144662439057</v>
      </c>
      <c r="CE180" s="35">
        <v>149.04241854050991</v>
      </c>
      <c r="CF180" s="36">
        <v>23.34844979554547</v>
      </c>
      <c r="CG180" s="42">
        <v>0.98668897077096884</v>
      </c>
      <c r="CH180" s="35">
        <v>3433.6587475424421</v>
      </c>
      <c r="CI180" s="42">
        <v>0.99400761527964621</v>
      </c>
      <c r="CJ180" s="42">
        <v>0.99056696602289562</v>
      </c>
      <c r="CK180" s="43">
        <v>0.85012770825340578</v>
      </c>
      <c r="CM180" s="39"/>
      <c r="CN180" s="35"/>
      <c r="CO180" s="42">
        <v>0.99388974535346564</v>
      </c>
      <c r="CQ180" s="37">
        <v>1.0209708977065624</v>
      </c>
    </row>
    <row r="181" spans="1:95" ht="11.25" customHeight="1">
      <c r="A181" s="33">
        <v>44549</v>
      </c>
      <c r="B181" s="34">
        <v>195.18377558390299</v>
      </c>
      <c r="C181" s="35">
        <v>176.84354645013809</v>
      </c>
      <c r="D181" s="35">
        <v>176.84354645013809</v>
      </c>
      <c r="E181" s="35">
        <v>164.86562143762907</v>
      </c>
      <c r="F181" s="34">
        <v>152.40393098195395</v>
      </c>
      <c r="G181" s="36">
        <v>14.186774303515753</v>
      </c>
      <c r="H181" s="34">
        <v>14.186774303515753</v>
      </c>
      <c r="I181" s="34">
        <v>3473.25417582194</v>
      </c>
      <c r="J181" s="35">
        <v>811.27104836716853</v>
      </c>
      <c r="K181" s="35">
        <v>750.42571973963084</v>
      </c>
      <c r="L181" s="34">
        <v>612.76648139953613</v>
      </c>
      <c r="M181" s="34">
        <v>20.715843776861828</v>
      </c>
      <c r="N181" s="35">
        <v>10.903075672032541</v>
      </c>
      <c r="O181" s="35">
        <v>21.806151344065082</v>
      </c>
      <c r="P181" s="35">
        <v>40.341379986520401</v>
      </c>
      <c r="Q181" s="34">
        <v>8947.2481689453125</v>
      </c>
      <c r="R181" s="34">
        <v>407.46410083770752</v>
      </c>
      <c r="U181" s="36">
        <v>24.48328636310719</v>
      </c>
      <c r="V181" s="38">
        <v>1.0177584887856799</v>
      </c>
      <c r="W181" s="36">
        <v>19.810172235637516</v>
      </c>
      <c r="X181" s="35">
        <v>4086.0206572214761</v>
      </c>
      <c r="Y181" s="34">
        <v>1911.5574077151407</v>
      </c>
      <c r="Z181" s="35">
        <v>2174.4632495063356</v>
      </c>
      <c r="AA181" s="34">
        <v>1363.1922011391671</v>
      </c>
      <c r="AB181" s="34">
        <v>18.340229133764904</v>
      </c>
      <c r="AC181" s="34">
        <v>11.977925012509028</v>
      </c>
      <c r="AD181" s="34">
        <v>12.701954811811447</v>
      </c>
      <c r="AE181" s="39">
        <v>12.603675215704225</v>
      </c>
      <c r="AF181" s="39">
        <v>8.6921898039339478</v>
      </c>
      <c r="AG181" s="39">
        <v>16.080551137277805</v>
      </c>
      <c r="AH181" s="35">
        <v>2993.2699247879882</v>
      </c>
      <c r="AI181" s="35">
        <v>4761.6651141475049</v>
      </c>
      <c r="AJ181" s="35">
        <v>10543.643843205058</v>
      </c>
      <c r="AK181" s="35">
        <v>2151.6010510450219</v>
      </c>
      <c r="AL181" s="35">
        <v>3741.6189270583686</v>
      </c>
      <c r="AM181" s="35">
        <v>6902.3927416455444</v>
      </c>
      <c r="AN181" s="38">
        <v>7.9612878654030828E-2</v>
      </c>
      <c r="AO181" s="38">
        <v>6.4073515771285824E-2</v>
      </c>
      <c r="AP181" s="38">
        <v>0.14859680856691859</v>
      </c>
      <c r="AQ181" s="36">
        <v>17.078683829719569</v>
      </c>
      <c r="AR181" s="36">
        <v>8.1869438943677455</v>
      </c>
      <c r="AS181" s="36">
        <v>8.1753789940680353</v>
      </c>
      <c r="AT181" s="36">
        <v>11.180654473945825</v>
      </c>
      <c r="AU181" s="36">
        <v>24.651782771043525</v>
      </c>
      <c r="AV181" s="36">
        <v>175.29854379856303</v>
      </c>
      <c r="AW181" s="36">
        <v>161.12339683663981</v>
      </c>
      <c r="AX181" s="36">
        <v>138.06874576179632</v>
      </c>
      <c r="AY181" s="36">
        <v>110.13774509798064</v>
      </c>
      <c r="AZ181" s="40">
        <v>0.99493257559679238</v>
      </c>
      <c r="BA181" s="40">
        <v>0.99417200100566916</v>
      </c>
      <c r="BB181" s="40">
        <v>0.9941554499292512</v>
      </c>
      <c r="BC181" s="40">
        <v>0.99480356524806712</v>
      </c>
      <c r="BD181" s="40">
        <v>0.99341146619909138</v>
      </c>
      <c r="BE181" s="40">
        <v>0.97460322088876516</v>
      </c>
      <c r="BF181" s="36">
        <v>150.72938201553694</v>
      </c>
      <c r="BG181" s="36">
        <v>187.28486888146898</v>
      </c>
      <c r="BH181" s="36">
        <v>80.755435569102147</v>
      </c>
      <c r="BJ181" s="41"/>
      <c r="BK181" s="41"/>
      <c r="BL181" s="35">
        <v>29</v>
      </c>
      <c r="BM181" s="35">
        <v>20</v>
      </c>
      <c r="BN181" s="35">
        <v>37</v>
      </c>
      <c r="BO181" s="35">
        <v>2262</v>
      </c>
      <c r="BP181" s="35">
        <v>960</v>
      </c>
      <c r="BQ181" s="35">
        <v>888</v>
      </c>
      <c r="BR181" s="35">
        <v>4110</v>
      </c>
      <c r="BS181" s="34">
        <v>138.12741470336914</v>
      </c>
      <c r="BT181" s="35">
        <v>10</v>
      </c>
      <c r="BU181" s="35">
        <v>20</v>
      </c>
      <c r="BV181" s="35">
        <v>37</v>
      </c>
      <c r="BW181" s="35">
        <v>19</v>
      </c>
      <c r="BX181" s="37"/>
      <c r="BY181" s="40">
        <v>0.98703666371993815</v>
      </c>
      <c r="CA181" s="38">
        <v>8.5677711317614466E-2</v>
      </c>
      <c r="CB181" s="38">
        <v>9.0887803567707023E-2</v>
      </c>
      <c r="CC181" s="36">
        <v>43.02010895808538</v>
      </c>
      <c r="CD181" s="36">
        <v>33.44100671815535</v>
      </c>
      <c r="CE181" s="35">
        <v>148.84034111199861</v>
      </c>
      <c r="CF181" s="36">
        <v>22.704991650065551</v>
      </c>
      <c r="CG181" s="42">
        <v>0.98703666371993815</v>
      </c>
      <c r="CH181" s="35">
        <v>3549.4405114406609</v>
      </c>
      <c r="CI181" s="42">
        <v>0.99416363122298013</v>
      </c>
      <c r="CJ181" s="42">
        <v>0.99112603845490665</v>
      </c>
      <c r="CK181" s="43">
        <v>0.85003343526505282</v>
      </c>
      <c r="CM181" s="39"/>
      <c r="CN181" s="35"/>
      <c r="CO181" s="42">
        <v>0.99405813739480886</v>
      </c>
      <c r="CQ181" s="37">
        <v>1.0177584887856799</v>
      </c>
    </row>
    <row r="182" spans="1:95" ht="11.25" customHeight="1">
      <c r="A182" s="33">
        <v>44548</v>
      </c>
      <c r="B182" s="34">
        <v>196.46254618962607</v>
      </c>
      <c r="C182" s="35">
        <v>178.195063551267</v>
      </c>
      <c r="D182" s="35">
        <v>178.195063551267</v>
      </c>
      <c r="E182" s="35">
        <v>166.3236206372579</v>
      </c>
      <c r="F182" s="34">
        <v>153.91853555043539</v>
      </c>
      <c r="G182" s="36">
        <v>14.259641150633493</v>
      </c>
      <c r="H182" s="34">
        <v>14.259641150633493</v>
      </c>
      <c r="I182" s="34">
        <v>3467.2058486938477</v>
      </c>
      <c r="J182" s="35">
        <v>1082.4826233111971</v>
      </c>
      <c r="K182" s="35">
        <v>322.6591603683712</v>
      </c>
      <c r="L182" s="34">
        <v>611.19499015808105</v>
      </c>
      <c r="M182" s="34">
        <v>21.666083474953968</v>
      </c>
      <c r="N182" s="35">
        <v>11.266363406976064</v>
      </c>
      <c r="O182" s="35">
        <v>21.666083474953968</v>
      </c>
      <c r="P182" s="35">
        <v>57.198460373878476</v>
      </c>
      <c r="Q182" s="34">
        <v>9451.2483622233067</v>
      </c>
      <c r="R182" s="34">
        <v>409.27302201588947</v>
      </c>
      <c r="U182" s="36">
        <v>24.572673638661701</v>
      </c>
      <c r="V182" s="38">
        <v>1.0146595732482799</v>
      </c>
      <c r="W182" s="36">
        <v>18.787672853316018</v>
      </c>
      <c r="X182" s="35">
        <v>4078.4008388519287</v>
      </c>
      <c r="Y182" s="34">
        <v>2062.0640650142795</v>
      </c>
      <c r="Z182" s="35">
        <v>2016.3367738376494</v>
      </c>
      <c r="AA182" s="34">
        <v>933.85415052645226</v>
      </c>
      <c r="AB182" s="34">
        <v>18.26748263835907</v>
      </c>
      <c r="AC182" s="34">
        <v>11.871442914009094</v>
      </c>
      <c r="AD182" s="34">
        <v>12.561785250902176</v>
      </c>
      <c r="AE182" s="39">
        <v>13.596026802291954</v>
      </c>
      <c r="AF182" s="39">
        <v>11.598028106905684</v>
      </c>
      <c r="AG182" s="39">
        <v>6.9141248650365261</v>
      </c>
      <c r="AH182" s="35">
        <v>3377.9788948821138</v>
      </c>
      <c r="AI182" s="35">
        <v>7268.4689619839673</v>
      </c>
      <c r="AJ182" s="35">
        <v>11075.408682868965</v>
      </c>
      <c r="AK182" s="35">
        <v>2331.1832269638649</v>
      </c>
      <c r="AL182" s="35">
        <v>4835.8888303008853</v>
      </c>
      <c r="AM182" s="35">
        <v>8906.2736096578428</v>
      </c>
      <c r="AN182" s="38">
        <v>8.5436147193633016E-2</v>
      </c>
      <c r="AO182" s="38">
        <v>8.7868098175829856E-2</v>
      </c>
      <c r="AP182" s="38">
        <v>6.9039115493335704E-2</v>
      </c>
      <c r="AQ182" s="36">
        <v>17.709556281032665</v>
      </c>
      <c r="AR182" s="36">
        <v>10.654715251969654</v>
      </c>
      <c r="AS182" s="36">
        <v>11.69343321782355</v>
      </c>
      <c r="AT182" s="36">
        <v>11.467737055722383</v>
      </c>
      <c r="AU182" s="36">
        <v>25.209460246191824</v>
      </c>
      <c r="AV182" s="36">
        <v>82.570980854754382</v>
      </c>
      <c r="AW182" s="36">
        <v>161.46957940202861</v>
      </c>
      <c r="AX182" s="36">
        <v>133.92858720949931</v>
      </c>
      <c r="AY182" s="36">
        <v>101.61606119679332</v>
      </c>
      <c r="AZ182" s="40">
        <v>0.99516710515215523</v>
      </c>
      <c r="BA182" s="40">
        <v>0.99551973086329082</v>
      </c>
      <c r="BB182" s="40">
        <v>0.99357773375479352</v>
      </c>
      <c r="BC182" s="40">
        <v>0.99508072256050928</v>
      </c>
      <c r="BD182" s="40">
        <v>0.99478700583681046</v>
      </c>
      <c r="BE182" s="40">
        <v>0.99072889690193033</v>
      </c>
      <c r="BF182" s="36">
        <v>140.45577187373777</v>
      </c>
      <c r="BG182" s="36">
        <v>136.56833650806018</v>
      </c>
      <c r="BH182" s="36">
        <v>173.81450956100895</v>
      </c>
      <c r="BJ182" s="41"/>
      <c r="BK182" s="41"/>
      <c r="BL182" s="35">
        <v>31.030000686645508</v>
      </c>
      <c r="BM182" s="35">
        <v>26.469999313354492</v>
      </c>
      <c r="BN182" s="35">
        <v>15.779999732971191</v>
      </c>
      <c r="BO182" s="35">
        <v>2420.3400535583496</v>
      </c>
      <c r="BP182" s="35">
        <v>1270.5599670410156</v>
      </c>
      <c r="BQ182" s="35">
        <v>378.71999359130859</v>
      </c>
      <c r="BR182" s="35">
        <v>4069.6200141906738</v>
      </c>
      <c r="BS182" s="34">
        <v>139.55582666397095</v>
      </c>
      <c r="BT182" s="35">
        <v>13</v>
      </c>
      <c r="BU182" s="35">
        <v>25</v>
      </c>
      <c r="BV182" s="35">
        <v>66</v>
      </c>
      <c r="BW182" s="35">
        <v>25</v>
      </c>
      <c r="BX182" s="37"/>
      <c r="BY182" s="40">
        <v>0.98707080418773929</v>
      </c>
      <c r="CA182" s="38">
        <v>8.3590846435888447E-2</v>
      </c>
      <c r="CB182" s="38">
        <v>8.4669504566117798E-2</v>
      </c>
      <c r="CC182" s="36">
        <v>42.70071080327034</v>
      </c>
      <c r="CD182" s="36">
        <v>40.057704750825863</v>
      </c>
      <c r="CE182" s="35">
        <v>149.07977395939</v>
      </c>
      <c r="CF182" s="36">
        <v>22.518835746690993</v>
      </c>
      <c r="CG182" s="42">
        <v>0.98707080418773929</v>
      </c>
      <c r="CH182" s="35">
        <v>3725.0472330970183</v>
      </c>
      <c r="CI182" s="42">
        <v>0.99418367550283626</v>
      </c>
      <c r="CJ182" s="42">
        <v>0.99429044110355302</v>
      </c>
      <c r="CK182" s="43">
        <v>0.85013856795642173</v>
      </c>
      <c r="CM182" s="39"/>
      <c r="CN182" s="35"/>
      <c r="CO182" s="42">
        <v>0.9941068541183401</v>
      </c>
      <c r="CQ182" s="37">
        <v>1.0146595732482799</v>
      </c>
    </row>
    <row r="183" spans="1:95" ht="11.25" customHeight="1">
      <c r="A183" s="33">
        <v>44547</v>
      </c>
      <c r="B183" s="34">
        <v>196.1876745223999</v>
      </c>
      <c r="C183" s="35">
        <v>178.03065452973047</v>
      </c>
      <c r="D183" s="35">
        <v>178.03065452973047</v>
      </c>
      <c r="E183" s="35">
        <v>166.15805540482202</v>
      </c>
      <c r="F183" s="34">
        <v>153.45530319213867</v>
      </c>
      <c r="G183" s="36">
        <v>14.177185873190561</v>
      </c>
      <c r="H183" s="34">
        <v>14.177185873190561</v>
      </c>
      <c r="I183" s="34">
        <v>3466.16677347819</v>
      </c>
      <c r="J183" s="35">
        <v>1082.1582177482314</v>
      </c>
      <c r="K183" s="35">
        <v>322.56246373388376</v>
      </c>
      <c r="L183" s="34">
        <v>612.41027450561523</v>
      </c>
      <c r="M183" s="34">
        <v>21.646540343761444</v>
      </c>
      <c r="N183" s="35">
        <v>11.256200978755951</v>
      </c>
      <c r="O183" s="35">
        <v>21.646540343761444</v>
      </c>
      <c r="P183" s="35">
        <v>57.146866507530213</v>
      </c>
      <c r="Q183" s="34">
        <v>9491.0178019205723</v>
      </c>
      <c r="R183" s="34">
        <v>407.15407466888428</v>
      </c>
      <c r="U183" s="36">
        <v>24.633127760004111</v>
      </c>
      <c r="V183" s="38">
        <v>1.0125701262858378</v>
      </c>
      <c r="W183" s="36">
        <v>18.770726091535138</v>
      </c>
      <c r="X183" s="35">
        <v>4078.5770479838052</v>
      </c>
      <c r="Y183" s="34">
        <v>2061.4460919960748</v>
      </c>
      <c r="Z183" s="35">
        <v>2017.1309559877304</v>
      </c>
      <c r="AA183" s="34">
        <v>934.97273823949899</v>
      </c>
      <c r="AB183" s="34">
        <v>18.157019992669422</v>
      </c>
      <c r="AC183" s="34">
        <v>11.872599124908447</v>
      </c>
      <c r="AD183" s="34">
        <v>12.509127169847488</v>
      </c>
      <c r="AE183" s="39">
        <v>13.591952254919175</v>
      </c>
      <c r="AF183" s="39">
        <v>11.594552333016765</v>
      </c>
      <c r="AG183" s="39">
        <v>6.9120527942975096</v>
      </c>
      <c r="AH183" s="35">
        <v>3392.3054606462993</v>
      </c>
      <c r="AI183" s="35">
        <v>7293.5809745184706</v>
      </c>
      <c r="AJ183" s="35">
        <v>11105.081388048055</v>
      </c>
      <c r="AK183" s="35">
        <v>2341.5023254715188</v>
      </c>
      <c r="AL183" s="35">
        <v>4854.7375073255871</v>
      </c>
      <c r="AM183" s="35">
        <v>8933.8303972859267</v>
      </c>
      <c r="AN183" s="38">
        <v>8.5334455471644366E-2</v>
      </c>
      <c r="AO183" s="38">
        <v>8.7776798862711031E-2</v>
      </c>
      <c r="AP183" s="38">
        <v>6.9127994517229688E-2</v>
      </c>
      <c r="AQ183" s="36">
        <v>17.598264285790457</v>
      </c>
      <c r="AR183" s="36">
        <v>10.645398293143391</v>
      </c>
      <c r="AS183" s="36">
        <v>11.618080749920884</v>
      </c>
      <c r="AT183" s="36">
        <v>11.379998558303882</v>
      </c>
      <c r="AU183" s="36">
        <v>25.029764721727677</v>
      </c>
      <c r="AV183" s="36">
        <v>82.048082812345186</v>
      </c>
      <c r="AW183" s="36">
        <v>161.28074803041082</v>
      </c>
      <c r="AX183" s="36">
        <v>133.75171425917657</v>
      </c>
      <c r="AY183" s="36">
        <v>101.24607577139778</v>
      </c>
      <c r="AZ183" s="40">
        <v>0.99519274405312008</v>
      </c>
      <c r="BA183" s="40">
        <v>0.99554115123400644</v>
      </c>
      <c r="BB183" s="40">
        <v>0.99360331862524598</v>
      </c>
      <c r="BC183" s="40">
        <v>0.99513987304880769</v>
      </c>
      <c r="BD183" s="40">
        <v>0.99484425992466974</v>
      </c>
      <c r="BE183" s="40">
        <v>0.99081602412809722</v>
      </c>
      <c r="BF183" s="36">
        <v>140.62315079736413</v>
      </c>
      <c r="BG183" s="36">
        <v>136.71038538063831</v>
      </c>
      <c r="BH183" s="36">
        <v>173.59103332600051</v>
      </c>
      <c r="BJ183" s="41"/>
      <c r="BK183" s="41"/>
      <c r="BL183" s="35">
        <v>31.030000686645508</v>
      </c>
      <c r="BM183" s="35">
        <v>26.469999313354492</v>
      </c>
      <c r="BN183" s="35">
        <v>15.779999732971191</v>
      </c>
      <c r="BO183" s="35">
        <v>2420.3400535583496</v>
      </c>
      <c r="BP183" s="35">
        <v>1270.5599670410156</v>
      </c>
      <c r="BQ183" s="35">
        <v>378.71999359130859</v>
      </c>
      <c r="BR183" s="35">
        <v>4069.6200141906738</v>
      </c>
      <c r="BS183" s="34">
        <v>139.38594659169516</v>
      </c>
      <c r="BT183" s="35">
        <v>13</v>
      </c>
      <c r="BU183" s="35">
        <v>25</v>
      </c>
      <c r="BV183" s="35">
        <v>66</v>
      </c>
      <c r="BW183" s="35">
        <v>25</v>
      </c>
      <c r="BX183" s="37"/>
      <c r="BY183" s="40">
        <v>0.98714127538718643</v>
      </c>
      <c r="CA183" s="38">
        <v>8.3522971604079344E-2</v>
      </c>
      <c r="CB183" s="38">
        <v>8.4588791984695766E-2</v>
      </c>
      <c r="CC183" s="36">
        <v>42.538746287425354</v>
      </c>
      <c r="CD183" s="36">
        <v>39.861743328854729</v>
      </c>
      <c r="CE183" s="35">
        <v>148.84054409834107</v>
      </c>
      <c r="CF183" s="36">
        <v>22.357917244793644</v>
      </c>
      <c r="CG183" s="42">
        <v>0.98714127538718643</v>
      </c>
      <c r="CH183" s="35">
        <v>3739.6334618163764</v>
      </c>
      <c r="CI183" s="42">
        <v>0.99421158769575035</v>
      </c>
      <c r="CJ183" s="42">
        <v>0.9943534610217698</v>
      </c>
      <c r="CK183" s="43">
        <v>0.84984707477615196</v>
      </c>
      <c r="CM183" s="39"/>
      <c r="CN183" s="35"/>
      <c r="CO183" s="42">
        <v>0.99414896625137428</v>
      </c>
      <c r="CQ183" s="37">
        <v>1.0125701262858378</v>
      </c>
    </row>
    <row r="184" spans="1:95" ht="11.25" customHeight="1">
      <c r="A184" s="33">
        <v>44546</v>
      </c>
      <c r="B184" s="34">
        <v>197.33125305175781</v>
      </c>
      <c r="C184" s="35">
        <v>179.12177483240762</v>
      </c>
      <c r="D184" s="35">
        <v>179.12177483240762</v>
      </c>
      <c r="E184" s="35">
        <v>167.25172560413677</v>
      </c>
      <c r="F184" s="34">
        <v>154.55861043930054</v>
      </c>
      <c r="G184" s="36">
        <v>14.289050618807474</v>
      </c>
      <c r="H184" s="34">
        <v>14.289050618807474</v>
      </c>
      <c r="I184" s="34">
        <v>3471.631306966146</v>
      </c>
      <c r="J184" s="35">
        <v>1083.8642781332655</v>
      </c>
      <c r="K184" s="35">
        <v>323.07099477125871</v>
      </c>
      <c r="L184" s="34">
        <v>611.74422645568848</v>
      </c>
      <c r="M184" s="34">
        <v>21.272271772225697</v>
      </c>
      <c r="N184" s="35">
        <v>11.061581321557362</v>
      </c>
      <c r="O184" s="35">
        <v>21.272271772225697</v>
      </c>
      <c r="P184" s="35">
        <v>56.158797478675844</v>
      </c>
      <c r="Q184" s="34">
        <v>9433.9012552897129</v>
      </c>
      <c r="R184" s="34">
        <v>409.50573031107587</v>
      </c>
      <c r="U184" s="36">
        <v>24.352954228719074</v>
      </c>
      <c r="V184" s="38">
        <v>1.0222972249519082</v>
      </c>
      <c r="W184" s="36">
        <v>18.446180333672622</v>
      </c>
      <c r="X184" s="35">
        <v>4083.3755334218345</v>
      </c>
      <c r="Y184" s="34">
        <v>2064.696034061622</v>
      </c>
      <c r="Z184" s="35">
        <v>2018.6794993602127</v>
      </c>
      <c r="AA184" s="34">
        <v>934.81522122694719</v>
      </c>
      <c r="AB184" s="34">
        <v>18.209478219350178</v>
      </c>
      <c r="AC184" s="34">
        <v>11.870049228270849</v>
      </c>
      <c r="AD184" s="34">
        <v>12.592682858308157</v>
      </c>
      <c r="AE184" s="39">
        <v>13.613380444362342</v>
      </c>
      <c r="AF184" s="39">
        <v>11.612831551427846</v>
      </c>
      <c r="AG184" s="39">
        <v>6.9229498879555438</v>
      </c>
      <c r="AH184" s="35">
        <v>3373.9137454190891</v>
      </c>
      <c r="AI184" s="35">
        <v>7261.1079717866514</v>
      </c>
      <c r="AJ184" s="35">
        <v>11066.146084702366</v>
      </c>
      <c r="AK184" s="35">
        <v>2328.2281527054056</v>
      </c>
      <c r="AL184" s="35">
        <v>4830.471941480263</v>
      </c>
      <c r="AM184" s="35">
        <v>8897.9845078401213</v>
      </c>
      <c r="AN184" s="38">
        <v>8.5720857933546835E-2</v>
      </c>
      <c r="AO184" s="38">
        <v>8.8035711516670653E-2</v>
      </c>
      <c r="AP184" s="38">
        <v>6.9109662712846992E-2</v>
      </c>
      <c r="AQ184" s="36">
        <v>17.621578872218496</v>
      </c>
      <c r="AR184" s="36">
        <v>10.63559386762687</v>
      </c>
      <c r="AS184" s="36">
        <v>11.705028047503104</v>
      </c>
      <c r="AT184" s="36">
        <v>11.372942795958448</v>
      </c>
      <c r="AU184" s="36">
        <v>24.997383150349531</v>
      </c>
      <c r="AV184" s="36">
        <v>81.860819175192816</v>
      </c>
      <c r="AW184" s="36">
        <v>162.351630466356</v>
      </c>
      <c r="AX184" s="36">
        <v>134.85170125092455</v>
      </c>
      <c r="AY184" s="36">
        <v>102.40698885110395</v>
      </c>
      <c r="AZ184" s="40">
        <v>0.99524892725452885</v>
      </c>
      <c r="BA184" s="40">
        <v>0.995596233239747</v>
      </c>
      <c r="BB184" s="40">
        <v>0.99368859347538829</v>
      </c>
      <c r="BC184" s="40">
        <v>0.99511519402308446</v>
      </c>
      <c r="BD184" s="40">
        <v>0.99482506399929749</v>
      </c>
      <c r="BE184" s="40">
        <v>0.99080007173500184</v>
      </c>
      <c r="BF184" s="36">
        <v>139.98926619823067</v>
      </c>
      <c r="BG184" s="36">
        <v>136.3083207174131</v>
      </c>
      <c r="BH184" s="36">
        <v>173.63707951897277</v>
      </c>
      <c r="BJ184" s="41"/>
      <c r="BK184" s="41"/>
      <c r="BL184" s="35">
        <v>31.030000686645508</v>
      </c>
      <c r="BM184" s="35">
        <v>26.469999313354492</v>
      </c>
      <c r="BN184" s="35">
        <v>15.779999732971191</v>
      </c>
      <c r="BO184" s="35">
        <v>2420.3400535583496</v>
      </c>
      <c r="BP184" s="35">
        <v>1270.5599670410156</v>
      </c>
      <c r="BQ184" s="35">
        <v>378.71999359130859</v>
      </c>
      <c r="BR184" s="35">
        <v>4069.6200141906738</v>
      </c>
      <c r="BS184" s="34">
        <v>140.25852934519449</v>
      </c>
      <c r="BT184" s="35">
        <v>13</v>
      </c>
      <c r="BU184" s="35">
        <v>25</v>
      </c>
      <c r="BV184" s="35">
        <v>66</v>
      </c>
      <c r="BW184" s="35">
        <v>25</v>
      </c>
      <c r="BX184" s="37"/>
      <c r="BY184" s="40">
        <v>0.98728905132949341</v>
      </c>
      <c r="CA184" s="38">
        <v>8.3803819844834496E-2</v>
      </c>
      <c r="CB184" s="38">
        <v>8.4897726672257562E-2</v>
      </c>
      <c r="CC184" s="36">
        <v>42.672210305929184</v>
      </c>
      <c r="CD184" s="36">
        <v>39.962200787348472</v>
      </c>
      <c r="CE184" s="35">
        <v>149.95327255264834</v>
      </c>
      <c r="CF184" s="36">
        <v>22.329678654802837</v>
      </c>
      <c r="CG184" s="42">
        <v>0.98728905132949341</v>
      </c>
      <c r="CH184" s="35">
        <v>3720.8271793333288</v>
      </c>
      <c r="CI184" s="42">
        <v>0.9942829186234774</v>
      </c>
      <c r="CJ184" s="42">
        <v>0.99433193284937949</v>
      </c>
      <c r="CK184" s="43">
        <v>0.85018663567711295</v>
      </c>
      <c r="CM184" s="39"/>
      <c r="CN184" s="35"/>
      <c r="CO184" s="42">
        <v>0.99415635624844956</v>
      </c>
      <c r="CQ184" s="37">
        <v>1.0222972249519082</v>
      </c>
    </row>
    <row r="185" spans="1:95" ht="11.25" customHeight="1">
      <c r="A185" s="33">
        <v>44545</v>
      </c>
      <c r="B185" s="34">
        <v>195.77034536997476</v>
      </c>
      <c r="C185" s="35">
        <v>177.78786212205887</v>
      </c>
      <c r="D185" s="35">
        <v>177.78786212205887</v>
      </c>
      <c r="E185" s="35">
        <v>166.03139654795328</v>
      </c>
      <c r="F185" s="34">
        <v>153.30927276611328</v>
      </c>
      <c r="G185" s="36">
        <v>14.143603364626566</v>
      </c>
      <c r="H185" s="34">
        <v>14.143603364626566</v>
      </c>
      <c r="I185" s="34">
        <v>3441.4590021769204</v>
      </c>
      <c r="J185" s="35">
        <v>1035.9691766118722</v>
      </c>
      <c r="K185" s="35">
        <v>329.26771130104987</v>
      </c>
      <c r="L185" s="34">
        <v>607.13573392232263</v>
      </c>
      <c r="M185" s="34">
        <v>20.619539181391399</v>
      </c>
      <c r="N185" s="35">
        <v>9.9485108179759045</v>
      </c>
      <c r="O185" s="35">
        <v>16.590114408747528</v>
      </c>
      <c r="P185" s="35">
        <v>36.931762226508312</v>
      </c>
      <c r="Q185" s="34">
        <v>9172.9034322102871</v>
      </c>
      <c r="R185" s="34">
        <v>401.62123616536456</v>
      </c>
      <c r="U185" s="36">
        <v>24.156758167125556</v>
      </c>
      <c r="V185" s="38">
        <v>1.0291754037739276</v>
      </c>
      <c r="W185" s="36">
        <v>14.529477793927102</v>
      </c>
      <c r="X185" s="35">
        <v>4048.5947360992432</v>
      </c>
      <c r="Y185" s="34">
        <v>2076.2221142639987</v>
      </c>
      <c r="Z185" s="35">
        <v>1972.3726218352449</v>
      </c>
      <c r="AA185" s="34">
        <v>936.4034452233725</v>
      </c>
      <c r="AB185" s="34">
        <v>17.982483247915905</v>
      </c>
      <c r="AC185" s="34">
        <v>11.756465574105581</v>
      </c>
      <c r="AD185" s="34">
        <v>12.553999026616415</v>
      </c>
      <c r="AE185" s="39">
        <v>13.689376577564827</v>
      </c>
      <c r="AF185" s="39">
        <v>11.099669749412916</v>
      </c>
      <c r="AG185" s="39">
        <v>7.055736670736783</v>
      </c>
      <c r="AH185" s="35">
        <v>3341.7016276548311</v>
      </c>
      <c r="AI185" s="35">
        <v>7020.3649795378333</v>
      </c>
      <c r="AJ185" s="35">
        <v>10807.687886118747</v>
      </c>
      <c r="AK185" s="35">
        <v>2286.9245427138289</v>
      </c>
      <c r="AL185" s="35">
        <v>4734.0984898232909</v>
      </c>
      <c r="AM185" s="35">
        <v>8643.3696898944909</v>
      </c>
      <c r="AN185" s="38">
        <v>8.7371878925115734E-2</v>
      </c>
      <c r="AO185" s="38">
        <v>8.5136653415799957E-2</v>
      </c>
      <c r="AP185" s="38">
        <v>7.0848559541218367E-2</v>
      </c>
      <c r="AQ185" s="36">
        <v>17.754635142873386</v>
      </c>
      <c r="AR185" s="36">
        <v>10.777669637968827</v>
      </c>
      <c r="AS185" s="36">
        <v>11.70333737261903</v>
      </c>
      <c r="AT185" s="36">
        <v>10.541861870467306</v>
      </c>
      <c r="AU185" s="36">
        <v>19.141081720945433</v>
      </c>
      <c r="AV185" s="36">
        <v>56.863065178254296</v>
      </c>
      <c r="AW185" s="36">
        <v>161.25062022191099</v>
      </c>
      <c r="AX185" s="36">
        <v>134.17848409330679</v>
      </c>
      <c r="AY185" s="36">
        <v>102.49454165406678</v>
      </c>
      <c r="AZ185" s="40">
        <v>0.99564982987756545</v>
      </c>
      <c r="BA185" s="40">
        <v>0.99649561274561338</v>
      </c>
      <c r="BB185" s="40">
        <v>0.99572715693629454</v>
      </c>
      <c r="BC185" s="40">
        <v>0.99539037616957937</v>
      </c>
      <c r="BD185" s="40">
        <v>0.99595676309605896</v>
      </c>
      <c r="BE185" s="40">
        <v>0.99342119251884631</v>
      </c>
      <c r="BF185" s="36">
        <v>137.34396178300003</v>
      </c>
      <c r="BG185" s="36">
        <v>140.94986728445915</v>
      </c>
      <c r="BH185" s="36">
        <v>169.3753560793092</v>
      </c>
      <c r="BJ185" s="41"/>
      <c r="BK185" s="41"/>
      <c r="BL185" s="35">
        <v>31.002812564373016</v>
      </c>
      <c r="BM185" s="35">
        <v>25.137812435626984</v>
      </c>
      <c r="BN185" s="35">
        <v>15.979374974966049</v>
      </c>
      <c r="BO185" s="35">
        <v>2418.2193800210953</v>
      </c>
      <c r="BP185" s="35">
        <v>1206.6149969100952</v>
      </c>
      <c r="BQ185" s="35">
        <v>383.50499939918518</v>
      </c>
      <c r="BR185" s="35">
        <v>4008.3393763303757</v>
      </c>
      <c r="BS185" s="34">
        <v>139.19430907567343</v>
      </c>
      <c r="BT185" s="35">
        <v>11.1875</v>
      </c>
      <c r="BU185" s="35">
        <v>18.65625</v>
      </c>
      <c r="BV185" s="35">
        <v>41.53125</v>
      </c>
      <c r="BW185" s="35">
        <v>23.1875</v>
      </c>
      <c r="BX185" s="37"/>
      <c r="BY185" s="40">
        <v>0.98737394289647618</v>
      </c>
      <c r="CA185" s="38">
        <v>8.4012875660711125E-2</v>
      </c>
      <c r="CB185" s="38">
        <v>8.5118119609036841E-2</v>
      </c>
      <c r="CC185" s="36">
        <v>42.292947848637901</v>
      </c>
      <c r="CD185" s="36">
        <v>40.235642153461242</v>
      </c>
      <c r="CE185" s="35">
        <v>149.1820931689758</v>
      </c>
      <c r="CF185" s="36">
        <v>22.130543405635034</v>
      </c>
      <c r="CG185" s="42">
        <v>0.98737394289647618</v>
      </c>
      <c r="CH185" s="35">
        <v>3631.7521061711518</v>
      </c>
      <c r="CI185" s="42">
        <v>0.9943224265922902</v>
      </c>
      <c r="CJ185" s="42">
        <v>0.99525655060193552</v>
      </c>
      <c r="CK185" s="43">
        <v>0.85003790858373529</v>
      </c>
      <c r="CM185" s="39"/>
      <c r="CN185" s="35"/>
      <c r="CO185" s="42">
        <v>0.99420846964750487</v>
      </c>
      <c r="CQ185" s="37">
        <v>1.0291754037739276</v>
      </c>
    </row>
    <row r="186" spans="1:95" ht="11.25" customHeight="1">
      <c r="A186" s="33">
        <v>44544</v>
      </c>
      <c r="B186" s="34">
        <v>194.7464656829834</v>
      </c>
      <c r="C186" s="35">
        <v>176.49475997686386</v>
      </c>
      <c r="D186" s="35">
        <v>176.49475997686386</v>
      </c>
      <c r="E186" s="35">
        <v>164.61540783445039</v>
      </c>
      <c r="F186" s="34">
        <v>151.81569639841715</v>
      </c>
      <c r="G186" s="36">
        <v>14.251694351434708</v>
      </c>
      <c r="H186" s="34">
        <v>14.251694351434708</v>
      </c>
      <c r="I186" s="34">
        <v>3469.1055297851563</v>
      </c>
      <c r="J186" s="35">
        <v>1040.2115531589675</v>
      </c>
      <c r="K186" s="35">
        <v>332.86769701086956</v>
      </c>
      <c r="L186" s="34">
        <v>613.45222028096521</v>
      </c>
      <c r="M186" s="34">
        <v>20.732102910677593</v>
      </c>
      <c r="N186" s="35">
        <v>9.9153535659762397</v>
      </c>
      <c r="O186" s="35">
        <v>16.225124017052032</v>
      </c>
      <c r="P186" s="35">
        <v>35.154435370279394</v>
      </c>
      <c r="Q186" s="34">
        <v>9014.3787536621094</v>
      </c>
      <c r="R186" s="34">
        <v>402.78993129730225</v>
      </c>
      <c r="U186" s="36">
        <v>24.364801512824165</v>
      </c>
      <c r="V186" s="38">
        <v>1.0218836509338165</v>
      </c>
      <c r="W186" s="36">
        <v>14.229079691449343</v>
      </c>
      <c r="X186" s="35">
        <v>4082.5577500661216</v>
      </c>
      <c r="Y186" s="34">
        <v>2096.0262796153193</v>
      </c>
      <c r="Z186" s="35">
        <v>1986.5314704508023</v>
      </c>
      <c r="AA186" s="34">
        <v>946.31991729183483</v>
      </c>
      <c r="AB186" s="34">
        <v>18.251705706119537</v>
      </c>
      <c r="AC186" s="34">
        <v>11.879352142413458</v>
      </c>
      <c r="AD186" s="34">
        <v>12.603605220715204</v>
      </c>
      <c r="AE186" s="39">
        <v>13.819953491969137</v>
      </c>
      <c r="AF186" s="39">
        <v>11.145123783846079</v>
      </c>
      <c r="AG186" s="39">
        <v>7.1328792216614909</v>
      </c>
      <c r="AH186" s="35">
        <v>3292.0589445041992</v>
      </c>
      <c r="AI186" s="35">
        <v>6892.9132898838434</v>
      </c>
      <c r="AJ186" s="35">
        <v>10614.028514656076</v>
      </c>
      <c r="AK186" s="35">
        <v>2251.4939584425224</v>
      </c>
      <c r="AL186" s="35">
        <v>4656.9108288909401</v>
      </c>
      <c r="AM186" s="35">
        <v>8487.3993719623613</v>
      </c>
      <c r="AN186" s="38">
        <v>8.8176162022362364E-2</v>
      </c>
      <c r="AO186" s="38">
        <v>8.5567416355527726E-2</v>
      </c>
      <c r="AP186" s="38">
        <v>7.166945869357913E-2</v>
      </c>
      <c r="AQ186" s="36">
        <v>17.806545393852126</v>
      </c>
      <c r="AR186" s="36">
        <v>10.756505258724621</v>
      </c>
      <c r="AS186" s="36">
        <v>11.566638816400788</v>
      </c>
      <c r="AT186" s="36">
        <v>10.697528758568774</v>
      </c>
      <c r="AU186" s="36">
        <v>18.972797863542283</v>
      </c>
      <c r="AV186" s="36">
        <v>55.32907019436535</v>
      </c>
      <c r="AW186" s="36">
        <v>160.16102545410618</v>
      </c>
      <c r="AX186" s="36">
        <v>133.09996102985298</v>
      </c>
      <c r="AY186" s="36">
        <v>101.70263308203866</v>
      </c>
      <c r="AZ186" s="40">
        <v>0.99559610030095969</v>
      </c>
      <c r="BA186" s="40">
        <v>0.99651590408036317</v>
      </c>
      <c r="BB186" s="40">
        <v>0.99585804392728239</v>
      </c>
      <c r="BC186" s="40">
        <v>0.99524869755103906</v>
      </c>
      <c r="BD186" s="40">
        <v>0.9959258833676099</v>
      </c>
      <c r="BE186" s="40">
        <v>0.99348103373370855</v>
      </c>
      <c r="BF186" s="36">
        <v>136.09120339073817</v>
      </c>
      <c r="BG186" s="36">
        <v>140.24029836475003</v>
      </c>
      <c r="BH186" s="36">
        <v>167.43533743300171</v>
      </c>
      <c r="BJ186" s="41"/>
      <c r="BK186" s="41"/>
      <c r="BL186" s="35">
        <v>31</v>
      </c>
      <c r="BM186" s="35">
        <v>25</v>
      </c>
      <c r="BN186" s="35">
        <v>16</v>
      </c>
      <c r="BO186" s="35">
        <v>2418</v>
      </c>
      <c r="BP186" s="35">
        <v>1200</v>
      </c>
      <c r="BQ186" s="35">
        <v>384</v>
      </c>
      <c r="BR186" s="35">
        <v>4002</v>
      </c>
      <c r="BS186" s="34">
        <v>137.57693513234457</v>
      </c>
      <c r="BT186" s="35">
        <v>11</v>
      </c>
      <c r="BU186" s="35">
        <v>18</v>
      </c>
      <c r="BV186" s="35">
        <v>39</v>
      </c>
      <c r="BW186" s="35">
        <v>23</v>
      </c>
      <c r="BX186" s="37"/>
      <c r="BY186" s="40">
        <v>0.98709866420281556</v>
      </c>
      <c r="CA186" s="38">
        <v>8.470029087636996E-2</v>
      </c>
      <c r="CB186" s="38">
        <v>8.5810077844837546E-2</v>
      </c>
      <c r="CC186" s="36">
        <v>42.734663069248199</v>
      </c>
      <c r="CD186" s="36">
        <v>40.129689468977539</v>
      </c>
      <c r="CE186" s="35">
        <v>148.30457949017256</v>
      </c>
      <c r="CF186" s="36">
        <v>22.649409386903415</v>
      </c>
      <c r="CG186" s="42">
        <v>0.98709866420281556</v>
      </c>
      <c r="CH186" s="35">
        <v>3571.1061331875799</v>
      </c>
      <c r="CI186" s="42">
        <v>0.99419448704758273</v>
      </c>
      <c r="CJ186" s="42">
        <v>0.9951825708015688</v>
      </c>
      <c r="CK186" s="43">
        <v>0.84973826266853669</v>
      </c>
      <c r="CM186" s="39"/>
      <c r="CN186" s="35"/>
      <c r="CO186" s="42">
        <v>0.99407268319055653</v>
      </c>
      <c r="CQ186" s="37">
        <v>1.0218836509338165</v>
      </c>
    </row>
    <row r="187" spans="1:95" ht="11.25" customHeight="1">
      <c r="A187" s="33">
        <v>44543</v>
      </c>
      <c r="B187" s="34">
        <v>190.92316563924155</v>
      </c>
      <c r="C187" s="35">
        <v>172.67037854592007</v>
      </c>
      <c r="D187" s="35">
        <v>172.67037854592007</v>
      </c>
      <c r="E187" s="35">
        <v>160.80582301815352</v>
      </c>
      <c r="F187" s="34">
        <v>148.06288146972656</v>
      </c>
      <c r="G187" s="36">
        <v>14.200397471586863</v>
      </c>
      <c r="H187" s="34">
        <v>14.200397471586863</v>
      </c>
      <c r="I187" s="34">
        <v>3473.0641072591147</v>
      </c>
      <c r="J187" s="35">
        <v>1041.3985329112788</v>
      </c>
      <c r="K187" s="35">
        <v>333.24753053160919</v>
      </c>
      <c r="L187" s="34">
        <v>613.16718928019202</v>
      </c>
      <c r="M187" s="34">
        <v>21.668054819107056</v>
      </c>
      <c r="N187" s="35">
        <v>10.36298273957294</v>
      </c>
      <c r="O187" s="35">
        <v>16.957608119301174</v>
      </c>
      <c r="P187" s="35">
        <v>36.741484258485876</v>
      </c>
      <c r="Q187" s="34">
        <v>8762.7196044921875</v>
      </c>
      <c r="R187" s="34">
        <v>395.36343955993652</v>
      </c>
      <c r="U187" s="36">
        <v>24.98173713684082</v>
      </c>
      <c r="V187" s="38">
        <v>1.0006213048960959</v>
      </c>
      <c r="W187" s="36">
        <v>14.871452264544567</v>
      </c>
      <c r="X187" s="35">
        <v>4086.2312965393066</v>
      </c>
      <c r="Y187" s="34">
        <v>2098.4180438162266</v>
      </c>
      <c r="Z187" s="35">
        <v>1987.81325272308</v>
      </c>
      <c r="AA187" s="34">
        <v>946.41471981180121</v>
      </c>
      <c r="AB187" s="34">
        <v>18.252787093321484</v>
      </c>
      <c r="AC187" s="34">
        <v>11.864555527766546</v>
      </c>
      <c r="AD187" s="34">
        <v>12.528840233882269</v>
      </c>
      <c r="AE187" s="39">
        <v>13.835723365821275</v>
      </c>
      <c r="AF187" s="39">
        <v>11.157841424049415</v>
      </c>
      <c r="AG187" s="39">
        <v>7.1410185113916249</v>
      </c>
      <c r="AH187" s="35">
        <v>3213.8987727249778</v>
      </c>
      <c r="AI187" s="35">
        <v>6731.690464813275</v>
      </c>
      <c r="AJ187" s="35">
        <v>10370.298749486981</v>
      </c>
      <c r="AK187" s="35">
        <v>2198.0030250045361</v>
      </c>
      <c r="AL187" s="35">
        <v>4547.0665623664227</v>
      </c>
      <c r="AM187" s="35">
        <v>8290.5625873933568</v>
      </c>
      <c r="AN187" s="38">
        <v>8.8372787571785988E-2</v>
      </c>
      <c r="AO187" s="38">
        <v>8.5957487800345372E-2</v>
      </c>
      <c r="AP187" s="38">
        <v>7.2201951650763915E-2</v>
      </c>
      <c r="AQ187" s="36">
        <v>17.785813148666957</v>
      </c>
      <c r="AR187" s="36">
        <v>10.735547972203202</v>
      </c>
      <c r="AS187" s="36">
        <v>11.50012890197903</v>
      </c>
      <c r="AT187" s="36">
        <v>11.227061861974647</v>
      </c>
      <c r="AU187" s="36">
        <v>19.908481824268492</v>
      </c>
      <c r="AV187" s="36">
        <v>58.034221206229375</v>
      </c>
      <c r="AW187" s="36">
        <v>156.65817440966913</v>
      </c>
      <c r="AX187" s="36">
        <v>129.88715853921431</v>
      </c>
      <c r="AY187" s="36">
        <v>98.964849256678832</v>
      </c>
      <c r="AZ187" s="40">
        <v>0.99528527366810537</v>
      </c>
      <c r="BA187" s="40">
        <v>0.99627064880473715</v>
      </c>
      <c r="BB187" s="40">
        <v>0.99556827611260601</v>
      </c>
      <c r="BC187" s="40">
        <v>0.99489215358930116</v>
      </c>
      <c r="BD187" s="40">
        <v>0.99562168673996554</v>
      </c>
      <c r="BE187" s="40">
        <v>0.99299996585340577</v>
      </c>
      <c r="BF187" s="36">
        <v>135.78840647356853</v>
      </c>
      <c r="BG187" s="36">
        <v>139.60389382100794</v>
      </c>
      <c r="BH187" s="36">
        <v>166.20049355512174</v>
      </c>
      <c r="BJ187" s="41"/>
      <c r="BK187" s="41"/>
      <c r="BL187" s="35">
        <v>31</v>
      </c>
      <c r="BM187" s="35">
        <v>25</v>
      </c>
      <c r="BN187" s="35">
        <v>16</v>
      </c>
      <c r="BO187" s="35">
        <v>2418</v>
      </c>
      <c r="BP187" s="35">
        <v>1200</v>
      </c>
      <c r="BQ187" s="35">
        <v>384</v>
      </c>
      <c r="BR187" s="35">
        <v>4002</v>
      </c>
      <c r="BS187" s="34">
        <v>133.94724241892496</v>
      </c>
      <c r="BT187" s="35">
        <v>11</v>
      </c>
      <c r="BU187" s="35">
        <v>18</v>
      </c>
      <c r="BV187" s="35">
        <v>39</v>
      </c>
      <c r="BW187" s="35">
        <v>23</v>
      </c>
      <c r="BX187" s="37"/>
      <c r="BY187" s="40">
        <v>0.98618791197052347</v>
      </c>
      <c r="CA187" s="38">
        <v>8.5012557897561458E-2</v>
      </c>
      <c r="CB187" s="38">
        <v>8.6096935318062548E-2</v>
      </c>
      <c r="CC187" s="36">
        <v>42.646182854970299</v>
      </c>
      <c r="CD187" s="36">
        <v>40.021490022849193</v>
      </c>
      <c r="CE187" s="35">
        <v>145.0558707523945</v>
      </c>
      <c r="CF187" s="36">
        <v>23.765798610909279</v>
      </c>
      <c r="CG187" s="42">
        <v>0.98618791197052347</v>
      </c>
      <c r="CH187" s="35">
        <v>3486.9633240529047</v>
      </c>
      <c r="CI187" s="42">
        <v>0.99378598143845054</v>
      </c>
      <c r="CJ187" s="42">
        <v>0.99482285415977045</v>
      </c>
      <c r="CK187" s="43">
        <v>0.84994310287831898</v>
      </c>
      <c r="CM187" s="39"/>
      <c r="CN187" s="35"/>
      <c r="CO187" s="42">
        <v>0.99378052578811416</v>
      </c>
      <c r="CQ187" s="37">
        <v>1.0006213048960959</v>
      </c>
    </row>
    <row r="188" spans="1:95" ht="11.25" customHeight="1">
      <c r="A188" s="33">
        <v>44542</v>
      </c>
      <c r="B188" s="34">
        <v>188.19438950220743</v>
      </c>
      <c r="C188" s="35">
        <v>170.52780278523761</v>
      </c>
      <c r="D188" s="35">
        <v>170.52780278523761</v>
      </c>
      <c r="E188" s="35">
        <v>159.06012990077335</v>
      </c>
      <c r="F188" s="34">
        <v>146.81237904230753</v>
      </c>
      <c r="G188" s="36">
        <v>14.206406484047571</v>
      </c>
      <c r="H188" s="34">
        <v>14.206406484047571</v>
      </c>
      <c r="I188" s="34">
        <v>3416.8777389526367</v>
      </c>
      <c r="J188" s="35">
        <v>1024.5510461627096</v>
      </c>
      <c r="K188" s="35">
        <v>327.8563347720671</v>
      </c>
      <c r="L188" s="34">
        <v>602.03957303365075</v>
      </c>
      <c r="M188" s="34">
        <v>22.318573971589405</v>
      </c>
      <c r="N188" s="35">
        <v>10.674100595107976</v>
      </c>
      <c r="O188" s="35">
        <v>17.466710064722143</v>
      </c>
      <c r="P188" s="35">
        <v>37.84453847356464</v>
      </c>
      <c r="Q188" s="34">
        <v>9157.5143534342442</v>
      </c>
      <c r="R188" s="34">
        <v>381.92358748118085</v>
      </c>
      <c r="U188" s="36">
        <v>25.135787681297025</v>
      </c>
      <c r="V188" s="38">
        <v>0.99539494267639572</v>
      </c>
      <c r="W188" s="36">
        <v>15.317923560841198</v>
      </c>
      <c r="X188" s="35">
        <v>4018.9173119862876</v>
      </c>
      <c r="Y188" s="34">
        <v>2064.4703580178598</v>
      </c>
      <c r="Z188" s="35">
        <v>1954.4469539684276</v>
      </c>
      <c r="AA188" s="34">
        <v>929.8959078057178</v>
      </c>
      <c r="AB188" s="34">
        <v>17.666586716969807</v>
      </c>
      <c r="AC188" s="34">
        <v>11.467672884464264</v>
      </c>
      <c r="AD188" s="34">
        <v>12.150305112202963</v>
      </c>
      <c r="AE188" s="39">
        <v>13.611892470447428</v>
      </c>
      <c r="AF188" s="39">
        <v>10.977332637457602</v>
      </c>
      <c r="AG188" s="39">
        <v>7.0254928879728658</v>
      </c>
      <c r="AH188" s="35">
        <v>3334.86102284355</v>
      </c>
      <c r="AI188" s="35">
        <v>6989.9365911531677</v>
      </c>
      <c r="AJ188" s="35">
        <v>10775.879445215605</v>
      </c>
      <c r="AK188" s="35">
        <v>2280.2959280234263</v>
      </c>
      <c r="AL188" s="35">
        <v>4719.6532330006585</v>
      </c>
      <c r="AM188" s="35">
        <v>8611.4851483660368</v>
      </c>
      <c r="AN188" s="38">
        <v>8.8092517753837321E-2</v>
      </c>
      <c r="AO188" s="38">
        <v>8.5985768023236778E-2</v>
      </c>
      <c r="AP188" s="38">
        <v>7.2950345208637635E-2</v>
      </c>
      <c r="AQ188" s="36">
        <v>17.65166378807222</v>
      </c>
      <c r="AR188" s="36">
        <v>10.646785239643389</v>
      </c>
      <c r="AS188" s="36">
        <v>11.455936344268428</v>
      </c>
      <c r="AT188" s="36">
        <v>10.909178057002029</v>
      </c>
      <c r="AU188" s="36">
        <v>19.335179325203807</v>
      </c>
      <c r="AV188" s="36">
        <v>56.322113915214956</v>
      </c>
      <c r="AW188" s="36">
        <v>153.80658052253338</v>
      </c>
      <c r="AX188" s="36">
        <v>127.07662724427821</v>
      </c>
      <c r="AY188" s="36">
        <v>95.861644938030508</v>
      </c>
      <c r="AZ188" s="40">
        <v>0.99531898449498157</v>
      </c>
      <c r="BA188" s="40">
        <v>0.99629915394152446</v>
      </c>
      <c r="BB188" s="40">
        <v>0.9956053412597774</v>
      </c>
      <c r="BC188" s="40">
        <v>0.99521589372548758</v>
      </c>
      <c r="BD188" s="40">
        <v>0.99590326272489493</v>
      </c>
      <c r="BE188" s="40">
        <v>0.99345965150669713</v>
      </c>
      <c r="BF188" s="36">
        <v>136.22042264170929</v>
      </c>
      <c r="BG188" s="36">
        <v>139.55797890596409</v>
      </c>
      <c r="BH188" s="36">
        <v>164.49545188141411</v>
      </c>
      <c r="BJ188" s="41"/>
      <c r="BK188" s="41"/>
      <c r="BL188" s="35">
        <v>31</v>
      </c>
      <c r="BM188" s="35">
        <v>25</v>
      </c>
      <c r="BN188" s="35">
        <v>16</v>
      </c>
      <c r="BO188" s="35">
        <v>2418</v>
      </c>
      <c r="BP188" s="35">
        <v>1200</v>
      </c>
      <c r="BQ188" s="35">
        <v>384</v>
      </c>
      <c r="BR188" s="35">
        <v>4002</v>
      </c>
      <c r="BS188" s="34">
        <v>132.56924510002136</v>
      </c>
      <c r="BT188" s="35">
        <v>11</v>
      </c>
      <c r="BU188" s="35">
        <v>18</v>
      </c>
      <c r="BV188" s="35">
        <v>39</v>
      </c>
      <c r="BW188" s="35">
        <v>23</v>
      </c>
      <c r="BX188" s="37"/>
      <c r="BY188" s="40">
        <v>0.98628461396930733</v>
      </c>
      <c r="CA188" s="38">
        <v>8.4995610232813198E-2</v>
      </c>
      <c r="CB188" s="38">
        <v>8.6007886585901944E-2</v>
      </c>
      <c r="CC188" s="36">
        <v>41.284564713637032</v>
      </c>
      <c r="CD188" s="36">
        <v>39.754385371984036</v>
      </c>
      <c r="CE188" s="35">
        <v>141.86529913595609</v>
      </c>
      <c r="CF188" s="36">
        <v>23.081961444707268</v>
      </c>
      <c r="CG188" s="42">
        <v>0.98628461396930733</v>
      </c>
      <c r="CH188" s="35">
        <v>3619.2278187241359</v>
      </c>
      <c r="CI188" s="42">
        <v>0.99383333266391138</v>
      </c>
      <c r="CJ188" s="42">
        <v>0.9951548530502915</v>
      </c>
      <c r="CK188" s="43">
        <v>0.85019856685329454</v>
      </c>
      <c r="CM188" s="39"/>
      <c r="CN188" s="35"/>
      <c r="CO188" s="42">
        <v>0.99395948495923026</v>
      </c>
      <c r="CQ188" s="37">
        <v>0.99539494267639572</v>
      </c>
    </row>
    <row r="189" spans="1:95" ht="11.25" customHeight="1">
      <c r="A189" s="33">
        <v>44541</v>
      </c>
      <c r="B189" s="34">
        <v>188.64209747314453</v>
      </c>
      <c r="C189" s="35">
        <v>171.12461139758429</v>
      </c>
      <c r="D189" s="35">
        <v>171.12461139758429</v>
      </c>
      <c r="E189" s="35">
        <v>159.754639039437</v>
      </c>
      <c r="F189" s="34">
        <v>147.43371248245239</v>
      </c>
      <c r="G189" s="36">
        <v>14.30794138709704</v>
      </c>
      <c r="H189" s="34">
        <v>14.30794138709704</v>
      </c>
      <c r="I189" s="34">
        <v>3413.5620040893555</v>
      </c>
      <c r="J189" s="35">
        <v>1023.556822815399</v>
      </c>
      <c r="K189" s="35">
        <v>327.53818330092764</v>
      </c>
      <c r="L189" s="34">
        <v>604.00919659932458</v>
      </c>
      <c r="M189" s="34">
        <v>22.988636334737141</v>
      </c>
      <c r="N189" s="35">
        <v>10.994565203569937</v>
      </c>
      <c r="O189" s="35">
        <v>17.991106696750805</v>
      </c>
      <c r="P189" s="35">
        <v>38.980731176293411</v>
      </c>
      <c r="Q189" s="34">
        <v>9604.9651285807286</v>
      </c>
      <c r="R189" s="34">
        <v>383.05103747049969</v>
      </c>
      <c r="U189" s="36">
        <v>25.232434846736762</v>
      </c>
      <c r="V189" s="38">
        <v>0.99213274795096762</v>
      </c>
      <c r="W189" s="36">
        <v>15.777807963525673</v>
      </c>
      <c r="X189" s="35">
        <v>4017.5712006886802</v>
      </c>
      <c r="Y189" s="34">
        <v>2062.4669979730288</v>
      </c>
      <c r="Z189" s="35">
        <v>1955.1042027156511</v>
      </c>
      <c r="AA189" s="34">
        <v>931.54737990025228</v>
      </c>
      <c r="AB189" s="34">
        <v>17.517486075560253</v>
      </c>
      <c r="AC189" s="34">
        <v>11.369972358147303</v>
      </c>
      <c r="AD189" s="34">
        <v>12.066534628470739</v>
      </c>
      <c r="AE189" s="39">
        <v>13.59868350311887</v>
      </c>
      <c r="AF189" s="39">
        <v>10.966680244450702</v>
      </c>
      <c r="AG189" s="39">
        <v>7.0186753564484494</v>
      </c>
      <c r="AH189" s="35">
        <v>3483.0682351336554</v>
      </c>
      <c r="AI189" s="35">
        <v>7290.3929219069205</v>
      </c>
      <c r="AJ189" s="35">
        <v>11222.641617275156</v>
      </c>
      <c r="AK189" s="35">
        <v>2382.4628196557092</v>
      </c>
      <c r="AL189" s="35">
        <v>4926.3821301574144</v>
      </c>
      <c r="AM189" s="35">
        <v>8975.5464439105981</v>
      </c>
      <c r="AN189" s="38">
        <v>8.7769115736271469E-2</v>
      </c>
      <c r="AO189" s="38">
        <v>8.5950121841233448E-2</v>
      </c>
      <c r="AP189" s="38">
        <v>7.3606839085067113E-2</v>
      </c>
      <c r="AQ189" s="36">
        <v>17.505717205667406</v>
      </c>
      <c r="AR189" s="36">
        <v>10.543416918305743</v>
      </c>
      <c r="AS189" s="36">
        <v>11.33673383403908</v>
      </c>
      <c r="AT189" s="36">
        <v>10.709189153274009</v>
      </c>
      <c r="AU189" s="36">
        <v>18.998953433702575</v>
      </c>
      <c r="AV189" s="36">
        <v>55.423708819576532</v>
      </c>
      <c r="AW189" s="36">
        <v>153.7180717760067</v>
      </c>
      <c r="AX189" s="36">
        <v>126.58972871411025</v>
      </c>
      <c r="AY189" s="36">
        <v>94.603405810176127</v>
      </c>
      <c r="AZ189" s="40">
        <v>0.9953852101645142</v>
      </c>
      <c r="BA189" s="40">
        <v>0.9963480082905839</v>
      </c>
      <c r="BB189" s="40">
        <v>0.99565700746802543</v>
      </c>
      <c r="BC189" s="40">
        <v>0.99550499211785315</v>
      </c>
      <c r="BD189" s="40">
        <v>0.99614342677207302</v>
      </c>
      <c r="BE189" s="40">
        <v>0.99382503236255004</v>
      </c>
      <c r="BF189" s="36">
        <v>136.72235272436362</v>
      </c>
      <c r="BG189" s="36">
        <v>139.61585792939687</v>
      </c>
      <c r="BH189" s="36">
        <v>163.02832928515855</v>
      </c>
      <c r="BJ189" s="41"/>
      <c r="BK189" s="41"/>
      <c r="BL189" s="35">
        <v>31</v>
      </c>
      <c r="BM189" s="35">
        <v>25</v>
      </c>
      <c r="BN189" s="35">
        <v>16</v>
      </c>
      <c r="BO189" s="35">
        <v>2418</v>
      </c>
      <c r="BP189" s="35">
        <v>1200</v>
      </c>
      <c r="BQ189" s="35">
        <v>384</v>
      </c>
      <c r="BR189" s="35">
        <v>4002</v>
      </c>
      <c r="BS189" s="34">
        <v>133.10816701253256</v>
      </c>
      <c r="BT189" s="35">
        <v>11</v>
      </c>
      <c r="BU189" s="35">
        <v>18</v>
      </c>
      <c r="BV189" s="35">
        <v>39</v>
      </c>
      <c r="BW189" s="35">
        <v>23</v>
      </c>
      <c r="BX189" s="37"/>
      <c r="BY189" s="40">
        <v>0.98648235181756094</v>
      </c>
      <c r="CA189" s="38">
        <v>8.4921073425666599E-2</v>
      </c>
      <c r="CB189" s="38">
        <v>8.5864791171526816E-2</v>
      </c>
      <c r="CC189" s="36">
        <v>40.953993062178299</v>
      </c>
      <c r="CD189" s="36">
        <v>39.385867958012227</v>
      </c>
      <c r="CE189" s="35">
        <v>141.33984094046255</v>
      </c>
      <c r="CF189" s="36">
        <v>22.679856664842411</v>
      </c>
      <c r="CG189" s="42">
        <v>0.98648235181756094</v>
      </c>
      <c r="CH189" s="35">
        <v>3777.8769336776786</v>
      </c>
      <c r="CI189" s="42">
        <v>0.99391493245060303</v>
      </c>
      <c r="CJ189" s="42">
        <v>0.99544049764635489</v>
      </c>
      <c r="CK189" s="43">
        <v>0.84965812267476748</v>
      </c>
      <c r="CM189" s="39"/>
      <c r="CN189" s="35"/>
      <c r="CO189" s="42">
        <v>0.99406471518312434</v>
      </c>
      <c r="CQ189" s="37">
        <v>0.99213274795096762</v>
      </c>
    </row>
    <row r="190" spans="1:95" ht="11.25" customHeight="1">
      <c r="A190" s="33">
        <v>44540</v>
      </c>
      <c r="B190" s="34">
        <v>190.91015481948853</v>
      </c>
      <c r="C190" s="35">
        <v>172.70773208141327</v>
      </c>
      <c r="D190" s="35">
        <v>172.70773208141327</v>
      </c>
      <c r="E190" s="35">
        <v>160.93420259157816</v>
      </c>
      <c r="F190" s="34">
        <v>148.54560391108194</v>
      </c>
      <c r="G190" s="36">
        <v>14.348785380522409</v>
      </c>
      <c r="H190" s="34">
        <v>14.348785380522409</v>
      </c>
      <c r="I190" s="34">
        <v>3471.4953409830728</v>
      </c>
      <c r="J190" s="35">
        <v>1040.9281382258089</v>
      </c>
      <c r="K190" s="35">
        <v>333.09700423225888</v>
      </c>
      <c r="L190" s="34">
        <v>613.77250544230139</v>
      </c>
      <c r="M190" s="34">
        <v>23.234856168429058</v>
      </c>
      <c r="N190" s="35">
        <v>11.112322515335636</v>
      </c>
      <c r="O190" s="35">
        <v>18.183800479640134</v>
      </c>
      <c r="P190" s="35">
        <v>39.398234372553617</v>
      </c>
      <c r="Q190" s="34">
        <v>9697.4061787923183</v>
      </c>
      <c r="R190" s="34">
        <v>396.43144035339355</v>
      </c>
      <c r="U190" s="36">
        <v>25.307878741511598</v>
      </c>
      <c r="V190" s="38">
        <v>0.98959513587327408</v>
      </c>
      <c r="W190" s="36">
        <v>15.94679620607454</v>
      </c>
      <c r="X190" s="35">
        <v>4085.267846425374</v>
      </c>
      <c r="Y190" s="34">
        <v>2097.4701985250049</v>
      </c>
      <c r="Z190" s="35">
        <v>1987.7976479003692</v>
      </c>
      <c r="AA190" s="34">
        <v>946.86950967456028</v>
      </c>
      <c r="AB190" s="34">
        <v>18.202422738075256</v>
      </c>
      <c r="AC190" s="34">
        <v>11.773529489835104</v>
      </c>
      <c r="AD190" s="34">
        <v>12.401996781428656</v>
      </c>
      <c r="AE190" s="39">
        <v>13.829473836428605</v>
      </c>
      <c r="AF190" s="39">
        <v>11.15280148099081</v>
      </c>
      <c r="AG190" s="39">
        <v>7.1377929478341189</v>
      </c>
      <c r="AH190" s="35">
        <v>3532.3260005175193</v>
      </c>
      <c r="AI190" s="35">
        <v>7395.5505107284616</v>
      </c>
      <c r="AJ190" s="35">
        <v>11387.766297854185</v>
      </c>
      <c r="AK190" s="35">
        <v>2415.9715263025969</v>
      </c>
      <c r="AL190" s="35">
        <v>4996.661292997238</v>
      </c>
      <c r="AM190" s="35">
        <v>9106.216455418913</v>
      </c>
      <c r="AN190" s="38">
        <v>8.8046476917448893E-2</v>
      </c>
      <c r="AO190" s="38">
        <v>8.650866809101955E-2</v>
      </c>
      <c r="AP190" s="38">
        <v>7.4308290742849156E-2</v>
      </c>
      <c r="AQ190" s="36">
        <v>17.741026552588778</v>
      </c>
      <c r="AR190" s="36">
        <v>10.650792441531918</v>
      </c>
      <c r="AS190" s="36">
        <v>11.372103209481606</v>
      </c>
      <c r="AT190" s="36">
        <v>10.827152305252785</v>
      </c>
      <c r="AU190" s="36">
        <v>19.204420191844072</v>
      </c>
      <c r="AV190" s="36">
        <v>56.006940605213295</v>
      </c>
      <c r="AW190" s="36">
        <v>155.4358620509922</v>
      </c>
      <c r="AX190" s="36">
        <v>127.57979449338531</v>
      </c>
      <c r="AY190" s="36">
        <v>95.057026765575827</v>
      </c>
      <c r="AZ190" s="40">
        <v>0.99540047455263603</v>
      </c>
      <c r="BA190" s="40">
        <v>0.99636080986615516</v>
      </c>
      <c r="BB190" s="40">
        <v>0.99567347925832494</v>
      </c>
      <c r="BC190" s="40">
        <v>0.99551850997109126</v>
      </c>
      <c r="BD190" s="40">
        <v>0.99615654953063182</v>
      </c>
      <c r="BE190" s="40">
        <v>0.99384959265141504</v>
      </c>
      <c r="BF190" s="36">
        <v>136.29165436399035</v>
      </c>
      <c r="BG190" s="36">
        <v>138.71442324570614</v>
      </c>
      <c r="BH190" s="36">
        <v>161.4893826790759</v>
      </c>
      <c r="BJ190" s="41"/>
      <c r="BK190" s="41"/>
      <c r="BL190" s="35">
        <v>31</v>
      </c>
      <c r="BM190" s="35">
        <v>25</v>
      </c>
      <c r="BN190" s="35">
        <v>16</v>
      </c>
      <c r="BO190" s="35">
        <v>2418</v>
      </c>
      <c r="BP190" s="35">
        <v>1200</v>
      </c>
      <c r="BQ190" s="35">
        <v>384</v>
      </c>
      <c r="BR190" s="35">
        <v>4002</v>
      </c>
      <c r="BS190" s="34">
        <v>134.17358112335205</v>
      </c>
      <c r="BT190" s="35">
        <v>11</v>
      </c>
      <c r="BU190" s="35">
        <v>18</v>
      </c>
      <c r="BV190" s="35">
        <v>39</v>
      </c>
      <c r="BW190" s="35">
        <v>23</v>
      </c>
      <c r="BX190" s="37"/>
      <c r="BY190" s="40">
        <v>0.98652625458074106</v>
      </c>
      <c r="CA190" s="38">
        <v>8.5356268305055549E-2</v>
      </c>
      <c r="CB190" s="38">
        <v>8.6267158056189133E-2</v>
      </c>
      <c r="CC190" s="36">
        <v>42.377949009339019</v>
      </c>
      <c r="CD190" s="36">
        <v>39.763922203602306</v>
      </c>
      <c r="CE190" s="35">
        <v>142.88693475266578</v>
      </c>
      <c r="CF190" s="36">
        <v>22.925355854740591</v>
      </c>
      <c r="CG190" s="42">
        <v>0.98652625458074106</v>
      </c>
      <c r="CH190" s="35">
        <v>3831.7340882251947</v>
      </c>
      <c r="CI190" s="42">
        <v>0.99393620339161093</v>
      </c>
      <c r="CJ190" s="42">
        <v>0.99545565585899609</v>
      </c>
      <c r="CK190" s="43">
        <v>0.84975954367854856</v>
      </c>
      <c r="CM190" s="39"/>
      <c r="CN190" s="35"/>
      <c r="CO190" s="42">
        <v>0.99400046840961553</v>
      </c>
      <c r="CQ190" s="37">
        <v>0.98959513587327408</v>
      </c>
    </row>
    <row r="191" spans="1:95" ht="11.25" customHeight="1">
      <c r="A191" s="33">
        <v>44539</v>
      </c>
      <c r="B191" s="34">
        <v>189.73356628417969</v>
      </c>
      <c r="C191" s="35">
        <v>171.95921360121832</v>
      </c>
      <c r="D191" s="35">
        <v>171.95921360121832</v>
      </c>
      <c r="E191" s="35">
        <v>160.50854868359036</v>
      </c>
      <c r="F191" s="34">
        <v>148.54192733764648</v>
      </c>
      <c r="G191" s="36">
        <v>14.021156946818033</v>
      </c>
      <c r="H191" s="34">
        <v>14.021156946818033</v>
      </c>
      <c r="I191" s="34">
        <v>3439.8196546766494</v>
      </c>
      <c r="J191" s="35">
        <v>1031.4301813123386</v>
      </c>
      <c r="K191" s="35">
        <v>330.05765801994841</v>
      </c>
      <c r="L191" s="34">
        <v>607.57732476128467</v>
      </c>
      <c r="M191" s="34">
        <v>27.144491354624432</v>
      </c>
      <c r="N191" s="35">
        <v>12.982148039168207</v>
      </c>
      <c r="O191" s="35">
        <v>21.24351497318434</v>
      </c>
      <c r="P191" s="35">
        <v>46.027615775232732</v>
      </c>
      <c r="Q191" s="34">
        <v>10298.029134114584</v>
      </c>
      <c r="R191" s="34">
        <v>388.39026557074652</v>
      </c>
      <c r="U191" s="36">
        <v>25.34515869923127</v>
      </c>
      <c r="V191" s="38">
        <v>0.98834406613302728</v>
      </c>
      <c r="W191" s="36">
        <v>18.630099046531559</v>
      </c>
      <c r="X191" s="35">
        <v>4047.3969794379341</v>
      </c>
      <c r="Y191" s="34">
        <v>2078.3318153443624</v>
      </c>
      <c r="Z191" s="35">
        <v>1969.0651640935716</v>
      </c>
      <c r="AA191" s="34">
        <v>937.63498278123302</v>
      </c>
      <c r="AB191" s="34">
        <v>17.774352682961357</v>
      </c>
      <c r="AC191" s="34">
        <v>11.45066491762797</v>
      </c>
      <c r="AD191" s="34">
        <v>12.166572623782688</v>
      </c>
      <c r="AE191" s="39">
        <v>13.703286694578214</v>
      </c>
      <c r="AF191" s="39">
        <v>11.051037656917913</v>
      </c>
      <c r="AG191" s="39">
        <v>7.072664100427466</v>
      </c>
      <c r="AH191" s="35">
        <v>3714.3538114225007</v>
      </c>
      <c r="AI191" s="35">
        <v>7776.8999969053584</v>
      </c>
      <c r="AJ191" s="35">
        <v>11976.585417307511</v>
      </c>
      <c r="AK191" s="35">
        <v>2540.7743463800052</v>
      </c>
      <c r="AL191" s="35">
        <v>5254.2209989978137</v>
      </c>
      <c r="AM191" s="35">
        <v>9576.37426826499</v>
      </c>
      <c r="AN191" s="38">
        <v>8.7838962023409947E-2</v>
      </c>
      <c r="AO191" s="38">
        <v>8.665144735711644E-2</v>
      </c>
      <c r="AP191" s="38">
        <v>7.5283240121881118E-2</v>
      </c>
      <c r="AQ191" s="36">
        <v>17.568856977048213</v>
      </c>
      <c r="AR191" s="36">
        <v>10.50857626329462</v>
      </c>
      <c r="AS191" s="36">
        <v>11.323746414522322</v>
      </c>
      <c r="AT191" s="36">
        <v>11.902861373236924</v>
      </c>
      <c r="AU191" s="36">
        <v>21.114664680773767</v>
      </c>
      <c r="AV191" s="36">
        <v>61.572972761347245</v>
      </c>
      <c r="AW191" s="36">
        <v>154.1862720041768</v>
      </c>
      <c r="AX191" s="36">
        <v>126.04783677546318</v>
      </c>
      <c r="AY191" s="36">
        <v>92.852347801351584</v>
      </c>
      <c r="AZ191" s="40">
        <v>0.99489047578834977</v>
      </c>
      <c r="BA191" s="40">
        <v>0.99595686687384555</v>
      </c>
      <c r="BB191" s="40">
        <v>0.99519362814298495</v>
      </c>
      <c r="BC191" s="40">
        <v>0.99531526229781253</v>
      </c>
      <c r="BD191" s="40">
        <v>0.99598139007004061</v>
      </c>
      <c r="BE191" s="40">
        <v>0.99357032515266319</v>
      </c>
      <c r="BF191" s="36">
        <v>136.61363617664199</v>
      </c>
      <c r="BG191" s="36">
        <v>138.48585760540644</v>
      </c>
      <c r="BH191" s="36">
        <v>159.39802777580229</v>
      </c>
      <c r="BJ191" s="41"/>
      <c r="BK191" s="41"/>
      <c r="BL191" s="35">
        <v>31</v>
      </c>
      <c r="BM191" s="35">
        <v>25</v>
      </c>
      <c r="BN191" s="35">
        <v>16</v>
      </c>
      <c r="BO191" s="35">
        <v>2418</v>
      </c>
      <c r="BP191" s="35">
        <v>1200</v>
      </c>
      <c r="BQ191" s="35">
        <v>384</v>
      </c>
      <c r="BR191" s="35">
        <v>4002</v>
      </c>
      <c r="BS191" s="34">
        <v>134.34412489997015</v>
      </c>
      <c r="BT191" s="35">
        <v>11</v>
      </c>
      <c r="BU191" s="35">
        <v>18</v>
      </c>
      <c r="BV191" s="35">
        <v>39</v>
      </c>
      <c r="BW191" s="35">
        <v>23</v>
      </c>
      <c r="BX191" s="37"/>
      <c r="BY191" s="40">
        <v>0.98503368253935875</v>
      </c>
      <c r="CA191" s="38">
        <v>8.5450041825951409E-2</v>
      </c>
      <c r="CB191" s="38">
        <v>8.6278138732620524E-2</v>
      </c>
      <c r="CC191" s="36">
        <v>41.39159022437201</v>
      </c>
      <c r="CD191" s="36">
        <v>39.40117965486516</v>
      </c>
      <c r="CE191" s="35">
        <v>141.0829520153446</v>
      </c>
      <c r="CF191" s="36">
        <v>25.204244686593615</v>
      </c>
      <c r="CG191" s="42">
        <v>0.98503368253935875</v>
      </c>
      <c r="CH191" s="35">
        <v>4029.4815810489717</v>
      </c>
      <c r="CI191" s="42">
        <v>0.99326352762541781</v>
      </c>
      <c r="CJ191" s="42">
        <v>0.99524923324170167</v>
      </c>
      <c r="CK191" s="43">
        <v>0.84988442501489947</v>
      </c>
      <c r="CM191" s="39"/>
      <c r="CN191" s="35"/>
      <c r="CO191" s="42">
        <v>0.99340408658573864</v>
      </c>
      <c r="CQ191" s="37">
        <v>0.98834406613302728</v>
      </c>
    </row>
    <row r="192" spans="1:95" ht="11.25" customHeight="1">
      <c r="A192" s="33">
        <v>44538</v>
      </c>
      <c r="B192" s="34">
        <v>191.75352382659912</v>
      </c>
      <c r="C192" s="35">
        <v>173.67646241188049</v>
      </c>
      <c r="D192" s="35">
        <v>173.67646241188049</v>
      </c>
      <c r="E192" s="35">
        <v>162.05247631669044</v>
      </c>
      <c r="F192" s="34">
        <v>149.62834326426187</v>
      </c>
      <c r="G192" s="36">
        <v>14.213861564795176</v>
      </c>
      <c r="H192" s="34">
        <v>14.213861564795176</v>
      </c>
      <c r="I192" s="34">
        <v>3473.5161310831704</v>
      </c>
      <c r="J192" s="35">
        <v>1041.5340722888068</v>
      </c>
      <c r="K192" s="35">
        <v>333.29090313241818</v>
      </c>
      <c r="L192" s="34">
        <v>613.66559092203772</v>
      </c>
      <c r="M192" s="34">
        <v>23.812415758768719</v>
      </c>
      <c r="N192" s="35">
        <v>11.388546667237213</v>
      </c>
      <c r="O192" s="35">
        <v>18.635803637297258</v>
      </c>
      <c r="P192" s="35">
        <v>40.377574547477394</v>
      </c>
      <c r="Q192" s="34">
        <v>9906.4071451822911</v>
      </c>
      <c r="R192" s="34">
        <v>397.63215382893878</v>
      </c>
      <c r="U192" s="36">
        <v>25.733541206077298</v>
      </c>
      <c r="V192" s="38">
        <v>0.97542243895907288</v>
      </c>
      <c r="W192" s="36">
        <v>16.343193111536138</v>
      </c>
      <c r="X192" s="35">
        <v>4087.181722005208</v>
      </c>
      <c r="Y192" s="34">
        <v>2098.6911556619457</v>
      </c>
      <c r="Z192" s="35">
        <v>1988.4905663432626</v>
      </c>
      <c r="AA192" s="34">
        <v>946.9564940544559</v>
      </c>
      <c r="AB192" s="34">
        <v>18.077061414718628</v>
      </c>
      <c r="AC192" s="34">
        <v>11.623986095190048</v>
      </c>
      <c r="AD192" s="34">
        <v>12.394088794787725</v>
      </c>
      <c r="AE192" s="39">
        <v>13.837524103265576</v>
      </c>
      <c r="AF192" s="39">
        <v>11.159293631665786</v>
      </c>
      <c r="AG192" s="39">
        <v>7.1419479242661046</v>
      </c>
      <c r="AH192" s="35">
        <v>3622.517762642874</v>
      </c>
      <c r="AI192" s="35">
        <v>7586.3385679051135</v>
      </c>
      <c r="AJ192" s="35">
        <v>11684.662136445688</v>
      </c>
      <c r="AK192" s="35">
        <v>2477.4911200475035</v>
      </c>
      <c r="AL192" s="35">
        <v>5124.822247096291</v>
      </c>
      <c r="AM192" s="35">
        <v>9342.2928109411223</v>
      </c>
      <c r="AN192" s="38">
        <v>8.6427470310321983E-2</v>
      </c>
      <c r="AO192" s="38">
        <v>8.4959826519983572E-2</v>
      </c>
      <c r="AP192" s="38">
        <v>7.3240517580866513E-2</v>
      </c>
      <c r="AQ192" s="36">
        <v>17.607504948995889</v>
      </c>
      <c r="AR192" s="36">
        <v>10.511319239893089</v>
      </c>
      <c r="AS192" s="36">
        <v>11.365069627619302</v>
      </c>
      <c r="AT192" s="36">
        <v>10.671988355490662</v>
      </c>
      <c r="AU192" s="36">
        <v>18.925776010820631</v>
      </c>
      <c r="AV192" s="36">
        <v>55.179496811263952</v>
      </c>
      <c r="AW192" s="36">
        <v>156.17061868754331</v>
      </c>
      <c r="AX192" s="36">
        <v>128.11967558219533</v>
      </c>
      <c r="AY192" s="36">
        <v>95.116972043712749</v>
      </c>
      <c r="AZ192" s="40">
        <v>0.99540319374907837</v>
      </c>
      <c r="BA192" s="40">
        <v>0.99636361950936803</v>
      </c>
      <c r="BB192" s="40">
        <v>0.99567798019559073</v>
      </c>
      <c r="BC192" s="40">
        <v>0.99569242114769474</v>
      </c>
      <c r="BD192" s="40">
        <v>0.99630703757158723</v>
      </c>
      <c r="BE192" s="40">
        <v>0.99409358088769795</v>
      </c>
      <c r="BF192" s="36">
        <v>138.84474411796879</v>
      </c>
      <c r="BG192" s="36">
        <v>141.24322625797095</v>
      </c>
      <c r="BH192" s="36">
        <v>163.84373563103958</v>
      </c>
      <c r="BJ192" s="41"/>
      <c r="BK192" s="41"/>
      <c r="BL192" s="35">
        <v>31</v>
      </c>
      <c r="BM192" s="35">
        <v>25</v>
      </c>
      <c r="BN192" s="35">
        <v>16</v>
      </c>
      <c r="BO192" s="35">
        <v>2418</v>
      </c>
      <c r="BP192" s="35">
        <v>1200</v>
      </c>
      <c r="BQ192" s="35">
        <v>384</v>
      </c>
      <c r="BR192" s="35">
        <v>4002</v>
      </c>
      <c r="BS192" s="34">
        <v>135.42541774113974</v>
      </c>
      <c r="BT192" s="35">
        <v>11</v>
      </c>
      <c r="BU192" s="35">
        <v>18</v>
      </c>
      <c r="BV192" s="35">
        <v>39</v>
      </c>
      <c r="BW192" s="35">
        <v>23</v>
      </c>
      <c r="BX192" s="37"/>
      <c r="BY192" s="40">
        <v>0.98653350046120569</v>
      </c>
      <c r="CA192" s="38">
        <v>8.3847911860700813E-2</v>
      </c>
      <c r="CB192" s="38">
        <v>8.4722082405145324E-2</v>
      </c>
      <c r="CC192" s="36">
        <v>42.095136304696403</v>
      </c>
      <c r="CD192" s="36">
        <v>39.483893816508285</v>
      </c>
      <c r="CE192" s="35">
        <v>143.34416013728844</v>
      </c>
      <c r="CF192" s="36">
        <v>22.592897291187651</v>
      </c>
      <c r="CG192" s="42">
        <v>0.98653350046120569</v>
      </c>
      <c r="CH192" s="35">
        <v>3929.9851734612207</v>
      </c>
      <c r="CI192" s="42">
        <v>0.99394083827095037</v>
      </c>
      <c r="CJ192" s="42">
        <v>0.99563328396174089</v>
      </c>
      <c r="CK192" s="43">
        <v>0.84985605420525134</v>
      </c>
      <c r="CM192" s="39"/>
      <c r="CN192" s="35"/>
      <c r="CO192" s="42">
        <v>0.99408747232210304</v>
      </c>
      <c r="CQ192" s="37">
        <v>0.97542243895907288</v>
      </c>
    </row>
    <row r="193" spans="1:95" ht="11.25" customHeight="1">
      <c r="A193" s="33">
        <v>44537</v>
      </c>
      <c r="B193" s="34">
        <v>190.55003833770752</v>
      </c>
      <c r="C193" s="35">
        <v>172.44738095998764</v>
      </c>
      <c r="D193" s="35">
        <v>172.44738095998764</v>
      </c>
      <c r="E193" s="35">
        <v>160.72887715697289</v>
      </c>
      <c r="F193" s="34">
        <v>148.23694038391113</v>
      </c>
      <c r="G193" s="36">
        <v>14.145873675743738</v>
      </c>
      <c r="H193" s="34">
        <v>14.145873675743738</v>
      </c>
      <c r="I193" s="34">
        <v>3472.1701075236001</v>
      </c>
      <c r="J193" s="35">
        <v>1043.857469182283</v>
      </c>
      <c r="K193" s="35">
        <v>312.70923325718172</v>
      </c>
      <c r="L193" s="34">
        <v>613.13417816162109</v>
      </c>
      <c r="M193" s="34">
        <v>22.621678551038105</v>
      </c>
      <c r="N193" s="35">
        <v>10.819063654844312</v>
      </c>
      <c r="O193" s="35">
        <v>17.703922344290692</v>
      </c>
      <c r="P193" s="35">
        <v>38.358498412629828</v>
      </c>
      <c r="Q193" s="34">
        <v>9546.4219055175781</v>
      </c>
      <c r="R193" s="34">
        <v>394.73742802937824</v>
      </c>
      <c r="U193" s="36">
        <v>25.48109557893541</v>
      </c>
      <c r="V193" s="38">
        <v>0.98379820784889804</v>
      </c>
      <c r="W193" s="36">
        <v>15.369142195193895</v>
      </c>
      <c r="X193" s="35">
        <v>4085.3042856852212</v>
      </c>
      <c r="Y193" s="34">
        <v>2115.6034050841354</v>
      </c>
      <c r="Z193" s="35">
        <v>1969.7008806010858</v>
      </c>
      <c r="AA193" s="34">
        <v>925.84341141880282</v>
      </c>
      <c r="AB193" s="34">
        <v>18.102657377719879</v>
      </c>
      <c r="AC193" s="34">
        <v>11.718503803014755</v>
      </c>
      <c r="AD193" s="34">
        <v>12.554614166418711</v>
      </c>
      <c r="AE193" s="39">
        <v>13.949033440115178</v>
      </c>
      <c r="AF193" s="39">
        <v>11.184187169810174</v>
      </c>
      <c r="AG193" s="39">
        <v>6.7009121412253227</v>
      </c>
      <c r="AH193" s="35">
        <v>3534.5469643828269</v>
      </c>
      <c r="AI193" s="35">
        <v>7499.669826517732</v>
      </c>
      <c r="AJ193" s="35">
        <v>11305.070059629248</v>
      </c>
      <c r="AK193" s="35">
        <v>2405.0946327097354</v>
      </c>
      <c r="AL193" s="35">
        <v>5029.1573570665587</v>
      </c>
      <c r="AM193" s="35">
        <v>9143.5379593297112</v>
      </c>
      <c r="AN193" s="38">
        <v>8.8318350625336384E-2</v>
      </c>
      <c r="AO193" s="38">
        <v>8.6375823781076375E-2</v>
      </c>
      <c r="AP193" s="38">
        <v>6.9531338924379626E-2</v>
      </c>
      <c r="AQ193" s="36">
        <v>17.72278836437949</v>
      </c>
      <c r="AR193" s="36">
        <v>10.816590036053091</v>
      </c>
      <c r="AS193" s="36">
        <v>11.755985642658478</v>
      </c>
      <c r="AT193" s="36">
        <v>10.618071866206902</v>
      </c>
      <c r="AU193" s="36">
        <v>18.519943378915901</v>
      </c>
      <c r="AV193" s="36">
        <v>50.683761482432324</v>
      </c>
      <c r="AW193" s="36">
        <v>155.3814581278294</v>
      </c>
      <c r="AX193" s="36">
        <v>127.38498820912518</v>
      </c>
      <c r="AY193" s="36">
        <v>94.811137790112852</v>
      </c>
      <c r="AZ193" s="40">
        <v>0.99550160583799785</v>
      </c>
      <c r="BA193" s="40">
        <v>0.99647974380451332</v>
      </c>
      <c r="BB193" s="40">
        <v>0.99580485162491283</v>
      </c>
      <c r="BC193" s="40">
        <v>0.99558517501897892</v>
      </c>
      <c r="BD193" s="40">
        <v>0.99631748580050039</v>
      </c>
      <c r="BE193" s="40">
        <v>0.99445687635269053</v>
      </c>
      <c r="BF193" s="36">
        <v>135.87210262685196</v>
      </c>
      <c r="BG193" s="36">
        <v>138.92776328726623</v>
      </c>
      <c r="BH193" s="36">
        <v>172.58404894303661</v>
      </c>
      <c r="BJ193" s="41"/>
      <c r="BK193" s="41"/>
      <c r="BL193" s="35">
        <v>30.270833333333332</v>
      </c>
      <c r="BM193" s="35">
        <v>24.270833333333332</v>
      </c>
      <c r="BN193" s="35">
        <v>14.541666666666666</v>
      </c>
      <c r="BO193" s="35">
        <v>2361.125</v>
      </c>
      <c r="BP193" s="35">
        <v>1165</v>
      </c>
      <c r="BQ193" s="35">
        <v>349</v>
      </c>
      <c r="BR193" s="35">
        <v>3875.125</v>
      </c>
      <c r="BS193" s="34">
        <v>134.10885016123453</v>
      </c>
      <c r="BT193" s="35">
        <v>11</v>
      </c>
      <c r="BU193" s="35">
        <v>18</v>
      </c>
      <c r="BV193" s="35">
        <v>39</v>
      </c>
      <c r="BW193" s="35">
        <v>23</v>
      </c>
      <c r="BX193" s="37"/>
      <c r="BY193" s="40">
        <v>0.98676908984569423</v>
      </c>
      <c r="CA193" s="38">
        <v>8.4690820163020097E-2</v>
      </c>
      <c r="CB193" s="38">
        <v>8.6042369629317716E-2</v>
      </c>
      <c r="CC193" s="36">
        <v>42.375775347153343</v>
      </c>
      <c r="CD193" s="36">
        <v>40.295364043091062</v>
      </c>
      <c r="CE193" s="35">
        <v>142.91851685450362</v>
      </c>
      <c r="CF193" s="36">
        <v>22.374212168615308</v>
      </c>
      <c r="CG193" s="42">
        <v>0.98676908984569423</v>
      </c>
      <c r="CH193" s="35">
        <v>3800.8560068243951</v>
      </c>
      <c r="CI193" s="42">
        <v>0.99404826741386121</v>
      </c>
      <c r="CJ193" s="42">
        <v>0.99563898668245976</v>
      </c>
      <c r="CK193" s="43">
        <v>0.84991713339199138</v>
      </c>
      <c r="CM193" s="39"/>
      <c r="CN193" s="35"/>
      <c r="CO193" s="42">
        <v>0.99414470189400284</v>
      </c>
      <c r="CQ193" s="37">
        <v>0.98379820784889804</v>
      </c>
    </row>
    <row r="194" spans="1:95" ht="11.25" customHeight="1">
      <c r="A194" s="33">
        <v>44536</v>
      </c>
      <c r="B194" s="34">
        <v>186.86817391713461</v>
      </c>
      <c r="C194" s="35">
        <v>168.86273529132208</v>
      </c>
      <c r="D194" s="35">
        <v>168.86273529132208</v>
      </c>
      <c r="E194" s="35">
        <v>157.10558533668518</v>
      </c>
      <c r="F194" s="34">
        <v>144.6172596613566</v>
      </c>
      <c r="G194" s="36">
        <v>13.919763515392939</v>
      </c>
      <c r="H194" s="34">
        <v>13.919763515392939</v>
      </c>
      <c r="I194" s="34">
        <v>3451.9054794311523</v>
      </c>
      <c r="J194" s="35">
        <v>1038.8179499228547</v>
      </c>
      <c r="K194" s="35">
        <v>302.98856872749928</v>
      </c>
      <c r="L194" s="34">
        <v>609.84749666849768</v>
      </c>
      <c r="M194" s="34">
        <v>20.817941506703693</v>
      </c>
      <c r="N194" s="35">
        <v>9.9564068075539414</v>
      </c>
      <c r="O194" s="35">
        <v>16.292302048724629</v>
      </c>
      <c r="P194" s="35">
        <v>35.299987772236697</v>
      </c>
      <c r="Q194" s="34">
        <v>8804.7356262207031</v>
      </c>
      <c r="R194" s="34">
        <v>382.25968138376874</v>
      </c>
      <c r="U194" s="36">
        <v>25.51492518848843</v>
      </c>
      <c r="V194" s="38">
        <v>0.98267080763490822</v>
      </c>
      <c r="W194" s="36">
        <v>14.087648845684045</v>
      </c>
      <c r="X194" s="35">
        <v>4061.7529760996499</v>
      </c>
      <c r="Y194" s="34">
        <v>2110.0989607807983</v>
      </c>
      <c r="Z194" s="35">
        <v>1951.6540153188519</v>
      </c>
      <c r="AA194" s="34">
        <v>912.83606539599691</v>
      </c>
      <c r="AB194" s="34">
        <v>18.005438625812531</v>
      </c>
      <c r="AC194" s="34">
        <v>11.757149954636892</v>
      </c>
      <c r="AD194" s="34">
        <v>12.381245056788126</v>
      </c>
      <c r="AE194" s="39">
        <v>13.912740400752517</v>
      </c>
      <c r="AF194" s="39">
        <v>11.130192320602015</v>
      </c>
      <c r="AG194" s="39">
        <v>6.4926121870178424</v>
      </c>
      <c r="AH194" s="35">
        <v>3294.9604950774442</v>
      </c>
      <c r="AI194" s="35">
        <v>7026.1226389415096</v>
      </c>
      <c r="AJ194" s="35">
        <v>10499.350553914723</v>
      </c>
      <c r="AK194" s="35">
        <v>2237.7468284312586</v>
      </c>
      <c r="AL194" s="35">
        <v>4698.4632955881689</v>
      </c>
      <c r="AM194" s="35">
        <v>8531.45986284012</v>
      </c>
      <c r="AN194" s="38">
        <v>8.9470163012558987E-2</v>
      </c>
      <c r="AO194" s="38">
        <v>8.7043428441799964E-2</v>
      </c>
      <c r="AP194" s="38">
        <v>6.7542265525998305E-2</v>
      </c>
      <c r="AQ194" s="36">
        <v>17.810836010603165</v>
      </c>
      <c r="AR194" s="36">
        <v>11.029214840169985</v>
      </c>
      <c r="AS194" s="36">
        <v>11.780234905978077</v>
      </c>
      <c r="AT194" s="36">
        <v>10.462860383503134</v>
      </c>
      <c r="AU194" s="36">
        <v>18.133943876827544</v>
      </c>
      <c r="AV194" s="36">
        <v>48.379378192310405</v>
      </c>
      <c r="AW194" s="36">
        <v>152.80673898071689</v>
      </c>
      <c r="AX194" s="36">
        <v>125.65354183091348</v>
      </c>
      <c r="AY194" s="36">
        <v>94.460859608288516</v>
      </c>
      <c r="AZ194" s="40">
        <v>0.99555070006979585</v>
      </c>
      <c r="BA194" s="40">
        <v>0.99653241900090561</v>
      </c>
      <c r="BB194" s="40">
        <v>0.99586237427828861</v>
      </c>
      <c r="BC194" s="40">
        <v>0.99532437706957322</v>
      </c>
      <c r="BD194" s="40">
        <v>0.99614045215722868</v>
      </c>
      <c r="BE194" s="40">
        <v>0.99432929663034186</v>
      </c>
      <c r="BF194" s="36">
        <v>134.12292540827886</v>
      </c>
      <c r="BG194" s="36">
        <v>137.86221676715763</v>
      </c>
      <c r="BH194" s="36">
        <v>177.66653082403596</v>
      </c>
      <c r="BJ194" s="41"/>
      <c r="BK194" s="41"/>
      <c r="BL194" s="35">
        <v>30</v>
      </c>
      <c r="BM194" s="35">
        <v>24</v>
      </c>
      <c r="BN194" s="35">
        <v>14</v>
      </c>
      <c r="BO194" s="35">
        <v>2340</v>
      </c>
      <c r="BP194" s="35">
        <v>1152</v>
      </c>
      <c r="BQ194" s="35">
        <v>336</v>
      </c>
      <c r="BR194" s="35">
        <v>3828</v>
      </c>
      <c r="BS194" s="34">
        <v>130.7585206826528</v>
      </c>
      <c r="BT194" s="35">
        <v>11</v>
      </c>
      <c r="BU194" s="35">
        <v>18</v>
      </c>
      <c r="BV194" s="35">
        <v>39</v>
      </c>
      <c r="BW194" s="35">
        <v>23</v>
      </c>
      <c r="BX194" s="37"/>
      <c r="BY194" s="40">
        <v>0.98689365149950681</v>
      </c>
      <c r="CA194" s="38">
        <v>8.5185144352066394E-2</v>
      </c>
      <c r="CB194" s="38">
        <v>8.6815154710312703E-2</v>
      </c>
      <c r="CC194" s="36">
        <v>42.143833637237549</v>
      </c>
      <c r="CD194" s="36">
        <v>40.62028575675123</v>
      </c>
      <c r="CE194" s="35">
        <v>141.14883475871946</v>
      </c>
      <c r="CF194" s="36">
        <v>22.011060811676785</v>
      </c>
      <c r="CG194" s="42">
        <v>0.98689365149950681</v>
      </c>
      <c r="CH194" s="35">
        <v>3530.7021444516708</v>
      </c>
      <c r="CI194" s="42">
        <v>0.9941037389575843</v>
      </c>
      <c r="CJ194" s="42">
        <v>0.99542630822734601</v>
      </c>
      <c r="CK194" s="43">
        <v>0.84985608424318526</v>
      </c>
      <c r="CM194" s="39"/>
      <c r="CN194" s="35"/>
      <c r="CO194" s="42">
        <v>0.99423973806495036</v>
      </c>
      <c r="CQ194" s="37">
        <v>0.98267080763490822</v>
      </c>
    </row>
    <row r="195" spans="1:95" ht="11.25" customHeight="1">
      <c r="A195" s="33">
        <v>44535</v>
      </c>
      <c r="B195" s="34">
        <v>189.27185233434042</v>
      </c>
      <c r="C195" s="35">
        <v>171.12297062079114</v>
      </c>
      <c r="D195" s="35">
        <v>171.12297062079114</v>
      </c>
      <c r="E195" s="35">
        <v>159.46190517147383</v>
      </c>
      <c r="F195" s="34">
        <v>146.92817417780557</v>
      </c>
      <c r="G195" s="36">
        <v>14.176246732473373</v>
      </c>
      <c r="H195" s="34">
        <v>14.176246732473373</v>
      </c>
      <c r="I195" s="34">
        <v>3473.1317774454751</v>
      </c>
      <c r="J195" s="35">
        <v>1045.2058013629016</v>
      </c>
      <c r="K195" s="35">
        <v>304.85169206417964</v>
      </c>
      <c r="L195" s="34">
        <v>614.13054275512695</v>
      </c>
      <c r="M195" s="34">
        <v>22.595191697279613</v>
      </c>
      <c r="N195" s="35">
        <v>10.806396029133728</v>
      </c>
      <c r="O195" s="35">
        <v>17.683193502218828</v>
      </c>
      <c r="P195" s="35">
        <v>38.313585921474129</v>
      </c>
      <c r="Q195" s="34">
        <v>9461.8263041178379</v>
      </c>
      <c r="R195" s="34">
        <v>391.75557994842529</v>
      </c>
      <c r="U195" s="36">
        <v>25.659984173598119</v>
      </c>
      <c r="V195" s="38">
        <v>0.97785410333690437</v>
      </c>
      <c r="W195" s="36">
        <v>15.29032666989141</v>
      </c>
      <c r="X195" s="35">
        <v>4087.2623202006021</v>
      </c>
      <c r="Y195" s="34">
        <v>2123.0742840183939</v>
      </c>
      <c r="Z195" s="35">
        <v>1964.1880361822082</v>
      </c>
      <c r="AA195" s="34">
        <v>918.98223481930654</v>
      </c>
      <c r="AB195" s="34">
        <v>18.148881713549297</v>
      </c>
      <c r="AC195" s="34">
        <v>11.661065449317297</v>
      </c>
      <c r="AD195" s="34">
        <v>12.573776791493097</v>
      </c>
      <c r="AE195" s="39">
        <v>13.998291982538859</v>
      </c>
      <c r="AF195" s="39">
        <v>11.198633586031089</v>
      </c>
      <c r="AG195" s="39">
        <v>6.5325362585181352</v>
      </c>
      <c r="AH195" s="35">
        <v>3516.6953543046448</v>
      </c>
      <c r="AI195" s="35">
        <v>7496.3020005953922</v>
      </c>
      <c r="AJ195" s="35">
        <v>11198.414547235072</v>
      </c>
      <c r="AK195" s="35">
        <v>2388.597591768319</v>
      </c>
      <c r="AL195" s="35">
        <v>5013.873285144542</v>
      </c>
      <c r="AM195" s="35">
        <v>9101.0323507450939</v>
      </c>
      <c r="AN195" s="38">
        <v>8.8808740005664549E-2</v>
      </c>
      <c r="AO195" s="38">
        <v>8.6816576736385778E-2</v>
      </c>
      <c r="AP195" s="38">
        <v>6.8169828843133232E-2</v>
      </c>
      <c r="AQ195" s="36">
        <v>17.783701270764926</v>
      </c>
      <c r="AR195" s="36">
        <v>10.832939538693298</v>
      </c>
      <c r="AS195" s="36">
        <v>11.8415543308147</v>
      </c>
      <c r="AT195" s="36">
        <v>10.65184923443837</v>
      </c>
      <c r="AU195" s="36">
        <v>18.466363171092379</v>
      </c>
      <c r="AV195" s="36">
        <v>49.283279134654848</v>
      </c>
      <c r="AW195" s="36">
        <v>154.13220876639647</v>
      </c>
      <c r="AX195" s="36">
        <v>126.13524070544747</v>
      </c>
      <c r="AY195" s="36">
        <v>93.705199118048228</v>
      </c>
      <c r="AZ195" s="40">
        <v>0.99547584069146877</v>
      </c>
      <c r="BA195" s="40">
        <v>0.99647314710672641</v>
      </c>
      <c r="BB195" s="40">
        <v>0.99579019341488906</v>
      </c>
      <c r="BC195" s="40">
        <v>0.9955405425881918</v>
      </c>
      <c r="BD195" s="40">
        <v>0.99631694657585257</v>
      </c>
      <c r="BE195" s="40">
        <v>0.99458486936038404</v>
      </c>
      <c r="BF195" s="36">
        <v>135.12183597284002</v>
      </c>
      <c r="BG195" s="36">
        <v>138.22245072432887</v>
      </c>
      <c r="BH195" s="36">
        <v>176.03095392264234</v>
      </c>
      <c r="BJ195" s="41"/>
      <c r="BK195" s="41"/>
      <c r="BL195" s="35">
        <v>30</v>
      </c>
      <c r="BM195" s="35">
        <v>24</v>
      </c>
      <c r="BN195" s="35">
        <v>14</v>
      </c>
      <c r="BO195" s="35">
        <v>2340</v>
      </c>
      <c r="BP195" s="35">
        <v>1152</v>
      </c>
      <c r="BQ195" s="35">
        <v>336</v>
      </c>
      <c r="BR195" s="35">
        <v>3828</v>
      </c>
      <c r="BS195" s="34">
        <v>132.78440539042154</v>
      </c>
      <c r="BT195" s="35">
        <v>11</v>
      </c>
      <c r="BU195" s="35">
        <v>18</v>
      </c>
      <c r="BV195" s="35">
        <v>39</v>
      </c>
      <c r="BW195" s="35">
        <v>23</v>
      </c>
      <c r="BX195" s="37"/>
      <c r="BY195" s="40">
        <v>0.98667428153020464</v>
      </c>
      <c r="CA195" s="38">
        <v>8.4869021973490333E-2</v>
      </c>
      <c r="CB195" s="38">
        <v>8.639765164703872E-2</v>
      </c>
      <c r="CC195" s="36">
        <v>42.383723954359688</v>
      </c>
      <c r="CD195" s="36">
        <v>40.458195140272927</v>
      </c>
      <c r="CE195" s="35">
        <v>141.80656152487393</v>
      </c>
      <c r="CF195" s="36">
        <v>22.413906499073299</v>
      </c>
      <c r="CG195" s="42">
        <v>0.98667428153020464</v>
      </c>
      <c r="CH195" s="35">
        <v>3767.8284375848302</v>
      </c>
      <c r="CI195" s="42">
        <v>0.99400312618486342</v>
      </c>
      <c r="CJ195" s="42">
        <v>0.99563608414779403</v>
      </c>
      <c r="CK195" s="43">
        <v>0.84974525864907402</v>
      </c>
      <c r="CM195" s="39"/>
      <c r="CN195" s="35"/>
      <c r="CO195" s="42">
        <v>0.99413431394665541</v>
      </c>
      <c r="CQ195" s="37">
        <v>0.97785410333690437</v>
      </c>
    </row>
    <row r="196" spans="1:95" ht="11.25" customHeight="1">
      <c r="A196" s="33">
        <v>44534</v>
      </c>
      <c r="B196" s="34">
        <v>189.98359553019205</v>
      </c>
      <c r="C196" s="35">
        <v>172.11994940042496</v>
      </c>
      <c r="D196" s="35">
        <v>172.11994940042496</v>
      </c>
      <c r="E196" s="35">
        <v>160.60099908709526</v>
      </c>
      <c r="F196" s="34">
        <v>147.95707400639853</v>
      </c>
      <c r="G196" s="36">
        <v>14.251501142978668</v>
      </c>
      <c r="H196" s="34">
        <v>14.251501142978668</v>
      </c>
      <c r="I196" s="34">
        <v>3466.6818745930991</v>
      </c>
      <c r="J196" s="35">
        <v>1043.2647647678291</v>
      </c>
      <c r="K196" s="35">
        <v>304.28555639061682</v>
      </c>
      <c r="L196" s="34">
        <v>611.504150390625</v>
      </c>
      <c r="M196" s="34">
        <v>23.274707555770874</v>
      </c>
      <c r="N196" s="35">
        <v>11.131381874499114</v>
      </c>
      <c r="O196" s="35">
        <v>18.214988521907642</v>
      </c>
      <c r="P196" s="35">
        <v>39.465808464133218</v>
      </c>
      <c r="Q196" s="34">
        <v>9851.9214070638027</v>
      </c>
      <c r="R196" s="34">
        <v>391.90530554453534</v>
      </c>
      <c r="U196" s="36">
        <v>25.810314990856025</v>
      </c>
      <c r="V196" s="38">
        <v>0.97289215556428965</v>
      </c>
      <c r="W196" s="36">
        <v>15.75015987657113</v>
      </c>
      <c r="X196" s="35">
        <v>4078.1860249837241</v>
      </c>
      <c r="Y196" s="34">
        <v>2119.1315534346531</v>
      </c>
      <c r="Z196" s="35">
        <v>1959.054471549071</v>
      </c>
      <c r="AA196" s="34">
        <v>915.78970678124188</v>
      </c>
      <c r="AB196" s="34">
        <v>17.863646129767101</v>
      </c>
      <c r="AC196" s="34">
        <v>11.518950313329697</v>
      </c>
      <c r="AD196" s="34">
        <v>12.429934501647949</v>
      </c>
      <c r="AE196" s="39">
        <v>13.972295956711998</v>
      </c>
      <c r="AF196" s="39">
        <v>11.177836765369598</v>
      </c>
      <c r="AG196" s="39">
        <v>6.5204047797989322</v>
      </c>
      <c r="AH196" s="35">
        <v>3644.2213504705715</v>
      </c>
      <c r="AI196" s="35">
        <v>7774.956437612861</v>
      </c>
      <c r="AJ196" s="35">
        <v>11624.150377737931</v>
      </c>
      <c r="AK196" s="35">
        <v>2474.6451953613737</v>
      </c>
      <c r="AL196" s="35">
        <v>5197.6853785495832</v>
      </c>
      <c r="AM196" s="35">
        <v>9442.9269348679663</v>
      </c>
      <c r="AN196" s="38">
        <v>8.7993910859213847E-2</v>
      </c>
      <c r="AO196" s="38">
        <v>8.616345789763899E-2</v>
      </c>
      <c r="AP196" s="38">
        <v>6.8203795184012123E-2</v>
      </c>
      <c r="AQ196" s="36">
        <v>17.566040870084212</v>
      </c>
      <c r="AR196" s="36">
        <v>10.747438359258096</v>
      </c>
      <c r="AS196" s="36">
        <v>11.773051747211174</v>
      </c>
      <c r="AT196" s="36">
        <v>10.517357356480334</v>
      </c>
      <c r="AU196" s="36">
        <v>18.22201117348083</v>
      </c>
      <c r="AV196" s="36">
        <v>48.588690566804821</v>
      </c>
      <c r="AW196" s="36">
        <v>154.48270225489546</v>
      </c>
      <c r="AX196" s="36">
        <v>126.21162115064305</v>
      </c>
      <c r="AY196" s="36">
        <v>93.010229771749067</v>
      </c>
      <c r="AZ196" s="40">
        <v>0.99550182713248558</v>
      </c>
      <c r="BA196" s="40">
        <v>0.99649555769630083</v>
      </c>
      <c r="BB196" s="40">
        <v>0.99582059580293847</v>
      </c>
      <c r="BC196" s="40">
        <v>0.99574995341708195</v>
      </c>
      <c r="BD196" s="40">
        <v>0.996494206584977</v>
      </c>
      <c r="BE196" s="40">
        <v>0.99485448834858703</v>
      </c>
      <c r="BF196" s="36">
        <v>136.37307266862408</v>
      </c>
      <c r="BG196" s="36">
        <v>139.27017662471061</v>
      </c>
      <c r="BH196" s="36">
        <v>175.94328831151262</v>
      </c>
      <c r="BJ196" s="41"/>
      <c r="BK196" s="41"/>
      <c r="BL196" s="35">
        <v>30</v>
      </c>
      <c r="BM196" s="35">
        <v>24</v>
      </c>
      <c r="BN196" s="35">
        <v>14</v>
      </c>
      <c r="BO196" s="35">
        <v>2340</v>
      </c>
      <c r="BP196" s="35">
        <v>1152</v>
      </c>
      <c r="BQ196" s="35">
        <v>336</v>
      </c>
      <c r="BR196" s="35">
        <v>3828</v>
      </c>
      <c r="BS196" s="34">
        <v>133.76001310348511</v>
      </c>
      <c r="BT196" s="35">
        <v>11</v>
      </c>
      <c r="BU196" s="35">
        <v>18</v>
      </c>
      <c r="BV196" s="35">
        <v>39</v>
      </c>
      <c r="BW196" s="35">
        <v>23</v>
      </c>
      <c r="BX196" s="37"/>
      <c r="BY196" s="40">
        <v>0.98674842772582649</v>
      </c>
      <c r="CA196" s="38">
        <v>8.4241747403477618E-2</v>
      </c>
      <c r="CB196" s="38">
        <v>8.5705990096778623E-2</v>
      </c>
      <c r="CC196" s="36">
        <v>41.812530944744751</v>
      </c>
      <c r="CD196" s="36">
        <v>40.086530976553476</v>
      </c>
      <c r="CE196" s="35">
        <v>141.75558534692263</v>
      </c>
      <c r="CF196" s="36">
        <v>22.118483441282052</v>
      </c>
      <c r="CG196" s="42">
        <v>0.98674842772582649</v>
      </c>
      <c r="CH196" s="35">
        <v>3905.7541179076197</v>
      </c>
      <c r="CI196" s="42">
        <v>0.99404091838524655</v>
      </c>
      <c r="CJ196" s="42">
        <v>0.9958448400198493</v>
      </c>
      <c r="CK196" s="43">
        <v>0.85005486590252699</v>
      </c>
      <c r="CM196" s="39"/>
      <c r="CN196" s="35"/>
      <c r="CO196" s="42">
        <v>0.99421162572227084</v>
      </c>
      <c r="CQ196" s="37">
        <v>0.97289215556428965</v>
      </c>
    </row>
    <row r="197" spans="1:95" ht="11.25" customHeight="1">
      <c r="A197" s="33">
        <v>44533</v>
      </c>
      <c r="B197" s="34">
        <v>189.83186737696329</v>
      </c>
      <c r="C197" s="35">
        <v>171.83346962928772</v>
      </c>
      <c r="D197" s="35">
        <v>171.83346962928772</v>
      </c>
      <c r="E197" s="35">
        <v>160.28810377915701</v>
      </c>
      <c r="F197" s="34">
        <v>147.86094697316489</v>
      </c>
      <c r="G197" s="36">
        <v>14.30957301457723</v>
      </c>
      <c r="H197" s="34">
        <v>14.30957301457723</v>
      </c>
      <c r="I197" s="34">
        <v>3471.8991394042969</v>
      </c>
      <c r="J197" s="35">
        <v>1055.27574780039</v>
      </c>
      <c r="K197" s="35">
        <v>305.6719534240446</v>
      </c>
      <c r="L197" s="34">
        <v>612.4575309753418</v>
      </c>
      <c r="M197" s="34">
        <v>23.519569834073383</v>
      </c>
      <c r="N197" s="35">
        <v>11.248489920643792</v>
      </c>
      <c r="O197" s="35">
        <v>18.406619870144389</v>
      </c>
      <c r="P197" s="35">
        <v>39.881009718646169</v>
      </c>
      <c r="Q197" s="34">
        <v>9888.5927327473964</v>
      </c>
      <c r="R197" s="34">
        <v>392.74094231923419</v>
      </c>
      <c r="U197" s="36">
        <v>25.899532371097141</v>
      </c>
      <c r="V197" s="38">
        <v>0.96996163089483933</v>
      </c>
      <c r="W197" s="36">
        <v>15.945043172538481</v>
      </c>
      <c r="X197" s="35">
        <v>4084.3566703796387</v>
      </c>
      <c r="Y197" s="34">
        <v>2110.9514381798622</v>
      </c>
      <c r="Z197" s="35">
        <v>1973.4052321997765</v>
      </c>
      <c r="AA197" s="34">
        <v>918.12948439938646</v>
      </c>
      <c r="AB197" s="34">
        <v>17.998397747675579</v>
      </c>
      <c r="AC197" s="34">
        <v>11.545365850130716</v>
      </c>
      <c r="AD197" s="34">
        <v>12.48100937406222</v>
      </c>
      <c r="AE197" s="39">
        <v>13.918361130856233</v>
      </c>
      <c r="AF197" s="39">
        <v>11.306525869289894</v>
      </c>
      <c r="AG197" s="39">
        <v>6.5501132876580987</v>
      </c>
      <c r="AH197" s="35">
        <v>3638.6227679172816</v>
      </c>
      <c r="AI197" s="35">
        <v>7799.6113514923281</v>
      </c>
      <c r="AJ197" s="35">
        <v>11672.421810425663</v>
      </c>
      <c r="AK197" s="35">
        <v>2478.867948162992</v>
      </c>
      <c r="AL197" s="35">
        <v>5200.3846340149139</v>
      </c>
      <c r="AM197" s="35">
        <v>9477.1944370584024</v>
      </c>
      <c r="AN197" s="38">
        <v>8.7558948144812868E-2</v>
      </c>
      <c r="AO197" s="38">
        <v>8.7148608712521142E-2</v>
      </c>
      <c r="AP197" s="38">
        <v>6.8626802591227679E-2</v>
      </c>
      <c r="AQ197" s="36">
        <v>17.608689780705898</v>
      </c>
      <c r="AR197" s="36">
        <v>10.678951305438455</v>
      </c>
      <c r="AS197" s="36">
        <v>11.783296139853205</v>
      </c>
      <c r="AT197" s="36">
        <v>10.537109622436672</v>
      </c>
      <c r="AU197" s="36">
        <v>18.559968824636272</v>
      </c>
      <c r="AV197" s="36">
        <v>48.997202311053407</v>
      </c>
      <c r="AW197" s="36">
        <v>154.18499819733651</v>
      </c>
      <c r="AX197" s="36">
        <v>125.84132361892129</v>
      </c>
      <c r="AY197" s="36">
        <v>92.57838522488494</v>
      </c>
      <c r="AZ197" s="40">
        <v>0.99546224722096244</v>
      </c>
      <c r="BA197" s="40">
        <v>0.99646052721759271</v>
      </c>
      <c r="BB197" s="40">
        <v>0.99579189706579185</v>
      </c>
      <c r="BC197" s="40">
        <v>0.99574922511292085</v>
      </c>
      <c r="BD197" s="40">
        <v>0.99643103921520748</v>
      </c>
      <c r="BE197" s="40">
        <v>0.99482998870219852</v>
      </c>
      <c r="BF197" s="36">
        <v>137.05052715061538</v>
      </c>
      <c r="BG197" s="36">
        <v>137.69582988507184</v>
      </c>
      <c r="BH197" s="36">
        <v>174.8587949154128</v>
      </c>
      <c r="BJ197" s="41"/>
      <c r="BK197" s="41"/>
      <c r="BL197" s="35">
        <v>30.223437507947285</v>
      </c>
      <c r="BM197" s="35">
        <v>24.551890472571056</v>
      </c>
      <c r="BN197" s="35">
        <v>14.223437498013178</v>
      </c>
      <c r="BO197" s="35">
        <v>2357.4281256198883</v>
      </c>
      <c r="BP197" s="35">
        <v>1178.4907426834106</v>
      </c>
      <c r="BQ197" s="35">
        <v>341.36249995231628</v>
      </c>
      <c r="BR197" s="35">
        <v>3877.2813682556152</v>
      </c>
      <c r="BS197" s="34">
        <v>133.53940757115683</v>
      </c>
      <c r="BT197" s="35">
        <v>11</v>
      </c>
      <c r="BU197" s="35">
        <v>18</v>
      </c>
      <c r="BV197" s="35">
        <v>39</v>
      </c>
      <c r="BW197" s="35">
        <v>23</v>
      </c>
      <c r="BX197" s="37"/>
      <c r="BY197" s="40">
        <v>0.98666583165441835</v>
      </c>
      <c r="CA197" s="38">
        <v>8.4398496237905879E-2</v>
      </c>
      <c r="CB197" s="38">
        <v>8.5767407862279321E-2</v>
      </c>
      <c r="CC197" s="36">
        <v>42.024772971868515</v>
      </c>
      <c r="CD197" s="36">
        <v>40.070937225997561</v>
      </c>
      <c r="CE197" s="35">
        <v>141.39287096327865</v>
      </c>
      <c r="CF197" s="36">
        <v>22.223750855972217</v>
      </c>
      <c r="CG197" s="42">
        <v>0.98666583165441835</v>
      </c>
      <c r="CH197" s="35">
        <v>3922.2113412643607</v>
      </c>
      <c r="CI197" s="42">
        <v>0.99400349247205744</v>
      </c>
      <c r="CJ197" s="42">
        <v>0.99582032779993701</v>
      </c>
      <c r="CK197" s="43">
        <v>0.85004798052604591</v>
      </c>
      <c r="CM197" s="39"/>
      <c r="CN197" s="35"/>
      <c r="CO197" s="42">
        <v>0.99418407739613468</v>
      </c>
      <c r="CQ197" s="37">
        <v>0.96996163089483933</v>
      </c>
    </row>
    <row r="198" spans="1:95" ht="11.25" customHeight="1">
      <c r="A198" s="33">
        <v>44532</v>
      </c>
      <c r="B198" s="34">
        <v>186.66764179865518</v>
      </c>
      <c r="C198" s="35">
        <v>168.99357680479685</v>
      </c>
      <c r="D198" s="35">
        <v>168.99357680479685</v>
      </c>
      <c r="E198" s="35">
        <v>157.59794933597246</v>
      </c>
      <c r="F198" s="34">
        <v>145.41418679555258</v>
      </c>
      <c r="G198" s="36">
        <v>14.196074098348618</v>
      </c>
      <c r="H198" s="34">
        <v>14.196074098348618</v>
      </c>
      <c r="I198" s="34">
        <v>3432.3496576944985</v>
      </c>
      <c r="J198" s="35">
        <v>1077.1746259055431</v>
      </c>
      <c r="K198" s="35">
        <v>305.2062676184392</v>
      </c>
      <c r="L198" s="34">
        <v>606.82118988037109</v>
      </c>
      <c r="M198" s="34">
        <v>23.884321967760723</v>
      </c>
      <c r="N198" s="35">
        <v>11.422936593276868</v>
      </c>
      <c r="O198" s="35">
        <v>18.692078061725784</v>
      </c>
      <c r="P198" s="35">
        <v>40.499502467072531</v>
      </c>
      <c r="Q198" s="34">
        <v>9799.1414184570313</v>
      </c>
      <c r="R198" s="34">
        <v>381.97341314951581</v>
      </c>
      <c r="U198" s="36">
        <v>25.886172895078303</v>
      </c>
      <c r="V198" s="38">
        <v>0.97039977596847182</v>
      </c>
      <c r="W198" s="36">
        <v>16.289714909403944</v>
      </c>
      <c r="X198" s="35">
        <v>4039.1708475748696</v>
      </c>
      <c r="Y198" s="34">
        <v>2049.9687641705164</v>
      </c>
      <c r="Z198" s="35">
        <v>1989.2020834043533</v>
      </c>
      <c r="AA198" s="34">
        <v>912.02745749881024</v>
      </c>
      <c r="AB198" s="34">
        <v>17.674064993858337</v>
      </c>
      <c r="AC198" s="34">
        <v>11.395627468824387</v>
      </c>
      <c r="AD198" s="34">
        <v>12.191547145446142</v>
      </c>
      <c r="AE198" s="39">
        <v>13.516277565959449</v>
      </c>
      <c r="AF198" s="39">
        <v>11.541156706130819</v>
      </c>
      <c r="AG198" s="39">
        <v>6.5401343061094117</v>
      </c>
      <c r="AH198" s="35">
        <v>3545.5854243905446</v>
      </c>
      <c r="AI198" s="35">
        <v>7711.1179307903867</v>
      </c>
      <c r="AJ198" s="35">
        <v>11569.12562708607</v>
      </c>
      <c r="AK198" s="35">
        <v>2441.4300115430046</v>
      </c>
      <c r="AL198" s="35">
        <v>5099.5677778251902</v>
      </c>
      <c r="AM198" s="35">
        <v>9380.6936886956373</v>
      </c>
      <c r="AN198" s="38">
        <v>8.6584388084409977E-2</v>
      </c>
      <c r="AO198" s="38">
        <v>9.0541313483918903E-2</v>
      </c>
      <c r="AP198" s="38">
        <v>7.0043188335799048E-2</v>
      </c>
      <c r="AQ198" s="36">
        <v>17.41797960947212</v>
      </c>
      <c r="AR198" s="36">
        <v>10.487660742793459</v>
      </c>
      <c r="AS198" s="36">
        <v>11.643705020500724</v>
      </c>
      <c r="AT198" s="36">
        <v>10.555511606602421</v>
      </c>
      <c r="AU198" s="36">
        <v>19.628141165932156</v>
      </c>
      <c r="AV198" s="36">
        <v>50.215021094893736</v>
      </c>
      <c r="AW198" s="36">
        <v>151.48449982862877</v>
      </c>
      <c r="AX198" s="36">
        <v>123.69531047321871</v>
      </c>
      <c r="AY198" s="36">
        <v>90.609023036271083</v>
      </c>
      <c r="AZ198" s="40">
        <v>0.99532121070877733</v>
      </c>
      <c r="BA198" s="40">
        <v>0.99633457601191111</v>
      </c>
      <c r="BB198" s="40">
        <v>0.99568267509727149</v>
      </c>
      <c r="BC198" s="40">
        <v>0.99567650452534118</v>
      </c>
      <c r="BD198" s="40">
        <v>0.99615101867038958</v>
      </c>
      <c r="BE198" s="40">
        <v>0.99464698211440317</v>
      </c>
      <c r="BF198" s="36">
        <v>138.59311436492868</v>
      </c>
      <c r="BG198" s="36">
        <v>132.53618197323067</v>
      </c>
      <c r="BH198" s="36">
        <v>171.32286929129987</v>
      </c>
      <c r="BJ198" s="41"/>
      <c r="BK198" s="41"/>
      <c r="BL198" s="35">
        <v>31</v>
      </c>
      <c r="BM198" s="35">
        <v>26.469999313354492</v>
      </c>
      <c r="BN198" s="35">
        <v>15</v>
      </c>
      <c r="BO198" s="35">
        <v>2418</v>
      </c>
      <c r="BP198" s="35">
        <v>1270.5599670410156</v>
      </c>
      <c r="BQ198" s="35">
        <v>360</v>
      </c>
      <c r="BR198" s="35">
        <v>4048.5599670410156</v>
      </c>
      <c r="BS198" s="34">
        <v>131.20041243235269</v>
      </c>
      <c r="BT198" s="35">
        <v>11</v>
      </c>
      <c r="BU198" s="35">
        <v>18</v>
      </c>
      <c r="BV198" s="35">
        <v>39</v>
      </c>
      <c r="BW198" s="35">
        <v>23</v>
      </c>
      <c r="BX198" s="37"/>
      <c r="BY198" s="40">
        <v>0.98636677050393262</v>
      </c>
      <c r="CA198" s="38">
        <v>8.5204012252475092E-2</v>
      </c>
      <c r="CB198" s="38">
        <v>8.6355338518177699E-2</v>
      </c>
      <c r="CC198" s="36">
        <v>41.261239608128868</v>
      </c>
      <c r="CD198" s="36">
        <v>39.549345372766304</v>
      </c>
      <c r="CE198" s="35">
        <v>138.70836702314028</v>
      </c>
      <c r="CF198" s="36">
        <v>22.490760361605325</v>
      </c>
      <c r="CG198" s="42">
        <v>0.98636677050393262</v>
      </c>
      <c r="CH198" s="35">
        <v>3892.6764804911072</v>
      </c>
      <c r="CI198" s="42">
        <v>0.99386429309307844</v>
      </c>
      <c r="CJ198" s="42">
        <v>0.99566362546600662</v>
      </c>
      <c r="CK198" s="43">
        <v>0.84976590177048139</v>
      </c>
      <c r="CM198" s="39"/>
      <c r="CN198" s="35"/>
      <c r="CO198" s="42">
        <v>0.99411420140493412</v>
      </c>
      <c r="CQ198" s="37">
        <v>0.97039977596847182</v>
      </c>
    </row>
    <row r="199" spans="1:95" ht="11.25" customHeight="1">
      <c r="A199" s="33">
        <v>44531</v>
      </c>
      <c r="B199" s="34">
        <v>187.91208076477051</v>
      </c>
      <c r="C199" s="35">
        <v>169.94888377189636</v>
      </c>
      <c r="D199" s="35">
        <v>169.94888377189636</v>
      </c>
      <c r="E199" s="35">
        <v>158.36043127377829</v>
      </c>
      <c r="F199" s="34">
        <v>145.96047353744507</v>
      </c>
      <c r="G199" s="36">
        <v>14.137750546137491</v>
      </c>
      <c r="H199" s="34">
        <v>14.137750546137491</v>
      </c>
      <c r="I199" s="34">
        <v>3470.1356709798179</v>
      </c>
      <c r="J199" s="35">
        <v>1089.033014118944</v>
      </c>
      <c r="K199" s="35">
        <v>308.56621903164671</v>
      </c>
      <c r="L199" s="34">
        <v>612.467783610026</v>
      </c>
      <c r="M199" s="34">
        <v>23.656802316506703</v>
      </c>
      <c r="N199" s="35">
        <v>11.314122847024946</v>
      </c>
      <c r="O199" s="35">
        <v>18.514019204222638</v>
      </c>
      <c r="P199" s="35">
        <v>40.113708275815711</v>
      </c>
      <c r="Q199" s="34">
        <v>9816.7275899251308</v>
      </c>
      <c r="R199" s="34">
        <v>388.50582567850751</v>
      </c>
      <c r="U199" s="36">
        <v>26.125015373583196</v>
      </c>
      <c r="V199" s="38">
        <v>0.96260219488253762</v>
      </c>
      <c r="W199" s="36">
        <v>16.134540721908998</v>
      </c>
      <c r="X199" s="35">
        <v>4082.6034545898438</v>
      </c>
      <c r="Y199" s="34">
        <v>2072.536437829227</v>
      </c>
      <c r="Z199" s="35">
        <v>2010.0670167606168</v>
      </c>
      <c r="AA199" s="34">
        <v>921.03400264167271</v>
      </c>
      <c r="AB199" s="34">
        <v>17.963196992874146</v>
      </c>
      <c r="AC199" s="34">
        <v>11.588452498118082</v>
      </c>
      <c r="AD199" s="34">
        <v>12.313101232051849</v>
      </c>
      <c r="AE199" s="39">
        <v>13.665075414258638</v>
      </c>
      <c r="AF199" s="39">
        <v>11.668210865560114</v>
      </c>
      <c r="AG199" s="39">
        <v>6.6121332649638589</v>
      </c>
      <c r="AH199" s="35">
        <v>3547.7581761039601</v>
      </c>
      <c r="AI199" s="35">
        <v>7720.7456996118062</v>
      </c>
      <c r="AJ199" s="35">
        <v>11590.310167755462</v>
      </c>
      <c r="AK199" s="35">
        <v>2442.5267925650496</v>
      </c>
      <c r="AL199" s="35">
        <v>5104.1056806664137</v>
      </c>
      <c r="AM199" s="35">
        <v>9394.9537036915099</v>
      </c>
      <c r="AN199" s="38">
        <v>8.6178712672133909E-2</v>
      </c>
      <c r="AO199" s="38">
        <v>9.0151217339071013E-2</v>
      </c>
      <c r="AP199" s="38">
        <v>6.9752969773830345E-2</v>
      </c>
      <c r="AQ199" s="36">
        <v>17.423427600633822</v>
      </c>
      <c r="AR199" s="36">
        <v>10.502502372559388</v>
      </c>
      <c r="AS199" s="36">
        <v>11.591646837138072</v>
      </c>
      <c r="AT199" s="36">
        <v>10.480414157650438</v>
      </c>
      <c r="AU199" s="36">
        <v>19.479916820970743</v>
      </c>
      <c r="AV199" s="36">
        <v>49.804453049860314</v>
      </c>
      <c r="AW199" s="36">
        <v>152.63666837360583</v>
      </c>
      <c r="AX199" s="36">
        <v>124.5889486693889</v>
      </c>
      <c r="AY199" s="36">
        <v>91.248501882395729</v>
      </c>
      <c r="AZ199" s="40">
        <v>0.99536786131416666</v>
      </c>
      <c r="BA199" s="40">
        <v>0.99637272024473333</v>
      </c>
      <c r="BB199" s="40">
        <v>0.99573029207583486</v>
      </c>
      <c r="BC199" s="40">
        <v>0.99570919173146744</v>
      </c>
      <c r="BD199" s="40">
        <v>0.99618348089955144</v>
      </c>
      <c r="BE199" s="40">
        <v>0.9946988080387994</v>
      </c>
      <c r="BF199" s="36">
        <v>139.24552395733602</v>
      </c>
      <c r="BG199" s="36">
        <v>133.10968342076143</v>
      </c>
      <c r="BH199" s="36">
        <v>172.03568592002966</v>
      </c>
      <c r="BJ199" s="41"/>
      <c r="BK199" s="41"/>
      <c r="BL199" s="35">
        <v>31</v>
      </c>
      <c r="BM199" s="35">
        <v>26.469999313354492</v>
      </c>
      <c r="BN199" s="35">
        <v>15</v>
      </c>
      <c r="BO199" s="35">
        <v>2418</v>
      </c>
      <c r="BP199" s="35">
        <v>1270.5599670410156</v>
      </c>
      <c r="BQ199" s="35">
        <v>360</v>
      </c>
      <c r="BR199" s="35">
        <v>4048.5599670410156</v>
      </c>
      <c r="BS199" s="34">
        <v>131.88540919621786</v>
      </c>
      <c r="BT199" s="35">
        <v>11</v>
      </c>
      <c r="BU199" s="35">
        <v>18</v>
      </c>
      <c r="BV199" s="35">
        <v>39</v>
      </c>
      <c r="BW199" s="35">
        <v>23</v>
      </c>
      <c r="BX199" s="37"/>
      <c r="BY199" s="40">
        <v>0.98650095679698091</v>
      </c>
      <c r="CA199" s="38">
        <v>8.4821795301825209E-2</v>
      </c>
      <c r="CB199" s="38">
        <v>8.5964818830435843E-2</v>
      </c>
      <c r="CC199" s="36">
        <v>41.864750723044075</v>
      </c>
      <c r="CD199" s="36">
        <v>39.517576810331278</v>
      </c>
      <c r="CE199" s="35">
        <v>139.84095928775449</v>
      </c>
      <c r="CF199" s="36">
        <v>22.321587460575902</v>
      </c>
      <c r="CG199" s="42">
        <v>0.98650095679698091</v>
      </c>
      <c r="CH199" s="35">
        <v>3896.0236705301627</v>
      </c>
      <c r="CI199" s="42">
        <v>0.99392796237470304</v>
      </c>
      <c r="CJ199" s="42">
        <v>0.99569930287442743</v>
      </c>
      <c r="CK199" s="43">
        <v>0.84998107447308835</v>
      </c>
      <c r="CM199" s="39"/>
      <c r="CN199" s="35"/>
      <c r="CO199" s="42">
        <v>0.99415847370196597</v>
      </c>
      <c r="CQ199" s="37">
        <v>0.96260219488253762</v>
      </c>
    </row>
    <row r="200" spans="1:95" ht="11.25" customHeight="1">
      <c r="A200" s="33">
        <v>44530</v>
      </c>
      <c r="B200" s="34">
        <v>187.69507996241251</v>
      </c>
      <c r="C200" s="35">
        <v>169.64329171180725</v>
      </c>
      <c r="D200" s="35">
        <v>169.64329171180725</v>
      </c>
      <c r="E200" s="35">
        <v>157.94208043813705</v>
      </c>
      <c r="F200" s="34">
        <v>145.73021793365479</v>
      </c>
      <c r="G200" s="36">
        <v>14.142976204554239</v>
      </c>
      <c r="H200" s="34">
        <v>14.142976204554239</v>
      </c>
      <c r="I200" s="34">
        <v>3472.2613550821939</v>
      </c>
      <c r="J200" s="35">
        <v>1089.7001177669181</v>
      </c>
      <c r="K200" s="35">
        <v>308.75523593718481</v>
      </c>
      <c r="L200" s="34">
        <v>613.69509315490723</v>
      </c>
      <c r="M200" s="34">
        <v>23.915371020634968</v>
      </c>
      <c r="N200" s="35">
        <v>11.437786140303681</v>
      </c>
      <c r="O200" s="35">
        <v>18.716377320496932</v>
      </c>
      <c r="P200" s="35">
        <v>40.552150861076683</v>
      </c>
      <c r="Q200" s="34">
        <v>9803.7809956868496</v>
      </c>
      <c r="R200" s="34">
        <v>387.67519283294678</v>
      </c>
      <c r="U200" s="36">
        <v>26.1466732290056</v>
      </c>
      <c r="V200" s="38">
        <v>0.96189884144220206</v>
      </c>
      <c r="W200" s="36">
        <v>16.310891152975405</v>
      </c>
      <c r="X200" s="35">
        <v>4085.9564482371011</v>
      </c>
      <c r="Y200" s="34">
        <v>2073.806001378091</v>
      </c>
      <c r="Z200" s="35">
        <v>2012.1504468590101</v>
      </c>
      <c r="AA200" s="34">
        <v>922.45032909209203</v>
      </c>
      <c r="AB200" s="34">
        <v>18.051788250605266</v>
      </c>
      <c r="AC200" s="34">
        <v>11.701211273670197</v>
      </c>
      <c r="AD200" s="34">
        <v>12.41085464755694</v>
      </c>
      <c r="AE200" s="39">
        <v>13.673446162932468</v>
      </c>
      <c r="AF200" s="39">
        <v>11.675358404645552</v>
      </c>
      <c r="AG200" s="39">
        <v>6.6161836272253884</v>
      </c>
      <c r="AH200" s="35">
        <v>3547.5652089054474</v>
      </c>
      <c r="AI200" s="35">
        <v>7716.2308444248538</v>
      </c>
      <c r="AJ200" s="35">
        <v>11577.930265591811</v>
      </c>
      <c r="AK200" s="35">
        <v>2442.7343165591742</v>
      </c>
      <c r="AL200" s="35">
        <v>5102.6479509138098</v>
      </c>
      <c r="AM200" s="35">
        <v>9387.3422232296725</v>
      </c>
      <c r="AN200" s="38">
        <v>8.6319456517327989E-2</v>
      </c>
      <c r="AO200" s="38">
        <v>9.0400941976820789E-2</v>
      </c>
      <c r="AP200" s="38">
        <v>6.996651007473223E-2</v>
      </c>
      <c r="AQ200" s="36">
        <v>17.485947810597271</v>
      </c>
      <c r="AR200" s="36">
        <v>10.585729740826338</v>
      </c>
      <c r="AS200" s="36">
        <v>11.653525024311184</v>
      </c>
      <c r="AT200" s="36">
        <v>10.592808867958508</v>
      </c>
      <c r="AU200" s="36">
        <v>19.696122578283664</v>
      </c>
      <c r="AV200" s="36">
        <v>50.38366515235775</v>
      </c>
      <c r="AW200" s="36">
        <v>152.36972698046128</v>
      </c>
      <c r="AX200" s="36">
        <v>124.23005200245133</v>
      </c>
      <c r="AY200" s="36">
        <v>90.959222619498703</v>
      </c>
      <c r="AZ200" s="40">
        <v>0.9953176298941856</v>
      </c>
      <c r="BA200" s="40">
        <v>0.99633202652808039</v>
      </c>
      <c r="BB200" s="40">
        <v>0.99568012437421027</v>
      </c>
      <c r="BC200" s="40">
        <v>0.9956635444157188</v>
      </c>
      <c r="BD200" s="40">
        <v>0.99614001930610241</v>
      </c>
      <c r="BE200" s="40">
        <v>0.99463280831206091</v>
      </c>
      <c r="BF200" s="36">
        <v>139.01848417675208</v>
      </c>
      <c r="BG200" s="36">
        <v>132.74197964747816</v>
      </c>
      <c r="BH200" s="36">
        <v>171.51062682964505</v>
      </c>
      <c r="BJ200" s="41"/>
      <c r="BK200" s="41"/>
      <c r="BL200" s="35">
        <v>31</v>
      </c>
      <c r="BM200" s="35">
        <v>26.469999313354492</v>
      </c>
      <c r="BN200" s="35">
        <v>15</v>
      </c>
      <c r="BO200" s="35">
        <v>2418</v>
      </c>
      <c r="BP200" s="35">
        <v>1270.5599670410156</v>
      </c>
      <c r="BQ200" s="35">
        <v>360</v>
      </c>
      <c r="BR200" s="35">
        <v>4048.5599670410156</v>
      </c>
      <c r="BS200" s="34">
        <v>131.58863894144693</v>
      </c>
      <c r="BT200" s="35">
        <v>11</v>
      </c>
      <c r="BU200" s="35">
        <v>18</v>
      </c>
      <c r="BV200" s="35">
        <v>39</v>
      </c>
      <c r="BW200" s="35">
        <v>23</v>
      </c>
      <c r="BX200" s="37"/>
      <c r="BY200" s="40">
        <v>0.98635607610804676</v>
      </c>
      <c r="CA200" s="38">
        <v>8.500906043355036E-2</v>
      </c>
      <c r="CB200" s="38">
        <v>8.6146237225986855E-2</v>
      </c>
      <c r="CC200" s="36">
        <v>42.163854171832405</v>
      </c>
      <c r="CD200" s="36">
        <v>39.725202575734791</v>
      </c>
      <c r="CE200" s="35">
        <v>139.54909398646603</v>
      </c>
      <c r="CF200" s="36">
        <v>22.568739595576488</v>
      </c>
      <c r="CG200" s="42">
        <v>0.98635607610804676</v>
      </c>
      <c r="CH200" s="35">
        <v>3895.0133179484574</v>
      </c>
      <c r="CI200" s="42">
        <v>0.99386000276034192</v>
      </c>
      <c r="CJ200" s="42">
        <v>0.99565109860405632</v>
      </c>
      <c r="CK200" s="43">
        <v>0.84980380948022882</v>
      </c>
      <c r="CM200" s="39"/>
      <c r="CN200" s="35"/>
      <c r="CO200" s="42">
        <v>0.99409379435517797</v>
      </c>
      <c r="CQ200" s="37">
        <v>0.96189884144220206</v>
      </c>
    </row>
    <row r="201" spans="1:95" ht="11.25" customHeight="1">
      <c r="A201" s="33">
        <v>44529</v>
      </c>
      <c r="B201" s="34">
        <v>185.85739088058472</v>
      </c>
      <c r="C201" s="35">
        <v>167.91770251592001</v>
      </c>
      <c r="D201" s="35">
        <v>167.91770251592001</v>
      </c>
      <c r="E201" s="35">
        <v>156.14440577228865</v>
      </c>
      <c r="F201" s="34">
        <v>143.72370402018228</v>
      </c>
      <c r="G201" s="36">
        <v>14.142034480969111</v>
      </c>
      <c r="H201" s="34">
        <v>14.142034480969111</v>
      </c>
      <c r="I201" s="34">
        <v>3472.8076985677085</v>
      </c>
      <c r="J201" s="35">
        <v>1089.8715767959554</v>
      </c>
      <c r="K201" s="35">
        <v>308.8038170762531</v>
      </c>
      <c r="L201" s="34">
        <v>611.91782442728675</v>
      </c>
      <c r="M201" s="34">
        <v>23.054403126239777</v>
      </c>
      <c r="N201" s="35">
        <v>11.026018886462502</v>
      </c>
      <c r="O201" s="35">
        <v>18.042576359665912</v>
      </c>
      <c r="P201" s="35">
        <v>39.09224877927614</v>
      </c>
      <c r="Q201" s="34">
        <v>9156.0400899251308</v>
      </c>
      <c r="R201" s="34">
        <v>384.35501893361408</v>
      </c>
      <c r="U201" s="36">
        <v>26.105388226332494</v>
      </c>
      <c r="V201" s="38">
        <v>0.96324013199615599</v>
      </c>
      <c r="W201" s="36">
        <v>15.723689156419738</v>
      </c>
      <c r="X201" s="35">
        <v>4084.7255229949951</v>
      </c>
      <c r="Y201" s="34">
        <v>2074.1323046954999</v>
      </c>
      <c r="Z201" s="35">
        <v>2010.5932182994954</v>
      </c>
      <c r="AA201" s="34">
        <v>920.72164150353979</v>
      </c>
      <c r="AB201" s="34">
        <v>17.939688364664715</v>
      </c>
      <c r="AC201" s="34">
        <v>11.773296743631363</v>
      </c>
      <c r="AD201" s="34">
        <v>12.487372020880381</v>
      </c>
      <c r="AE201" s="39">
        <v>13.675597613376922</v>
      </c>
      <c r="AF201" s="39">
        <v>11.677195465670952</v>
      </c>
      <c r="AG201" s="39">
        <v>6.617224651633995</v>
      </c>
      <c r="AH201" s="35">
        <v>3339.0863228684052</v>
      </c>
      <c r="AI201" s="35">
        <v>7270.2540303040214</v>
      </c>
      <c r="AJ201" s="35">
        <v>10919.453760873572</v>
      </c>
      <c r="AK201" s="35">
        <v>2298.6826587131395</v>
      </c>
      <c r="AL201" s="35">
        <v>4804.9374479323133</v>
      </c>
      <c r="AM201" s="35">
        <v>8848.8220202341872</v>
      </c>
      <c r="AN201" s="38">
        <v>8.7060509505830441E-2</v>
      </c>
      <c r="AO201" s="38">
        <v>9.0742483657994671E-2</v>
      </c>
      <c r="AP201" s="38">
        <v>6.94761511229081E-2</v>
      </c>
      <c r="AQ201" s="36">
        <v>17.389286374073592</v>
      </c>
      <c r="AR201" s="36">
        <v>10.668857372225553</v>
      </c>
      <c r="AS201" s="36">
        <v>11.765629374945803</v>
      </c>
      <c r="AT201" s="36">
        <v>10.868224626225972</v>
      </c>
      <c r="AU201" s="36">
        <v>20.194767694784634</v>
      </c>
      <c r="AV201" s="36">
        <v>51.605644148788883</v>
      </c>
      <c r="AW201" s="36">
        <v>151.30722901814988</v>
      </c>
      <c r="AX201" s="36">
        <v>123.95454530527196</v>
      </c>
      <c r="AY201" s="36">
        <v>91.743371557991793</v>
      </c>
      <c r="AZ201" s="40">
        <v>0.9952033314191201</v>
      </c>
      <c r="BA201" s="40">
        <v>0.99624499245720044</v>
      </c>
      <c r="BB201" s="40">
        <v>0.99558220871773828</v>
      </c>
      <c r="BC201" s="40">
        <v>0.99527197693642921</v>
      </c>
      <c r="BD201" s="40">
        <v>0.99579708000080724</v>
      </c>
      <c r="BE201" s="40">
        <v>0.99416807751011549</v>
      </c>
      <c r="BF201" s="36">
        <v>137.83516852949683</v>
      </c>
      <c r="BG201" s="36">
        <v>132.2423578929974</v>
      </c>
      <c r="BH201" s="36">
        <v>172.7211396436048</v>
      </c>
      <c r="BJ201" s="41"/>
      <c r="BK201" s="41"/>
      <c r="BL201" s="35">
        <v>31</v>
      </c>
      <c r="BM201" s="35">
        <v>26.469999313354492</v>
      </c>
      <c r="BN201" s="35">
        <v>15</v>
      </c>
      <c r="BO201" s="35">
        <v>2418</v>
      </c>
      <c r="BP201" s="35">
        <v>1270.5599670410156</v>
      </c>
      <c r="BQ201" s="35">
        <v>360</v>
      </c>
      <c r="BR201" s="35">
        <v>4048.5599670410156</v>
      </c>
      <c r="BS201" s="34">
        <v>129.53235395749411</v>
      </c>
      <c r="BT201" s="35">
        <v>11</v>
      </c>
      <c r="BU201" s="35">
        <v>18</v>
      </c>
      <c r="BV201" s="35">
        <v>39</v>
      </c>
      <c r="BW201" s="35">
        <v>23</v>
      </c>
      <c r="BX201" s="37"/>
      <c r="BY201" s="40">
        <v>0.9860206168253316</v>
      </c>
      <c r="CA201" s="38">
        <v>8.5425243893255426E-2</v>
      </c>
      <c r="CB201" s="38">
        <v>8.6652413769597605E-2</v>
      </c>
      <c r="CC201" s="36">
        <v>42.20035712917646</v>
      </c>
      <c r="CD201" s="36">
        <v>39.823773121244948</v>
      </c>
      <c r="CE201" s="35">
        <v>139.07048640888587</v>
      </c>
      <c r="CF201" s="36">
        <v>23.140734402281929</v>
      </c>
      <c r="CG201" s="42">
        <v>0.9860206168253316</v>
      </c>
      <c r="CH201" s="35">
        <v>3667.6625472795595</v>
      </c>
      <c r="CI201" s="42">
        <v>0.99371414277375647</v>
      </c>
      <c r="CJ201" s="42">
        <v>0.99526338600882003</v>
      </c>
      <c r="CK201" s="43">
        <v>0.85019364924705698</v>
      </c>
      <c r="CM201" s="39"/>
      <c r="CN201" s="35"/>
      <c r="CO201" s="42">
        <v>0.99394410416349199</v>
      </c>
      <c r="CQ201" s="37">
        <v>0.96324013199615599</v>
      </c>
    </row>
    <row r="202" spans="1:95" ht="11.25" customHeight="1">
      <c r="A202" s="33">
        <v>44528</v>
      </c>
      <c r="B202" s="34">
        <v>185.26970609029135</v>
      </c>
      <c r="C202" s="35">
        <v>167.28359337647757</v>
      </c>
      <c r="D202" s="35">
        <v>167.28359337647757</v>
      </c>
      <c r="E202" s="35">
        <v>155.47642373045286</v>
      </c>
      <c r="F202" s="34">
        <v>143.1133131980896</v>
      </c>
      <c r="G202" s="36">
        <v>14.154390593369802</v>
      </c>
      <c r="H202" s="34">
        <v>14.154390593369802</v>
      </c>
      <c r="I202" s="34">
        <v>3469.4905751546225</v>
      </c>
      <c r="J202" s="35">
        <v>1088.8305636335688</v>
      </c>
      <c r="K202" s="35">
        <v>308.50885678458582</v>
      </c>
      <c r="L202" s="34">
        <v>611.28292338053382</v>
      </c>
      <c r="M202" s="34">
        <v>22.780657291412354</v>
      </c>
      <c r="N202" s="35">
        <v>10.895096965458082</v>
      </c>
      <c r="O202" s="35">
        <v>17.828340488931406</v>
      </c>
      <c r="P202" s="35">
        <v>38.628071059351385</v>
      </c>
      <c r="Q202" s="34">
        <v>8992.4003702799473</v>
      </c>
      <c r="R202" s="34">
        <v>382.65885003407794</v>
      </c>
      <c r="U202" s="36">
        <v>26.111431739948419</v>
      </c>
      <c r="V202" s="38">
        <v>0.96304364696509193</v>
      </c>
      <c r="W202" s="36">
        <v>15.536987536294427</v>
      </c>
      <c r="X202" s="35">
        <v>4080.7734985351563</v>
      </c>
      <c r="Y202" s="34">
        <v>2072.151154736468</v>
      </c>
      <c r="Z202" s="35">
        <v>2008.6223437986885</v>
      </c>
      <c r="AA202" s="34">
        <v>919.79178016511969</v>
      </c>
      <c r="AB202" s="34">
        <v>17.986112713813782</v>
      </c>
      <c r="AC202" s="34">
        <v>11.807169646024704</v>
      </c>
      <c r="AD202" s="34">
        <v>12.437177509069443</v>
      </c>
      <c r="AE202" s="39">
        <v>13.662535086174515</v>
      </c>
      <c r="AF202" s="39">
        <v>11.666041753216808</v>
      </c>
      <c r="AG202" s="39">
        <v>6.6109040739554104</v>
      </c>
      <c r="AH202" s="35">
        <v>3295.4362761936345</v>
      </c>
      <c r="AI202" s="35">
        <v>7175.4010388299685</v>
      </c>
      <c r="AJ202" s="35">
        <v>10777.264570763475</v>
      </c>
      <c r="AK202" s="35">
        <v>2268.6224268735391</v>
      </c>
      <c r="AL202" s="35">
        <v>4742.1790089442038</v>
      </c>
      <c r="AM202" s="35">
        <v>8733.4773657796159</v>
      </c>
      <c r="AN202" s="38">
        <v>8.7232656744082288E-2</v>
      </c>
      <c r="AO202" s="38">
        <v>9.0894467016893701E-2</v>
      </c>
      <c r="AP202" s="38">
        <v>6.9454029821781449E-2</v>
      </c>
      <c r="AQ202" s="36">
        <v>17.459728970988049</v>
      </c>
      <c r="AR202" s="36">
        <v>10.715454269694032</v>
      </c>
      <c r="AS202" s="36">
        <v>11.736304840090048</v>
      </c>
      <c r="AT202" s="36">
        <v>10.868863902980344</v>
      </c>
      <c r="AU202" s="36">
        <v>20.195629862269765</v>
      </c>
      <c r="AV202" s="36">
        <v>51.606476810802327</v>
      </c>
      <c r="AW202" s="36">
        <v>150.83362249047426</v>
      </c>
      <c r="AX202" s="36">
        <v>123.60386461781907</v>
      </c>
      <c r="AY202" s="36">
        <v>91.666231397300123</v>
      </c>
      <c r="AZ202" s="40">
        <v>0.99519748335536262</v>
      </c>
      <c r="BA202" s="40">
        <v>0.99624047501047397</v>
      </c>
      <c r="BB202" s="40">
        <v>0.99557701137341836</v>
      </c>
      <c r="BC202" s="40">
        <v>0.99520904678794042</v>
      </c>
      <c r="BD202" s="40">
        <v>0.99574127635751852</v>
      </c>
      <c r="BE202" s="40">
        <v>0.99409095888734855</v>
      </c>
      <c r="BF202" s="36">
        <v>137.56316095249568</v>
      </c>
      <c r="BG202" s="36">
        <v>132.02123730776344</v>
      </c>
      <c r="BH202" s="36">
        <v>172.77615180561756</v>
      </c>
      <c r="BJ202" s="41"/>
      <c r="BK202" s="41"/>
      <c r="BL202" s="35">
        <v>31</v>
      </c>
      <c r="BM202" s="35">
        <v>26.469999313354492</v>
      </c>
      <c r="BN202" s="35">
        <v>15</v>
      </c>
      <c r="BO202" s="35">
        <v>2418</v>
      </c>
      <c r="BP202" s="35">
        <v>1270.5599670410156</v>
      </c>
      <c r="BQ202" s="35">
        <v>360</v>
      </c>
      <c r="BR202" s="35">
        <v>4048.5599670410156</v>
      </c>
      <c r="BS202" s="34">
        <v>128.90706841150919</v>
      </c>
      <c r="BT202" s="35">
        <v>11</v>
      </c>
      <c r="BU202" s="35">
        <v>18</v>
      </c>
      <c r="BV202" s="35">
        <v>39</v>
      </c>
      <c r="BW202" s="35">
        <v>23</v>
      </c>
      <c r="BX202" s="37"/>
      <c r="BY202" s="40">
        <v>0.98600352048676632</v>
      </c>
      <c r="CA202" s="38">
        <v>8.5559855723813805E-2</v>
      </c>
      <c r="CB202" s="38">
        <v>8.6800958518855803E-2</v>
      </c>
      <c r="CC202" s="36">
        <v>42.230459868907928</v>
      </c>
      <c r="CD202" s="36">
        <v>39.911488080772131</v>
      </c>
      <c r="CE202" s="35">
        <v>138.75140295660768</v>
      </c>
      <c r="CF202" s="36">
        <v>23.141730193324491</v>
      </c>
      <c r="CG202" s="42">
        <v>0.98600352048676632</v>
      </c>
      <c r="CH202" s="35">
        <v>3619.7570999246991</v>
      </c>
      <c r="CI202" s="42">
        <v>0.9937065784629896</v>
      </c>
      <c r="CJ202" s="42">
        <v>0.99520046618611091</v>
      </c>
      <c r="CK202" s="43">
        <v>0.8502041528156461</v>
      </c>
      <c r="CM202" s="39"/>
      <c r="CN202" s="35"/>
      <c r="CO202" s="42">
        <v>0.99394384356645471</v>
      </c>
      <c r="CQ202" s="37">
        <v>0.96304364696509193</v>
      </c>
    </row>
    <row r="203" spans="1:95" ht="11.25" customHeight="1">
      <c r="A203" s="33">
        <v>44527</v>
      </c>
      <c r="B203" s="34">
        <v>186.10531234741211</v>
      </c>
      <c r="C203" s="35">
        <v>168.12433993816376</v>
      </c>
      <c r="D203" s="35">
        <v>168.12433993816376</v>
      </c>
      <c r="E203" s="35">
        <v>156.36439510186514</v>
      </c>
      <c r="F203" s="34">
        <v>143.85614474614462</v>
      </c>
      <c r="G203" s="36">
        <v>14.222274700800577</v>
      </c>
      <c r="H203" s="34">
        <v>14.222274700800577</v>
      </c>
      <c r="I203" s="34">
        <v>3470.5046183268228</v>
      </c>
      <c r="J203" s="35">
        <v>1089.1488009006312</v>
      </c>
      <c r="K203" s="35">
        <v>308.59902601635315</v>
      </c>
      <c r="L203" s="34">
        <v>611.1457347869873</v>
      </c>
      <c r="M203" s="34">
        <v>23.394914766152699</v>
      </c>
      <c r="N203" s="35">
        <v>11.188872279464334</v>
      </c>
      <c r="O203" s="35">
        <v>18.309063730032548</v>
      </c>
      <c r="P203" s="35">
        <v>39.669638081737183</v>
      </c>
      <c r="Q203" s="34">
        <v>9174.0220743815098</v>
      </c>
      <c r="R203" s="34">
        <v>384.1003589630127</v>
      </c>
      <c r="U203" s="36">
        <v>26.060253646638657</v>
      </c>
      <c r="V203" s="38">
        <v>0.96470905460450307</v>
      </c>
      <c r="W203" s="36">
        <v>15.955926753325453</v>
      </c>
      <c r="X203" s="35">
        <v>4081.6503531138101</v>
      </c>
      <c r="Y203" s="34">
        <v>2072.7567914098386</v>
      </c>
      <c r="Z203" s="35">
        <v>2008.8935617039715</v>
      </c>
      <c r="AA203" s="34">
        <v>919.74476080334045</v>
      </c>
      <c r="AB203" s="34">
        <v>17.980972409248352</v>
      </c>
      <c r="AC203" s="34">
        <v>11.759944836298624</v>
      </c>
      <c r="AD203" s="34">
        <v>12.466149499018988</v>
      </c>
      <c r="AE203" s="39">
        <v>13.666528295009924</v>
      </c>
      <c r="AF203" s="39">
        <v>11.669451438221049</v>
      </c>
      <c r="AG203" s="39">
        <v>6.6128362717789964</v>
      </c>
      <c r="AH203" s="35">
        <v>3350.9968859118371</v>
      </c>
      <c r="AI203" s="35">
        <v>7297.5188994050668</v>
      </c>
      <c r="AJ203" s="35">
        <v>10962.381608131243</v>
      </c>
      <c r="AK203" s="35">
        <v>2306.8124686807696</v>
      </c>
      <c r="AL203" s="35">
        <v>4822.4602795991314</v>
      </c>
      <c r="AM203" s="35">
        <v>8882.7539658943988</v>
      </c>
      <c r="AN203" s="38">
        <v>8.7073757038422184E-2</v>
      </c>
      <c r="AO203" s="38">
        <v>9.0786323443720451E-2</v>
      </c>
      <c r="AP203" s="38">
        <v>6.9589657828760962E-2</v>
      </c>
      <c r="AQ203" s="36">
        <v>17.449803986995999</v>
      </c>
      <c r="AR203" s="36">
        <v>10.671370444714697</v>
      </c>
      <c r="AS203" s="36">
        <v>11.765767466136152</v>
      </c>
      <c r="AT203" s="36">
        <v>10.999339245994511</v>
      </c>
      <c r="AU203" s="36">
        <v>20.43615568155019</v>
      </c>
      <c r="AV203" s="36">
        <v>52.212716837276737</v>
      </c>
      <c r="AW203" s="36">
        <v>151.41443345998084</v>
      </c>
      <c r="AX203" s="36">
        <v>124.00133673986839</v>
      </c>
      <c r="AY203" s="36">
        <v>91.672573584140991</v>
      </c>
      <c r="AZ203" s="40">
        <v>0.99514963941309764</v>
      </c>
      <c r="BA203" s="40">
        <v>0.9962033769759624</v>
      </c>
      <c r="BB203" s="40">
        <v>0.99553408343470384</v>
      </c>
      <c r="BC203" s="40">
        <v>0.99523180171976222</v>
      </c>
      <c r="BD203" s="40">
        <v>0.99576229673305905</v>
      </c>
      <c r="BE203" s="40">
        <v>0.99412201249322574</v>
      </c>
      <c r="BF203" s="36">
        <v>137.81419807927753</v>
      </c>
      <c r="BG203" s="36">
        <v>132.17849941284325</v>
      </c>
      <c r="BH203" s="36">
        <v>172.43941663757508</v>
      </c>
      <c r="BJ203" s="41"/>
      <c r="BK203" s="41"/>
      <c r="BL203" s="35">
        <v>31</v>
      </c>
      <c r="BM203" s="35">
        <v>26.469999313354492</v>
      </c>
      <c r="BN203" s="35">
        <v>15</v>
      </c>
      <c r="BO203" s="35">
        <v>2418</v>
      </c>
      <c r="BP203" s="35">
        <v>1270.5599670410156</v>
      </c>
      <c r="BQ203" s="35">
        <v>360</v>
      </c>
      <c r="BR203" s="35">
        <v>4048.5599670410156</v>
      </c>
      <c r="BS203" s="34">
        <v>129.5864807764689</v>
      </c>
      <c r="BT203" s="35">
        <v>11</v>
      </c>
      <c r="BU203" s="35">
        <v>18</v>
      </c>
      <c r="BV203" s="35">
        <v>39</v>
      </c>
      <c r="BW203" s="35">
        <v>23</v>
      </c>
      <c r="BX203" s="37"/>
      <c r="BY203" s="40">
        <v>0.98586379963858262</v>
      </c>
      <c r="CA203" s="38">
        <v>8.5464322414571831E-2</v>
      </c>
      <c r="CB203" s="38">
        <v>8.668417716835361E-2</v>
      </c>
      <c r="CC203" s="36">
        <v>42.207066744565964</v>
      </c>
      <c r="CD203" s="36">
        <v>39.886941897846846</v>
      </c>
      <c r="CE203" s="35">
        <v>139.15491679231633</v>
      </c>
      <c r="CF203" s="36">
        <v>23.417357222936712</v>
      </c>
      <c r="CG203" s="42">
        <v>0.98586379963858262</v>
      </c>
      <c r="CH203" s="35">
        <v>3681.0345091141849</v>
      </c>
      <c r="CI203" s="42">
        <v>0.99364447284907886</v>
      </c>
      <c r="CJ203" s="42">
        <v>0.99522399384777138</v>
      </c>
      <c r="CK203" s="43">
        <v>0.85026994428350378</v>
      </c>
      <c r="CM203" s="39"/>
      <c r="CN203" s="35"/>
      <c r="CO203" s="42">
        <v>0.99387171238202288</v>
      </c>
      <c r="CQ203" s="37">
        <v>0.96470905460450307</v>
      </c>
    </row>
    <row r="204" spans="1:95" ht="11.25" customHeight="1">
      <c r="A204" s="33">
        <v>44526</v>
      </c>
      <c r="B204" s="34">
        <v>185.20000441869101</v>
      </c>
      <c r="C204" s="35">
        <v>167.41756937901181</v>
      </c>
      <c r="D204" s="35">
        <v>167.41756937901181</v>
      </c>
      <c r="E204" s="35">
        <v>155.84106240669888</v>
      </c>
      <c r="F204" s="34">
        <v>143.3161007563273</v>
      </c>
      <c r="G204" s="36">
        <v>14.216688772042593</v>
      </c>
      <c r="H204" s="34">
        <v>14.216688772042593</v>
      </c>
      <c r="I204" s="34">
        <v>3450.1101633707681</v>
      </c>
      <c r="J204" s="35">
        <v>1082.7484071241438</v>
      </c>
      <c r="K204" s="35">
        <v>306.78554076630121</v>
      </c>
      <c r="L204" s="34">
        <v>609.58881123860681</v>
      </c>
      <c r="M204" s="34">
        <v>22.342585444450378</v>
      </c>
      <c r="N204" s="35">
        <v>10.685584342998007</v>
      </c>
      <c r="O204" s="35">
        <v>17.485501652178559</v>
      </c>
      <c r="P204" s="35">
        <v>37.885253579720207</v>
      </c>
      <c r="Q204" s="34">
        <v>9240.2089131673183</v>
      </c>
      <c r="R204" s="34">
        <v>379.53860727945965</v>
      </c>
      <c r="U204" s="36">
        <v>26.086564152329061</v>
      </c>
      <c r="V204" s="38">
        <v>0.9638524428980384</v>
      </c>
      <c r="W204" s="36">
        <v>15.238211397433172</v>
      </c>
      <c r="X204" s="35">
        <v>4059.698974609375</v>
      </c>
      <c r="Y204" s="34">
        <v>2060.5762154803233</v>
      </c>
      <c r="Z204" s="35">
        <v>1999.1227591290519</v>
      </c>
      <c r="AA204" s="34">
        <v>916.37435200490802</v>
      </c>
      <c r="AB204" s="34">
        <v>17.782435039679211</v>
      </c>
      <c r="AC204" s="34">
        <v>11.576506972312927</v>
      </c>
      <c r="AD204" s="34">
        <v>12.306202620267868</v>
      </c>
      <c r="AE204" s="39">
        <v>13.586216805364769</v>
      </c>
      <c r="AF204" s="39">
        <v>11.600875790615826</v>
      </c>
      <c r="AG204" s="39">
        <v>6.5739758735635974</v>
      </c>
      <c r="AH204" s="35">
        <v>3383.2150350467109</v>
      </c>
      <c r="AI204" s="35">
        <v>7360.015873176344</v>
      </c>
      <c r="AJ204" s="35">
        <v>11044.997881179737</v>
      </c>
      <c r="AK204" s="35">
        <v>2329.417780937245</v>
      </c>
      <c r="AL204" s="35">
        <v>4866.617543381597</v>
      </c>
      <c r="AM204" s="35">
        <v>8954.5694871295891</v>
      </c>
      <c r="AN204" s="38">
        <v>8.7011589662407476E-2</v>
      </c>
      <c r="AO204" s="38">
        <v>9.0783533530672131E-2</v>
      </c>
      <c r="AP204" s="38">
        <v>6.980005931687111E-2</v>
      </c>
      <c r="AQ204" s="36">
        <v>17.392838551126843</v>
      </c>
      <c r="AR204" s="36">
        <v>10.576016938547054</v>
      </c>
      <c r="AS204" s="36">
        <v>11.671108510566947</v>
      </c>
      <c r="AT204" s="36">
        <v>10.332323483821547</v>
      </c>
      <c r="AU204" s="36">
        <v>19.209105334319972</v>
      </c>
      <c r="AV204" s="36">
        <v>49.129880507546432</v>
      </c>
      <c r="AW204" s="36">
        <v>150.49843714383755</v>
      </c>
      <c r="AX204" s="36">
        <v>123.16696691216568</v>
      </c>
      <c r="AY204" s="36">
        <v>90.778471641721168</v>
      </c>
      <c r="AZ204" s="40">
        <v>0.99541276604375417</v>
      </c>
      <c r="BA204" s="40">
        <v>0.99640705243502059</v>
      </c>
      <c r="BB204" s="40">
        <v>0.99576917085358796</v>
      </c>
      <c r="BC204" s="40">
        <v>0.99556441804111906</v>
      </c>
      <c r="BD204" s="40">
        <v>0.99605288371993728</v>
      </c>
      <c r="BE204" s="40">
        <v>0.99451342908465223</v>
      </c>
      <c r="BF204" s="36">
        <v>137.91266251493948</v>
      </c>
      <c r="BG204" s="36">
        <v>132.18256145477835</v>
      </c>
      <c r="BH204" s="36">
        <v>171.91962467429488</v>
      </c>
      <c r="BJ204" s="41"/>
      <c r="BK204" s="41"/>
      <c r="BL204" s="35">
        <v>31</v>
      </c>
      <c r="BM204" s="35">
        <v>26.469999313354492</v>
      </c>
      <c r="BN204" s="35">
        <v>15</v>
      </c>
      <c r="BO204" s="35">
        <v>2418</v>
      </c>
      <c r="BP204" s="35">
        <v>1270.5599670410156</v>
      </c>
      <c r="BQ204" s="35">
        <v>360</v>
      </c>
      <c r="BR204" s="35">
        <v>4048.5599670410156</v>
      </c>
      <c r="BS204" s="34">
        <v>129.09223675727844</v>
      </c>
      <c r="BT204" s="35">
        <v>11</v>
      </c>
      <c r="BU204" s="35">
        <v>18</v>
      </c>
      <c r="BV204" s="35">
        <v>39</v>
      </c>
      <c r="BW204" s="35">
        <v>23</v>
      </c>
      <c r="BX204" s="37"/>
      <c r="BY204" s="40">
        <v>0.98663260923175022</v>
      </c>
      <c r="CA204" s="38">
        <v>8.5464766844966344E-2</v>
      </c>
      <c r="CB204" s="38">
        <v>8.6664881188560652E-2</v>
      </c>
      <c r="CC204" s="36">
        <v>41.665144632260009</v>
      </c>
      <c r="CD204" s="36">
        <v>39.639964000240845</v>
      </c>
      <c r="CE204" s="35">
        <v>138.19242145069865</v>
      </c>
      <c r="CF204" s="36">
        <v>22.011074834954218</v>
      </c>
      <c r="CG204" s="42">
        <v>0.98663260923175022</v>
      </c>
      <c r="CH204" s="35">
        <v>3714.7792690804663</v>
      </c>
      <c r="CI204" s="42">
        <v>0.99398548774339934</v>
      </c>
      <c r="CJ204" s="42">
        <v>0.99555256882530618</v>
      </c>
      <c r="CK204" s="43">
        <v>0.84984383939519514</v>
      </c>
      <c r="CM204" s="39"/>
      <c r="CN204" s="35"/>
      <c r="CO204" s="42">
        <v>0.99423973439507951</v>
      </c>
      <c r="CQ204" s="37">
        <v>0.9638524428980384</v>
      </c>
    </row>
    <row r="205" spans="1:95" ht="11.25" customHeight="1">
      <c r="A205" s="33">
        <v>44525</v>
      </c>
      <c r="B205" s="34">
        <v>188.75020996729532</v>
      </c>
      <c r="C205" s="35">
        <v>170.95528145631152</v>
      </c>
      <c r="D205" s="35">
        <v>170.95528145631152</v>
      </c>
      <c r="E205" s="35">
        <v>159.41791984438893</v>
      </c>
      <c r="F205" s="34">
        <v>147.15840578079224</v>
      </c>
      <c r="G205" s="36">
        <v>14.452531605958939</v>
      </c>
      <c r="H205" s="34">
        <v>14.452531605958939</v>
      </c>
      <c r="I205" s="34">
        <v>3445.7349141438804</v>
      </c>
      <c r="J205" s="35">
        <v>1081.3753222350065</v>
      </c>
      <c r="K205" s="35">
        <v>306.3964913920787</v>
      </c>
      <c r="L205" s="34">
        <v>607.86209297180176</v>
      </c>
      <c r="M205" s="34">
        <v>22.588765005270641</v>
      </c>
      <c r="N205" s="35">
        <v>10.80332239382509</v>
      </c>
      <c r="O205" s="35">
        <v>17.67816391716833</v>
      </c>
      <c r="P205" s="35">
        <v>38.30268848719804</v>
      </c>
      <c r="Q205" s="34">
        <v>9875.3023274739589</v>
      </c>
      <c r="R205" s="34">
        <v>386.73871517181396</v>
      </c>
      <c r="U205" s="36">
        <v>25.985676977369522</v>
      </c>
      <c r="V205" s="38">
        <v>0.96714206673357572</v>
      </c>
      <c r="W205" s="36">
        <v>15.406112117734017</v>
      </c>
      <c r="X205" s="35">
        <v>4053.5970071156821</v>
      </c>
      <c r="Y205" s="34">
        <v>2057.9631005167953</v>
      </c>
      <c r="Z205" s="35">
        <v>1995.6339065988868</v>
      </c>
      <c r="AA205" s="34">
        <v>914.25858436388046</v>
      </c>
      <c r="AB205" s="34">
        <v>17.794928510983784</v>
      </c>
      <c r="AC205" s="34">
        <v>11.537361611922583</v>
      </c>
      <c r="AD205" s="34">
        <v>12.262859950462976</v>
      </c>
      <c r="AE205" s="39">
        <v>13.568987475934913</v>
      </c>
      <c r="AF205" s="39">
        <v>11.586164166803641</v>
      </c>
      <c r="AG205" s="39">
        <v>6.5656391012588298</v>
      </c>
      <c r="AH205" s="35">
        <v>3590.4384132920322</v>
      </c>
      <c r="AI205" s="35">
        <v>7816.2612078620095</v>
      </c>
      <c r="AJ205" s="35">
        <v>11736.787307587267</v>
      </c>
      <c r="AK205" s="35">
        <v>2471.5509974400115</v>
      </c>
      <c r="AL205" s="35">
        <v>5166.2677595371797</v>
      </c>
      <c r="AM205" s="35">
        <v>9512.3490537708985</v>
      </c>
      <c r="AN205" s="38">
        <v>8.5718097221578027E-2</v>
      </c>
      <c r="AO205" s="38">
        <v>8.9650102040879823E-2</v>
      </c>
      <c r="AP205" s="38">
        <v>6.9424129920673858E-2</v>
      </c>
      <c r="AQ205" s="36">
        <v>17.446467267559925</v>
      </c>
      <c r="AR205" s="36">
        <v>10.57072104617402</v>
      </c>
      <c r="AS205" s="36">
        <v>11.674069112952713</v>
      </c>
      <c r="AT205" s="36">
        <v>9.8665083314072444</v>
      </c>
      <c r="AU205" s="36">
        <v>18.333489169985441</v>
      </c>
      <c r="AV205" s="36">
        <v>46.85870937554634</v>
      </c>
      <c r="AW205" s="36">
        <v>153.09647573061358</v>
      </c>
      <c r="AX205" s="36">
        <v>124.99112106629121</v>
      </c>
      <c r="AY205" s="36">
        <v>91.465399380213157</v>
      </c>
      <c r="AZ205" s="40">
        <v>0.99562893000993513</v>
      </c>
      <c r="BA205" s="40">
        <v>0.99657815569382102</v>
      </c>
      <c r="BB205" s="40">
        <v>0.9959733722689651</v>
      </c>
      <c r="BC205" s="40">
        <v>0.99600796894677601</v>
      </c>
      <c r="BD205" s="40">
        <v>0.99645130875453747</v>
      </c>
      <c r="BE205" s="40">
        <v>0.99507390770558712</v>
      </c>
      <c r="BF205" s="36">
        <v>139.99377481490816</v>
      </c>
      <c r="BG205" s="36">
        <v>133.85372383098999</v>
      </c>
      <c r="BH205" s="36">
        <v>172.85056382718182</v>
      </c>
      <c r="BJ205" s="41"/>
      <c r="BK205" s="41"/>
      <c r="BL205" s="35">
        <v>31</v>
      </c>
      <c r="BM205" s="35">
        <v>26.469999313354492</v>
      </c>
      <c r="BN205" s="35">
        <v>15</v>
      </c>
      <c r="BO205" s="35">
        <v>2418</v>
      </c>
      <c r="BP205" s="35">
        <v>1270.5599670410156</v>
      </c>
      <c r="BQ205" s="35">
        <v>360</v>
      </c>
      <c r="BR205" s="35">
        <v>4048.5599670410156</v>
      </c>
      <c r="BS205" s="34">
        <v>132.68832008043924</v>
      </c>
      <c r="BT205" s="35">
        <v>11</v>
      </c>
      <c r="BU205" s="35">
        <v>18</v>
      </c>
      <c r="BV205" s="35">
        <v>39</v>
      </c>
      <c r="BW205" s="35">
        <v>23</v>
      </c>
      <c r="BX205" s="37"/>
      <c r="BY205" s="40">
        <v>0.98726029944820526</v>
      </c>
      <c r="CA205" s="38">
        <v>8.4369303995609934E-2</v>
      </c>
      <c r="CB205" s="38">
        <v>8.5503210861541182E-2</v>
      </c>
      <c r="CC205" s="36">
        <v>41.595150073369339</v>
      </c>
      <c r="CD205" s="36">
        <v>39.691257426686661</v>
      </c>
      <c r="CE205" s="35">
        <v>140.15210473243584</v>
      </c>
      <c r="CF205" s="36">
        <v>21.0088130449518</v>
      </c>
      <c r="CG205" s="42">
        <v>0.98726029944820526</v>
      </c>
      <c r="CH205" s="35">
        <v>3943.3055445436003</v>
      </c>
      <c r="CI205" s="42">
        <v>0.9942716168579615</v>
      </c>
      <c r="CJ205" s="42">
        <v>0.99600038788666945</v>
      </c>
      <c r="CK205" s="43">
        <v>0.85004377793234975</v>
      </c>
      <c r="CM205" s="39"/>
      <c r="CN205" s="35"/>
      <c r="CO205" s="42">
        <v>0.99450202481748584</v>
      </c>
      <c r="CQ205" s="37">
        <v>0.96714206673357572</v>
      </c>
    </row>
    <row r="206" spans="1:95" ht="11.25" customHeight="1">
      <c r="A206" s="33">
        <v>44524</v>
      </c>
      <c r="B206" s="34">
        <v>186.26977475484213</v>
      </c>
      <c r="C206" s="35">
        <v>168.25405369202298</v>
      </c>
      <c r="D206" s="35">
        <v>168.25405369202298</v>
      </c>
      <c r="E206" s="35">
        <v>156.65314910809201</v>
      </c>
      <c r="F206" s="34">
        <v>144.36360851923624</v>
      </c>
      <c r="G206" s="36">
        <v>14.514350205659866</v>
      </c>
      <c r="H206" s="34">
        <v>14.514350205659866</v>
      </c>
      <c r="I206" s="34">
        <v>3472.0281956990561</v>
      </c>
      <c r="J206" s="35">
        <v>1089.6269453350985</v>
      </c>
      <c r="K206" s="35">
        <v>308.73450328690592</v>
      </c>
      <c r="L206" s="34">
        <v>613.32644716898596</v>
      </c>
      <c r="M206" s="34">
        <v>23.498387734095257</v>
      </c>
      <c r="N206" s="35">
        <v>11.238359351089036</v>
      </c>
      <c r="O206" s="35">
        <v>18.390042574509334</v>
      </c>
      <c r="P206" s="35">
        <v>39.845092244770214</v>
      </c>
      <c r="Q206" s="34">
        <v>9795.2065531412754</v>
      </c>
      <c r="R206" s="34">
        <v>384.79591623942059</v>
      </c>
      <c r="U206" s="36">
        <v>26.494597329033745</v>
      </c>
      <c r="V206" s="38">
        <v>0.95068373224347769</v>
      </c>
      <c r="W206" s="36">
        <v>16.026497948559268</v>
      </c>
      <c r="X206" s="35">
        <v>4085.354642868042</v>
      </c>
      <c r="Y206" s="34">
        <v>2073.6667470770512</v>
      </c>
      <c r="Z206" s="35">
        <v>2011.6878957909905</v>
      </c>
      <c r="AA206" s="34">
        <v>922.06095045589188</v>
      </c>
      <c r="AB206" s="34">
        <v>18.015721062819164</v>
      </c>
      <c r="AC206" s="34">
        <v>11.600904583930969</v>
      </c>
      <c r="AD206" s="34">
        <v>12.342645217974981</v>
      </c>
      <c r="AE206" s="39">
        <v>13.672528002705834</v>
      </c>
      <c r="AF206" s="39">
        <v>11.674574414304626</v>
      </c>
      <c r="AG206" s="39">
        <v>6.6157393561479845</v>
      </c>
      <c r="AH206" s="35">
        <v>3561.2574025357117</v>
      </c>
      <c r="AI206" s="35">
        <v>7747.9695035668437</v>
      </c>
      <c r="AJ206" s="35">
        <v>11628.0630041615</v>
      </c>
      <c r="AK206" s="35">
        <v>2451.9537582503049</v>
      </c>
      <c r="AL206" s="35">
        <v>5122.9062125288565</v>
      </c>
      <c r="AM206" s="35">
        <v>9426.9034052956868</v>
      </c>
      <c r="AN206" s="38">
        <v>8.6341873945494071E-2</v>
      </c>
      <c r="AO206" s="38">
        <v>9.0664351066730139E-2</v>
      </c>
      <c r="AP206" s="38">
        <v>7.0621659272282006E-2</v>
      </c>
      <c r="AQ206" s="36">
        <v>17.455580978652836</v>
      </c>
      <c r="AR206" s="36">
        <v>10.499557112548478</v>
      </c>
      <c r="AS206" s="36">
        <v>11.598061530836468</v>
      </c>
      <c r="AT206" s="36">
        <v>10.247396351914693</v>
      </c>
      <c r="AU206" s="36">
        <v>19.050149107018591</v>
      </c>
      <c r="AV206" s="36">
        <v>48.71938425353639</v>
      </c>
      <c r="AW206" s="36">
        <v>150.5439870232766</v>
      </c>
      <c r="AX206" s="36">
        <v>122.41667034462589</v>
      </c>
      <c r="AY206" s="36">
        <v>89.058737042749684</v>
      </c>
      <c r="AZ206" s="40">
        <v>0.99541656961789171</v>
      </c>
      <c r="BA206" s="40">
        <v>0.99641023243222104</v>
      </c>
      <c r="BB206" s="40">
        <v>0.99577325760839064</v>
      </c>
      <c r="BC206" s="40">
        <v>0.99582072201915128</v>
      </c>
      <c r="BD206" s="40">
        <v>0.99628137851510357</v>
      </c>
      <c r="BE206" s="40">
        <v>0.99483187827869679</v>
      </c>
      <c r="BF206" s="36">
        <v>138.98239002289159</v>
      </c>
      <c r="BG206" s="36">
        <v>132.35632151790116</v>
      </c>
      <c r="BH206" s="36">
        <v>169.9195420166208</v>
      </c>
      <c r="BJ206" s="41"/>
      <c r="BK206" s="41"/>
      <c r="BL206" s="35">
        <v>31</v>
      </c>
      <c r="BM206" s="35">
        <v>26.469999313354492</v>
      </c>
      <c r="BN206" s="35">
        <v>15</v>
      </c>
      <c r="BO206" s="35">
        <v>2418</v>
      </c>
      <c r="BP206" s="35">
        <v>1270.5599670410156</v>
      </c>
      <c r="BQ206" s="35">
        <v>360</v>
      </c>
      <c r="BR206" s="35">
        <v>4048.5599670410156</v>
      </c>
      <c r="BS206" s="34">
        <v>129.9087744553884</v>
      </c>
      <c r="BT206" s="35">
        <v>11</v>
      </c>
      <c r="BU206" s="35">
        <v>18</v>
      </c>
      <c r="BV206" s="35">
        <v>39</v>
      </c>
      <c r="BW206" s="35">
        <v>23</v>
      </c>
      <c r="BX206" s="37"/>
      <c r="BY206" s="40">
        <v>0.98664347708522482</v>
      </c>
      <c r="CA206" s="38">
        <v>8.5209832276575664E-2</v>
      </c>
      <c r="CB206" s="38">
        <v>8.6300547919691023E-2</v>
      </c>
      <c r="CC206" s="36">
        <v>41.959270864725113</v>
      </c>
      <c r="CD206" s="36">
        <v>39.553199622037781</v>
      </c>
      <c r="CE206" s="35">
        <v>137.71284767069113</v>
      </c>
      <c r="CF206" s="36">
        <v>21.829010772185075</v>
      </c>
      <c r="CG206" s="42">
        <v>0.98664347708522482</v>
      </c>
      <c r="CH206" s="35">
        <v>3910.3950764674873</v>
      </c>
      <c r="CI206" s="42">
        <v>0.99399078935130958</v>
      </c>
      <c r="CJ206" s="42">
        <v>0.99580991709938327</v>
      </c>
      <c r="CK206" s="43">
        <v>0.84987192036321912</v>
      </c>
      <c r="CM206" s="39"/>
      <c r="CN206" s="35"/>
      <c r="CO206" s="42">
        <v>0.99428738028999941</v>
      </c>
      <c r="CQ206" s="37">
        <v>0.95068373224347769</v>
      </c>
    </row>
    <row r="207" spans="1:95" ht="11.25" customHeight="1">
      <c r="A207" s="33">
        <v>44523</v>
      </c>
      <c r="B207" s="34">
        <v>184.55994701385498</v>
      </c>
      <c r="C207" s="35">
        <v>166.64178917805353</v>
      </c>
      <c r="D207" s="35">
        <v>166.64178917805353</v>
      </c>
      <c r="E207" s="35">
        <v>154.99920235077539</v>
      </c>
      <c r="F207" s="34">
        <v>142.59475660324097</v>
      </c>
      <c r="G207" s="36">
        <v>14.483666350444159</v>
      </c>
      <c r="H207" s="34">
        <v>14.483666350444159</v>
      </c>
      <c r="I207" s="34">
        <v>3472.9820861816406</v>
      </c>
      <c r="J207" s="35">
        <v>1089.9263048777459</v>
      </c>
      <c r="K207" s="35">
        <v>308.81932371108786</v>
      </c>
      <c r="L207" s="34">
        <v>613.79816436767578</v>
      </c>
      <c r="M207" s="34">
        <v>23.034548421700794</v>
      </c>
      <c r="N207" s="35">
        <v>11.016523158204729</v>
      </c>
      <c r="O207" s="35">
        <v>18.027037895244099</v>
      </c>
      <c r="P207" s="35">
        <v>39.058582106362216</v>
      </c>
      <c r="Q207" s="34">
        <v>9529.5933736165371</v>
      </c>
      <c r="R207" s="34">
        <v>381.17517630259198</v>
      </c>
      <c r="U207" s="36">
        <v>26.634302006827461</v>
      </c>
      <c r="V207" s="38">
        <v>0.94622457372467839</v>
      </c>
      <c r="W207" s="36">
        <v>15.710147743061341</v>
      </c>
      <c r="X207" s="35">
        <v>4086.7802505493164</v>
      </c>
      <c r="Y207" s="34">
        <v>2074.2364575928068</v>
      </c>
      <c r="Z207" s="35">
        <v>2012.5437929565096</v>
      </c>
      <c r="AA207" s="34">
        <v>922.6174880787637</v>
      </c>
      <c r="AB207" s="34">
        <v>17.918157835801441</v>
      </c>
      <c r="AC207" s="34">
        <v>11.642586827278137</v>
      </c>
      <c r="AD207" s="34">
        <v>12.351063460111618</v>
      </c>
      <c r="AE207" s="39">
        <v>13.676284335776748</v>
      </c>
      <c r="AF207" s="39">
        <v>11.677781837975848</v>
      </c>
      <c r="AG207" s="39">
        <v>6.6175569366661682</v>
      </c>
      <c r="AH207" s="35">
        <v>3471.8519535243636</v>
      </c>
      <c r="AI207" s="35">
        <v>7551.9985761786384</v>
      </c>
      <c r="AJ207" s="35">
        <v>11331.972487377207</v>
      </c>
      <c r="AK207" s="35">
        <v>2390.5226256717656</v>
      </c>
      <c r="AL207" s="35">
        <v>4993.8753269347844</v>
      </c>
      <c r="AM207" s="35">
        <v>9187.7185322112946</v>
      </c>
      <c r="AN207" s="38">
        <v>8.6723393831610221E-2</v>
      </c>
      <c r="AO207" s="38">
        <v>9.097664729295836E-2</v>
      </c>
      <c r="AP207" s="38">
        <v>7.0697685964104154E-2</v>
      </c>
      <c r="AQ207" s="36">
        <v>17.351310996207463</v>
      </c>
      <c r="AR207" s="36">
        <v>10.529677111455243</v>
      </c>
      <c r="AS207" s="36">
        <v>11.594322839786443</v>
      </c>
      <c r="AT207" s="36">
        <v>10.257748534600083</v>
      </c>
      <c r="AU207" s="36">
        <v>19.071997691418591</v>
      </c>
      <c r="AV207" s="36">
        <v>48.784545445600642</v>
      </c>
      <c r="AW207" s="36">
        <v>149.21967123294226</v>
      </c>
      <c r="AX207" s="36">
        <v>121.45758796877261</v>
      </c>
      <c r="AY207" s="36">
        <v>88.570013376039341</v>
      </c>
      <c r="AZ207" s="40">
        <v>0.99539158381523007</v>
      </c>
      <c r="BA207" s="40">
        <v>0.99639017061599167</v>
      </c>
      <c r="BB207" s="40">
        <v>0.99574882687476485</v>
      </c>
      <c r="BC207" s="40">
        <v>0.99570899332872131</v>
      </c>
      <c r="BD207" s="40">
        <v>0.99618092234130218</v>
      </c>
      <c r="BE207" s="40">
        <v>0.99469024379941917</v>
      </c>
      <c r="BF207" s="36">
        <v>138.37096854512239</v>
      </c>
      <c r="BG207" s="36">
        <v>131.90198097054744</v>
      </c>
      <c r="BH207" s="36">
        <v>169.73681438587462</v>
      </c>
      <c r="BJ207" s="41"/>
      <c r="BK207" s="41"/>
      <c r="BL207" s="35">
        <v>31</v>
      </c>
      <c r="BM207" s="35">
        <v>26.469999313354492</v>
      </c>
      <c r="BN207" s="35">
        <v>15</v>
      </c>
      <c r="BO207" s="35">
        <v>2418</v>
      </c>
      <c r="BP207" s="35">
        <v>1270.5599670410156</v>
      </c>
      <c r="BQ207" s="35">
        <v>360</v>
      </c>
      <c r="BR207" s="35">
        <v>4048.5599670410156</v>
      </c>
      <c r="BS207" s="34">
        <v>128.13208214441934</v>
      </c>
      <c r="BT207" s="35">
        <v>11</v>
      </c>
      <c r="BU207" s="35">
        <v>18</v>
      </c>
      <c r="BV207" s="35">
        <v>39</v>
      </c>
      <c r="BW207" s="35">
        <v>23</v>
      </c>
      <c r="BX207" s="37"/>
      <c r="BY207" s="40">
        <v>0.9865712228374095</v>
      </c>
      <c r="CA207" s="38">
        <v>8.5520321680440659E-2</v>
      </c>
      <c r="CB207" s="38">
        <v>8.6633178728559246E-2</v>
      </c>
      <c r="CC207" s="36">
        <v>41.911808123191193</v>
      </c>
      <c r="CD207" s="36">
        <v>39.475310947449145</v>
      </c>
      <c r="CE207" s="35">
        <v>136.6380891258076</v>
      </c>
      <c r="CF207" s="36">
        <v>21.85382062059719</v>
      </c>
      <c r="CG207" s="42">
        <v>0.9865712228374095</v>
      </c>
      <c r="CH207" s="35">
        <v>3811.9431543327428</v>
      </c>
      <c r="CI207" s="42">
        <v>0.99395726864512146</v>
      </c>
      <c r="CJ207" s="42">
        <v>0.99569701068805883</v>
      </c>
      <c r="CK207" s="43">
        <v>0.8498088649897011</v>
      </c>
      <c r="CM207" s="39"/>
      <c r="CN207" s="35"/>
      <c r="CO207" s="42">
        <v>0.99428088758950472</v>
      </c>
      <c r="CQ207" s="37">
        <v>0.94622457372467839</v>
      </c>
    </row>
    <row r="208" spans="1:95" ht="11.25" customHeight="1">
      <c r="A208" s="33">
        <v>44522</v>
      </c>
      <c r="B208" s="34">
        <v>183.28787088394165</v>
      </c>
      <c r="C208" s="35">
        <v>165.20812940597534</v>
      </c>
      <c r="D208" s="35">
        <v>165.20812940597534</v>
      </c>
      <c r="E208" s="35">
        <v>153.47245119015375</v>
      </c>
      <c r="F208" s="34">
        <v>141.07596047719321</v>
      </c>
      <c r="G208" s="36">
        <v>14.31615854303042</v>
      </c>
      <c r="H208" s="34">
        <v>14.31615854303042</v>
      </c>
      <c r="I208" s="34">
        <v>3472.490796407064</v>
      </c>
      <c r="J208" s="35">
        <v>1089.7721233601508</v>
      </c>
      <c r="K208" s="35">
        <v>308.7756379758419</v>
      </c>
      <c r="L208" s="34">
        <v>613.02471796671546</v>
      </c>
      <c r="M208" s="34">
        <v>22.781930585702259</v>
      </c>
      <c r="N208" s="35">
        <v>10.895705932292385</v>
      </c>
      <c r="O208" s="35">
        <v>17.829336980114814</v>
      </c>
      <c r="P208" s="35">
        <v>38.630230123582088</v>
      </c>
      <c r="Q208" s="34">
        <v>9060.0245564778652</v>
      </c>
      <c r="R208" s="34">
        <v>377.89967409769696</v>
      </c>
      <c r="U208" s="36">
        <v>26.612424188190037</v>
      </c>
      <c r="V208" s="38">
        <v>0.94692122214809937</v>
      </c>
      <c r="W208" s="36">
        <v>15.537855955377301</v>
      </c>
      <c r="X208" s="35">
        <v>4085.5155143737793</v>
      </c>
      <c r="Y208" s="34">
        <v>2073.9430350710713</v>
      </c>
      <c r="Z208" s="35">
        <v>2011.5724793027082</v>
      </c>
      <c r="AA208" s="34">
        <v>921.80035594255742</v>
      </c>
      <c r="AB208" s="34">
        <v>18.079741477966309</v>
      </c>
      <c r="AC208" s="34">
        <v>11.735678215821585</v>
      </c>
      <c r="AD208" s="34">
        <v>12.527819981177649</v>
      </c>
      <c r="AE208" s="39">
        <v>13.674349681787282</v>
      </c>
      <c r="AF208" s="39">
        <v>11.676129893144472</v>
      </c>
      <c r="AG208" s="39">
        <v>6.6166208137680407</v>
      </c>
      <c r="AH208" s="35">
        <v>3313.8745541203143</v>
      </c>
      <c r="AI208" s="35">
        <v>7210.5298025348402</v>
      </c>
      <c r="AJ208" s="35">
        <v>10822.9581452533</v>
      </c>
      <c r="AK208" s="35">
        <v>2281.6792785088569</v>
      </c>
      <c r="AL208" s="35">
        <v>4767.2662126579835</v>
      </c>
      <c r="AM208" s="35">
        <v>8773.5628808364836</v>
      </c>
      <c r="AN208" s="38">
        <v>8.7149770214184921E-2</v>
      </c>
      <c r="AO208" s="38">
        <v>9.1166338100834576E-2</v>
      </c>
      <c r="AP208" s="38">
        <v>7.0174520545298949E-2</v>
      </c>
      <c r="AQ208" s="36">
        <v>17.517414992203566</v>
      </c>
      <c r="AR208" s="36">
        <v>10.623578157883014</v>
      </c>
      <c r="AS208" s="36">
        <v>11.778535525502285</v>
      </c>
      <c r="AT208" s="36">
        <v>10.635534425587224</v>
      </c>
      <c r="AU208" s="36">
        <v>19.771220797717266</v>
      </c>
      <c r="AV208" s="36">
        <v>50.557193877318596</v>
      </c>
      <c r="AW208" s="36">
        <v>148.57792373904527</v>
      </c>
      <c r="AX208" s="36">
        <v>121.27694737664477</v>
      </c>
      <c r="AY208" s="36">
        <v>89.283384037078548</v>
      </c>
      <c r="AZ208" s="40">
        <v>0.99522469874056396</v>
      </c>
      <c r="BA208" s="40">
        <v>0.9962600500612333</v>
      </c>
      <c r="BB208" s="40">
        <v>0.99559697347038334</v>
      </c>
      <c r="BC208" s="40">
        <v>0.99533872506720678</v>
      </c>
      <c r="BD208" s="40">
        <v>0.99585271308213896</v>
      </c>
      <c r="BE208" s="40">
        <v>0.99423755268367109</v>
      </c>
      <c r="BF208" s="36">
        <v>137.69399472319918</v>
      </c>
      <c r="BG208" s="36">
        <v>131.62753106006511</v>
      </c>
      <c r="BH208" s="36">
        <v>171.00223709050891</v>
      </c>
      <c r="BJ208" s="41"/>
      <c r="BK208" s="41"/>
      <c r="BL208" s="35">
        <v>31</v>
      </c>
      <c r="BM208" s="35">
        <v>26.469999313354492</v>
      </c>
      <c r="BN208" s="35">
        <v>15</v>
      </c>
      <c r="BO208" s="35">
        <v>2418</v>
      </c>
      <c r="BP208" s="35">
        <v>1270.5599670410156</v>
      </c>
      <c r="BQ208" s="35">
        <v>360</v>
      </c>
      <c r="BR208" s="35">
        <v>4048.5599670410156</v>
      </c>
      <c r="BS208" s="34">
        <v>126.77215623855591</v>
      </c>
      <c r="BT208" s="35">
        <v>11</v>
      </c>
      <c r="BU208" s="35">
        <v>18</v>
      </c>
      <c r="BV208" s="35">
        <v>39</v>
      </c>
      <c r="BW208" s="35">
        <v>23</v>
      </c>
      <c r="BX208" s="37"/>
      <c r="BY208" s="40">
        <v>0.98608459229123324</v>
      </c>
      <c r="CA208" s="38">
        <v>8.5719031990891065E-2</v>
      </c>
      <c r="CB208" s="38">
        <v>8.6900842317025495E-2</v>
      </c>
      <c r="CC208" s="36">
        <v>42.343239674965545</v>
      </c>
      <c r="CD208" s="36">
        <v>39.919528675588865</v>
      </c>
      <c r="CE208" s="35">
        <v>136.46428122398524</v>
      </c>
      <c r="CF208" s="36">
        <v>22.654871209845343</v>
      </c>
      <c r="CG208" s="42">
        <v>0.98608459229123324</v>
      </c>
      <c r="CH208" s="35">
        <v>3638.9928405417077</v>
      </c>
      <c r="CI208" s="42">
        <v>0.99373949562860064</v>
      </c>
      <c r="CJ208" s="42">
        <v>0.99532701365061937</v>
      </c>
      <c r="CK208" s="43">
        <v>0.84995168521329711</v>
      </c>
      <c r="CM208" s="39"/>
      <c r="CN208" s="35"/>
      <c r="CO208" s="42">
        <v>0.99407125383960171</v>
      </c>
      <c r="CQ208" s="37">
        <v>0.94692122214809937</v>
      </c>
    </row>
    <row r="209" spans="1:95" ht="11.25" customHeight="1">
      <c r="A209" s="33">
        <v>44521</v>
      </c>
      <c r="B209" s="34">
        <v>183.04876470565796</v>
      </c>
      <c r="C209" s="35">
        <v>165.44639609257379</v>
      </c>
      <c r="D209" s="35">
        <v>165.44639609257379</v>
      </c>
      <c r="E209" s="35">
        <v>154.01106307903925</v>
      </c>
      <c r="F209" s="34">
        <v>141.59099642435709</v>
      </c>
      <c r="G209" s="36">
        <v>14.228632479906082</v>
      </c>
      <c r="H209" s="34">
        <v>14.228632479906082</v>
      </c>
      <c r="I209" s="34">
        <v>3439.675984700521</v>
      </c>
      <c r="J209" s="35">
        <v>1079.4738478202689</v>
      </c>
      <c r="K209" s="35">
        <v>305.85772832141492</v>
      </c>
      <c r="L209" s="34">
        <v>606.59880383809411</v>
      </c>
      <c r="M209" s="34">
        <v>23.750290671984356</v>
      </c>
      <c r="N209" s="35">
        <v>11.35883466920991</v>
      </c>
      <c r="O209" s="35">
        <v>18.587184004161671</v>
      </c>
      <c r="P209" s="35">
        <v>40.272232009016953</v>
      </c>
      <c r="Q209" s="34">
        <v>9467.1068115234375</v>
      </c>
      <c r="R209" s="34">
        <v>373.57601006825763</v>
      </c>
      <c r="U209" s="36">
        <v>26.540476657726142</v>
      </c>
      <c r="V209" s="38">
        <v>0.94921656299102686</v>
      </c>
      <c r="W209" s="36">
        <v>16.198302157554338</v>
      </c>
      <c r="X209" s="35">
        <v>4046.2747885386152</v>
      </c>
      <c r="Y209" s="34">
        <v>2054.3444085588367</v>
      </c>
      <c r="Z209" s="35">
        <v>1991.9303799797781</v>
      </c>
      <c r="AA209" s="34">
        <v>912.45653215950904</v>
      </c>
      <c r="AB209" s="34">
        <v>17.602368613084156</v>
      </c>
      <c r="AC209" s="34">
        <v>11.435333013534546</v>
      </c>
      <c r="AD209" s="34">
        <v>12.259551535050074</v>
      </c>
      <c r="AE209" s="39">
        <v>13.545127968519804</v>
      </c>
      <c r="AF209" s="39">
        <v>11.565791226645739</v>
      </c>
      <c r="AG209" s="39">
        <v>6.554094178316034</v>
      </c>
      <c r="AH209" s="35">
        <v>3441.0851730756522</v>
      </c>
      <c r="AI209" s="35">
        <v>7490.0419652160699</v>
      </c>
      <c r="AJ209" s="35">
        <v>11246.346185895856</v>
      </c>
      <c r="AK209" s="35">
        <v>2369.072570751614</v>
      </c>
      <c r="AL209" s="35">
        <v>4951.0521656037754</v>
      </c>
      <c r="AM209" s="35">
        <v>9115.1171418618906</v>
      </c>
      <c r="AN209" s="38">
        <v>8.6738358773535029E-2</v>
      </c>
      <c r="AO209" s="38">
        <v>9.0852722594458882E-2</v>
      </c>
      <c r="AP209" s="38">
        <v>7.0537229484705657E-2</v>
      </c>
      <c r="AQ209" s="36">
        <v>17.304968364973163</v>
      </c>
      <c r="AR209" s="36">
        <v>10.507045985521968</v>
      </c>
      <c r="AS209" s="36">
        <v>11.706263942845466</v>
      </c>
      <c r="AT209" s="36">
        <v>10.603319431712878</v>
      </c>
      <c r="AU209" s="36">
        <v>19.706599110688124</v>
      </c>
      <c r="AV209" s="36">
        <v>50.373600450912598</v>
      </c>
      <c r="AW209" s="36">
        <v>148.23037923879775</v>
      </c>
      <c r="AX209" s="36">
        <v>120.83777219790238</v>
      </c>
      <c r="AY209" s="36">
        <v>88.198172722527715</v>
      </c>
      <c r="AZ209" s="40">
        <v>0.99520536651791702</v>
      </c>
      <c r="BA209" s="40">
        <v>0.99624581131798773</v>
      </c>
      <c r="BB209" s="40">
        <v>0.99558181958802672</v>
      </c>
      <c r="BC209" s="40">
        <v>0.99552427411358324</v>
      </c>
      <c r="BD209" s="40">
        <v>0.99601971491078301</v>
      </c>
      <c r="BE209" s="40">
        <v>0.99447362006796736</v>
      </c>
      <c r="BF209" s="36">
        <v>138.34709544517403</v>
      </c>
      <c r="BG209" s="36">
        <v>132.08189757355584</v>
      </c>
      <c r="BH209" s="36">
        <v>170.12292781646491</v>
      </c>
      <c r="BJ209" s="41"/>
      <c r="BK209" s="41"/>
      <c r="BL209" s="35">
        <v>31</v>
      </c>
      <c r="BM209" s="35">
        <v>26.469999313354492</v>
      </c>
      <c r="BN209" s="35">
        <v>15</v>
      </c>
      <c r="BO209" s="35">
        <v>2418</v>
      </c>
      <c r="BP209" s="35">
        <v>1270.5599670410156</v>
      </c>
      <c r="BQ209" s="35">
        <v>360</v>
      </c>
      <c r="BR209" s="35">
        <v>4048.5599670410156</v>
      </c>
      <c r="BS209" s="34">
        <v>127.36175028483073</v>
      </c>
      <c r="BT209" s="35">
        <v>11</v>
      </c>
      <c r="BU209" s="35">
        <v>18</v>
      </c>
      <c r="BV209" s="35">
        <v>39</v>
      </c>
      <c r="BW209" s="35">
        <v>23</v>
      </c>
      <c r="BX209" s="37"/>
      <c r="BY209" s="40">
        <v>0.98602735149653364</v>
      </c>
      <c r="CA209" s="38">
        <v>8.5462774510017978E-2</v>
      </c>
      <c r="CB209" s="38">
        <v>8.6588957359650831E-2</v>
      </c>
      <c r="CC209" s="36">
        <v>41.297253161668777</v>
      </c>
      <c r="CD209" s="36">
        <v>39.5182782933406</v>
      </c>
      <c r="CE209" s="35">
        <v>135.72895296979914</v>
      </c>
      <c r="CF209" s="36">
        <v>22.581092229226254</v>
      </c>
      <c r="CG209" s="42">
        <v>0.98602735149653364</v>
      </c>
      <c r="CH209" s="35">
        <v>3779.2371727368204</v>
      </c>
      <c r="CI209" s="42">
        <v>0.99371558608617705</v>
      </c>
      <c r="CJ209" s="42">
        <v>0.99551471052138862</v>
      </c>
      <c r="CK209" s="43">
        <v>0.85008462461414336</v>
      </c>
      <c r="CM209" s="39"/>
      <c r="CN209" s="35"/>
      <c r="CO209" s="42">
        <v>0.99409056168929155</v>
      </c>
      <c r="CQ209" s="37">
        <v>0.94921656299102686</v>
      </c>
    </row>
    <row r="210" spans="1:95" ht="11.25" customHeight="1">
      <c r="A210" s="33">
        <v>44520</v>
      </c>
      <c r="B210" s="34">
        <v>184.13831186294556</v>
      </c>
      <c r="C210" s="35">
        <v>166.25090994437537</v>
      </c>
      <c r="D210" s="35">
        <v>166.25090994437537</v>
      </c>
      <c r="E210" s="35">
        <v>154.78820764025053</v>
      </c>
      <c r="F210" s="34">
        <v>142.26760387420654</v>
      </c>
      <c r="G210" s="36">
        <v>14.260338942209879</v>
      </c>
      <c r="H210" s="34">
        <v>14.260338942209879</v>
      </c>
      <c r="I210" s="34">
        <v>3471.4930623372397</v>
      </c>
      <c r="J210" s="35">
        <v>1089.4590043802684</v>
      </c>
      <c r="K210" s="35">
        <v>308.68691895770684</v>
      </c>
      <c r="L210" s="34">
        <v>612.23093223571777</v>
      </c>
      <c r="M210" s="34">
        <v>24.103354374567669</v>
      </c>
      <c r="N210" s="35">
        <v>11.527691222619321</v>
      </c>
      <c r="O210" s="35">
        <v>18.863494727922525</v>
      </c>
      <c r="P210" s="35">
        <v>40.870905243832134</v>
      </c>
      <c r="Q210" s="34">
        <v>9693.2547302246094</v>
      </c>
      <c r="R210" s="34">
        <v>379.53314622243244</v>
      </c>
      <c r="U210" s="36">
        <v>26.439524182566895</v>
      </c>
      <c r="V210" s="38">
        <v>0.95244850000120251</v>
      </c>
      <c r="W210" s="36">
        <v>16.439100580373456</v>
      </c>
      <c r="X210" s="35">
        <v>4083.7239945729575</v>
      </c>
      <c r="Y210" s="34">
        <v>2073.3471389992642</v>
      </c>
      <c r="Z210" s="35">
        <v>2010.3768555736931</v>
      </c>
      <c r="AA210" s="34">
        <v>920.91785119342467</v>
      </c>
      <c r="AB210" s="34">
        <v>17.887401918570202</v>
      </c>
      <c r="AC210" s="34">
        <v>11.462702304124832</v>
      </c>
      <c r="AD210" s="34">
        <v>12.26720917224884</v>
      </c>
      <c r="AE210" s="39">
        <v>13.670420696698445</v>
      </c>
      <c r="AF210" s="39">
        <v>11.672775046931447</v>
      </c>
      <c r="AG210" s="39">
        <v>6.6147196919508611</v>
      </c>
      <c r="AH210" s="35">
        <v>3518.865779834885</v>
      </c>
      <c r="AI210" s="35">
        <v>7659.4185988728241</v>
      </c>
      <c r="AJ210" s="35">
        <v>11500.691377905197</v>
      </c>
      <c r="AK210" s="35">
        <v>2422.5943564936001</v>
      </c>
      <c r="AL210" s="35">
        <v>5062.9850462550776</v>
      </c>
      <c r="AM210" s="35">
        <v>9321.2520162986311</v>
      </c>
      <c r="AN210" s="38">
        <v>8.7456102295764865E-2</v>
      </c>
      <c r="AO210" s="38">
        <v>9.1852648440878995E-2</v>
      </c>
      <c r="AP210" s="38">
        <v>7.170241204812304E-2</v>
      </c>
      <c r="AQ210" s="36">
        <v>17.343801988247431</v>
      </c>
      <c r="AR210" s="36">
        <v>10.387506560692705</v>
      </c>
      <c r="AS210" s="36">
        <v>11.552432424550155</v>
      </c>
      <c r="AT210" s="36">
        <v>10.656707042384786</v>
      </c>
      <c r="AU210" s="36">
        <v>19.805511274218262</v>
      </c>
      <c r="AV210" s="36">
        <v>50.626105067804843</v>
      </c>
      <c r="AW210" s="36">
        <v>148.87893863509569</v>
      </c>
      <c r="AX210" s="36">
        <v>121.03861209246729</v>
      </c>
      <c r="AY210" s="36">
        <v>87.86566125974467</v>
      </c>
      <c r="AZ210" s="40">
        <v>0.99524159247225175</v>
      </c>
      <c r="BA210" s="40">
        <v>0.99627423455617847</v>
      </c>
      <c r="BB210" s="40">
        <v>0.99561529876325983</v>
      </c>
      <c r="BC210" s="40">
        <v>0.995601117862006</v>
      </c>
      <c r="BD210" s="40">
        <v>0.99608817504036118</v>
      </c>
      <c r="BE210" s="40">
        <v>0.99456874409368168</v>
      </c>
      <c r="BF210" s="36">
        <v>137.21169461014398</v>
      </c>
      <c r="BG210" s="36">
        <v>130.64402827452281</v>
      </c>
      <c r="BH210" s="36">
        <v>167.35838665993839</v>
      </c>
      <c r="BJ210" s="41"/>
      <c r="BK210" s="41"/>
      <c r="BL210" s="35">
        <v>31</v>
      </c>
      <c r="BM210" s="35">
        <v>26.469999313354492</v>
      </c>
      <c r="BN210" s="35">
        <v>15</v>
      </c>
      <c r="BO210" s="35">
        <v>2418</v>
      </c>
      <c r="BP210" s="35">
        <v>1270.5599670410156</v>
      </c>
      <c r="BQ210" s="35">
        <v>360</v>
      </c>
      <c r="BR210" s="35">
        <v>4048.5599670410156</v>
      </c>
      <c r="BS210" s="34">
        <v>127.9989652633667</v>
      </c>
      <c r="BT210" s="35">
        <v>11</v>
      </c>
      <c r="BU210" s="35">
        <v>18</v>
      </c>
      <c r="BV210" s="35">
        <v>39</v>
      </c>
      <c r="BW210" s="35">
        <v>23</v>
      </c>
      <c r="BX210" s="37"/>
      <c r="BY210" s="40">
        <v>0.98613279726982639</v>
      </c>
      <c r="CA210" s="38">
        <v>8.6342406622578693E-2</v>
      </c>
      <c r="CB210" s="38">
        <v>8.7435044693897873E-2</v>
      </c>
      <c r="CC210" s="36">
        <v>41.617313394943878</v>
      </c>
      <c r="CD210" s="36">
        <v>39.283740973490289</v>
      </c>
      <c r="CE210" s="35">
        <v>136.19288097800614</v>
      </c>
      <c r="CF210" s="36">
        <v>22.694533338476305</v>
      </c>
      <c r="CG210" s="42">
        <v>0.98613279726982639</v>
      </c>
      <c r="CH210" s="35">
        <v>3864.6605510955314</v>
      </c>
      <c r="CI210" s="42">
        <v>0.99376313804126082</v>
      </c>
      <c r="CJ210" s="42">
        <v>0.99559179635614781</v>
      </c>
      <c r="CK210" s="43">
        <v>0.85008023729092885</v>
      </c>
      <c r="CM210" s="39"/>
      <c r="CN210" s="35"/>
      <c r="CO210" s="42">
        <v>0.99406087431942436</v>
      </c>
      <c r="CQ210" s="37">
        <v>0.95244850000120251</v>
      </c>
    </row>
    <row r="211" spans="1:95" ht="11.25" customHeight="1">
      <c r="A211" s="33">
        <v>44519</v>
      </c>
      <c r="B211" s="34">
        <v>183.70704094568887</v>
      </c>
      <c r="C211" s="35">
        <v>165.82423935333887</v>
      </c>
      <c r="D211" s="35">
        <v>165.82423935333887</v>
      </c>
      <c r="E211" s="35">
        <v>154.26504755020142</v>
      </c>
      <c r="F211" s="34">
        <v>141.77772521972656</v>
      </c>
      <c r="G211" s="36">
        <v>14.492573579152426</v>
      </c>
      <c r="H211" s="34">
        <v>14.492573579152426</v>
      </c>
      <c r="I211" s="34">
        <v>3470.9082463582358</v>
      </c>
      <c r="J211" s="35">
        <v>1089.2754715248689</v>
      </c>
      <c r="K211" s="35">
        <v>308.63491682505833</v>
      </c>
      <c r="L211" s="34">
        <v>613.90923118591309</v>
      </c>
      <c r="M211" s="34">
        <v>24.542520642280579</v>
      </c>
      <c r="N211" s="35">
        <v>11.737727263699407</v>
      </c>
      <c r="O211" s="35">
        <v>19.207190067871757</v>
      </c>
      <c r="P211" s="35">
        <v>41.615578480388805</v>
      </c>
      <c r="Q211" s="34">
        <v>9679.0763854980469</v>
      </c>
      <c r="R211" s="34">
        <v>379.11428642272949</v>
      </c>
      <c r="U211" s="36">
        <v>26.555902693006729</v>
      </c>
      <c r="V211" s="38">
        <v>0.94872386540271048</v>
      </c>
      <c r="W211" s="36">
        <v>16.738623142015634</v>
      </c>
      <c r="X211" s="35">
        <v>4084.8174775441489</v>
      </c>
      <c r="Y211" s="34">
        <v>2072.9978580083084</v>
      </c>
      <c r="Z211" s="35">
        <v>2011.8196195358403</v>
      </c>
      <c r="AA211" s="34">
        <v>922.54414801097141</v>
      </c>
      <c r="AB211" s="34">
        <v>17.882801592350006</v>
      </c>
      <c r="AC211" s="34">
        <v>11.559191803137461</v>
      </c>
      <c r="AD211" s="34">
        <v>12.362732281287512</v>
      </c>
      <c r="AE211" s="39">
        <v>13.668117745109726</v>
      </c>
      <c r="AF211" s="39">
        <v>11.670808623480738</v>
      </c>
      <c r="AG211" s="39">
        <v>6.6136053605369645</v>
      </c>
      <c r="AH211" s="35">
        <v>3515.8222630666337</v>
      </c>
      <c r="AI211" s="35">
        <v>7644.3802736436992</v>
      </c>
      <c r="AJ211" s="35">
        <v>11466.571780357863</v>
      </c>
      <c r="AK211" s="35">
        <v>2421.1895651178156</v>
      </c>
      <c r="AL211" s="35">
        <v>5056.1811428429755</v>
      </c>
      <c r="AM211" s="35">
        <v>9298.5889402290486</v>
      </c>
      <c r="AN211" s="38">
        <v>8.7483210441086201E-2</v>
      </c>
      <c r="AO211" s="38">
        <v>9.198830461820931E-2</v>
      </c>
      <c r="AP211" s="38">
        <v>7.1918861190753136E-2</v>
      </c>
      <c r="AQ211" s="36">
        <v>17.328522646878842</v>
      </c>
      <c r="AR211" s="36">
        <v>10.45851602060976</v>
      </c>
      <c r="AS211" s="36">
        <v>11.60484928186621</v>
      </c>
      <c r="AT211" s="36">
        <v>10.812889592876187</v>
      </c>
      <c r="AU211" s="36">
        <v>20.111150317132342</v>
      </c>
      <c r="AV211" s="36">
        <v>51.463408953775208</v>
      </c>
      <c r="AW211" s="36">
        <v>148.22580738109085</v>
      </c>
      <c r="AX211" s="36">
        <v>120.36720010874218</v>
      </c>
      <c r="AY211" s="36">
        <v>87.243945997068266</v>
      </c>
      <c r="AZ211" s="40">
        <v>0.99515208249993914</v>
      </c>
      <c r="BA211" s="40">
        <v>0.99620124565848278</v>
      </c>
      <c r="BB211" s="40">
        <v>0.99552452756564547</v>
      </c>
      <c r="BC211" s="40">
        <v>0.99553405906391723</v>
      </c>
      <c r="BD211" s="40">
        <v>0.99602246245754078</v>
      </c>
      <c r="BE211" s="40">
        <v>0.99446546037419437</v>
      </c>
      <c r="BF211" s="36">
        <v>137.16917725694529</v>
      </c>
      <c r="BG211" s="36">
        <v>130.45136607099258</v>
      </c>
      <c r="BH211" s="36">
        <v>166.85469988424794</v>
      </c>
      <c r="BJ211" s="41"/>
      <c r="BK211" s="41"/>
      <c r="BL211" s="35">
        <v>31</v>
      </c>
      <c r="BM211" s="35">
        <v>26.469999313354492</v>
      </c>
      <c r="BN211" s="35">
        <v>15</v>
      </c>
      <c r="BO211" s="35">
        <v>2418</v>
      </c>
      <c r="BP211" s="35">
        <v>1270.5599670410156</v>
      </c>
      <c r="BQ211" s="35">
        <v>360</v>
      </c>
      <c r="BR211" s="35">
        <v>4048.5599670410156</v>
      </c>
      <c r="BS211" s="34">
        <v>127.29129886627197</v>
      </c>
      <c r="BT211" s="35">
        <v>11</v>
      </c>
      <c r="BU211" s="35">
        <v>18</v>
      </c>
      <c r="BV211" s="35">
        <v>39</v>
      </c>
      <c r="BW211" s="35">
        <v>23</v>
      </c>
      <c r="BX211" s="37"/>
      <c r="BY211" s="40">
        <v>0.98587513091513268</v>
      </c>
      <c r="CA211" s="38">
        <v>8.6434544697712321E-2</v>
      </c>
      <c r="CB211" s="38">
        <v>8.7513054775878299E-2</v>
      </c>
      <c r="CC211" s="36">
        <v>41.804725676774979</v>
      </c>
      <c r="CD211" s="36">
        <v>39.39188794935481</v>
      </c>
      <c r="CE211" s="35">
        <v>135.5109187938375</v>
      </c>
      <c r="CF211" s="36">
        <v>23.043537576465262</v>
      </c>
      <c r="CG211" s="42">
        <v>0.98587513091513268</v>
      </c>
      <c r="CH211" s="35">
        <v>3859.6710584385924</v>
      </c>
      <c r="CI211" s="42">
        <v>0.99364129215399788</v>
      </c>
      <c r="CJ211" s="42">
        <v>0.99551937235952104</v>
      </c>
      <c r="CK211" s="43">
        <v>0.8497095073254034</v>
      </c>
      <c r="CM211" s="39"/>
      <c r="CN211" s="35"/>
      <c r="CO211" s="42">
        <v>0.99396954042850216</v>
      </c>
      <c r="CQ211" s="37">
        <v>0.94872386540271048</v>
      </c>
    </row>
    <row r="212" spans="1:95" ht="11.25" customHeight="1">
      <c r="A212" s="33">
        <v>44518</v>
      </c>
      <c r="B212" s="34">
        <v>182.74118394118088</v>
      </c>
      <c r="C212" s="35">
        <v>164.98550122648805</v>
      </c>
      <c r="D212" s="35">
        <v>164.98550122648805</v>
      </c>
      <c r="E212" s="35">
        <v>153.46292634062715</v>
      </c>
      <c r="F212" s="34">
        <v>141.03304265619633</v>
      </c>
      <c r="G212" s="36">
        <v>14.258999897883488</v>
      </c>
      <c r="H212" s="34">
        <v>14.258999897883488</v>
      </c>
      <c r="I212" s="34">
        <v>3460.1325549450548</v>
      </c>
      <c r="J212" s="35">
        <v>1052.6995367148331</v>
      </c>
      <c r="K212" s="35">
        <v>329.22044172090364</v>
      </c>
      <c r="L212" s="34">
        <v>610.55127892127405</v>
      </c>
      <c r="M212" s="34">
        <v>24.630429320282989</v>
      </c>
      <c r="N212" s="35">
        <v>11.51351833324601</v>
      </c>
      <c r="O212" s="35">
        <v>21.665118809958724</v>
      </c>
      <c r="P212" s="35">
        <v>57.32611686897237</v>
      </c>
      <c r="Q212" s="34">
        <v>9709.9812628777472</v>
      </c>
      <c r="R212" s="34">
        <v>374.4160602276142</v>
      </c>
      <c r="U212" s="36">
        <v>26.546417739656235</v>
      </c>
      <c r="V212" s="38">
        <v>0.94902677237984978</v>
      </c>
      <c r="W212" s="36">
        <v>18.960929273684105</v>
      </c>
      <c r="X212" s="35">
        <v>4070.6838338663288</v>
      </c>
      <c r="Y212" s="34">
        <v>2078.2125765093178</v>
      </c>
      <c r="Z212" s="35">
        <v>1992.4712573570109</v>
      </c>
      <c r="AA212" s="34">
        <v>939.77172064217768</v>
      </c>
      <c r="AB212" s="34">
        <v>17.755682714692838</v>
      </c>
      <c r="AC212" s="34">
        <v>11.522574885860903</v>
      </c>
      <c r="AD212" s="34">
        <v>12.313402333102383</v>
      </c>
      <c r="AE212" s="39">
        <v>13.70250050445704</v>
      </c>
      <c r="AF212" s="39">
        <v>11.278923607658927</v>
      </c>
      <c r="AG212" s="39">
        <v>7.0547237511622205</v>
      </c>
      <c r="AH212" s="35">
        <v>3533.5342041488752</v>
      </c>
      <c r="AI212" s="35">
        <v>7467.4075884354088</v>
      </c>
      <c r="AJ212" s="35">
        <v>11463.059353455375</v>
      </c>
      <c r="AK212" s="35">
        <v>2424.9222802482059</v>
      </c>
      <c r="AL212" s="35">
        <v>5018.8604262051622</v>
      </c>
      <c r="AM212" s="35">
        <v>9181.5590090029964</v>
      </c>
      <c r="AN212" s="38">
        <v>8.8140693413225751E-2</v>
      </c>
      <c r="AO212" s="38">
        <v>8.9215440136414484E-2</v>
      </c>
      <c r="AP212" s="38">
        <v>7.6631438221526169E-2</v>
      </c>
      <c r="AQ212" s="36">
        <v>17.348057642159894</v>
      </c>
      <c r="AR212" s="36">
        <v>10.436698320700936</v>
      </c>
      <c r="AS212" s="36">
        <v>11.403781967472593</v>
      </c>
      <c r="AT212" s="36">
        <v>10.620049353422797</v>
      </c>
      <c r="AU212" s="36">
        <v>22.09311767406156</v>
      </c>
      <c r="AV212" s="36">
        <v>76.608354396953729</v>
      </c>
      <c r="AW212" s="36">
        <v>147.53729887637618</v>
      </c>
      <c r="AX212" s="36">
        <v>119.97923734869812</v>
      </c>
      <c r="AY212" s="36">
        <v>87.367820139858139</v>
      </c>
      <c r="AZ212" s="40">
        <v>0.99525200521805279</v>
      </c>
      <c r="BA212" s="40">
        <v>0.9956832593516971</v>
      </c>
      <c r="BB212" s="40">
        <v>0.99375638529221866</v>
      </c>
      <c r="BC212" s="40">
        <v>0.99562045784315367</v>
      </c>
      <c r="BD212" s="40">
        <v>0.995597981255126</v>
      </c>
      <c r="BE212" s="40">
        <v>0.99165628034173325</v>
      </c>
      <c r="BF212" s="36">
        <v>136.1459677171018</v>
      </c>
      <c r="BG212" s="36">
        <v>134.50586559514196</v>
      </c>
      <c r="BH212" s="36">
        <v>156.59369416127097</v>
      </c>
      <c r="BJ212" s="41"/>
      <c r="BK212" s="41"/>
      <c r="BL212" s="35">
        <v>30.274725274725274</v>
      </c>
      <c r="BM212" s="35">
        <v>24.920000076293945</v>
      </c>
      <c r="BN212" s="35">
        <v>15.586923232445351</v>
      </c>
      <c r="BO212" s="35">
        <v>2361.4285714285716</v>
      </c>
      <c r="BP212" s="35">
        <v>1196.1600036621094</v>
      </c>
      <c r="BQ212" s="35">
        <v>374.08615757868841</v>
      </c>
      <c r="BR212" s="35">
        <v>3931.6747326693694</v>
      </c>
      <c r="BS212" s="34">
        <v>126.82444763183594</v>
      </c>
      <c r="BT212" s="35">
        <v>13.098901098901099</v>
      </c>
      <c r="BU212" s="35">
        <v>24.64835164835165</v>
      </c>
      <c r="BV212" s="35">
        <v>65.219780219780219</v>
      </c>
      <c r="BW212" s="35">
        <v>28.021978021978022</v>
      </c>
      <c r="BX212" s="37"/>
      <c r="BY212" s="40">
        <v>0.98580731675073141</v>
      </c>
      <c r="CA212" s="38">
        <v>8.664313153397421E-2</v>
      </c>
      <c r="CB212" s="38">
        <v>8.7372602405641334E-2</v>
      </c>
      <c r="CC212" s="36">
        <v>41.591659933656125</v>
      </c>
      <c r="CD212" s="36">
        <v>39.188537930333425</v>
      </c>
      <c r="CE212" s="35">
        <v>134.84366623252919</v>
      </c>
      <c r="CF212" s="36">
        <v>23.077816486874948</v>
      </c>
      <c r="CG212" s="42">
        <v>0.98580731675073141</v>
      </c>
      <c r="CH212" s="35">
        <v>3856.965802922683</v>
      </c>
      <c r="CI212" s="42">
        <v>0.99361404000480924</v>
      </c>
      <c r="CJ212" s="42">
        <v>0.99497899693475755</v>
      </c>
      <c r="CK212" s="43">
        <v>0.85001260136153256</v>
      </c>
      <c r="CM212" s="39"/>
      <c r="CN212" s="35"/>
      <c r="CO212" s="42">
        <v>0.99396056968854118</v>
      </c>
      <c r="CQ212" s="37">
        <v>0.94902677237984978</v>
      </c>
    </row>
    <row r="213" spans="1:95" ht="11.25" customHeight="1">
      <c r="A213" s="33">
        <v>44517</v>
      </c>
      <c r="B213" s="34">
        <v>183.05674632390341</v>
      </c>
      <c r="C213" s="35">
        <v>165.21840796868008</v>
      </c>
      <c r="D213" s="35">
        <v>165.21840796868008</v>
      </c>
      <c r="E213" s="35">
        <v>153.68964835007986</v>
      </c>
      <c r="F213" s="34">
        <v>141.22211662928262</v>
      </c>
      <c r="G213" s="36">
        <v>14.27556304136912</v>
      </c>
      <c r="H213" s="34">
        <v>14.27556304136912</v>
      </c>
      <c r="I213" s="34">
        <v>3469.489875793457</v>
      </c>
      <c r="J213" s="35">
        <v>1039.3038575550497</v>
      </c>
      <c r="K213" s="35">
        <v>329.26580700052091</v>
      </c>
      <c r="L213" s="34">
        <v>613.23406728108728</v>
      </c>
      <c r="M213" s="34">
        <v>24.925774375597637</v>
      </c>
      <c r="N213" s="35">
        <v>11.078121944710061</v>
      </c>
      <c r="O213" s="35">
        <v>20.079096024786985</v>
      </c>
      <c r="P213" s="35">
        <v>54.69822710200593</v>
      </c>
      <c r="Q213" s="34">
        <v>9691.0917663574219</v>
      </c>
      <c r="R213" s="34">
        <v>375.71049690246582</v>
      </c>
      <c r="U213" s="36">
        <v>26.66897005505032</v>
      </c>
      <c r="V213" s="38">
        <v>0.94512190747750169</v>
      </c>
      <c r="W213" s="36">
        <v>17.914099871815992</v>
      </c>
      <c r="X213" s="35">
        <v>4082.7239430745444</v>
      </c>
      <c r="Y213" s="34">
        <v>2100.9202112378866</v>
      </c>
      <c r="Z213" s="35">
        <v>1981.8037318366578</v>
      </c>
      <c r="AA213" s="34">
        <v>942.49987428160819</v>
      </c>
      <c r="AB213" s="34">
        <v>17.838338355223339</v>
      </c>
      <c r="AC213" s="34">
        <v>11.52875961860021</v>
      </c>
      <c r="AD213" s="34">
        <v>12.477167308330536</v>
      </c>
      <c r="AE213" s="39">
        <v>13.852221172997055</v>
      </c>
      <c r="AF213" s="39">
        <v>11.135398473804104</v>
      </c>
      <c r="AG213" s="39">
        <v>7.0556958642968759</v>
      </c>
      <c r="AH213" s="35">
        <v>3563.8245741040573</v>
      </c>
      <c r="AI213" s="35">
        <v>7471.5474779063788</v>
      </c>
      <c r="AJ213" s="35">
        <v>11453.901010212539</v>
      </c>
      <c r="AK213" s="35">
        <v>2434.2166195185182</v>
      </c>
      <c r="AL213" s="35">
        <v>5044.1966173662058</v>
      </c>
      <c r="AM213" s="35">
        <v>9180.8759846984922</v>
      </c>
      <c r="AN213" s="38">
        <v>8.8611598275567943E-2</v>
      </c>
      <c r="AO213" s="38">
        <v>8.7660295719395057E-2</v>
      </c>
      <c r="AP213" s="38">
        <v>7.6168316384803217E-2</v>
      </c>
      <c r="AQ213" s="36">
        <v>17.42289906326873</v>
      </c>
      <c r="AR213" s="36">
        <v>10.484854726417947</v>
      </c>
      <c r="AS213" s="36">
        <v>11.495215798231184</v>
      </c>
      <c r="AT213" s="36">
        <v>10.248308172961831</v>
      </c>
      <c r="AU213" s="36">
        <v>20.030909659628694</v>
      </c>
      <c r="AV213" s="36">
        <v>72.811230952810462</v>
      </c>
      <c r="AW213" s="36">
        <v>147.74632161705358</v>
      </c>
      <c r="AX213" s="36">
        <v>120.05787751130374</v>
      </c>
      <c r="AY213" s="36">
        <v>87.549430660329691</v>
      </c>
      <c r="AZ213" s="40">
        <v>0.99544899913348672</v>
      </c>
      <c r="BA213" s="40">
        <v>0.99601936689865367</v>
      </c>
      <c r="BB213" s="40">
        <v>0.99404215597801671</v>
      </c>
      <c r="BC213" s="40">
        <v>0.99578989474856638</v>
      </c>
      <c r="BD213" s="40">
        <v>0.9960289197311093</v>
      </c>
      <c r="BE213" s="40">
        <v>0.99206925013755087</v>
      </c>
      <c r="BF213" s="36">
        <v>135.42245296921419</v>
      </c>
      <c r="BG213" s="36">
        <v>136.89207755370339</v>
      </c>
      <c r="BH213" s="36">
        <v>157.54582180044338</v>
      </c>
      <c r="BJ213" s="41"/>
      <c r="BK213" s="41"/>
      <c r="BL213" s="35">
        <v>31</v>
      </c>
      <c r="BM213" s="35">
        <v>24.920000076293945</v>
      </c>
      <c r="BN213" s="35">
        <v>15.789999961853027</v>
      </c>
      <c r="BO213" s="35">
        <v>2418</v>
      </c>
      <c r="BP213" s="35">
        <v>1196.1600036621094</v>
      </c>
      <c r="BQ213" s="35">
        <v>378.95999908447266</v>
      </c>
      <c r="BR213" s="35">
        <v>3993.120002746582</v>
      </c>
      <c r="BS213" s="34">
        <v>126.94293292363484</v>
      </c>
      <c r="BT213" s="35">
        <v>16</v>
      </c>
      <c r="BU213" s="35">
        <v>29</v>
      </c>
      <c r="BV213" s="35">
        <v>79</v>
      </c>
      <c r="BW213" s="35">
        <v>36</v>
      </c>
      <c r="BX213" s="37"/>
      <c r="BY213" s="40">
        <v>0.98563872742837699</v>
      </c>
      <c r="CA213" s="38">
        <v>8.6316256355070273E-2</v>
      </c>
      <c r="CB213" s="38">
        <v>8.7145722930228611E-2</v>
      </c>
      <c r="CC213" s="36">
        <v>41.844265282154083</v>
      </c>
      <c r="CD213" s="36">
        <v>39.402969587917859</v>
      </c>
      <c r="CE213" s="35">
        <v>135.0885927746246</v>
      </c>
      <c r="CF213" s="36">
        <v>23.325195450761623</v>
      </c>
      <c r="CG213" s="42">
        <v>0.98563872742837699</v>
      </c>
      <c r="CH213" s="35">
        <v>3856.3295804937516</v>
      </c>
      <c r="CI213" s="42">
        <v>0.99353639935194382</v>
      </c>
      <c r="CJ213" s="42">
        <v>0.99527107960521755</v>
      </c>
      <c r="CK213" s="43">
        <v>0.84979781248220176</v>
      </c>
      <c r="CM213" s="39"/>
      <c r="CN213" s="35"/>
      <c r="CO213" s="42">
        <v>0.99389583098097034</v>
      </c>
      <c r="CQ213" s="37">
        <v>0.94512190747750169</v>
      </c>
    </row>
    <row r="214" spans="1:95" ht="11.25" customHeight="1">
      <c r="A214" s="33">
        <v>44516</v>
      </c>
      <c r="B214" s="34">
        <v>180.09433635075888</v>
      </c>
      <c r="C214" s="35">
        <v>162.57830266157788</v>
      </c>
      <c r="D214" s="35">
        <v>162.57830266157788</v>
      </c>
      <c r="E214" s="35">
        <v>151.26507583260539</v>
      </c>
      <c r="F214" s="34">
        <v>138.86286815007529</v>
      </c>
      <c r="G214" s="36">
        <v>14.179976065953573</v>
      </c>
      <c r="H214" s="34">
        <v>14.179976065953573</v>
      </c>
      <c r="I214" s="34">
        <v>3431.4855982462564</v>
      </c>
      <c r="J214" s="35">
        <v>1027.9194772362093</v>
      </c>
      <c r="K214" s="35">
        <v>325.65907818330857</v>
      </c>
      <c r="L214" s="34">
        <v>607.24240684509277</v>
      </c>
      <c r="M214" s="34">
        <v>25.325954616069794</v>
      </c>
      <c r="N214" s="35">
        <v>11.255979829364351</v>
      </c>
      <c r="O214" s="35">
        <v>20.401463440722889</v>
      </c>
      <c r="P214" s="35">
        <v>55.576400407486496</v>
      </c>
      <c r="Q214" s="34">
        <v>9536.2551676432286</v>
      </c>
      <c r="R214" s="34">
        <v>364.86975256601971</v>
      </c>
      <c r="U214" s="36">
        <v>26.663384570015801</v>
      </c>
      <c r="V214" s="38">
        <v>0.9452994576096565</v>
      </c>
      <c r="W214" s="36">
        <v>18.201708540919725</v>
      </c>
      <c r="X214" s="35">
        <v>4038.7280050913491</v>
      </c>
      <c r="Y214" s="34">
        <v>2077.9070428267387</v>
      </c>
      <c r="Z214" s="35">
        <v>1960.8209622646107</v>
      </c>
      <c r="AA214" s="34">
        <v>932.90148502840134</v>
      </c>
      <c r="AB214" s="34">
        <v>17.516033689181011</v>
      </c>
      <c r="AC214" s="34">
        <v>11.313226828972498</v>
      </c>
      <c r="AD214" s="34">
        <v>12.196064760287603</v>
      </c>
      <c r="AE214" s="39">
        <v>13.700485996659815</v>
      </c>
      <c r="AF214" s="39">
        <v>11.013422970387957</v>
      </c>
      <c r="AG214" s="39">
        <v>6.9784088182137545</v>
      </c>
      <c r="AH214" s="35">
        <v>3519.4969398710864</v>
      </c>
      <c r="AI214" s="35">
        <v>7374.982701931357</v>
      </c>
      <c r="AJ214" s="35">
        <v>11300.319737247184</v>
      </c>
      <c r="AK214" s="35">
        <v>2404.3212018811601</v>
      </c>
      <c r="AL214" s="35">
        <v>4980.3794658410297</v>
      </c>
      <c r="AM214" s="35">
        <v>9060.1535454415316</v>
      </c>
      <c r="AN214" s="38">
        <v>8.9200160036065498E-2</v>
      </c>
      <c r="AO214" s="38">
        <v>8.8272187766704382E-2</v>
      </c>
      <c r="AP214" s="38">
        <v>7.6829731824493333E-2</v>
      </c>
      <c r="AQ214" s="36">
        <v>17.38678825185416</v>
      </c>
      <c r="AR214" s="36">
        <v>10.452368395499695</v>
      </c>
      <c r="AS214" s="36">
        <v>11.407274578178322</v>
      </c>
      <c r="AT214" s="36">
        <v>10.428796977809618</v>
      </c>
      <c r="AU214" s="36">
        <v>20.391329594794598</v>
      </c>
      <c r="AV214" s="36">
        <v>74.158721828897214</v>
      </c>
      <c r="AW214" s="36">
        <v>145.1910173299558</v>
      </c>
      <c r="AX214" s="36">
        <v>117.94182316913655</v>
      </c>
      <c r="AY214" s="36">
        <v>85.861110200216544</v>
      </c>
      <c r="AZ214" s="40">
        <v>0.99531843756127203</v>
      </c>
      <c r="BA214" s="40">
        <v>0.99590363272906191</v>
      </c>
      <c r="BB214" s="40">
        <v>0.99386584342872986</v>
      </c>
      <c r="BC214" s="40">
        <v>0.99566247763832461</v>
      </c>
      <c r="BD214" s="40">
        <v>0.99590566748283882</v>
      </c>
      <c r="BE214" s="40">
        <v>0.99181484933373909</v>
      </c>
      <c r="BF214" s="36">
        <v>134.528906620214</v>
      </c>
      <c r="BG214" s="36">
        <v>135.94315835600386</v>
      </c>
      <c r="BH214" s="36">
        <v>156.18953385666248</v>
      </c>
      <c r="BJ214" s="41"/>
      <c r="BK214" s="41"/>
      <c r="BL214" s="35">
        <v>31</v>
      </c>
      <c r="BM214" s="35">
        <v>24.920000076293945</v>
      </c>
      <c r="BN214" s="35">
        <v>15.789999961853027</v>
      </c>
      <c r="BO214" s="35">
        <v>2418</v>
      </c>
      <c r="BP214" s="35">
        <v>1196.1600036621094</v>
      </c>
      <c r="BQ214" s="35">
        <v>378.95999908447266</v>
      </c>
      <c r="BR214" s="35">
        <v>3993.120002746582</v>
      </c>
      <c r="BS214" s="34">
        <v>124.73558100064595</v>
      </c>
      <c r="BT214" s="35">
        <v>16</v>
      </c>
      <c r="BU214" s="35">
        <v>29</v>
      </c>
      <c r="BV214" s="35">
        <v>79</v>
      </c>
      <c r="BW214" s="35">
        <v>36</v>
      </c>
      <c r="BX214" s="37"/>
      <c r="BY214" s="40">
        <v>0.98522857151386312</v>
      </c>
      <c r="CA214" s="38">
        <v>8.692394039601839E-2</v>
      </c>
      <c r="CB214" s="38">
        <v>8.7748187450002152E-2</v>
      </c>
      <c r="CC214" s="36">
        <v>41.025325278441116</v>
      </c>
      <c r="CD214" s="36">
        <v>39.246431225532177</v>
      </c>
      <c r="CE214" s="35">
        <v>132.71712506208047</v>
      </c>
      <c r="CF214" s="36">
        <v>23.744190989009219</v>
      </c>
      <c r="CG214" s="42">
        <v>0.98522857151386312</v>
      </c>
      <c r="CH214" s="35">
        <v>3807.6529518460297</v>
      </c>
      <c r="CI214" s="42">
        <v>0.993348670444403</v>
      </c>
      <c r="CJ214" s="42">
        <v>0.99512467785983549</v>
      </c>
      <c r="CK214" s="43">
        <v>0.84964513428990918</v>
      </c>
      <c r="CM214" s="39"/>
      <c r="CN214" s="35"/>
      <c r="CO214" s="42">
        <v>0.9937861804706849</v>
      </c>
      <c r="CQ214" s="37">
        <v>0.9452994576096565</v>
      </c>
    </row>
    <row r="215" spans="1:95" ht="11.25" customHeight="1">
      <c r="A215" s="33">
        <v>44515</v>
      </c>
      <c r="B215" s="34">
        <v>178.09384361902872</v>
      </c>
      <c r="C215" s="35">
        <v>160.37999568382898</v>
      </c>
      <c r="D215" s="35">
        <v>160.37999568382898</v>
      </c>
      <c r="E215" s="35">
        <v>148.81342709064484</v>
      </c>
      <c r="F215" s="34">
        <v>136.40711561838785</v>
      </c>
      <c r="G215" s="36">
        <v>14.215940177440643</v>
      </c>
      <c r="H215" s="34">
        <v>14.215940177440643</v>
      </c>
      <c r="I215" s="34">
        <v>3444.6451924641929</v>
      </c>
      <c r="J215" s="35">
        <v>1031.8615025840807</v>
      </c>
      <c r="K215" s="35">
        <v>326.90796622307471</v>
      </c>
      <c r="L215" s="34">
        <v>609.48934173583984</v>
      </c>
      <c r="M215" s="34">
        <v>23.963870108127594</v>
      </c>
      <c r="N215" s="35">
        <v>10.650608936945597</v>
      </c>
      <c r="O215" s="35">
        <v>19.304228698213894</v>
      </c>
      <c r="P215" s="35">
        <v>52.587381626168892</v>
      </c>
      <c r="Q215" s="34">
        <v>8897.9119262695313</v>
      </c>
      <c r="R215" s="34">
        <v>361.58328755696613</v>
      </c>
      <c r="U215" s="36">
        <v>26.925419215802791</v>
      </c>
      <c r="V215" s="38">
        <v>0.93701283459475271</v>
      </c>
      <c r="W215" s="36">
        <v>17.222781365320394</v>
      </c>
      <c r="X215" s="35">
        <v>4054.1345342000327</v>
      </c>
      <c r="Y215" s="34">
        <v>2085.8757236570373</v>
      </c>
      <c r="Z215" s="35">
        <v>1968.2588105429952</v>
      </c>
      <c r="AA215" s="34">
        <v>936.39730795891455</v>
      </c>
      <c r="AB215" s="34">
        <v>17.713847935199738</v>
      </c>
      <c r="AC215" s="34">
        <v>11.566568593184153</v>
      </c>
      <c r="AD215" s="34">
        <v>12.363216549158096</v>
      </c>
      <c r="AE215" s="39">
        <v>13.753026749387059</v>
      </c>
      <c r="AF215" s="39">
        <v>11.055658956258007</v>
      </c>
      <c r="AG215" s="39">
        <v>7.0051707047801717</v>
      </c>
      <c r="AH215" s="35">
        <v>3312.2430855503703</v>
      </c>
      <c r="AI215" s="35">
        <v>6940.8917455463643</v>
      </c>
      <c r="AJ215" s="35">
        <v>10635.528248822015</v>
      </c>
      <c r="AK215" s="35">
        <v>2262.7333954262081</v>
      </c>
      <c r="AL215" s="35">
        <v>4687.1580522929917</v>
      </c>
      <c r="AM215" s="35">
        <v>8527.0018722175628</v>
      </c>
      <c r="AN215" s="38">
        <v>8.9640455504307201E-2</v>
      </c>
      <c r="AO215" s="38">
        <v>8.8509581232040418E-2</v>
      </c>
      <c r="AP215" s="38">
        <v>7.6305074480284604E-2</v>
      </c>
      <c r="AQ215" s="36">
        <v>17.483192226178183</v>
      </c>
      <c r="AR215" s="36">
        <v>10.626150808850563</v>
      </c>
      <c r="AS215" s="36">
        <v>11.499239691951631</v>
      </c>
      <c r="AT215" s="36">
        <v>10.433328714585082</v>
      </c>
      <c r="AU215" s="36">
        <v>20.39989621939409</v>
      </c>
      <c r="AV215" s="36">
        <v>74.187547349479786</v>
      </c>
      <c r="AW215" s="36">
        <v>143.76056554154189</v>
      </c>
      <c r="AX215" s="36">
        <v>117.04150209182237</v>
      </c>
      <c r="AY215" s="36">
        <v>86.022258724118714</v>
      </c>
      <c r="AZ215" s="40">
        <v>0.99529303409828396</v>
      </c>
      <c r="BA215" s="40">
        <v>0.99588146410194767</v>
      </c>
      <c r="BB215" s="40">
        <v>0.99383284037998076</v>
      </c>
      <c r="BC215" s="40">
        <v>0.9953890596498578</v>
      </c>
      <c r="BD215" s="40">
        <v>0.99564770464494712</v>
      </c>
      <c r="BE215" s="40">
        <v>0.9912996914435781</v>
      </c>
      <c r="BF215" s="36">
        <v>133.86812831872996</v>
      </c>
      <c r="BG215" s="36">
        <v>135.5785422658401</v>
      </c>
      <c r="BH215" s="36">
        <v>157.26345962876312</v>
      </c>
      <c r="BJ215" s="41"/>
      <c r="BK215" s="41"/>
      <c r="BL215" s="35">
        <v>31</v>
      </c>
      <c r="BM215" s="35">
        <v>24.920000076293945</v>
      </c>
      <c r="BN215" s="35">
        <v>15.789999961853027</v>
      </c>
      <c r="BO215" s="35">
        <v>2418</v>
      </c>
      <c r="BP215" s="35">
        <v>1196.1600036621094</v>
      </c>
      <c r="BQ215" s="35">
        <v>378.95999908447266</v>
      </c>
      <c r="BR215" s="35">
        <v>3993.120002746582</v>
      </c>
      <c r="BS215" s="34">
        <v>122.23220825195313</v>
      </c>
      <c r="BT215" s="35">
        <v>16</v>
      </c>
      <c r="BU215" s="35">
        <v>29</v>
      </c>
      <c r="BV215" s="35">
        <v>79</v>
      </c>
      <c r="BW215" s="35">
        <v>36</v>
      </c>
      <c r="BX215" s="37"/>
      <c r="BY215" s="40">
        <v>0.98514839850852887</v>
      </c>
      <c r="CA215" s="38">
        <v>8.7144914773338203E-2</v>
      </c>
      <c r="CB215" s="38">
        <v>8.8036125419084552E-2</v>
      </c>
      <c r="CC215" s="36">
        <v>41.643633077541985</v>
      </c>
      <c r="CD215" s="36">
        <v>39.608582726980373</v>
      </c>
      <c r="CE215" s="35">
        <v>131.87621966000526</v>
      </c>
      <c r="CF215" s="36">
        <v>23.754128765780187</v>
      </c>
      <c r="CG215" s="42">
        <v>0.98514839850852887</v>
      </c>
      <c r="CH215" s="35">
        <v>3583.4818274889758</v>
      </c>
      <c r="CI215" s="42">
        <v>0.99331268546576679</v>
      </c>
      <c r="CJ215" s="42">
        <v>0.99481752713528171</v>
      </c>
      <c r="CK215" s="43">
        <v>0.84966228017489676</v>
      </c>
      <c r="CM215" s="39"/>
      <c r="CN215" s="35"/>
      <c r="CO215" s="42">
        <v>0.99378357976925846</v>
      </c>
      <c r="CQ215" s="37">
        <v>0.93701283459475271</v>
      </c>
    </row>
    <row r="216" spans="1:95" ht="11.25" customHeight="1">
      <c r="A216" s="33">
        <v>44514</v>
      </c>
      <c r="B216" s="34">
        <v>178.5048942565918</v>
      </c>
      <c r="C216" s="35">
        <v>160.82979780435562</v>
      </c>
      <c r="D216" s="35">
        <v>160.82979780435562</v>
      </c>
      <c r="E216" s="35">
        <v>149.33605195085207</v>
      </c>
      <c r="F216" s="34">
        <v>137.34858528772989</v>
      </c>
      <c r="G216" s="36">
        <v>14.2084332605203</v>
      </c>
      <c r="H216" s="34">
        <v>14.2084332605203</v>
      </c>
      <c r="I216" s="34">
        <v>3442.0875473022461</v>
      </c>
      <c r="J216" s="35">
        <v>1031.0953465847176</v>
      </c>
      <c r="K216" s="35">
        <v>326.66523742765582</v>
      </c>
      <c r="L216" s="34">
        <v>606.53731346130371</v>
      </c>
      <c r="M216" s="34">
        <v>24.829384366671245</v>
      </c>
      <c r="N216" s="35">
        <v>11.035281940742776</v>
      </c>
      <c r="O216" s="35">
        <v>20.00144851759628</v>
      </c>
      <c r="P216" s="35">
        <v>54.48670458241746</v>
      </c>
      <c r="Q216" s="34">
        <v>9334.7442830403652</v>
      </c>
      <c r="R216" s="34">
        <v>361.95853265126544</v>
      </c>
      <c r="U216" s="36">
        <v>27.113480523780545</v>
      </c>
      <c r="V216" s="38">
        <v>0.93111919266328125</v>
      </c>
      <c r="W216" s="36">
        <v>17.844824581887867</v>
      </c>
      <c r="X216" s="35">
        <v>4048.6248607635498</v>
      </c>
      <c r="Y216" s="34">
        <v>2084.3269632898728</v>
      </c>
      <c r="Z216" s="35">
        <v>1964.297897473677</v>
      </c>
      <c r="AA216" s="34">
        <v>933.20255088895954</v>
      </c>
      <c r="AB216" s="34">
        <v>17.675096452236176</v>
      </c>
      <c r="AC216" s="34">
        <v>11.493745853503546</v>
      </c>
      <c r="AD216" s="34">
        <v>12.297848214705786</v>
      </c>
      <c r="AE216" s="39">
        <v>13.742815142570588</v>
      </c>
      <c r="AF216" s="39">
        <v>11.047450141979116</v>
      </c>
      <c r="AG216" s="39">
        <v>6.9999693734497681</v>
      </c>
      <c r="AH216" s="35">
        <v>3449.6387855131989</v>
      </c>
      <c r="AI216" s="35">
        <v>7239.0445209355248</v>
      </c>
      <c r="AJ216" s="35">
        <v>11108.460685125792</v>
      </c>
      <c r="AK216" s="35">
        <v>2355.7141327901973</v>
      </c>
      <c r="AL216" s="35">
        <v>4884.619229745932</v>
      </c>
      <c r="AM216" s="35">
        <v>8899.2707716537425</v>
      </c>
      <c r="AN216" s="38">
        <v>8.9026004655020516E-2</v>
      </c>
      <c r="AO216" s="38">
        <v>8.8257134774249693E-2</v>
      </c>
      <c r="AP216" s="38">
        <v>7.6761376946474391E-2</v>
      </c>
      <c r="AQ216" s="36">
        <v>17.486176256826777</v>
      </c>
      <c r="AR216" s="36">
        <v>10.598388747298483</v>
      </c>
      <c r="AS216" s="36">
        <v>11.507002775532877</v>
      </c>
      <c r="AT216" s="36">
        <v>10.31050270336638</v>
      </c>
      <c r="AU216" s="36">
        <v>20.1396997756822</v>
      </c>
      <c r="AV216" s="36">
        <v>73.133961971520705</v>
      </c>
      <c r="AW216" s="36">
        <v>143.73551851570613</v>
      </c>
      <c r="AX216" s="36">
        <v>116.55140271094184</v>
      </c>
      <c r="AY216" s="36">
        <v>84.90996502341406</v>
      </c>
      <c r="AZ216" s="40">
        <v>0.99531552585810912</v>
      </c>
      <c r="BA216" s="40">
        <v>0.9959052184874938</v>
      </c>
      <c r="BB216" s="40">
        <v>0.99387739670131503</v>
      </c>
      <c r="BC216" s="40">
        <v>0.9956231944445848</v>
      </c>
      <c r="BD216" s="40">
        <v>0.99587691510260679</v>
      </c>
      <c r="BE216" s="40">
        <v>0.99178202755618261</v>
      </c>
      <c r="BF216" s="36">
        <v>134.792076163594</v>
      </c>
      <c r="BG216" s="36">
        <v>135.96634459859189</v>
      </c>
      <c r="BH216" s="36">
        <v>156.32861834106473</v>
      </c>
      <c r="BJ216" s="41"/>
      <c r="BK216" s="41"/>
      <c r="BL216" s="35">
        <v>31</v>
      </c>
      <c r="BM216" s="35">
        <v>24.920000076293945</v>
      </c>
      <c r="BN216" s="35">
        <v>15.789999961853027</v>
      </c>
      <c r="BO216" s="35">
        <v>2418</v>
      </c>
      <c r="BP216" s="35">
        <v>1196.1600036621094</v>
      </c>
      <c r="BQ216" s="35">
        <v>378.95999908447266</v>
      </c>
      <c r="BR216" s="35">
        <v>3993.120002746582</v>
      </c>
      <c r="BS216" s="34">
        <v>123.10792525609334</v>
      </c>
      <c r="BT216" s="35">
        <v>16</v>
      </c>
      <c r="BU216" s="35">
        <v>29</v>
      </c>
      <c r="BV216" s="35">
        <v>79</v>
      </c>
      <c r="BW216" s="35">
        <v>36</v>
      </c>
      <c r="BX216" s="37"/>
      <c r="BY216" s="40">
        <v>0.98521501717169979</v>
      </c>
      <c r="CA216" s="38">
        <v>8.6817625859806472E-2</v>
      </c>
      <c r="CB216" s="38">
        <v>8.7631732832292669E-2</v>
      </c>
      <c r="CC216" s="36">
        <v>41.466690520445511</v>
      </c>
      <c r="CD216" s="36">
        <v>39.591567779658135</v>
      </c>
      <c r="CE216" s="35">
        <v>131.43085023322999</v>
      </c>
      <c r="CF216" s="36">
        <v>23.452290343287611</v>
      </c>
      <c r="CG216" s="42">
        <v>0.98521501717169979</v>
      </c>
      <c r="CH216" s="35">
        <v>3734.265577305343</v>
      </c>
      <c r="CI216" s="42">
        <v>0.99335093237139604</v>
      </c>
      <c r="CJ216" s="42">
        <v>0.99508979835300748</v>
      </c>
      <c r="CK216" s="43">
        <v>0.85018683273438334</v>
      </c>
      <c r="CM216" s="39"/>
      <c r="CN216" s="35"/>
      <c r="CO216" s="42">
        <v>0.99386257043629145</v>
      </c>
      <c r="CQ216" s="37">
        <v>0.93111919266328125</v>
      </c>
    </row>
    <row r="217" spans="1:95" ht="11.25" customHeight="1">
      <c r="A217" s="33">
        <v>44513</v>
      </c>
      <c r="B217" s="34">
        <v>179.27068901062012</v>
      </c>
      <c r="C217" s="35">
        <v>161.72051016489664</v>
      </c>
      <c r="D217" s="35">
        <v>161.72051016489664</v>
      </c>
      <c r="E217" s="35">
        <v>150.37115450700122</v>
      </c>
      <c r="F217" s="34">
        <v>138.08750772476196</v>
      </c>
      <c r="G217" s="36">
        <v>14.248362143834433</v>
      </c>
      <c r="H217" s="34">
        <v>14.248362143834433</v>
      </c>
      <c r="I217" s="34">
        <v>3446.2560272216797</v>
      </c>
      <c r="J217" s="35">
        <v>1032.3440365695581</v>
      </c>
      <c r="K217" s="35">
        <v>327.0608396498194</v>
      </c>
      <c r="L217" s="34">
        <v>607.86880938212073</v>
      </c>
      <c r="M217" s="34">
        <v>26.456549664338429</v>
      </c>
      <c r="N217" s="35">
        <v>11.758466517483745</v>
      </c>
      <c r="O217" s="35">
        <v>21.312220562939292</v>
      </c>
      <c r="P217" s="35">
        <v>58.057428430076001</v>
      </c>
      <c r="Q217" s="34">
        <v>9559.6838684082031</v>
      </c>
      <c r="R217" s="34">
        <v>364.34951686859131</v>
      </c>
      <c r="U217" s="36">
        <v>27.27744393878513</v>
      </c>
      <c r="V217" s="38">
        <v>0.92601698247573527</v>
      </c>
      <c r="W217" s="36">
        <v>19.014264744954584</v>
      </c>
      <c r="X217" s="35">
        <v>4054.1248366038003</v>
      </c>
      <c r="Y217" s="34">
        <v>2086.8511510023022</v>
      </c>
      <c r="Z217" s="35">
        <v>1967.2736856014983</v>
      </c>
      <c r="AA217" s="34">
        <v>934.92964903194013</v>
      </c>
      <c r="AB217" s="34">
        <v>17.550178845723469</v>
      </c>
      <c r="AC217" s="34">
        <v>11.349355657895407</v>
      </c>
      <c r="AD217" s="34">
        <v>12.291701426108679</v>
      </c>
      <c r="AE217" s="39">
        <v>13.759458138476719</v>
      </c>
      <c r="AF217" s="39">
        <v>11.060828963245266</v>
      </c>
      <c r="AG217" s="39">
        <v>7.0084465639247018</v>
      </c>
      <c r="AH217" s="35">
        <v>3547.8888331446542</v>
      </c>
      <c r="AI217" s="35">
        <v>7441.9148053384506</v>
      </c>
      <c r="AJ217" s="35">
        <v>11414.763150692617</v>
      </c>
      <c r="AK217" s="35">
        <v>2423.1833792919938</v>
      </c>
      <c r="AL217" s="35">
        <v>5022.760090473389</v>
      </c>
      <c r="AM217" s="35">
        <v>9146.8051234449267</v>
      </c>
      <c r="AN217" s="38">
        <v>8.8365919489173148E-2</v>
      </c>
      <c r="AO217" s="38">
        <v>8.770010459206902E-2</v>
      </c>
      <c r="AP217" s="38">
        <v>7.6770205278967329E-2</v>
      </c>
      <c r="AQ217" s="36">
        <v>17.325947166865131</v>
      </c>
      <c r="AR217" s="36">
        <v>10.43981911248931</v>
      </c>
      <c r="AS217" s="36">
        <v>11.467066426593751</v>
      </c>
      <c r="AT217" s="36">
        <v>10.634637702856814</v>
      </c>
      <c r="AU217" s="36">
        <v>20.7801091759851</v>
      </c>
      <c r="AV217" s="36">
        <v>75.493689206633604</v>
      </c>
      <c r="AW217" s="36">
        <v>144.19011288005137</v>
      </c>
      <c r="AX217" s="36">
        <v>116.79023084256228</v>
      </c>
      <c r="AY217" s="36">
        <v>84.53723049697291</v>
      </c>
      <c r="AZ217" s="40">
        <v>0.99514751272315216</v>
      </c>
      <c r="BA217" s="40">
        <v>0.99575687068881458</v>
      </c>
      <c r="BB217" s="40">
        <v>0.99365270959132335</v>
      </c>
      <c r="BC217" s="40">
        <v>0.99561129471515109</v>
      </c>
      <c r="BD217" s="40">
        <v>0.99586281072524285</v>
      </c>
      <c r="BE217" s="40">
        <v>0.99174644171513715</v>
      </c>
      <c r="BF217" s="36">
        <v>135.79896038393258</v>
      </c>
      <c r="BG217" s="36">
        <v>136.82993943755451</v>
      </c>
      <c r="BH217" s="36">
        <v>156.31064104094079</v>
      </c>
      <c r="BJ217" s="41"/>
      <c r="BK217" s="41"/>
      <c r="BL217" s="35">
        <v>31</v>
      </c>
      <c r="BM217" s="35">
        <v>24.920000076293945</v>
      </c>
      <c r="BN217" s="35">
        <v>15.789999961853027</v>
      </c>
      <c r="BO217" s="35">
        <v>2418</v>
      </c>
      <c r="BP217" s="35">
        <v>1196.1600036621094</v>
      </c>
      <c r="BQ217" s="35">
        <v>378.95999908447266</v>
      </c>
      <c r="BR217" s="35">
        <v>3993.120002746582</v>
      </c>
      <c r="BS217" s="34">
        <v>123.84496696790059</v>
      </c>
      <c r="BT217" s="35">
        <v>16</v>
      </c>
      <c r="BU217" s="35">
        <v>29</v>
      </c>
      <c r="BV217" s="35">
        <v>79</v>
      </c>
      <c r="BW217" s="35">
        <v>36</v>
      </c>
      <c r="BX217" s="37"/>
      <c r="BY217" s="40">
        <v>0.98468660869325408</v>
      </c>
      <c r="CA217" s="38">
        <v>8.6297544448466892E-2</v>
      </c>
      <c r="CB217" s="38">
        <v>8.7066000380137745E-2</v>
      </c>
      <c r="CC217" s="36">
        <v>41.191235929727554</v>
      </c>
      <c r="CD217" s="36">
        <v>39.232832705948191</v>
      </c>
      <c r="CE217" s="35">
        <v>131.58514728711143</v>
      </c>
      <c r="CF217" s="36">
        <v>24.197277857419728</v>
      </c>
      <c r="CG217" s="42">
        <v>0.98468660869325408</v>
      </c>
      <c r="CH217" s="35">
        <v>3839.9936365554422</v>
      </c>
      <c r="CI217" s="42">
        <v>0.99311026210760323</v>
      </c>
      <c r="CJ217" s="42">
        <v>0.99507340335837813</v>
      </c>
      <c r="CK217" s="43">
        <v>0.85006164489711644</v>
      </c>
      <c r="CM217" s="39"/>
      <c r="CN217" s="35"/>
      <c r="CO217" s="42">
        <v>0.99366760830991074</v>
      </c>
      <c r="CQ217" s="37">
        <v>0.92601698247573527</v>
      </c>
    </row>
    <row r="218" spans="1:95" ht="11.25" customHeight="1">
      <c r="A218" s="33">
        <v>44512</v>
      </c>
      <c r="B218" s="34">
        <v>180.20330333709717</v>
      </c>
      <c r="C218" s="35">
        <v>162.60187216599783</v>
      </c>
      <c r="D218" s="35">
        <v>162.60187216599783</v>
      </c>
      <c r="E218" s="35">
        <v>151.28974306583405</v>
      </c>
      <c r="F218" s="34">
        <v>138.95676596959433</v>
      </c>
      <c r="G218" s="36">
        <v>14.217974185943604</v>
      </c>
      <c r="H218" s="34">
        <v>14.217974185943604</v>
      </c>
      <c r="I218" s="34">
        <v>3447.1669057210288</v>
      </c>
      <c r="J218" s="35">
        <v>1032.6168949931384</v>
      </c>
      <c r="K218" s="35">
        <v>327.14728496452113</v>
      </c>
      <c r="L218" s="34">
        <v>608.45531590779626</v>
      </c>
      <c r="M218" s="34">
        <v>27</v>
      </c>
      <c r="N218" s="35">
        <v>12</v>
      </c>
      <c r="O218" s="35">
        <v>21.75</v>
      </c>
      <c r="P218" s="35">
        <v>59.250000000000007</v>
      </c>
      <c r="Q218" s="34">
        <v>9333</v>
      </c>
      <c r="R218" s="34">
        <v>366.54994297027588</v>
      </c>
      <c r="U218" s="36">
        <v>27.270890474319458</v>
      </c>
      <c r="V218" s="38">
        <v>0.92622026898879206</v>
      </c>
      <c r="W218" s="36">
        <v>19.404841320097791</v>
      </c>
      <c r="X218" s="35">
        <v>4055.6222216288252</v>
      </c>
      <c r="Y218" s="34">
        <v>2087.4027257633693</v>
      </c>
      <c r="Z218" s="35">
        <v>1968.2194958654559</v>
      </c>
      <c r="AA218" s="34">
        <v>935.60260087231745</v>
      </c>
      <c r="AB218" s="34">
        <v>17.601431171099346</v>
      </c>
      <c r="AC218" s="34">
        <v>11.312129100163778</v>
      </c>
      <c r="AD218" s="34">
        <v>12.221069306135178</v>
      </c>
      <c r="AE218" s="39">
        <v>13.763094895143094</v>
      </c>
      <c r="AF218" s="39">
        <v>11.063752446355055</v>
      </c>
      <c r="AG218" s="39">
        <v>7.0102989635254529</v>
      </c>
      <c r="AH218" s="35">
        <v>3593.6200343927958</v>
      </c>
      <c r="AI218" s="35">
        <v>7535.8636117351807</v>
      </c>
      <c r="AJ218" s="35">
        <v>11555.803580800388</v>
      </c>
      <c r="AK218" s="35">
        <v>2454.6057017926751</v>
      </c>
      <c r="AL218" s="35">
        <v>5086.9168671260149</v>
      </c>
      <c r="AM218" s="35">
        <v>9261.1369549299889</v>
      </c>
      <c r="AN218" s="38">
        <v>8.7932110633385047E-2</v>
      </c>
      <c r="AO218" s="38">
        <v>8.7285326024590854E-2</v>
      </c>
      <c r="AP218" s="38">
        <v>7.6482906190263947E-2</v>
      </c>
      <c r="AQ218" s="36">
        <v>17.365974167956853</v>
      </c>
      <c r="AR218" s="36">
        <v>10.396876076410843</v>
      </c>
      <c r="AS218" s="36">
        <v>11.38722619646822</v>
      </c>
      <c r="AT218" s="36">
        <v>10.719336473769228</v>
      </c>
      <c r="AU218" s="36">
        <v>20.949626329383186</v>
      </c>
      <c r="AV218" s="36">
        <v>76.130105229255946</v>
      </c>
      <c r="AW218" s="36">
        <v>144.97158505664055</v>
      </c>
      <c r="AX218" s="36">
        <v>117.40199909434227</v>
      </c>
      <c r="AY218" s="36">
        <v>84.895845557120651</v>
      </c>
      <c r="AZ218" s="40">
        <v>0.99511123110679811</v>
      </c>
      <c r="BA218" s="40">
        <v>0.99572432564397539</v>
      </c>
      <c r="BB218" s="40">
        <v>0.99360229739735584</v>
      </c>
      <c r="BC218" s="40">
        <v>0.9956329701076061</v>
      </c>
      <c r="BD218" s="40">
        <v>0.99588166528437505</v>
      </c>
      <c r="BE218" s="40">
        <v>0.99177961565629047</v>
      </c>
      <c r="BF218" s="36">
        <v>136.46891805010284</v>
      </c>
      <c r="BG218" s="36">
        <v>137.48015326905286</v>
      </c>
      <c r="BH218" s="36">
        <v>156.8978036758698</v>
      </c>
      <c r="BJ218" s="41"/>
      <c r="BK218" s="41"/>
      <c r="BL218" s="35">
        <v>31</v>
      </c>
      <c r="BM218" s="35">
        <v>24.920000076293945</v>
      </c>
      <c r="BN218" s="35">
        <v>15.789999961853027</v>
      </c>
      <c r="BO218" s="35">
        <v>2418</v>
      </c>
      <c r="BP218" s="35">
        <v>1196.1600036621094</v>
      </c>
      <c r="BQ218" s="35">
        <v>378.95999908447266</v>
      </c>
      <c r="BR218" s="35">
        <v>3993.120002746582</v>
      </c>
      <c r="BS218" s="34">
        <v>124.76631251970927</v>
      </c>
      <c r="BT218" s="35">
        <v>16</v>
      </c>
      <c r="BU218" s="35">
        <v>29</v>
      </c>
      <c r="BV218" s="35">
        <v>79</v>
      </c>
      <c r="BW218" s="35">
        <v>36</v>
      </c>
      <c r="BX218" s="37"/>
      <c r="BY218" s="40">
        <v>0.98457304348229657</v>
      </c>
      <c r="CA218" s="38">
        <v>8.589326684767154E-2</v>
      </c>
      <c r="CB218" s="38">
        <v>8.6651796397451616E-2</v>
      </c>
      <c r="CC218" s="36">
        <v>41.1346295773983</v>
      </c>
      <c r="CD218" s="36">
        <v>39.150076440835917</v>
      </c>
      <c r="CE218" s="35">
        <v>132.26571960812186</v>
      </c>
      <c r="CF218" s="36">
        <v>24.394373620017095</v>
      </c>
      <c r="CG218" s="42">
        <v>0.98457304348229657</v>
      </c>
      <c r="CH218" s="35">
        <v>3889.0901166568315</v>
      </c>
      <c r="CI218" s="42">
        <v>0.99305750209172061</v>
      </c>
      <c r="CJ218" s="42">
        <v>0.99509601585196172</v>
      </c>
      <c r="CK218" s="43">
        <v>0.84997238829029109</v>
      </c>
      <c r="CM218" s="39"/>
      <c r="CN218" s="35"/>
      <c r="CO218" s="42">
        <v>0.99361602864146292</v>
      </c>
      <c r="CQ218" s="37">
        <v>0.92622026898879206</v>
      </c>
    </row>
    <row r="219" spans="1:95" ht="11.25" customHeight="1">
      <c r="A219" s="33">
        <v>44511</v>
      </c>
      <c r="B219" s="34">
        <v>180.23572874069214</v>
      </c>
      <c r="C219" s="35">
        <v>162.81900525093079</v>
      </c>
      <c r="D219" s="35">
        <v>162.81900525093079</v>
      </c>
      <c r="E219" s="35">
        <v>151.61227598786354</v>
      </c>
      <c r="F219" s="34">
        <v>139.67737102508545</v>
      </c>
      <c r="G219" s="36">
        <v>14.231099476416906</v>
      </c>
      <c r="H219" s="34">
        <v>14.231099476416906</v>
      </c>
      <c r="I219" s="34">
        <v>3420.3813323974609</v>
      </c>
      <c r="J219" s="35">
        <v>1024.5931362624285</v>
      </c>
      <c r="K219" s="35">
        <v>324.60524745119966</v>
      </c>
      <c r="L219" s="34">
        <v>603.04310290018714</v>
      </c>
      <c r="M219" s="34">
        <v>27</v>
      </c>
      <c r="N219" s="35">
        <v>12</v>
      </c>
      <c r="O219" s="35">
        <v>21.75</v>
      </c>
      <c r="P219" s="35">
        <v>59.250000000000007</v>
      </c>
      <c r="Q219" s="34">
        <v>9333</v>
      </c>
      <c r="R219" s="34">
        <v>363.15283966064453</v>
      </c>
      <c r="U219" s="36">
        <v>27.018374160484036</v>
      </c>
      <c r="V219" s="38">
        <v>0.93409415390449291</v>
      </c>
      <c r="W219" s="36">
        <v>19.404841320097795</v>
      </c>
      <c r="X219" s="35">
        <v>4023.424435297648</v>
      </c>
      <c r="Y219" s="34">
        <v>2071.1829486838328</v>
      </c>
      <c r="Z219" s="35">
        <v>1952.2414866138154</v>
      </c>
      <c r="AA219" s="34">
        <v>927.64835035138685</v>
      </c>
      <c r="AB219" s="34">
        <v>17.416723489761353</v>
      </c>
      <c r="AC219" s="34">
        <v>11.206729263067245</v>
      </c>
      <c r="AD219" s="34">
        <v>12.009468535582224</v>
      </c>
      <c r="AE219" s="39">
        <v>13.656151310003294</v>
      </c>
      <c r="AF219" s="39">
        <v>10.977783602811733</v>
      </c>
      <c r="AG219" s="39">
        <v>6.9558267310971358</v>
      </c>
      <c r="AH219" s="35">
        <v>3690.6508058825734</v>
      </c>
      <c r="AI219" s="35">
        <v>7742.9736304863618</v>
      </c>
      <c r="AJ219" s="35">
        <v>11878.958269769237</v>
      </c>
      <c r="AK219" s="35">
        <v>2520.4985774233623</v>
      </c>
      <c r="AL219" s="35">
        <v>5225.344637192823</v>
      </c>
      <c r="AM219" s="35">
        <v>9517.7338081412927</v>
      </c>
      <c r="AN219" s="38">
        <v>8.8122960081103485E-2</v>
      </c>
      <c r="AO219" s="38">
        <v>8.766849934404651E-2</v>
      </c>
      <c r="AP219" s="38">
        <v>7.7238424747606282E-2</v>
      </c>
      <c r="AQ219" s="36">
        <v>17.391958450727355</v>
      </c>
      <c r="AR219" s="36">
        <v>10.4286619671279</v>
      </c>
      <c r="AS219" s="36">
        <v>11.336955005309809</v>
      </c>
      <c r="AT219" s="36">
        <v>10.446042167061982</v>
      </c>
      <c r="AU219" s="36">
        <v>20.408193850691291</v>
      </c>
      <c r="AV219" s="36">
        <v>74.126888630496552</v>
      </c>
      <c r="AW219" s="36">
        <v>144.75377463227773</v>
      </c>
      <c r="AX219" s="36">
        <v>116.96656795701615</v>
      </c>
      <c r="AY219" s="36">
        <v>84.121304989351131</v>
      </c>
      <c r="AZ219" s="40">
        <v>0.99523903718594153</v>
      </c>
      <c r="BA219" s="40">
        <v>0.99583759512335546</v>
      </c>
      <c r="BB219" s="40">
        <v>0.99377477861911634</v>
      </c>
      <c r="BC219" s="40">
        <v>0.99585556514071094</v>
      </c>
      <c r="BD219" s="40">
        <v>0.99609438319045396</v>
      </c>
      <c r="BE219" s="40">
        <v>0.99221170815188275</v>
      </c>
      <c r="BF219" s="36">
        <v>136.17336490916631</v>
      </c>
      <c r="BG219" s="36">
        <v>136.87926780755271</v>
      </c>
      <c r="BH219" s="36">
        <v>155.3630856560406</v>
      </c>
      <c r="BJ219" s="41"/>
      <c r="BK219" s="41"/>
      <c r="BL219" s="35">
        <v>31</v>
      </c>
      <c r="BM219" s="35">
        <v>24.920000076293945</v>
      </c>
      <c r="BN219" s="35">
        <v>15.789999961853027</v>
      </c>
      <c r="BO219" s="35">
        <v>2418</v>
      </c>
      <c r="BP219" s="35">
        <v>1196.1600036621094</v>
      </c>
      <c r="BQ219" s="35">
        <v>378.95999908447266</v>
      </c>
      <c r="BR219" s="35">
        <v>3993.120002746582</v>
      </c>
      <c r="BS219" s="34">
        <v>125.417542775472</v>
      </c>
      <c r="BT219" s="35">
        <v>16</v>
      </c>
      <c r="BU219" s="35">
        <v>29</v>
      </c>
      <c r="BV219" s="35">
        <v>79</v>
      </c>
      <c r="BW219" s="35">
        <v>36</v>
      </c>
      <c r="BX219" s="37"/>
      <c r="BY219" s="40">
        <v>0.9849745469935739</v>
      </c>
      <c r="CA219" s="38">
        <v>8.6236006991885716E-2</v>
      </c>
      <c r="CB219" s="38">
        <v>8.695384639213137E-2</v>
      </c>
      <c r="CC219" s="36">
        <v>40.63292128841082</v>
      </c>
      <c r="CD219" s="36">
        <v>39.157575423165063</v>
      </c>
      <c r="CE219" s="35">
        <v>131.77606663596248</v>
      </c>
      <c r="CF219" s="36">
        <v>23.764581978610334</v>
      </c>
      <c r="CG219" s="42">
        <v>0.9849745469935739</v>
      </c>
      <c r="CH219" s="35">
        <v>3994.8096237572245</v>
      </c>
      <c r="CI219" s="42">
        <v>0.99324122986000873</v>
      </c>
      <c r="CJ219" s="42">
        <v>0.99534896979841614</v>
      </c>
      <c r="CK219" s="43">
        <v>0.85011695569334722</v>
      </c>
      <c r="CM219" s="39"/>
      <c r="CN219" s="35"/>
      <c r="CO219" s="42">
        <v>0.99378084417898049</v>
      </c>
      <c r="CQ219" s="37">
        <v>0.93409415390449291</v>
      </c>
    </row>
    <row r="220" spans="1:95" ht="11.25" customHeight="1">
      <c r="A220" s="33">
        <v>44510</v>
      </c>
      <c r="B220" s="34">
        <v>181.66481351852417</v>
      </c>
      <c r="C220" s="35">
        <v>164.12365434567133</v>
      </c>
      <c r="D220" s="35">
        <v>164.12365434567133</v>
      </c>
      <c r="E220" s="35">
        <v>152.82194586594898</v>
      </c>
      <c r="F220" s="34">
        <v>140.54101657867432</v>
      </c>
      <c r="G220" s="36">
        <v>14.279778043429056</v>
      </c>
      <c r="H220" s="34">
        <v>14.279778043429056</v>
      </c>
      <c r="I220" s="34">
        <v>3439.7849629720054</v>
      </c>
      <c r="J220" s="35">
        <v>1030.405595392918</v>
      </c>
      <c r="K220" s="35">
        <v>326.44671472984567</v>
      </c>
      <c r="L220" s="34">
        <v>608.17075220743811</v>
      </c>
      <c r="M220" s="34">
        <v>27.215144972006481</v>
      </c>
      <c r="N220" s="35">
        <v>12.095619987558436</v>
      </c>
      <c r="O220" s="35">
        <v>21.923311227449666</v>
      </c>
      <c r="P220" s="35">
        <v>59.722123688569781</v>
      </c>
      <c r="Q220" s="34">
        <v>9468.6893819173183</v>
      </c>
      <c r="R220" s="34">
        <v>369.26214536031085</v>
      </c>
      <c r="U220" s="36">
        <v>26.773478499165282</v>
      </c>
      <c r="V220" s="38">
        <v>0.94180717503994071</v>
      </c>
      <c r="W220" s="36">
        <v>19.559465543897893</v>
      </c>
      <c r="X220" s="35">
        <v>4047.9557151794434</v>
      </c>
      <c r="Y220" s="34">
        <v>2082.9326528492415</v>
      </c>
      <c r="Z220" s="35">
        <v>1965.0230623302018</v>
      </c>
      <c r="AA220" s="34">
        <v>934.61746693728378</v>
      </c>
      <c r="AB220" s="34">
        <v>17.541159172852833</v>
      </c>
      <c r="AC220" s="34">
        <v>11.301708479722341</v>
      </c>
      <c r="AD220" s="34">
        <v>12.215006490548452</v>
      </c>
      <c r="AE220" s="39">
        <v>13.733621886918076</v>
      </c>
      <c r="AF220" s="39">
        <v>11.040059950638407</v>
      </c>
      <c r="AG220" s="39">
        <v>6.9952867442109783</v>
      </c>
      <c r="AH220" s="35">
        <v>3692.0040751430643</v>
      </c>
      <c r="AI220" s="35">
        <v>7738.2282133190829</v>
      </c>
      <c r="AJ220" s="35">
        <v>11859.806039768097</v>
      </c>
      <c r="AK220" s="35">
        <v>2522.0862738086448</v>
      </c>
      <c r="AL220" s="35">
        <v>5225.0137978685352</v>
      </c>
      <c r="AM220" s="35">
        <v>9507.4812635394246</v>
      </c>
      <c r="AN220" s="38">
        <v>8.855282016106103E-2</v>
      </c>
      <c r="AO220" s="38">
        <v>8.7982920168425807E-2</v>
      </c>
      <c r="AP220" s="38">
        <v>7.7360102445253445E-2</v>
      </c>
      <c r="AQ220" s="36">
        <v>17.353428055647356</v>
      </c>
      <c r="AR220" s="36">
        <v>10.409775939387604</v>
      </c>
      <c r="AS220" s="36">
        <v>11.395630304974382</v>
      </c>
      <c r="AT220" s="36">
        <v>10.669726508273309</v>
      </c>
      <c r="AU220" s="36">
        <v>20.859652227451114</v>
      </c>
      <c r="AV220" s="36">
        <v>75.843583130773879</v>
      </c>
      <c r="AW220" s="36">
        <v>146.06450261956326</v>
      </c>
      <c r="AX220" s="36">
        <v>118.17756962917566</v>
      </c>
      <c r="AY220" s="36">
        <v>85.162907479628302</v>
      </c>
      <c r="AZ220" s="40">
        <v>0.99520412124154145</v>
      </c>
      <c r="BA220" s="40">
        <v>0.99580416204137245</v>
      </c>
      <c r="BB220" s="40">
        <v>0.99371840742746453</v>
      </c>
      <c r="BC220" s="40">
        <v>0.99576948393118969</v>
      </c>
      <c r="BD220" s="40">
        <v>0.99600773260427355</v>
      </c>
      <c r="BE220" s="40">
        <v>0.99202274703168447</v>
      </c>
      <c r="BF220" s="36">
        <v>135.51234142711934</v>
      </c>
      <c r="BG220" s="36">
        <v>136.39010818268349</v>
      </c>
      <c r="BH220" s="36">
        <v>155.11871909027286</v>
      </c>
      <c r="BJ220" s="41"/>
      <c r="BK220" s="41"/>
      <c r="BL220" s="35">
        <v>31</v>
      </c>
      <c r="BM220" s="35">
        <v>24.920000076293945</v>
      </c>
      <c r="BN220" s="35">
        <v>15.789999961853027</v>
      </c>
      <c r="BO220" s="35">
        <v>2418</v>
      </c>
      <c r="BP220" s="35">
        <v>1196.1600036621094</v>
      </c>
      <c r="BQ220" s="35">
        <v>378.95999908447266</v>
      </c>
      <c r="BR220" s="35">
        <v>3993.120002746582</v>
      </c>
      <c r="BS220" s="34">
        <v>126.26077310244243</v>
      </c>
      <c r="BT220" s="35">
        <v>16</v>
      </c>
      <c r="BU220" s="35">
        <v>29</v>
      </c>
      <c r="BV220" s="35">
        <v>79</v>
      </c>
      <c r="BW220" s="35">
        <v>36</v>
      </c>
      <c r="BX220" s="37"/>
      <c r="BY220" s="40">
        <v>0.98486748901830046</v>
      </c>
      <c r="CA220" s="38">
        <v>8.6579617328888539E-2</v>
      </c>
      <c r="CB220" s="38">
        <v>8.731987853415614E-2</v>
      </c>
      <c r="CC220" s="36">
        <v>41.057874143123627</v>
      </c>
      <c r="CD220" s="36">
        <v>39.158834300009346</v>
      </c>
      <c r="CE220" s="35">
        <v>133.05025009438825</v>
      </c>
      <c r="CF220" s="36">
        <v>24.289423538758541</v>
      </c>
      <c r="CG220" s="42">
        <v>0.98486748901830046</v>
      </c>
      <c r="CH220" s="35">
        <v>3994.6989355734549</v>
      </c>
      <c r="CI220" s="42">
        <v>0.9931871849641406</v>
      </c>
      <c r="CJ220" s="42">
        <v>0.99524624560265573</v>
      </c>
      <c r="CK220" s="43">
        <v>0.8497585460416831</v>
      </c>
      <c r="CM220" s="39"/>
      <c r="CN220" s="35"/>
      <c r="CO220" s="42">
        <v>0.99364349392191109</v>
      </c>
      <c r="CQ220" s="37">
        <v>0.94180717503994071</v>
      </c>
    </row>
    <row r="221" spans="1:95" ht="11.25" customHeight="1">
      <c r="A221" s="33">
        <v>44509</v>
      </c>
      <c r="B221" s="34">
        <v>182.95938841501871</v>
      </c>
      <c r="C221" s="35">
        <v>165.08730228741962</v>
      </c>
      <c r="D221" s="35">
        <v>165.08730228741962</v>
      </c>
      <c r="E221" s="35">
        <v>153.50060888131458</v>
      </c>
      <c r="F221" s="34">
        <v>141.03726752599081</v>
      </c>
      <c r="G221" s="36">
        <v>14.397684395313263</v>
      </c>
      <c r="H221" s="34">
        <v>14.397684395313263</v>
      </c>
      <c r="I221" s="34">
        <v>3470.9664026896157</v>
      </c>
      <c r="J221" s="35">
        <v>1048.7083671668961</v>
      </c>
      <c r="K221" s="35">
        <v>332.24528545071496</v>
      </c>
      <c r="L221" s="34">
        <v>612.85585467020667</v>
      </c>
      <c r="M221" s="34">
        <v>27.993990560372669</v>
      </c>
      <c r="N221" s="35">
        <v>12.441773582387853</v>
      </c>
      <c r="O221" s="35">
        <v>22.550714618077983</v>
      </c>
      <c r="P221" s="35">
        <v>61.431257063040029</v>
      </c>
      <c r="Q221" s="34">
        <v>9461.3420104980469</v>
      </c>
      <c r="R221" s="34">
        <v>376.8908971150716</v>
      </c>
      <c r="U221" s="36">
        <v>26.570647954940796</v>
      </c>
      <c r="V221" s="38">
        <v>0.9482531977309766</v>
      </c>
      <c r="W221" s="36">
        <v>20.185396784735769</v>
      </c>
      <c r="X221" s="35">
        <v>4083.8222573598223</v>
      </c>
      <c r="Y221" s="34">
        <v>2090.0127500720046</v>
      </c>
      <c r="Z221" s="35">
        <v>1993.8095072878177</v>
      </c>
      <c r="AA221" s="34">
        <v>945.10114012092163</v>
      </c>
      <c r="AB221" s="34">
        <v>17.872086127599079</v>
      </c>
      <c r="AC221" s="34">
        <v>11.586693406105042</v>
      </c>
      <c r="AD221" s="34">
        <v>12.457720150550207</v>
      </c>
      <c r="AE221" s="39">
        <v>13.7803038466286</v>
      </c>
      <c r="AF221" s="39">
        <v>11.236161076788173</v>
      </c>
      <c r="AG221" s="39">
        <v>7.1195418310867495</v>
      </c>
      <c r="AH221" s="35">
        <v>3567.3303584516216</v>
      </c>
      <c r="AI221" s="35">
        <v>7500.7084006953291</v>
      </c>
      <c r="AJ221" s="35">
        <v>11533.736296729961</v>
      </c>
      <c r="AK221" s="35">
        <v>2444.9781213920264</v>
      </c>
      <c r="AL221" s="35">
        <v>5055.6140080657478</v>
      </c>
      <c r="AM221" s="35">
        <v>9229.7743890339825</v>
      </c>
      <c r="AN221" s="38">
        <v>8.8613543939414896E-2</v>
      </c>
      <c r="AO221" s="38">
        <v>8.8988897616661053E-2</v>
      </c>
      <c r="AP221" s="38">
        <v>7.7572838502131106E-2</v>
      </c>
      <c r="AQ221" s="36">
        <v>17.399435984315751</v>
      </c>
      <c r="AR221" s="36">
        <v>10.459079523001551</v>
      </c>
      <c r="AS221" s="36">
        <v>11.452742408835832</v>
      </c>
      <c r="AT221" s="36">
        <v>11.43742968285286</v>
      </c>
      <c r="AU221" s="36">
        <v>22.72393834690542</v>
      </c>
      <c r="AV221" s="36">
        <v>82.348603942826529</v>
      </c>
      <c r="AW221" s="36">
        <v>147.46297921685772</v>
      </c>
      <c r="AX221" s="36">
        <v>119.73095472181549</v>
      </c>
      <c r="AY221" s="36">
        <v>87.029538148484704</v>
      </c>
      <c r="AZ221" s="40">
        <v>0.9949112945128098</v>
      </c>
      <c r="BA221" s="40">
        <v>0.99553947065933035</v>
      </c>
      <c r="BB221" s="40">
        <v>0.99334422982905968</v>
      </c>
      <c r="BC221" s="40">
        <v>0.99532207278961626</v>
      </c>
      <c r="BD221" s="40">
        <v>0.99550520702121426</v>
      </c>
      <c r="BE221" s="40">
        <v>0.9910779396687458</v>
      </c>
      <c r="BF221" s="36">
        <v>135.41947953469057</v>
      </c>
      <c r="BG221" s="36">
        <v>134.8482824418457</v>
      </c>
      <c r="BH221" s="36">
        <v>154.6933209060067</v>
      </c>
      <c r="BJ221" s="41"/>
      <c r="BK221" s="41"/>
      <c r="BL221" s="35">
        <v>30.5625</v>
      </c>
      <c r="BM221" s="35">
        <v>24.920000076293945</v>
      </c>
      <c r="BN221" s="35">
        <v>15.789999961853027</v>
      </c>
      <c r="BO221" s="35">
        <v>2383.875</v>
      </c>
      <c r="BP221" s="35">
        <v>1196.1600036621094</v>
      </c>
      <c r="BQ221" s="35">
        <v>378.95999908447266</v>
      </c>
      <c r="BR221" s="35">
        <v>3958.995002746582</v>
      </c>
      <c r="BS221" s="34">
        <v>126.61780619621277</v>
      </c>
      <c r="BT221" s="35">
        <v>16</v>
      </c>
      <c r="BU221" s="35">
        <v>29</v>
      </c>
      <c r="BV221" s="35">
        <v>79</v>
      </c>
      <c r="BW221" s="35">
        <v>36</v>
      </c>
      <c r="BX221" s="37"/>
      <c r="BY221" s="40">
        <v>0.9839852643918835</v>
      </c>
      <c r="CA221" s="38">
        <v>8.6967144246168249E-2</v>
      </c>
      <c r="CB221" s="38">
        <v>8.7670122019492175E-2</v>
      </c>
      <c r="CC221" s="36">
        <v>41.916499684254326</v>
      </c>
      <c r="CD221" s="36">
        <v>39.311257916153131</v>
      </c>
      <c r="CE221" s="35">
        <v>134.67794029566579</v>
      </c>
      <c r="CF221" s="36">
        <v>26.112433268051571</v>
      </c>
      <c r="CG221" s="42">
        <v>0.9839852643918835</v>
      </c>
      <c r="CH221" s="35">
        <v>3883.1978249248205</v>
      </c>
      <c r="CI221" s="42">
        <v>0.99279099550873007</v>
      </c>
      <c r="CJ221" s="42">
        <v>0.99470161444438832</v>
      </c>
      <c r="CK221" s="43">
        <v>0.84993082067523285</v>
      </c>
      <c r="CM221" s="39"/>
      <c r="CN221" s="35"/>
      <c r="CO221" s="42">
        <v>0.99316641498233993</v>
      </c>
      <c r="CQ221" s="37">
        <v>0.9482531977309766</v>
      </c>
    </row>
    <row r="222" spans="1:95" ht="11.25" customHeight="1">
      <c r="A222" s="33">
        <v>44508</v>
      </c>
      <c r="B222" s="34">
        <v>179.80462805430093</v>
      </c>
      <c r="C222" s="35">
        <v>162.10237926244736</v>
      </c>
      <c r="D222" s="35">
        <v>162.10237926244736</v>
      </c>
      <c r="E222" s="35">
        <v>150.58143927653632</v>
      </c>
      <c r="F222" s="34">
        <v>138.08377281824747</v>
      </c>
      <c r="G222" s="36">
        <v>14.395372251669565</v>
      </c>
      <c r="H222" s="34">
        <v>14.395372251669565</v>
      </c>
      <c r="I222" s="34">
        <v>3447.2181676228843</v>
      </c>
      <c r="J222" s="35">
        <v>1053.2051362704501</v>
      </c>
      <c r="K222" s="35">
        <v>333.66992396909768</v>
      </c>
      <c r="L222" s="34">
        <v>609.50829760233557</v>
      </c>
      <c r="M222" s="34">
        <v>27.51134757200877</v>
      </c>
      <c r="N222" s="35">
        <v>12.227265587559453</v>
      </c>
      <c r="O222" s="35">
        <v>22.161918877451509</v>
      </c>
      <c r="P222" s="35">
        <v>60.372123838574808</v>
      </c>
      <c r="Q222" s="34">
        <v>8963.4159952799473</v>
      </c>
      <c r="R222" s="34">
        <v>367.49882125854492</v>
      </c>
      <c r="U222" s="36">
        <v>26.557416562680842</v>
      </c>
      <c r="V222" s="38">
        <v>0.94867552990041293</v>
      </c>
      <c r="W222" s="36">
        <v>19.922664536559704</v>
      </c>
      <c r="X222" s="35">
        <v>4056.7264652252197</v>
      </c>
      <c r="Y222" s="34">
        <v>2060.3431073833362</v>
      </c>
      <c r="Z222" s="35">
        <v>1996.3833578418833</v>
      </c>
      <c r="AA222" s="34">
        <v>943.17822157143326</v>
      </c>
      <c r="AB222" s="34">
        <v>17.702248791853588</v>
      </c>
      <c r="AC222" s="34">
        <v>11.520939985911051</v>
      </c>
      <c r="AD222" s="34">
        <v>12.323104371627172</v>
      </c>
      <c r="AE222" s="39">
        <v>13.58467982890112</v>
      </c>
      <c r="AF222" s="39">
        <v>11.284340745754823</v>
      </c>
      <c r="AG222" s="39">
        <v>7.1500697993378077</v>
      </c>
      <c r="AH222" s="35">
        <v>3380.0641554550143</v>
      </c>
      <c r="AI222" s="35">
        <v>7129.6841125032624</v>
      </c>
      <c r="AJ222" s="35">
        <v>10999.716404189227</v>
      </c>
      <c r="AK222" s="35">
        <v>2327.0371073099459</v>
      </c>
      <c r="AL222" s="35">
        <v>4796.9308472338362</v>
      </c>
      <c r="AM222" s="35">
        <v>8786.7653171397451</v>
      </c>
      <c r="AN222" s="38">
        <v>8.8888746542548136E-2</v>
      </c>
      <c r="AO222" s="38">
        <v>9.0665993305731565E-2</v>
      </c>
      <c r="AP222" s="38">
        <v>7.8594232152020355E-2</v>
      </c>
      <c r="AQ222" s="36">
        <v>17.33892254615218</v>
      </c>
      <c r="AR222" s="36">
        <v>10.396271050415081</v>
      </c>
      <c r="AS222" s="36">
        <v>11.386718218474982</v>
      </c>
      <c r="AT222" s="36">
        <v>11.647458017252545</v>
      </c>
      <c r="AU222" s="36">
        <v>23.647907773752046</v>
      </c>
      <c r="AV222" s="36">
        <v>85.411621935462634</v>
      </c>
      <c r="AW222" s="36">
        <v>144.98408219809264</v>
      </c>
      <c r="AX222" s="36">
        <v>118.07269237604037</v>
      </c>
      <c r="AY222" s="36">
        <v>86.305267829216476</v>
      </c>
      <c r="AZ222" s="40">
        <v>0.99474556484331522</v>
      </c>
      <c r="BA222" s="40">
        <v>0.99537997949454893</v>
      </c>
      <c r="BB222" s="40">
        <v>0.9931291980996908</v>
      </c>
      <c r="BC222" s="40">
        <v>0.99499472613450624</v>
      </c>
      <c r="BD222" s="40">
        <v>0.99507020039961824</v>
      </c>
      <c r="BE222" s="40">
        <v>0.9902795148325112</v>
      </c>
      <c r="BF222" s="36">
        <v>135.00021618885123</v>
      </c>
      <c r="BG222" s="36">
        <v>132.35392413928813</v>
      </c>
      <c r="BH222" s="36">
        <v>152.6829599504081</v>
      </c>
      <c r="BJ222" s="41"/>
      <c r="BK222" s="41"/>
      <c r="BL222" s="35">
        <v>30</v>
      </c>
      <c r="BM222" s="35">
        <v>24.920000076293945</v>
      </c>
      <c r="BN222" s="35">
        <v>15.789999961853027</v>
      </c>
      <c r="BO222" s="35">
        <v>2340</v>
      </c>
      <c r="BP222" s="35">
        <v>1196.1600036621094</v>
      </c>
      <c r="BQ222" s="35">
        <v>378.95999908447266</v>
      </c>
      <c r="BR222" s="35">
        <v>3915.120002746582</v>
      </c>
      <c r="BS222" s="34">
        <v>123.6417686144511</v>
      </c>
      <c r="BT222" s="35">
        <v>16</v>
      </c>
      <c r="BU222" s="35">
        <v>29</v>
      </c>
      <c r="BV222" s="35">
        <v>79</v>
      </c>
      <c r="BW222" s="35">
        <v>36</v>
      </c>
      <c r="BX222" s="37"/>
      <c r="BY222" s="40">
        <v>0.98352215757077666</v>
      </c>
      <c r="CA222" s="38">
        <v>8.7810343204282382E-2</v>
      </c>
      <c r="CB222" s="38">
        <v>8.8435289772894554E-2</v>
      </c>
      <c r="CC222" s="36">
        <v>41.546293149391815</v>
      </c>
      <c r="CD222" s="36">
        <v>39.121911815042239</v>
      </c>
      <c r="CE222" s="35">
        <v>132.67725240727717</v>
      </c>
      <c r="CF222" s="36">
        <v>26.710600338231444</v>
      </c>
      <c r="CG222" s="42">
        <v>0.98352215757077666</v>
      </c>
      <c r="CH222" s="35">
        <v>3706.9096776744532</v>
      </c>
      <c r="CI222" s="42">
        <v>0.9925783604230497</v>
      </c>
      <c r="CJ222" s="42">
        <v>0.99426444409102288</v>
      </c>
      <c r="CK222" s="43">
        <v>0.84975366152312248</v>
      </c>
      <c r="CM222" s="39"/>
      <c r="CN222" s="35"/>
      <c r="CO222" s="42">
        <v>0.99300987554816011</v>
      </c>
      <c r="CQ222" s="37">
        <v>0.94867552990041293</v>
      </c>
    </row>
    <row r="223" spans="1:95" ht="11.25" customHeight="1">
      <c r="A223" s="33">
        <v>44507</v>
      </c>
      <c r="B223" s="34">
        <v>179.73464647928873</v>
      </c>
      <c r="C223" s="35">
        <v>162.15506355961162</v>
      </c>
      <c r="D223" s="35">
        <v>162.15506355961162</v>
      </c>
      <c r="E223" s="35">
        <v>150.74618553121883</v>
      </c>
      <c r="F223" s="34">
        <v>138.36417436599731</v>
      </c>
      <c r="G223" s="36">
        <v>14.309795727332434</v>
      </c>
      <c r="H223" s="34">
        <v>14.309795727332434</v>
      </c>
      <c r="I223" s="34">
        <v>3441.3618087768555</v>
      </c>
      <c r="J223" s="35">
        <v>1051.4158827574549</v>
      </c>
      <c r="K223" s="35">
        <v>333.10306376012011</v>
      </c>
      <c r="L223" s="34">
        <v>607.92536036173499</v>
      </c>
      <c r="M223" s="34">
        <v>28.080378512541454</v>
      </c>
      <c r="N223" s="35">
        <v>12.4801682277962</v>
      </c>
      <c r="O223" s="35">
        <v>22.620304912880616</v>
      </c>
      <c r="P223" s="35">
        <v>61.620830624743753</v>
      </c>
      <c r="Q223" s="34">
        <v>9285.6726888020839</v>
      </c>
      <c r="R223" s="34">
        <v>365.73927847544354</v>
      </c>
      <c r="U223" s="36">
        <v>26.701931423611111</v>
      </c>
      <c r="V223" s="38">
        <v>0.9440749524269646</v>
      </c>
      <c r="W223" s="36">
        <v>20.334734956210468</v>
      </c>
      <c r="X223" s="35">
        <v>4049.2871691385903</v>
      </c>
      <c r="Y223" s="34">
        <v>2056.8428622592805</v>
      </c>
      <c r="Z223" s="35">
        <v>1992.4443068793103</v>
      </c>
      <c r="AA223" s="34">
        <v>941.0284241218551</v>
      </c>
      <c r="AB223" s="34">
        <v>17.579582919677097</v>
      </c>
      <c r="AC223" s="34">
        <v>11.408878028392792</v>
      </c>
      <c r="AD223" s="34">
        <v>12.318947046995163</v>
      </c>
      <c r="AE223" s="39">
        <v>13.561601289621631</v>
      </c>
      <c r="AF223" s="39">
        <v>11.265170172401303</v>
      </c>
      <c r="AG223" s="39">
        <v>7.1379227948597164</v>
      </c>
      <c r="AH223" s="35">
        <v>3482.7778143933224</v>
      </c>
      <c r="AI223" s="35">
        <v>7348.8295393506951</v>
      </c>
      <c r="AJ223" s="35">
        <v>11341.740027065285</v>
      </c>
      <c r="AK223" s="35">
        <v>2397.518966841586</v>
      </c>
      <c r="AL223" s="35">
        <v>4943.434091627244</v>
      </c>
      <c r="AM223" s="35">
        <v>9058.2990254600099</v>
      </c>
      <c r="AN223" s="38">
        <v>8.8474742657487365E-2</v>
      </c>
      <c r="AO223" s="38">
        <v>9.0483734663447404E-2</v>
      </c>
      <c r="AP223" s="38">
        <v>7.9035615593162203E-2</v>
      </c>
      <c r="AQ223" s="36">
        <v>17.267439180098481</v>
      </c>
      <c r="AR223" s="36">
        <v>10.32721877008097</v>
      </c>
      <c r="AS223" s="36">
        <v>11.424047983114862</v>
      </c>
      <c r="AT223" s="36">
        <v>11.463410546988055</v>
      </c>
      <c r="AU223" s="36">
        <v>23.268525742232441</v>
      </c>
      <c r="AV223" s="36">
        <v>84.011894541313438</v>
      </c>
      <c r="AW223" s="36">
        <v>144.7098652990488</v>
      </c>
      <c r="AX223" s="36">
        <v>117.53675988451097</v>
      </c>
      <c r="AY223" s="36">
        <v>85.261993247099312</v>
      </c>
      <c r="AZ223" s="40">
        <v>0.99479454869788286</v>
      </c>
      <c r="BA223" s="40">
        <v>0.9954241718421627</v>
      </c>
      <c r="BB223" s="40">
        <v>0.99319730664095462</v>
      </c>
      <c r="BC223" s="40">
        <v>0.99521863613780304</v>
      </c>
      <c r="BD223" s="40">
        <v>0.99529304420551634</v>
      </c>
      <c r="BE223" s="40">
        <v>0.99072542269744202</v>
      </c>
      <c r="BF223" s="36">
        <v>135.631928837088</v>
      </c>
      <c r="BG223" s="36">
        <v>132.6205206342751</v>
      </c>
      <c r="BH223" s="36">
        <v>151.83028448554509</v>
      </c>
      <c r="BJ223" s="41"/>
      <c r="BK223" s="41"/>
      <c r="BL223" s="35">
        <v>30</v>
      </c>
      <c r="BM223" s="35">
        <v>24.920000076293945</v>
      </c>
      <c r="BN223" s="35">
        <v>15.789999961853027</v>
      </c>
      <c r="BO223" s="35">
        <v>2340</v>
      </c>
      <c r="BP223" s="35">
        <v>1196.1600036621094</v>
      </c>
      <c r="BQ223" s="35">
        <v>378.95999908447266</v>
      </c>
      <c r="BR223" s="35">
        <v>3915.120002746582</v>
      </c>
      <c r="BS223" s="34">
        <v>124.01019072532654</v>
      </c>
      <c r="BT223" s="35">
        <v>16</v>
      </c>
      <c r="BU223" s="35">
        <v>29</v>
      </c>
      <c r="BV223" s="35">
        <v>79</v>
      </c>
      <c r="BW223" s="35">
        <v>36</v>
      </c>
      <c r="BX223" s="37"/>
      <c r="BY223" s="40">
        <v>0.98367451883008816</v>
      </c>
      <c r="CA223" s="38">
        <v>8.7607359769102555E-2</v>
      </c>
      <c r="CB223" s="38">
        <v>8.8174885769927103E-2</v>
      </c>
      <c r="CC223" s="36">
        <v>41.307407995065049</v>
      </c>
      <c r="CD223" s="36">
        <v>39.018705933294314</v>
      </c>
      <c r="CE223" s="35">
        <v>132.07135268555649</v>
      </c>
      <c r="CF223" s="36">
        <v>26.282387142719319</v>
      </c>
      <c r="CG223" s="42">
        <v>0.98367451883008816</v>
      </c>
      <c r="CH223" s="35">
        <v>3820.0784403687749</v>
      </c>
      <c r="CI223" s="42">
        <v>0.99264926651353513</v>
      </c>
      <c r="CJ223" s="42">
        <v>0.99452353256901349</v>
      </c>
      <c r="CK223" s="43">
        <v>0.84986854847070292</v>
      </c>
      <c r="CM223" s="39"/>
      <c r="CN223" s="35"/>
      <c r="CO223" s="42">
        <v>0.99312193830566631</v>
      </c>
      <c r="CQ223" s="37">
        <v>0.9440749524269646</v>
      </c>
    </row>
    <row r="224" spans="1:95" ht="11.25" customHeight="1">
      <c r="A224" s="33">
        <v>44506</v>
      </c>
      <c r="B224" s="34">
        <v>181.08694616953531</v>
      </c>
      <c r="C224" s="35">
        <v>163.54487146933872</v>
      </c>
      <c r="D224" s="35">
        <v>163.54487146933872</v>
      </c>
      <c r="E224" s="35">
        <v>152.17277741432187</v>
      </c>
      <c r="F224" s="34">
        <v>139.8198881149292</v>
      </c>
      <c r="G224" s="36">
        <v>14.372062762578329</v>
      </c>
      <c r="H224" s="34">
        <v>14.372062762578329</v>
      </c>
      <c r="I224" s="34">
        <v>3441.9340286254883</v>
      </c>
      <c r="J224" s="35">
        <v>1051.5907091984723</v>
      </c>
      <c r="K224" s="35">
        <v>333.15845118966553</v>
      </c>
      <c r="L224" s="34">
        <v>608.03148206075036</v>
      </c>
      <c r="M224" s="34">
        <v>29.587266802787781</v>
      </c>
      <c r="N224" s="35">
        <v>13.149896356794569</v>
      </c>
      <c r="O224" s="35">
        <v>23.834187146690159</v>
      </c>
      <c r="P224" s="35">
        <v>64.927613261673187</v>
      </c>
      <c r="Q224" s="34">
        <v>9734.5479024251308</v>
      </c>
      <c r="R224" s="34">
        <v>368.66586526234943</v>
      </c>
      <c r="U224" s="36">
        <v>26.695365464245835</v>
      </c>
      <c r="V224" s="38">
        <v>0.94428339670612693</v>
      </c>
      <c r="W224" s="36">
        <v>21.425965759138951</v>
      </c>
      <c r="X224" s="35">
        <v>4049.9655106862388</v>
      </c>
      <c r="Y224" s="34">
        <v>2057.1848682373507</v>
      </c>
      <c r="Z224" s="35">
        <v>1992.7806424488883</v>
      </c>
      <c r="AA224" s="34">
        <v>941.18993325041583</v>
      </c>
      <c r="AB224" s="34">
        <v>17.542074700196583</v>
      </c>
      <c r="AC224" s="34">
        <v>11.372094055016836</v>
      </c>
      <c r="AD224" s="34">
        <v>12.290918906529745</v>
      </c>
      <c r="AE224" s="39">
        <v>13.563856274092421</v>
      </c>
      <c r="AF224" s="39">
        <v>11.267043312840775</v>
      </c>
      <c r="AG224" s="39">
        <v>7.1391096683499757</v>
      </c>
      <c r="AH224" s="35">
        <v>3630.944438420915</v>
      </c>
      <c r="AI224" s="35">
        <v>7661.1656438206028</v>
      </c>
      <c r="AJ224" s="35">
        <v>11823.369364838114</v>
      </c>
      <c r="AK224" s="35">
        <v>2499.5724360042022</v>
      </c>
      <c r="AL224" s="35">
        <v>5153.6516772742707</v>
      </c>
      <c r="AM224" s="35">
        <v>9443.1376793370473</v>
      </c>
      <c r="AN224" s="38">
        <v>8.8021247354447885E-2</v>
      </c>
      <c r="AO224" s="38">
        <v>9.0287609628507459E-2</v>
      </c>
      <c r="AP224" s="38">
        <v>7.9559619629808107E-2</v>
      </c>
      <c r="AQ224" s="36">
        <v>17.226257186450482</v>
      </c>
      <c r="AR224" s="36">
        <v>10.291302289081436</v>
      </c>
      <c r="AS224" s="36">
        <v>11.395102497350651</v>
      </c>
      <c r="AT224" s="36">
        <v>11.58991222556878</v>
      </c>
      <c r="AU224" s="36">
        <v>23.526240359230588</v>
      </c>
      <c r="AV224" s="36">
        <v>84.945638647033888</v>
      </c>
      <c r="AW224" s="36">
        <v>145.51173335862165</v>
      </c>
      <c r="AX224" s="36">
        <v>117.83767422861406</v>
      </c>
      <c r="AY224" s="36">
        <v>84.733219671670341</v>
      </c>
      <c r="AZ224" s="40">
        <v>0.99473914171584643</v>
      </c>
      <c r="BA224" s="40">
        <v>0.99537528171494594</v>
      </c>
      <c r="BB224" s="40">
        <v>0.99312436020034489</v>
      </c>
      <c r="BC224" s="40">
        <v>0.99536324210547933</v>
      </c>
      <c r="BD224" s="40">
        <v>0.99543503483889439</v>
      </c>
      <c r="BE224" s="40">
        <v>0.99100451126187572</v>
      </c>
      <c r="BF224" s="36">
        <v>136.33071969177925</v>
      </c>
      <c r="BG224" s="36">
        <v>132.90860229188206</v>
      </c>
      <c r="BH224" s="36">
        <v>150.83028370216132</v>
      </c>
      <c r="BJ224" s="41"/>
      <c r="BK224" s="41"/>
      <c r="BL224" s="35">
        <v>30</v>
      </c>
      <c r="BM224" s="35">
        <v>24.920000076293945</v>
      </c>
      <c r="BN224" s="35">
        <v>15.789999961853027</v>
      </c>
      <c r="BO224" s="35">
        <v>2340</v>
      </c>
      <c r="BP224" s="35">
        <v>1196.1600036621094</v>
      </c>
      <c r="BQ224" s="35">
        <v>378.95999908447266</v>
      </c>
      <c r="BR224" s="35">
        <v>3915.120002746582</v>
      </c>
      <c r="BS224" s="34">
        <v>125.47557830810547</v>
      </c>
      <c r="BT224" s="35">
        <v>16</v>
      </c>
      <c r="BU224" s="35">
        <v>29</v>
      </c>
      <c r="BV224" s="35">
        <v>79</v>
      </c>
      <c r="BW224" s="35">
        <v>36</v>
      </c>
      <c r="BX224" s="37"/>
      <c r="BY224" s="40">
        <v>0.98350104569645114</v>
      </c>
      <c r="CA224" s="38">
        <v>8.7392622846204582E-2</v>
      </c>
      <c r="CB224" s="38">
        <v>8.7894639095085186E-2</v>
      </c>
      <c r="CC224" s="36">
        <v>41.205087661743164</v>
      </c>
      <c r="CD224" s="36">
        <v>38.912661972882567</v>
      </c>
      <c r="CE224" s="35">
        <v>132.40643560923331</v>
      </c>
      <c r="CF224" s="36">
        <v>26.573317583876577</v>
      </c>
      <c r="CG224" s="42">
        <v>0.98350104569645114</v>
      </c>
      <c r="CH224" s="35">
        <v>3982.5504568925539</v>
      </c>
      <c r="CI224" s="42">
        <v>0.9925707741501224</v>
      </c>
      <c r="CJ224" s="42">
        <v>0.99468881884519567</v>
      </c>
      <c r="CK224" s="43">
        <v>0.84986749135112416</v>
      </c>
      <c r="CM224" s="39"/>
      <c r="CN224" s="35"/>
      <c r="CO224" s="42">
        <v>0.99304580224115391</v>
      </c>
      <c r="CQ224" s="37">
        <v>0.94428339670612693</v>
      </c>
    </row>
    <row r="225" spans="1:95" ht="11.25" customHeight="1">
      <c r="A225" s="33">
        <v>44505</v>
      </c>
      <c r="B225" s="34">
        <v>180.97249635060629</v>
      </c>
      <c r="C225" s="35">
        <v>163.55540404717129</v>
      </c>
      <c r="D225" s="35">
        <v>163.55540404717129</v>
      </c>
      <c r="E225" s="35">
        <v>152.33341523011526</v>
      </c>
      <c r="F225" s="34">
        <v>139.96821975708008</v>
      </c>
      <c r="G225" s="36">
        <v>14.512984335422516</v>
      </c>
      <c r="H225" s="34">
        <v>14.512984335422516</v>
      </c>
      <c r="I225" s="34">
        <v>3434.837720235189</v>
      </c>
      <c r="J225" s="35">
        <v>1049.42262232906</v>
      </c>
      <c r="K225" s="35">
        <v>332.47157134455108</v>
      </c>
      <c r="L225" s="34">
        <v>606.1989574432373</v>
      </c>
      <c r="M225" s="34">
        <v>30.187659243742626</v>
      </c>
      <c r="N225" s="35">
        <v>13.416737441663388</v>
      </c>
      <c r="O225" s="35">
        <v>24.317836613014894</v>
      </c>
      <c r="P225" s="35">
        <v>66.245141118212985</v>
      </c>
      <c r="Q225" s="34">
        <v>9818.3264872233067</v>
      </c>
      <c r="R225" s="34">
        <v>368.18586317698163</v>
      </c>
      <c r="U225" s="36">
        <v>26.772323184543186</v>
      </c>
      <c r="V225" s="38">
        <v>0.94184374234017987</v>
      </c>
      <c r="W225" s="36">
        <v>21.860746976602815</v>
      </c>
      <c r="X225" s="35">
        <v>4041.0366776784263</v>
      </c>
      <c r="Y225" s="34">
        <v>2052.9435265615775</v>
      </c>
      <c r="Z225" s="35">
        <v>1988.0931511168483</v>
      </c>
      <c r="AA225" s="34">
        <v>938.67052878778838</v>
      </c>
      <c r="AB225" s="34">
        <v>17.417092303435009</v>
      </c>
      <c r="AC225" s="34">
        <v>11.221988817056021</v>
      </c>
      <c r="AD225" s="34">
        <v>12.130204002062479</v>
      </c>
      <c r="AE225" s="39">
        <v>13.53589138392249</v>
      </c>
      <c r="AF225" s="39">
        <v>11.243813810668501</v>
      </c>
      <c r="AG225" s="39">
        <v>7.1243908145260946</v>
      </c>
      <c r="AH225" s="35">
        <v>3639.6052261063141</v>
      </c>
      <c r="AI225" s="35">
        <v>7681.4540499474288</v>
      </c>
      <c r="AJ225" s="35">
        <v>11858.037399272222</v>
      </c>
      <c r="AK225" s="35">
        <v>2505.4223206111869</v>
      </c>
      <c r="AL225" s="35">
        <v>5166.5384886283382</v>
      </c>
      <c r="AM225" s="35">
        <v>9469.3890293365221</v>
      </c>
      <c r="AN225" s="38">
        <v>8.7745972164760919E-2</v>
      </c>
      <c r="AO225" s="38">
        <v>8.9958262887991816E-2</v>
      </c>
      <c r="AP225" s="38">
        <v>7.9294437492792413E-2</v>
      </c>
      <c r="AQ225" s="36">
        <v>17.161498088941116</v>
      </c>
      <c r="AR225" s="36">
        <v>10.192996364906371</v>
      </c>
      <c r="AS225" s="36">
        <v>11.29365540257748</v>
      </c>
      <c r="AT225" s="36">
        <v>11.742747088032518</v>
      </c>
      <c r="AU225" s="36">
        <v>23.83266995288664</v>
      </c>
      <c r="AV225" s="36">
        <v>86.028078805840778</v>
      </c>
      <c r="AW225" s="36">
        <v>145.29093794761866</v>
      </c>
      <c r="AX225" s="36">
        <v>117.72032204314414</v>
      </c>
      <c r="AY225" s="36">
        <v>84.622113717083636</v>
      </c>
      <c r="AZ225" s="40">
        <v>0.9946449198080145</v>
      </c>
      <c r="BA225" s="40">
        <v>0.99529320517663056</v>
      </c>
      <c r="BB225" s="40">
        <v>0.99300428560776377</v>
      </c>
      <c r="BC225" s="40">
        <v>0.99531306678661347</v>
      </c>
      <c r="BD225" s="40">
        <v>0.99538711073084174</v>
      </c>
      <c r="BE225" s="40">
        <v>0.99091513945204679</v>
      </c>
      <c r="BF225" s="36">
        <v>136.7584141351532</v>
      </c>
      <c r="BG225" s="36">
        <v>133.39519477984311</v>
      </c>
      <c r="BH225" s="36">
        <v>151.33470113954408</v>
      </c>
      <c r="BJ225" s="41"/>
      <c r="BK225" s="41"/>
      <c r="BL225" s="35">
        <v>30</v>
      </c>
      <c r="BM225" s="35">
        <v>24.920000076293945</v>
      </c>
      <c r="BN225" s="35">
        <v>15.789999961853027</v>
      </c>
      <c r="BO225" s="35">
        <v>2340</v>
      </c>
      <c r="BP225" s="35">
        <v>1196.1600036621094</v>
      </c>
      <c r="BQ225" s="35">
        <v>378.95999908447266</v>
      </c>
      <c r="BR225" s="35">
        <v>3915.120002746582</v>
      </c>
      <c r="BS225" s="34">
        <v>125.44665622711182</v>
      </c>
      <c r="BT225" s="35">
        <v>16</v>
      </c>
      <c r="BU225" s="35">
        <v>29</v>
      </c>
      <c r="BV225" s="35">
        <v>79</v>
      </c>
      <c r="BW225" s="35">
        <v>36</v>
      </c>
      <c r="BX225" s="37"/>
      <c r="BY225" s="40">
        <v>0.98320495422918119</v>
      </c>
      <c r="CA225" s="38">
        <v>8.7101659648679844E-2</v>
      </c>
      <c r="CB225" s="38">
        <v>8.7603820738608035E-2</v>
      </c>
      <c r="CC225" s="36">
        <v>40.769285122553505</v>
      </c>
      <c r="CD225" s="36">
        <v>38.648149856424965</v>
      </c>
      <c r="CE225" s="35">
        <v>132.19783564143333</v>
      </c>
      <c r="CF225" s="36">
        <v>26.91932671741354</v>
      </c>
      <c r="CG225" s="42">
        <v>0.98320495422918119</v>
      </c>
      <c r="CH225" s="35">
        <v>3992.5250246813293</v>
      </c>
      <c r="CI225" s="42">
        <v>0.99243895553387251</v>
      </c>
      <c r="CJ225" s="42">
        <v>0.9946330924752359</v>
      </c>
      <c r="CK225" s="43">
        <v>0.84998924637538842</v>
      </c>
      <c r="CM225" s="39"/>
      <c r="CN225" s="35"/>
      <c r="CO225" s="42">
        <v>0.99295525216461977</v>
      </c>
      <c r="CQ225" s="37">
        <v>0.94184374234017987</v>
      </c>
    </row>
    <row r="226" spans="1:95" ht="11.25" customHeight="1">
      <c r="A226" s="33">
        <v>44504</v>
      </c>
      <c r="B226" s="34">
        <v>182.02360471089682</v>
      </c>
      <c r="C226" s="35">
        <v>164.26537036895752</v>
      </c>
      <c r="D226" s="35">
        <v>164.26537036895752</v>
      </c>
      <c r="E226" s="35">
        <v>152.83643497029939</v>
      </c>
      <c r="F226" s="34">
        <v>140.34377272923788</v>
      </c>
      <c r="G226" s="36">
        <v>14.593010266621908</v>
      </c>
      <c r="H226" s="34">
        <v>14.593010266621908</v>
      </c>
      <c r="I226" s="34">
        <v>3468.6384938557944</v>
      </c>
      <c r="J226" s="35">
        <v>1040.7429428073392</v>
      </c>
      <c r="K226" s="35">
        <v>329.72172907133131</v>
      </c>
      <c r="L226" s="34">
        <v>612.21280225118005</v>
      </c>
      <c r="M226" s="34">
        <v>29.716381053129833</v>
      </c>
      <c r="N226" s="35">
        <v>12.016460097986927</v>
      </c>
      <c r="O226" s="35">
        <v>24.68245857964882</v>
      </c>
      <c r="P226" s="35">
        <v>65.359799857293751</v>
      </c>
      <c r="Q226" s="34">
        <v>9708.8939310709629</v>
      </c>
      <c r="R226" s="34">
        <v>374.47104612986249</v>
      </c>
      <c r="U226" s="36">
        <v>26.818447642856174</v>
      </c>
      <c r="V226" s="38">
        <v>0.94038516086847768</v>
      </c>
      <c r="W226" s="36">
        <v>20.887521988057589</v>
      </c>
      <c r="X226" s="35">
        <v>4080.8512961069746</v>
      </c>
      <c r="Y226" s="34">
        <v>2098.1738219771241</v>
      </c>
      <c r="Z226" s="35">
        <v>1982.6774741298507</v>
      </c>
      <c r="AA226" s="34">
        <v>941.93453132251136</v>
      </c>
      <c r="AB226" s="34">
        <v>17.758234341939289</v>
      </c>
      <c r="AC226" s="34">
        <v>11.428935398658117</v>
      </c>
      <c r="AD226" s="34">
        <v>12.276980002721151</v>
      </c>
      <c r="AE226" s="39">
        <v>13.834113111937082</v>
      </c>
      <c r="AF226" s="39">
        <v>11.150817244364347</v>
      </c>
      <c r="AG226" s="39">
        <v>7.0654656229570998</v>
      </c>
      <c r="AH226" s="35">
        <v>3627.4150612131261</v>
      </c>
      <c r="AI226" s="35">
        <v>7608.0723217004825</v>
      </c>
      <c r="AJ226" s="35">
        <v>11670.379097130748</v>
      </c>
      <c r="AK226" s="35">
        <v>2479.1889340892253</v>
      </c>
      <c r="AL226" s="35">
        <v>5135.152085712125</v>
      </c>
      <c r="AM226" s="35">
        <v>9351.309383470485</v>
      </c>
      <c r="AN226" s="38">
        <v>8.8974044891450846E-2</v>
      </c>
      <c r="AO226" s="38">
        <v>8.8560574870382838E-2</v>
      </c>
      <c r="AP226" s="38">
        <v>7.7649469839365035E-2</v>
      </c>
      <c r="AQ226" s="36">
        <v>17.348946813433024</v>
      </c>
      <c r="AR226" s="36">
        <v>10.392425346019911</v>
      </c>
      <c r="AS226" s="36">
        <v>11.328108166770511</v>
      </c>
      <c r="AT226" s="36">
        <v>10.845810814386898</v>
      </c>
      <c r="AU226" s="36">
        <v>24.099193089924608</v>
      </c>
      <c r="AV226" s="36">
        <v>85.107220074213217</v>
      </c>
      <c r="AW226" s="36">
        <v>146.21561490334906</v>
      </c>
      <c r="AX226" s="36">
        <v>118.40554426734415</v>
      </c>
      <c r="AY226" s="36">
        <v>85.567345665080765</v>
      </c>
      <c r="AZ226" s="40">
        <v>0.99515306803254933</v>
      </c>
      <c r="BA226" s="40">
        <v>0.99519343182681497</v>
      </c>
      <c r="BB226" s="40">
        <v>0.9930106258731185</v>
      </c>
      <c r="BC226" s="40">
        <v>0.99562525846043626</v>
      </c>
      <c r="BD226" s="40">
        <v>0.99530701473146677</v>
      </c>
      <c r="BE226" s="40">
        <v>0.99089889804901021</v>
      </c>
      <c r="BF226" s="36">
        <v>134.87079310196711</v>
      </c>
      <c r="BG226" s="36">
        <v>135.50047543800599</v>
      </c>
      <c r="BH226" s="36">
        <v>154.54065590949472</v>
      </c>
      <c r="BJ226" s="41"/>
      <c r="BK226" s="41"/>
      <c r="BL226" s="35">
        <v>30.916666666666668</v>
      </c>
      <c r="BM226" s="35">
        <v>24.920000076293945</v>
      </c>
      <c r="BN226" s="35">
        <v>15.789999961853027</v>
      </c>
      <c r="BO226" s="35">
        <v>2411.5</v>
      </c>
      <c r="BP226" s="35">
        <v>1196.1600036621094</v>
      </c>
      <c r="BQ226" s="35">
        <v>378.95999908447266</v>
      </c>
      <c r="BR226" s="35">
        <v>3986.620002746582</v>
      </c>
      <c r="BS226" s="34">
        <v>125.7448832988739</v>
      </c>
      <c r="BT226" s="35">
        <v>12.333333333333334</v>
      </c>
      <c r="BU226" s="35">
        <v>25.333333333333332</v>
      </c>
      <c r="BV226" s="35">
        <v>67.083333333333329</v>
      </c>
      <c r="BW226" s="35">
        <v>30.5</v>
      </c>
      <c r="BX226" s="37"/>
      <c r="BY226" s="40">
        <v>0.98319735927163854</v>
      </c>
      <c r="CA226" s="38">
        <v>8.7029802476375345E-2</v>
      </c>
      <c r="CB226" s="38">
        <v>8.7773494738692892E-2</v>
      </c>
      <c r="CC226" s="36">
        <v>41.464149743318558</v>
      </c>
      <c r="CD226" s="36">
        <v>39.069480326223449</v>
      </c>
      <c r="CE226" s="35">
        <v>133.38223241611226</v>
      </c>
      <c r="CF226" s="36">
        <v>27.148012345586004</v>
      </c>
      <c r="CG226" s="42">
        <v>0.98319735927163854</v>
      </c>
      <c r="CH226" s="35">
        <v>3929.3436135908123</v>
      </c>
      <c r="CI226" s="42">
        <v>0.99243731676956259</v>
      </c>
      <c r="CJ226" s="42">
        <v>0.9947672028013379</v>
      </c>
      <c r="CK226" s="43">
        <v>0.84997914458798951</v>
      </c>
      <c r="CM226" s="39"/>
      <c r="CN226" s="35"/>
      <c r="CO226" s="42">
        <v>0.99289540547525201</v>
      </c>
      <c r="CQ226" s="37">
        <v>0.94038516086847768</v>
      </c>
    </row>
    <row r="227" spans="1:95" ht="11.25" customHeight="1">
      <c r="A227" s="33">
        <v>44503</v>
      </c>
      <c r="B227" s="34">
        <v>181.32659769058228</v>
      </c>
      <c r="C227" s="35">
        <v>163.57351364692053</v>
      </c>
      <c r="D227" s="35">
        <v>163.57351364692053</v>
      </c>
      <c r="E227" s="35">
        <v>151.94334632158279</v>
      </c>
      <c r="F227" s="34">
        <v>139.40960772832236</v>
      </c>
      <c r="G227" s="36">
        <v>14.563079337279001</v>
      </c>
      <c r="H227" s="34">
        <v>14.563079337279001</v>
      </c>
      <c r="I227" s="34">
        <v>3471.0470072428384</v>
      </c>
      <c r="J227" s="35">
        <v>1039.7703044334087</v>
      </c>
      <c r="K227" s="35">
        <v>329.41358380968921</v>
      </c>
      <c r="L227" s="34">
        <v>614.45933596293128</v>
      </c>
      <c r="M227" s="34">
        <v>28.799882570902508</v>
      </c>
      <c r="N227" s="35">
        <v>11.519953028361003</v>
      </c>
      <c r="O227" s="35">
        <v>23.999902142418758</v>
      </c>
      <c r="P227" s="35">
        <v>63.359741655985523</v>
      </c>
      <c r="Q227" s="34">
        <v>9564.1724344889317</v>
      </c>
      <c r="R227" s="34">
        <v>373.28267923990887</v>
      </c>
      <c r="U227" s="36">
        <v>26.958626464561185</v>
      </c>
      <c r="V227" s="38">
        <v>0.93596891100458424</v>
      </c>
      <c r="W227" s="36">
        <v>20.178150679585524</v>
      </c>
      <c r="X227" s="35">
        <v>4085.5063432057696</v>
      </c>
      <c r="Y227" s="34">
        <v>2101.8631189997404</v>
      </c>
      <c r="Z227" s="35">
        <v>1983.6432242060293</v>
      </c>
      <c r="AA227" s="34">
        <v>943.87291977262043</v>
      </c>
      <c r="AB227" s="34">
        <v>17.753084043661755</v>
      </c>
      <c r="AC227" s="34">
        <v>11.630167325337728</v>
      </c>
      <c r="AD227" s="34">
        <v>12.437468777100245</v>
      </c>
      <c r="AE227" s="39">
        <v>13.858438147251036</v>
      </c>
      <c r="AF227" s="39">
        <v>11.140396118929379</v>
      </c>
      <c r="AG227" s="39">
        <v>7.0588625102076259</v>
      </c>
      <c r="AH227" s="35">
        <v>3586.3726246192982</v>
      </c>
      <c r="AI227" s="35">
        <v>7510.6820232270729</v>
      </c>
      <c r="AJ227" s="35">
        <v>11503.214936269313</v>
      </c>
      <c r="AK227" s="35">
        <v>2450.1034100015559</v>
      </c>
      <c r="AL227" s="35">
        <v>5073.6988877232443</v>
      </c>
      <c r="AM227" s="35">
        <v>9224.9861391096802</v>
      </c>
      <c r="AN227" s="38">
        <v>8.9029486485496245E-2</v>
      </c>
      <c r="AO227" s="38">
        <v>8.8404768062912226E-2</v>
      </c>
      <c r="AP227" s="38">
        <v>7.7449801045268205E-2</v>
      </c>
      <c r="AQ227" s="36">
        <v>17.319826821293507</v>
      </c>
      <c r="AR227" s="36">
        <v>10.559674665934796</v>
      </c>
      <c r="AS227" s="36">
        <v>11.429994818360685</v>
      </c>
      <c r="AT227" s="36">
        <v>10.49010936501711</v>
      </c>
      <c r="AU227" s="36">
        <v>23.583147538419865</v>
      </c>
      <c r="AV227" s="36">
        <v>83.162087819263078</v>
      </c>
      <c r="AW227" s="36">
        <v>145.69405904660644</v>
      </c>
      <c r="AX227" s="36">
        <v>117.94685571906855</v>
      </c>
      <c r="AY227" s="36">
        <v>85.305265700405116</v>
      </c>
      <c r="AZ227" s="40">
        <v>0.99529817681109467</v>
      </c>
      <c r="BA227" s="40">
        <v>0.99526974251458011</v>
      </c>
      <c r="BB227" s="40">
        <v>0.99313172500201707</v>
      </c>
      <c r="BC227" s="40">
        <v>0.99571850342226564</v>
      </c>
      <c r="BD227" s="40">
        <v>0.99535188270721309</v>
      </c>
      <c r="BE227" s="40">
        <v>0.9909851259866187</v>
      </c>
      <c r="BF227" s="36">
        <v>134.78680461618652</v>
      </c>
      <c r="BG227" s="36">
        <v>135.73928491572241</v>
      </c>
      <c r="BH227" s="36">
        <v>154.93906811957058</v>
      </c>
      <c r="BJ227" s="41"/>
      <c r="BK227" s="41"/>
      <c r="BL227" s="35">
        <v>31</v>
      </c>
      <c r="BM227" s="35">
        <v>24.920000076293945</v>
      </c>
      <c r="BN227" s="35">
        <v>15.789999961853027</v>
      </c>
      <c r="BO227" s="35">
        <v>2418</v>
      </c>
      <c r="BP227" s="35">
        <v>1196.1600036621094</v>
      </c>
      <c r="BQ227" s="35">
        <v>378.95999908447266</v>
      </c>
      <c r="BR227" s="35">
        <v>3993.120002746582</v>
      </c>
      <c r="BS227" s="34">
        <v>124.87440347671509</v>
      </c>
      <c r="BT227" s="35">
        <v>12</v>
      </c>
      <c r="BU227" s="35">
        <v>25</v>
      </c>
      <c r="BV227" s="35">
        <v>66</v>
      </c>
      <c r="BW227" s="35">
        <v>30</v>
      </c>
      <c r="BX227" s="37"/>
      <c r="BY227" s="40">
        <v>0.98351678265315046</v>
      </c>
      <c r="CA227" s="38">
        <v>8.6976826919832884E-2</v>
      </c>
      <c r="CB227" s="38">
        <v>8.774339922266898E-2</v>
      </c>
      <c r="CC227" s="36">
        <v>41.820720146099724</v>
      </c>
      <c r="CD227" s="36">
        <v>39.309496305588986</v>
      </c>
      <c r="CE227" s="35">
        <v>132.93232731325276</v>
      </c>
      <c r="CF227" s="36">
        <v>26.545636925839752</v>
      </c>
      <c r="CG227" s="42">
        <v>0.98351678265315046</v>
      </c>
      <c r="CH227" s="35">
        <v>3878.9734477502802</v>
      </c>
      <c r="CI227" s="42">
        <v>0.99257538548308299</v>
      </c>
      <c r="CJ227" s="42">
        <v>0.9948438444037454</v>
      </c>
      <c r="CK227" s="43">
        <v>0.84960020023349569</v>
      </c>
      <c r="CM227" s="39"/>
      <c r="CN227" s="35"/>
      <c r="CO227" s="42">
        <v>0.99305304622826518</v>
      </c>
      <c r="CQ227" s="37">
        <v>0.93596891100458424</v>
      </c>
    </row>
    <row r="228" spans="1:95" ht="11.25" customHeight="1">
      <c r="A228" s="33">
        <v>44502</v>
      </c>
      <c r="B228" s="34">
        <v>179.95108095804849</v>
      </c>
      <c r="C228" s="35">
        <v>162.07191719611484</v>
      </c>
      <c r="D228" s="35">
        <v>162.07191719611484</v>
      </c>
      <c r="E228" s="35">
        <v>150.46060876051584</v>
      </c>
      <c r="F228" s="34">
        <v>137.94150670369467</v>
      </c>
      <c r="G228" s="36">
        <v>14.419220477342606</v>
      </c>
      <c r="H228" s="34">
        <v>14.419220477342606</v>
      </c>
      <c r="I228" s="34">
        <v>3471.0115509033203</v>
      </c>
      <c r="J228" s="35">
        <v>1039.7596833012667</v>
      </c>
      <c r="K228" s="35">
        <v>329.41021888842909</v>
      </c>
      <c r="L228" s="34">
        <v>612.5301411946615</v>
      </c>
      <c r="M228" s="34">
        <v>27.952536821365356</v>
      </c>
      <c r="N228" s="35">
        <v>11.181014728546144</v>
      </c>
      <c r="O228" s="35">
        <v>23.29378068447113</v>
      </c>
      <c r="P228" s="35">
        <v>61.495581007003786</v>
      </c>
      <c r="Q228" s="34">
        <v>9259.7783610026036</v>
      </c>
      <c r="R228" s="34">
        <v>369.40395164489746</v>
      </c>
      <c r="U228" s="36">
        <v>26.900861969700561</v>
      </c>
      <c r="V228" s="38">
        <v>0.93778572908051627</v>
      </c>
      <c r="W228" s="36">
        <v>19.584472209898234</v>
      </c>
      <c r="X228" s="35">
        <v>4083.5416920979819</v>
      </c>
      <c r="Y228" s="34">
        <v>2101.8416487136246</v>
      </c>
      <c r="Z228" s="35">
        <v>1981.7000433843573</v>
      </c>
      <c r="AA228" s="34">
        <v>941.94036008309058</v>
      </c>
      <c r="AB228" s="34">
        <v>17.879163761933643</v>
      </c>
      <c r="AC228" s="34">
        <v>11.611308435599009</v>
      </c>
      <c r="AD228" s="34">
        <v>12.53140084942182</v>
      </c>
      <c r="AE228" s="39">
        <v>13.858296584924998</v>
      </c>
      <c r="AF228" s="39">
        <v>11.140282321084999</v>
      </c>
      <c r="AG228" s="39">
        <v>7.0587904047520516</v>
      </c>
      <c r="AH228" s="35">
        <v>3481.8496582608459</v>
      </c>
      <c r="AI228" s="35">
        <v>7299.5722194125192</v>
      </c>
      <c r="AJ228" s="35">
        <v>11192.109499517823</v>
      </c>
      <c r="AK228" s="35">
        <v>2378.0354560376218</v>
      </c>
      <c r="AL228" s="35">
        <v>4928.1361559510997</v>
      </c>
      <c r="AM228" s="35">
        <v>8970.2441452913481</v>
      </c>
      <c r="AN228" s="38">
        <v>8.9778196664353743E-2</v>
      </c>
      <c r="AO228" s="38">
        <v>8.9046588145030747E-2</v>
      </c>
      <c r="AP228" s="38">
        <v>7.7660498514824622E-2</v>
      </c>
      <c r="AQ228" s="36">
        <v>17.459689935688328</v>
      </c>
      <c r="AR228" s="36">
        <v>10.56352226915061</v>
      </c>
      <c r="AS228" s="36">
        <v>11.559259539554567</v>
      </c>
      <c r="AT228" s="36">
        <v>10.510282179614428</v>
      </c>
      <c r="AU228" s="36">
        <v>23.610872179277791</v>
      </c>
      <c r="AV228" s="36">
        <v>83.167780897180421</v>
      </c>
      <c r="AW228" s="36">
        <v>144.75800639319368</v>
      </c>
      <c r="AX228" s="36">
        <v>117.32283062463961</v>
      </c>
      <c r="AY228" s="36">
        <v>85.238094433340933</v>
      </c>
      <c r="AZ228" s="40">
        <v>0.99529821361571447</v>
      </c>
      <c r="BA228" s="40">
        <v>0.99527330821484261</v>
      </c>
      <c r="BB228" s="40">
        <v>0.99314449194347909</v>
      </c>
      <c r="BC228" s="40">
        <v>0.99558026683204837</v>
      </c>
      <c r="BD228" s="40">
        <v>0.99520896512756329</v>
      </c>
      <c r="BE228" s="40">
        <v>0.99072848190638862</v>
      </c>
      <c r="BF228" s="36">
        <v>133.66274269089408</v>
      </c>
      <c r="BG228" s="36">
        <v>134.76091841335372</v>
      </c>
      <c r="BH228" s="36">
        <v>154.51870937590388</v>
      </c>
      <c r="BJ228" s="41"/>
      <c r="BK228" s="41"/>
      <c r="BL228" s="35">
        <v>31</v>
      </c>
      <c r="BM228" s="35">
        <v>24.920000076293945</v>
      </c>
      <c r="BN228" s="35">
        <v>15.789999961853027</v>
      </c>
      <c r="BO228" s="35">
        <v>2418</v>
      </c>
      <c r="BP228" s="35">
        <v>1196.1600036621094</v>
      </c>
      <c r="BQ228" s="35">
        <v>378.95999908447266</v>
      </c>
      <c r="BR228" s="35">
        <v>3993.120002746582</v>
      </c>
      <c r="BS228" s="34">
        <v>123.54651141166687</v>
      </c>
      <c r="BT228" s="35">
        <v>12</v>
      </c>
      <c r="BU228" s="35">
        <v>25</v>
      </c>
      <c r="BV228" s="35">
        <v>66</v>
      </c>
      <c r="BW228" s="35">
        <v>30</v>
      </c>
      <c r="BX228" s="37"/>
      <c r="BY228" s="40">
        <v>0.98351330387171909</v>
      </c>
      <c r="CA228" s="38">
        <v>8.760525023424573E-2</v>
      </c>
      <c r="CB228" s="38">
        <v>8.8409030767750696E-2</v>
      </c>
      <c r="CC228" s="36">
        <v>42.021873046954475</v>
      </c>
      <c r="CD228" s="36">
        <v>39.582471744393501</v>
      </c>
      <c r="CE228" s="35">
        <v>132.32173261523192</v>
      </c>
      <c r="CF228" s="36">
        <v>26.577786737364637</v>
      </c>
      <c r="CG228" s="42">
        <v>0.98351330387171909</v>
      </c>
      <c r="CH228" s="35">
        <v>3767.553391280007</v>
      </c>
      <c r="CI228" s="42">
        <v>0.99258071912502643</v>
      </c>
      <c r="CJ228" s="42">
        <v>0.99468516469850754</v>
      </c>
      <c r="CK228" s="43">
        <v>0.85000027246447318</v>
      </c>
      <c r="CM228" s="39"/>
      <c r="CN228" s="35"/>
      <c r="CO228" s="42">
        <v>0.99304463267032139</v>
      </c>
      <c r="CQ228" s="37">
        <v>0.93778572908051627</v>
      </c>
    </row>
    <row r="229" spans="1:95" ht="11.25" customHeight="1">
      <c r="A229" s="33">
        <v>44501</v>
      </c>
      <c r="B229" s="34">
        <v>175.44033670425415</v>
      </c>
      <c r="C229" s="35">
        <v>157.94784838954607</v>
      </c>
      <c r="D229" s="35">
        <v>157.94784838954607</v>
      </c>
      <c r="E229" s="35">
        <v>146.56438491741815</v>
      </c>
      <c r="F229" s="34">
        <v>134.22346242268881</v>
      </c>
      <c r="G229" s="36">
        <v>13.934454222520193</v>
      </c>
      <c r="H229" s="34">
        <v>13.934454222520193</v>
      </c>
      <c r="I229" s="34">
        <v>3421.3892644246421</v>
      </c>
      <c r="J229" s="35">
        <v>1024.8950675784156</v>
      </c>
      <c r="K229" s="35">
        <v>324.70090345949262</v>
      </c>
      <c r="L229" s="34">
        <v>604.47460683186853</v>
      </c>
      <c r="M229" s="34">
        <v>27.10162381331126</v>
      </c>
      <c r="N229" s="35">
        <v>10.840649525324505</v>
      </c>
      <c r="O229" s="35">
        <v>22.584686511092716</v>
      </c>
      <c r="P229" s="35">
        <v>59.623572389284774</v>
      </c>
      <c r="Q229" s="34">
        <v>8808.4663899739589</v>
      </c>
      <c r="R229" s="34">
        <v>351.83068307240802</v>
      </c>
      <c r="U229" s="36">
        <v>26.835133808630481</v>
      </c>
      <c r="V229" s="38">
        <v>0.93985816565133518</v>
      </c>
      <c r="W229" s="36">
        <v>18.988294400858059</v>
      </c>
      <c r="X229" s="35">
        <v>4025.8638712565107</v>
      </c>
      <c r="Y229" s="34">
        <v>2071.7932933867337</v>
      </c>
      <c r="Z229" s="35">
        <v>1954.0705778697766</v>
      </c>
      <c r="AA229" s="34">
        <v>929.17551029136121</v>
      </c>
      <c r="AB229" s="34">
        <v>17.492488314708073</v>
      </c>
      <c r="AC229" s="34">
        <v>11.383463472127914</v>
      </c>
      <c r="AD229" s="34">
        <v>12.27584824959437</v>
      </c>
      <c r="AE229" s="39">
        <v>13.66017556079165</v>
      </c>
      <c r="AF229" s="39">
        <v>10.98101858119731</v>
      </c>
      <c r="AG229" s="39">
        <v>6.9578765027034137</v>
      </c>
      <c r="AH229" s="35">
        <v>3327.4981529412044</v>
      </c>
      <c r="AI229" s="35">
        <v>6972.8692082497801</v>
      </c>
      <c r="AJ229" s="35">
        <v>10686.403372350176</v>
      </c>
      <c r="AK229" s="35">
        <v>2272.9124422974555</v>
      </c>
      <c r="AL229" s="35">
        <v>4708.7484963599791</v>
      </c>
      <c r="AM229" s="35">
        <v>8566.985408220633</v>
      </c>
      <c r="AN229" s="38">
        <v>9.0764884791801267E-2</v>
      </c>
      <c r="AO229" s="38">
        <v>8.9829612847542567E-2</v>
      </c>
      <c r="AP229" s="38">
        <v>7.7921946536810616E-2</v>
      </c>
      <c r="AQ229" s="36">
        <v>17.448916087686214</v>
      </c>
      <c r="AR229" s="36">
        <v>10.57463471541667</v>
      </c>
      <c r="AS229" s="36">
        <v>11.554900052057171</v>
      </c>
      <c r="AT229" s="36">
        <v>10.532445220263448</v>
      </c>
      <c r="AU229" s="36">
        <v>23.668375299603706</v>
      </c>
      <c r="AV229" s="36">
        <v>83.408548470759257</v>
      </c>
      <c r="AW229" s="36">
        <v>141.44927936051923</v>
      </c>
      <c r="AX229" s="36">
        <v>114.89084338171749</v>
      </c>
      <c r="AY229" s="36">
        <v>83.922660268376546</v>
      </c>
      <c r="AZ229" s="40">
        <v>0.9952305028017856</v>
      </c>
      <c r="BA229" s="40">
        <v>0.99520367534419152</v>
      </c>
      <c r="BB229" s="40">
        <v>0.99304030886616534</v>
      </c>
      <c r="BC229" s="40">
        <v>0.99536610164814909</v>
      </c>
      <c r="BD229" s="40">
        <v>0.99497353164691205</v>
      </c>
      <c r="BE229" s="40">
        <v>0.99026395581452453</v>
      </c>
      <c r="BF229" s="36">
        <v>132.20971995420803</v>
      </c>
      <c r="BG229" s="36">
        <v>133.58623754024427</v>
      </c>
      <c r="BH229" s="36">
        <v>154.00025966152111</v>
      </c>
      <c r="BJ229" s="41"/>
      <c r="BK229" s="41"/>
      <c r="BL229" s="35">
        <v>31</v>
      </c>
      <c r="BM229" s="35">
        <v>24.920000076293945</v>
      </c>
      <c r="BN229" s="35">
        <v>15.789999961853027</v>
      </c>
      <c r="BO229" s="35">
        <v>2418</v>
      </c>
      <c r="BP229" s="35">
        <v>1196.1600036621094</v>
      </c>
      <c r="BQ229" s="35">
        <v>378.95999908447266</v>
      </c>
      <c r="BR229" s="35">
        <v>3993.120002746582</v>
      </c>
      <c r="BS229" s="34">
        <v>120.2663692633311</v>
      </c>
      <c r="BT229" s="35">
        <v>12</v>
      </c>
      <c r="BU229" s="35">
        <v>25</v>
      </c>
      <c r="BV229" s="35">
        <v>66</v>
      </c>
      <c r="BW229" s="35">
        <v>30</v>
      </c>
      <c r="BX229" s="37"/>
      <c r="BY229" s="40">
        <v>0.98327759305853224</v>
      </c>
      <c r="CA229" s="38">
        <v>8.841072764883999E-2</v>
      </c>
      <c r="CB229" s="38">
        <v>8.9265882819031694E-2</v>
      </c>
      <c r="CC229" s="36">
        <v>41.151800036430359</v>
      </c>
      <c r="CD229" s="36">
        <v>39.578450855160057</v>
      </c>
      <c r="CE229" s="35">
        <v>129.52223294676401</v>
      </c>
      <c r="CF229" s="36">
        <v>26.641953633172665</v>
      </c>
      <c r="CG229" s="42">
        <v>0.98327759305853224</v>
      </c>
      <c r="CH229" s="35">
        <v>3599.9077605215193</v>
      </c>
      <c r="CI229" s="42">
        <v>0.99247157826916521</v>
      </c>
      <c r="CJ229" s="42">
        <v>0.99442413591437329</v>
      </c>
      <c r="CK229" s="43">
        <v>0.84985219913975718</v>
      </c>
      <c r="CM229" s="39"/>
      <c r="CN229" s="35"/>
      <c r="CO229" s="42">
        <v>0.99302784028895552</v>
      </c>
      <c r="CQ229" s="37">
        <v>0.93985816565133518</v>
      </c>
    </row>
    <row r="230" spans="1:95" ht="11.25" customHeight="1">
      <c r="A230" s="33">
        <v>44500</v>
      </c>
      <c r="B230" s="34">
        <v>176.21171553929648</v>
      </c>
      <c r="C230" s="35">
        <v>158.74193231264752</v>
      </c>
      <c r="D230" s="35">
        <v>158.74193231264752</v>
      </c>
      <c r="E230" s="35">
        <v>147.39877246816954</v>
      </c>
      <c r="F230" s="34">
        <v>135.11988910039267</v>
      </c>
      <c r="G230" s="36">
        <v>14.228041668732962</v>
      </c>
      <c r="H230" s="34">
        <v>14.228041668732962</v>
      </c>
      <c r="I230" s="34">
        <v>3430.4747187296548</v>
      </c>
      <c r="J230" s="35">
        <v>1027.616662984334</v>
      </c>
      <c r="K230" s="35">
        <v>325.56314244873948</v>
      </c>
      <c r="L230" s="34">
        <v>605.09460894266761</v>
      </c>
      <c r="M230" s="34">
        <v>27.329584221045177</v>
      </c>
      <c r="N230" s="35">
        <v>10.931833688418072</v>
      </c>
      <c r="O230" s="35">
        <v>22.774653517537647</v>
      </c>
      <c r="P230" s="35">
        <v>60.125085286299395</v>
      </c>
      <c r="Q230" s="34">
        <v>9161.9658813476563</v>
      </c>
      <c r="R230" s="34">
        <v>356.50416151682538</v>
      </c>
      <c r="U230" s="36">
        <v>27.023783657285904</v>
      </c>
      <c r="V230" s="38">
        <v>0.93392463758352695</v>
      </c>
      <c r="W230" s="36">
        <v>19.148011005427907</v>
      </c>
      <c r="X230" s="35">
        <v>4035.5693276723223</v>
      </c>
      <c r="Y230" s="34">
        <v>2077.2949132965814</v>
      </c>
      <c r="Z230" s="35">
        <v>1958.2744143757411</v>
      </c>
      <c r="AA230" s="34">
        <v>930.65775139140715</v>
      </c>
      <c r="AB230" s="34">
        <v>17.469783226648968</v>
      </c>
      <c r="AC230" s="34">
        <v>11.343159844477972</v>
      </c>
      <c r="AD230" s="34">
        <v>12.216951767603556</v>
      </c>
      <c r="AE230" s="39">
        <v>13.696449977779658</v>
      </c>
      <c r="AF230" s="39">
        <v>11.010178531975006</v>
      </c>
      <c r="AG230" s="39">
        <v>6.9763530524729891</v>
      </c>
      <c r="AH230" s="35">
        <v>3441.9111512200743</v>
      </c>
      <c r="AI230" s="35">
        <v>7217.2642633646519</v>
      </c>
      <c r="AJ230" s="35">
        <v>11068.06823239977</v>
      </c>
      <c r="AK230" s="35">
        <v>2350.6125586683661</v>
      </c>
      <c r="AL230" s="35">
        <v>4872.0292423950241</v>
      </c>
      <c r="AM230" s="35">
        <v>8869.901429301719</v>
      </c>
      <c r="AN230" s="38">
        <v>9.0366781108393149E-2</v>
      </c>
      <c r="AO230" s="38">
        <v>8.9729777701289939E-2</v>
      </c>
      <c r="AP230" s="38">
        <v>7.8515292586476118E-2</v>
      </c>
      <c r="AQ230" s="36">
        <v>17.365643757127653</v>
      </c>
      <c r="AR230" s="36">
        <v>10.506100687325041</v>
      </c>
      <c r="AS230" s="36">
        <v>11.475858703329756</v>
      </c>
      <c r="AT230" s="36">
        <v>10.23221891399146</v>
      </c>
      <c r="AU230" s="36">
        <v>22.982804112790028</v>
      </c>
      <c r="AV230" s="36">
        <v>80.93917198260155</v>
      </c>
      <c r="AW230" s="36">
        <v>141.55037863233926</v>
      </c>
      <c r="AX230" s="36">
        <v>114.59603777728812</v>
      </c>
      <c r="AY230" s="36">
        <v>82.982407395471043</v>
      </c>
      <c r="AZ230" s="40">
        <v>0.99534936812614883</v>
      </c>
      <c r="BA230" s="40">
        <v>0.99532542758172327</v>
      </c>
      <c r="BB230" s="40">
        <v>0.99322144831421955</v>
      </c>
      <c r="BC230" s="40">
        <v>0.99564699895937425</v>
      </c>
      <c r="BD230" s="40">
        <v>0.99528270398855567</v>
      </c>
      <c r="BE230" s="40">
        <v>0.99087485101973971</v>
      </c>
      <c r="BF230" s="36">
        <v>132.79215938438972</v>
      </c>
      <c r="BG230" s="36">
        <v>133.73486826132515</v>
      </c>
      <c r="BH230" s="36">
        <v>152.83646796301875</v>
      </c>
      <c r="BJ230" s="41"/>
      <c r="BK230" s="41"/>
      <c r="BL230" s="35">
        <v>31</v>
      </c>
      <c r="BM230" s="35">
        <v>24.920000076293945</v>
      </c>
      <c r="BN230" s="35">
        <v>15.789999961853027</v>
      </c>
      <c r="BO230" s="35">
        <v>2418</v>
      </c>
      <c r="BP230" s="35">
        <v>1196.1600036621094</v>
      </c>
      <c r="BQ230" s="35">
        <v>378.95999908447266</v>
      </c>
      <c r="BR230" s="35">
        <v>3993.120002746582</v>
      </c>
      <c r="BS230" s="34">
        <v>120.89993405342102</v>
      </c>
      <c r="BT230" s="35">
        <v>12</v>
      </c>
      <c r="BU230" s="35">
        <v>25</v>
      </c>
      <c r="BV230" s="35">
        <v>66</v>
      </c>
      <c r="BW230" s="35">
        <v>30</v>
      </c>
      <c r="BX230" s="37"/>
      <c r="BY230" s="40">
        <v>0.98369188008736208</v>
      </c>
      <c r="CA230" s="38">
        <v>8.8266701854613411E-2</v>
      </c>
      <c r="CB230" s="38">
        <v>8.9051218822868206E-2</v>
      </c>
      <c r="CC230" s="36">
        <v>41.029894838730492</v>
      </c>
      <c r="CD230" s="36">
        <v>39.347603147782451</v>
      </c>
      <c r="CE230" s="35">
        <v>129.28134346615039</v>
      </c>
      <c r="CF230" s="36">
        <v>25.871088183892525</v>
      </c>
      <c r="CG230" s="42">
        <v>0.98369188008736208</v>
      </c>
      <c r="CH230" s="35">
        <v>3724.6177201243186</v>
      </c>
      <c r="CI230" s="42">
        <v>0.99266244584689012</v>
      </c>
      <c r="CJ230" s="42">
        <v>0.99476688089837073</v>
      </c>
      <c r="CK230" s="43">
        <v>0.85005966697351221</v>
      </c>
      <c r="CM230" s="39"/>
      <c r="CN230" s="35"/>
      <c r="CO230" s="42">
        <v>0.99322957463254424</v>
      </c>
      <c r="CQ230" s="37">
        <v>0.93392463758352695</v>
      </c>
    </row>
    <row r="231" spans="1:95" ht="11.25" customHeight="1">
      <c r="A231" s="33">
        <v>44499</v>
      </c>
      <c r="B231" s="34">
        <v>176.36446205774942</v>
      </c>
      <c r="C231" s="35">
        <v>159.10354641079903</v>
      </c>
      <c r="D231" s="35">
        <v>159.10354641079903</v>
      </c>
      <c r="E231" s="35">
        <v>147.95808858672777</v>
      </c>
      <c r="F231" s="34">
        <v>135.68295272191367</v>
      </c>
      <c r="G231" s="36">
        <v>13.99486051996549</v>
      </c>
      <c r="H231" s="34">
        <v>13.99486051996549</v>
      </c>
      <c r="I231" s="34">
        <v>3418.2376734415689</v>
      </c>
      <c r="J231" s="35">
        <v>1023.9509919986031</v>
      </c>
      <c r="K231" s="35">
        <v>324.40180728526337</v>
      </c>
      <c r="L231" s="34">
        <v>604.24006907145179</v>
      </c>
      <c r="M231" s="34">
        <v>28.832543849945068</v>
      </c>
      <c r="N231" s="35">
        <v>11.533017539978028</v>
      </c>
      <c r="O231" s="35">
        <v>24.027119874954224</v>
      </c>
      <c r="P231" s="35">
        <v>63.431596469879153</v>
      </c>
      <c r="Q231" s="34">
        <v>9638.7388203938808</v>
      </c>
      <c r="R231" s="34">
        <v>353.62429809570313</v>
      </c>
      <c r="U231" s="36">
        <v>27.349464937492648</v>
      </c>
      <c r="V231" s="38">
        <v>0.92378643290008777</v>
      </c>
      <c r="W231" s="36">
        <v>20.201034252401708</v>
      </c>
      <c r="X231" s="35">
        <v>4022.4777425130205</v>
      </c>
      <c r="Y231" s="34">
        <v>2069.8848741577026</v>
      </c>
      <c r="Z231" s="35">
        <v>1952.5928683553182</v>
      </c>
      <c r="AA231" s="34">
        <v>928.6418763567151</v>
      </c>
      <c r="AB231" s="34">
        <v>17.260915646950405</v>
      </c>
      <c r="AC231" s="34">
        <v>11.145457824071249</v>
      </c>
      <c r="AD231" s="34">
        <v>12.086802005767822</v>
      </c>
      <c r="AE231" s="39">
        <v>13.647592576863973</v>
      </c>
      <c r="AF231" s="39">
        <v>10.970903485699319</v>
      </c>
      <c r="AG231" s="39">
        <v>6.9514672989699289</v>
      </c>
      <c r="AH231" s="35">
        <v>3609.8365371768496</v>
      </c>
      <c r="AI231" s="35">
        <v>7563.6676139845658</v>
      </c>
      <c r="AJ231" s="35">
        <v>11590.362041725464</v>
      </c>
      <c r="AK231" s="35">
        <v>2465.7937349886715</v>
      </c>
      <c r="AL231" s="35">
        <v>5108.0341300362497</v>
      </c>
      <c r="AM231" s="35">
        <v>9292.2989275549444</v>
      </c>
      <c r="AN231" s="38">
        <v>8.9118918143734779E-2</v>
      </c>
      <c r="AO231" s="38">
        <v>8.8811198520925783E-2</v>
      </c>
      <c r="AP231" s="38">
        <v>7.8618598548951521E-2</v>
      </c>
      <c r="AQ231" s="36">
        <v>17.238948170533529</v>
      </c>
      <c r="AR231" s="36">
        <v>10.364383423319564</v>
      </c>
      <c r="AS231" s="36">
        <v>11.385509360155798</v>
      </c>
      <c r="AT231" s="36">
        <v>10.142659535158495</v>
      </c>
      <c r="AU231" s="36">
        <v>22.793804993374472</v>
      </c>
      <c r="AV231" s="36">
        <v>80.336349881489213</v>
      </c>
      <c r="AW231" s="36">
        <v>141.46784012706524</v>
      </c>
      <c r="AX231" s="36">
        <v>114.11592192799141</v>
      </c>
      <c r="AY231" s="36">
        <v>81.681323478929912</v>
      </c>
      <c r="AZ231" s="40">
        <v>0.99532279712762306</v>
      </c>
      <c r="BA231" s="40">
        <v>0.99529620999717483</v>
      </c>
      <c r="BB231" s="40">
        <v>0.9931737455968207</v>
      </c>
      <c r="BC231" s="40">
        <v>0.99588665532269061</v>
      </c>
      <c r="BD231" s="40">
        <v>0.99553765608977773</v>
      </c>
      <c r="BE231" s="40">
        <v>0.99135452372897059</v>
      </c>
      <c r="BF231" s="36">
        <v>134.65154481168511</v>
      </c>
      <c r="BG231" s="36">
        <v>135.11809546374434</v>
      </c>
      <c r="BH231" s="36">
        <v>152.63563865906681</v>
      </c>
      <c r="BJ231" s="41"/>
      <c r="BK231" s="41"/>
      <c r="BL231" s="35">
        <v>31</v>
      </c>
      <c r="BM231" s="35">
        <v>24.920000076293945</v>
      </c>
      <c r="BN231" s="35">
        <v>15.789999961853027</v>
      </c>
      <c r="BO231" s="35">
        <v>2418</v>
      </c>
      <c r="BP231" s="35">
        <v>1196.1600036621094</v>
      </c>
      <c r="BQ231" s="35">
        <v>378.95999908447266</v>
      </c>
      <c r="BR231" s="35">
        <v>3993.120002746582</v>
      </c>
      <c r="BS231" s="34">
        <v>121.73734505971272</v>
      </c>
      <c r="BT231" s="35">
        <v>12</v>
      </c>
      <c r="BU231" s="35">
        <v>25</v>
      </c>
      <c r="BV231" s="35">
        <v>66</v>
      </c>
      <c r="BW231" s="35">
        <v>30</v>
      </c>
      <c r="BX231" s="37"/>
      <c r="BY231" s="40">
        <v>0.98360131622600366</v>
      </c>
      <c r="CA231" s="38">
        <v>8.7340396729270589E-2</v>
      </c>
      <c r="CB231" s="38">
        <v>8.8030224839706447E-2</v>
      </c>
      <c r="CC231" s="36">
        <v>40.493175476789474</v>
      </c>
      <c r="CD231" s="36">
        <v>38.988840954008893</v>
      </c>
      <c r="CE231" s="35">
        <v>128.71305024695803</v>
      </c>
      <c r="CF231" s="36">
        <v>25.657634269482614</v>
      </c>
      <c r="CG231" s="42">
        <v>0.98360131622600366</v>
      </c>
      <c r="CH231" s="35">
        <v>3905.1480940332385</v>
      </c>
      <c r="CI231" s="42">
        <v>0.99261678605889514</v>
      </c>
      <c r="CJ231" s="42">
        <v>0.99504983451316331</v>
      </c>
      <c r="CK231" s="43">
        <v>0.84978411124931275</v>
      </c>
      <c r="CM231" s="39"/>
      <c r="CN231" s="35"/>
      <c r="CO231" s="42">
        <v>0.99328543520503476</v>
      </c>
      <c r="CQ231" s="37">
        <v>0.92378643290008777</v>
      </c>
    </row>
    <row r="232" spans="1:95" ht="11.25" customHeight="1">
      <c r="A232" s="33">
        <v>44498</v>
      </c>
      <c r="B232" s="34">
        <v>175.93888219197592</v>
      </c>
      <c r="C232" s="35">
        <v>158.5488349199295</v>
      </c>
      <c r="D232" s="35">
        <v>158.5488349199295</v>
      </c>
      <c r="E232" s="35">
        <v>147.33526080846786</v>
      </c>
      <c r="F232" s="34">
        <v>135.18827438354492</v>
      </c>
      <c r="G232" s="36">
        <v>14.091229339440664</v>
      </c>
      <c r="H232" s="34">
        <v>14.091229339440664</v>
      </c>
      <c r="I232" s="34">
        <v>3433.4589487711587</v>
      </c>
      <c r="J232" s="35">
        <v>1028.5106047178454</v>
      </c>
      <c r="K232" s="35">
        <v>325.84635552849124</v>
      </c>
      <c r="L232" s="34">
        <v>605.90613619486487</v>
      </c>
      <c r="M232" s="34">
        <v>26.160929381847382</v>
      </c>
      <c r="N232" s="35">
        <v>10.464371752738954</v>
      </c>
      <c r="O232" s="35">
        <v>21.800774484872818</v>
      </c>
      <c r="P232" s="35">
        <v>57.554044640064241</v>
      </c>
      <c r="Q232" s="34">
        <v>9590.3717346191406</v>
      </c>
      <c r="R232" s="34">
        <v>355.76459280649823</v>
      </c>
      <c r="U232" s="36">
        <v>27.537226986002036</v>
      </c>
      <c r="V232" s="38">
        <v>0.91800150672240921</v>
      </c>
      <c r="W232" s="36">
        <v>18.329212755827232</v>
      </c>
      <c r="X232" s="35">
        <v>4039.3650849660235</v>
      </c>
      <c r="Y232" s="34">
        <v>2079.101988524822</v>
      </c>
      <c r="Z232" s="35">
        <v>1960.2630964412015</v>
      </c>
      <c r="AA232" s="34">
        <v>931.75249172335612</v>
      </c>
      <c r="AB232" s="34">
        <v>17.390047272046406</v>
      </c>
      <c r="AC232" s="34">
        <v>11.213574111461639</v>
      </c>
      <c r="AD232" s="34">
        <v>12.0616175532341</v>
      </c>
      <c r="AE232" s="39">
        <v>13.70836475950432</v>
      </c>
      <c r="AF232" s="39">
        <v>11.019756479119772</v>
      </c>
      <c r="AG232" s="39">
        <v>6.9824219041819555</v>
      </c>
      <c r="AH232" s="35">
        <v>3586.4314139156927</v>
      </c>
      <c r="AI232" s="35">
        <v>7521.2321760533814</v>
      </c>
      <c r="AJ232" s="35">
        <v>11535.0755301279</v>
      </c>
      <c r="AK232" s="35">
        <v>2449.0386766558868</v>
      </c>
      <c r="AL232" s="35">
        <v>5076.8723633575892</v>
      </c>
      <c r="AM232" s="35">
        <v>9243.7916875797891</v>
      </c>
      <c r="AN232" s="38">
        <v>8.9275830988746641E-2</v>
      </c>
      <c r="AO232" s="38">
        <v>8.9069883580927753E-2</v>
      </c>
      <c r="AP232" s="38">
        <v>7.8901096886019248E-2</v>
      </c>
      <c r="AQ232" s="36">
        <v>17.261389586852442</v>
      </c>
      <c r="AR232" s="36">
        <v>10.369471841569363</v>
      </c>
      <c r="AS232" s="36">
        <v>11.30888479696319</v>
      </c>
      <c r="AT232" s="36">
        <v>9.2487826385432061</v>
      </c>
      <c r="AU232" s="36">
        <v>20.770454422535273</v>
      </c>
      <c r="AV232" s="36">
        <v>73.140300839186281</v>
      </c>
      <c r="AW232" s="36">
        <v>140.95975769199632</v>
      </c>
      <c r="AX232" s="36">
        <v>113.57546058039445</v>
      </c>
      <c r="AY232" s="36">
        <v>81.239350041867112</v>
      </c>
      <c r="AZ232" s="40">
        <v>0.9957271512889998</v>
      </c>
      <c r="BA232" s="40">
        <v>0.99570586516174397</v>
      </c>
      <c r="BB232" s="40">
        <v>0.99377376226279568</v>
      </c>
      <c r="BC232" s="40">
        <v>0.99622350486878708</v>
      </c>
      <c r="BD232" s="40">
        <v>0.99590880901941781</v>
      </c>
      <c r="BE232" s="40">
        <v>0.99208762991300858</v>
      </c>
      <c r="BF232" s="36">
        <v>134.41487877623473</v>
      </c>
      <c r="BG232" s="36">
        <v>134.72567289365495</v>
      </c>
      <c r="BH232" s="36">
        <v>152.08914037450245</v>
      </c>
      <c r="BJ232" s="41"/>
      <c r="BK232" s="41"/>
      <c r="BL232" s="35">
        <v>31</v>
      </c>
      <c r="BM232" s="35">
        <v>24.920000076293945</v>
      </c>
      <c r="BN232" s="35">
        <v>15.789999961853027</v>
      </c>
      <c r="BO232" s="35">
        <v>2418</v>
      </c>
      <c r="BP232" s="35">
        <v>1196.1600036621094</v>
      </c>
      <c r="BQ232" s="35">
        <v>378.95999908447266</v>
      </c>
      <c r="BR232" s="35">
        <v>3993.120002746582</v>
      </c>
      <c r="BS232" s="34">
        <v>121.09465432167053</v>
      </c>
      <c r="BT232" s="35">
        <v>12</v>
      </c>
      <c r="BU232" s="35">
        <v>25</v>
      </c>
      <c r="BV232" s="35">
        <v>66</v>
      </c>
      <c r="BW232" s="35">
        <v>30</v>
      </c>
      <c r="BX232" s="37"/>
      <c r="BY232" s="40">
        <v>0.98501532023783944</v>
      </c>
      <c r="CA232" s="38">
        <v>8.7549970361808213E-2</v>
      </c>
      <c r="CB232" s="38">
        <v>8.8229542553816473E-2</v>
      </c>
      <c r="CC232" s="36">
        <v>40.665238936742142</v>
      </c>
      <c r="CD232" s="36">
        <v>38.939746225384994</v>
      </c>
      <c r="CE232" s="35">
        <v>128.30199051518633</v>
      </c>
      <c r="CF232" s="36">
        <v>23.381638049779038</v>
      </c>
      <c r="CG232" s="42">
        <v>0.98501532023783944</v>
      </c>
      <c r="CH232" s="35">
        <v>3881.0640460848767</v>
      </c>
      <c r="CI232" s="42">
        <v>0.99325934097680302</v>
      </c>
      <c r="CJ232" s="42">
        <v>0.99546106220406438</v>
      </c>
      <c r="CK232" s="43">
        <v>0.8499996599837023</v>
      </c>
      <c r="CM232" s="39"/>
      <c r="CN232" s="35"/>
      <c r="CO232" s="42">
        <v>0.99388106003660659</v>
      </c>
      <c r="CQ232" s="37">
        <v>0.91800150672240921</v>
      </c>
    </row>
    <row r="233" spans="1:95" ht="11.25" customHeight="1">
      <c r="A233" s="33">
        <v>44497</v>
      </c>
      <c r="B233" s="34">
        <v>176.58138163884482</v>
      </c>
      <c r="C233" s="35">
        <v>159.12783128023148</v>
      </c>
      <c r="D233" s="35">
        <v>159.12783128023148</v>
      </c>
      <c r="E233" s="35">
        <v>147.84627970059714</v>
      </c>
      <c r="F233" s="34">
        <v>135.49357056617737</v>
      </c>
      <c r="G233" s="36">
        <v>14.415447523196539</v>
      </c>
      <c r="H233" s="34">
        <v>14.415447523196539</v>
      </c>
      <c r="I233" s="34">
        <v>3440.88498433431</v>
      </c>
      <c r="J233" s="35">
        <v>1030.7351125513951</v>
      </c>
      <c r="K233" s="35">
        <v>326.55111031379136</v>
      </c>
      <c r="L233" s="34">
        <v>607.18329048156738</v>
      </c>
      <c r="M233" s="34">
        <v>25.668731967608135</v>
      </c>
      <c r="N233" s="35">
        <v>10.267492787043254</v>
      </c>
      <c r="O233" s="35">
        <v>21.390609973006779</v>
      </c>
      <c r="P233" s="35">
        <v>56.471210328737904</v>
      </c>
      <c r="Q233" s="34">
        <v>9509.5941365559902</v>
      </c>
      <c r="R233" s="34">
        <v>358.04086526234943</v>
      </c>
      <c r="U233" s="36">
        <v>27.461414734522503</v>
      </c>
      <c r="V233" s="38">
        <v>0.92033202995422192</v>
      </c>
      <c r="W233" s="36">
        <v>17.984362961243132</v>
      </c>
      <c r="X233" s="35">
        <v>4048.0682748158774</v>
      </c>
      <c r="Y233" s="34">
        <v>2083.5987614691235</v>
      </c>
      <c r="Z233" s="35">
        <v>1964.469513346754</v>
      </c>
      <c r="AA233" s="34">
        <v>933.73440079535874</v>
      </c>
      <c r="AB233" s="34">
        <v>17.453550358613331</v>
      </c>
      <c r="AC233" s="34">
        <v>11.281551579634348</v>
      </c>
      <c r="AD233" s="34">
        <v>12.233837991952896</v>
      </c>
      <c r="AE233" s="39">
        <v>13.738013811884331</v>
      </c>
      <c r="AF233" s="39">
        <v>11.043590491622091</v>
      </c>
      <c r="AG233" s="39">
        <v>6.9975237924383862</v>
      </c>
      <c r="AH233" s="35">
        <v>3554.0739173903635</v>
      </c>
      <c r="AI233" s="35">
        <v>7453.7489463682232</v>
      </c>
      <c r="AJ233" s="35">
        <v>11432.10160506431</v>
      </c>
      <c r="AK233" s="35">
        <v>2426.8897846029631</v>
      </c>
      <c r="AL233" s="35">
        <v>5031.1788403011797</v>
      </c>
      <c r="AM233" s="35">
        <v>9161.0476774175677</v>
      </c>
      <c r="AN233" s="38">
        <v>8.9444593030690342E-2</v>
      </c>
      <c r="AO233" s="38">
        <v>8.9138154184525739E-2</v>
      </c>
      <c r="AP233" s="38">
        <v>7.8795051716525455E-2</v>
      </c>
      <c r="AQ233" s="36">
        <v>17.26865653829887</v>
      </c>
      <c r="AR233" s="36">
        <v>10.398937034286488</v>
      </c>
      <c r="AS233" s="36">
        <v>11.433986714962504</v>
      </c>
      <c r="AT233" s="36">
        <v>9.2006995592311043</v>
      </c>
      <c r="AU233" s="36">
        <v>20.661563122752906</v>
      </c>
      <c r="AV233" s="36">
        <v>72.753256112298942</v>
      </c>
      <c r="AW233" s="36">
        <v>141.35604747726202</v>
      </c>
      <c r="AX233" s="36">
        <v>114.02266681557693</v>
      </c>
      <c r="AY233" s="36">
        <v>81.731595274746596</v>
      </c>
      <c r="AZ233" s="40">
        <v>0.9957692793252565</v>
      </c>
      <c r="BA233" s="40">
        <v>0.99574839005887417</v>
      </c>
      <c r="BB233" s="40">
        <v>0.99383572574696422</v>
      </c>
      <c r="BC233" s="40">
        <v>0.99620885150302108</v>
      </c>
      <c r="BD233" s="40">
        <v>0.99589329583014452</v>
      </c>
      <c r="BE233" s="40">
        <v>0.99205841311233001</v>
      </c>
      <c r="BF233" s="36">
        <v>134.16126781282961</v>
      </c>
      <c r="BG233" s="36">
        <v>134.62248696735054</v>
      </c>
      <c r="BH233" s="36">
        <v>152.29382732270324</v>
      </c>
      <c r="BJ233" s="41"/>
      <c r="BK233" s="41"/>
      <c r="BL233" s="35">
        <v>31</v>
      </c>
      <c r="BM233" s="35">
        <v>24.920000076293945</v>
      </c>
      <c r="BN233" s="35">
        <v>15.789999961853027</v>
      </c>
      <c r="BO233" s="35">
        <v>2418</v>
      </c>
      <c r="BP233" s="35">
        <v>1196.1600036621094</v>
      </c>
      <c r="BQ233" s="35">
        <v>378.95999908447266</v>
      </c>
      <c r="BR233" s="35">
        <v>3993.120002746582</v>
      </c>
      <c r="BS233" s="34">
        <v>121.08675956726074</v>
      </c>
      <c r="BT233" s="35">
        <v>12</v>
      </c>
      <c r="BU233" s="35">
        <v>25</v>
      </c>
      <c r="BV233" s="35">
        <v>66</v>
      </c>
      <c r="BW233" s="35">
        <v>30</v>
      </c>
      <c r="BX233" s="37"/>
      <c r="BY233" s="40">
        <v>0.98516280530201361</v>
      </c>
      <c r="CA233" s="38">
        <v>8.764260598965129E-2</v>
      </c>
      <c r="CB233" s="38">
        <v>8.8342121766368603E-2</v>
      </c>
      <c r="CC233" s="36">
        <v>40.968939930200577</v>
      </c>
      <c r="CD233" s="36">
        <v>39.101580287547861</v>
      </c>
      <c r="CE233" s="35">
        <v>128.75580807780557</v>
      </c>
      <c r="CF233" s="36">
        <v>23.259188136282795</v>
      </c>
      <c r="CG233" s="42">
        <v>0.98516280530201361</v>
      </c>
      <c r="CH233" s="35">
        <v>3846.1115639130958</v>
      </c>
      <c r="CI233" s="42">
        <v>0.99332605631920567</v>
      </c>
      <c r="CJ233" s="42">
        <v>0.99544380354519002</v>
      </c>
      <c r="CK233" s="43">
        <v>0.85000665767941264</v>
      </c>
      <c r="CM233" s="39"/>
      <c r="CN233" s="35"/>
      <c r="CO233" s="42">
        <v>0.99391310499716978</v>
      </c>
      <c r="CQ233" s="37">
        <v>0.92033202995422192</v>
      </c>
    </row>
    <row r="234" spans="1:95" ht="11.25" customHeight="1">
      <c r="A234" s="33">
        <v>44496</v>
      </c>
      <c r="B234" s="34">
        <v>178.4074099858602</v>
      </c>
      <c r="C234" s="35">
        <v>160.71045567591986</v>
      </c>
      <c r="D234" s="35">
        <v>160.71045567591986</v>
      </c>
      <c r="E234" s="35">
        <v>149.31923226515454</v>
      </c>
      <c r="F234" s="34">
        <v>136.63353570302328</v>
      </c>
      <c r="G234" s="36">
        <v>14.370311270157496</v>
      </c>
      <c r="H234" s="34">
        <v>14.370311270157496</v>
      </c>
      <c r="I234" s="34">
        <v>3470.0149510701499</v>
      </c>
      <c r="J234" s="35">
        <v>1039.4611466033275</v>
      </c>
      <c r="K234" s="35">
        <v>329.31563834198772</v>
      </c>
      <c r="L234" s="34">
        <v>612.3711051940918</v>
      </c>
      <c r="M234" s="34">
        <v>26.987482607364655</v>
      </c>
      <c r="N234" s="35">
        <v>10.794993042945862</v>
      </c>
      <c r="O234" s="35">
        <v>22.489568839470547</v>
      </c>
      <c r="P234" s="35">
        <v>59.372461736202247</v>
      </c>
      <c r="Q234" s="34">
        <v>9503.4290771484375</v>
      </c>
      <c r="R234" s="34">
        <v>365.99693838755292</v>
      </c>
      <c r="U234" s="36">
        <v>27.207501817632608</v>
      </c>
      <c r="V234" s="38">
        <v>0.92818933024424122</v>
      </c>
      <c r="W234" s="36">
        <v>18.908323295188794</v>
      </c>
      <c r="X234" s="35">
        <v>4082.3860562642417</v>
      </c>
      <c r="Y234" s="34">
        <v>2101.2381661248346</v>
      </c>
      <c r="Z234" s="35">
        <v>1981.1478901394071</v>
      </c>
      <c r="AA234" s="34">
        <v>941.68674353607958</v>
      </c>
      <c r="AB234" s="34">
        <v>17.696954309940338</v>
      </c>
      <c r="AC234" s="34">
        <v>11.391223410765329</v>
      </c>
      <c r="AD234" s="34">
        <v>12.382015397151312</v>
      </c>
      <c r="AE234" s="39">
        <v>13.854317578845063</v>
      </c>
      <c r="AF234" s="39">
        <v>11.13708371360708</v>
      </c>
      <c r="AG234" s="39">
        <v>7.0567636787568793</v>
      </c>
      <c r="AH234" s="35">
        <v>3553.4899061002111</v>
      </c>
      <c r="AI234" s="35">
        <v>7451.1105155222876</v>
      </c>
      <c r="AJ234" s="35">
        <v>11426.175496532129</v>
      </c>
      <c r="AK234" s="35">
        <v>2426.7214119863484</v>
      </c>
      <c r="AL234" s="35">
        <v>5029.9333512055073</v>
      </c>
      <c r="AM234" s="35">
        <v>9157.1053427507759</v>
      </c>
      <c r="AN234" s="38">
        <v>8.9857595965716602E-2</v>
      </c>
      <c r="AO234" s="38">
        <v>8.9417545778413182E-2</v>
      </c>
      <c r="AP234" s="38">
        <v>7.880434298838869E-2</v>
      </c>
      <c r="AQ234" s="36">
        <v>17.289057010561098</v>
      </c>
      <c r="AR234" s="36">
        <v>10.367583110606565</v>
      </c>
      <c r="AS234" s="36">
        <v>11.426012329849556</v>
      </c>
      <c r="AT234" s="36">
        <v>9.8392538675265762</v>
      </c>
      <c r="AU234" s="36">
        <v>22.099471321701259</v>
      </c>
      <c r="AV234" s="36">
        <v>77.830631365564727</v>
      </c>
      <c r="AW234" s="36">
        <v>143.10898946601552</v>
      </c>
      <c r="AX234" s="36">
        <v>115.60731378854949</v>
      </c>
      <c r="AY234" s="36">
        <v>83.117408308858529</v>
      </c>
      <c r="AZ234" s="40">
        <v>0.99555161421099847</v>
      </c>
      <c r="BA234" s="40">
        <v>0.9955288535117307</v>
      </c>
      <c r="BB234" s="40">
        <v>0.99351624126687543</v>
      </c>
      <c r="BC234" s="40">
        <v>0.99594545388732003</v>
      </c>
      <c r="BD234" s="40">
        <v>0.99560640871784023</v>
      </c>
      <c r="BE234" s="40">
        <v>0.99150052025696311</v>
      </c>
      <c r="BF234" s="36">
        <v>133.54463661122611</v>
      </c>
      <c r="BG234" s="36">
        <v>134.20184926275388</v>
      </c>
      <c r="BH234" s="36">
        <v>152.27587141698677</v>
      </c>
      <c r="BJ234" s="41"/>
      <c r="BK234" s="41"/>
      <c r="BL234" s="35">
        <v>31</v>
      </c>
      <c r="BM234" s="35">
        <v>24.920000076293945</v>
      </c>
      <c r="BN234" s="35">
        <v>15.789999961853027</v>
      </c>
      <c r="BO234" s="35">
        <v>2418</v>
      </c>
      <c r="BP234" s="35">
        <v>1196.1600036621094</v>
      </c>
      <c r="BQ234" s="35">
        <v>378.95999908447266</v>
      </c>
      <c r="BR234" s="35">
        <v>3993.120002746582</v>
      </c>
      <c r="BS234" s="34">
        <v>122.28298624356587</v>
      </c>
      <c r="BT234" s="35">
        <v>12</v>
      </c>
      <c r="BU234" s="35">
        <v>25</v>
      </c>
      <c r="BV234" s="35">
        <v>66</v>
      </c>
      <c r="BW234" s="35">
        <v>30</v>
      </c>
      <c r="BX234" s="37"/>
      <c r="BY234" s="40">
        <v>0.98440061714055127</v>
      </c>
      <c r="CA234" s="38">
        <v>8.7948259429407039E-2</v>
      </c>
      <c r="CB234" s="38">
        <v>8.8676787182463954E-2</v>
      </c>
      <c r="CC234" s="36">
        <v>41.470193117856979</v>
      </c>
      <c r="CD234" s="36">
        <v>39.082652451017218</v>
      </c>
      <c r="CE234" s="35">
        <v>130.50207025308183</v>
      </c>
      <c r="CF234" s="36">
        <v>24.877207925019857</v>
      </c>
      <c r="CG234" s="42">
        <v>0.98440061714055127</v>
      </c>
      <c r="CH234" s="35">
        <v>3845.2623742149149</v>
      </c>
      <c r="CI234" s="42">
        <v>0.9929816277847946</v>
      </c>
      <c r="CJ234" s="42">
        <v>0.99512577005222935</v>
      </c>
      <c r="CK234" s="43">
        <v>0.84999676739184549</v>
      </c>
      <c r="CM234" s="39"/>
      <c r="CN234" s="35"/>
      <c r="CO234" s="42">
        <v>0.99348967162069779</v>
      </c>
      <c r="CQ234" s="37">
        <v>0.92818933024424122</v>
      </c>
    </row>
    <row r="235" spans="1:95" ht="11.25" customHeight="1">
      <c r="A235" s="33">
        <v>44495</v>
      </c>
      <c r="B235" s="34">
        <v>177.84935142115543</v>
      </c>
      <c r="C235" s="35">
        <v>160.13156619824861</v>
      </c>
      <c r="D235" s="35">
        <v>160.13156619824861</v>
      </c>
      <c r="E235" s="35">
        <v>148.61071027454577</v>
      </c>
      <c r="F235" s="34">
        <v>135.94461380807977</v>
      </c>
      <c r="G235" s="36">
        <v>14.40340690612793</v>
      </c>
      <c r="H235" s="34">
        <v>14.40340690612793</v>
      </c>
      <c r="I235" s="34">
        <v>3472.2163394325657</v>
      </c>
      <c r="J235" s="35">
        <v>1040.4200833542445</v>
      </c>
      <c r="K235" s="35">
        <v>329.61944274034329</v>
      </c>
      <c r="L235" s="34">
        <v>612.82759238795234</v>
      </c>
      <c r="M235" s="34">
        <v>25.870685657701994</v>
      </c>
      <c r="N235" s="35">
        <v>10.458362287156124</v>
      </c>
      <c r="O235" s="35">
        <v>21.788254764908594</v>
      </c>
      <c r="P235" s="35">
        <v>57.52099257935869</v>
      </c>
      <c r="Q235" s="34">
        <v>9260.7395970394737</v>
      </c>
      <c r="R235" s="34">
        <v>366.33155260587995</v>
      </c>
      <c r="U235" s="36">
        <v>26.916878728141562</v>
      </c>
      <c r="V235" s="38">
        <v>0.93728154422687338</v>
      </c>
      <c r="W235" s="36">
        <v>18.320950034603324</v>
      </c>
      <c r="X235" s="35">
        <v>4085.0439318205181</v>
      </c>
      <c r="Y235" s="34">
        <v>2102.1768133379778</v>
      </c>
      <c r="Z235" s="35">
        <v>1982.8671184825403</v>
      </c>
      <c r="AA235" s="34">
        <v>942.44703512829562</v>
      </c>
      <c r="AB235" s="34">
        <v>17.717785222906816</v>
      </c>
      <c r="AC235" s="34">
        <v>11.520855923702843</v>
      </c>
      <c r="AD235" s="34">
        <v>12.439541686208624</v>
      </c>
      <c r="AE235" s="39">
        <v>13.860506461569084</v>
      </c>
      <c r="AF235" s="39">
        <v>11.147358035938334</v>
      </c>
      <c r="AG235" s="39">
        <v>7.0632737730073565</v>
      </c>
      <c r="AH235" s="35">
        <v>3473.6270227327163</v>
      </c>
      <c r="AI235" s="35">
        <v>7284.3052304535213</v>
      </c>
      <c r="AJ235" s="35">
        <v>11171.350498782089</v>
      </c>
      <c r="AK235" s="35">
        <v>2372.4297587186802</v>
      </c>
      <c r="AL235" s="35">
        <v>4917.0820834429014</v>
      </c>
      <c r="AM235" s="35">
        <v>8952.4691215283983</v>
      </c>
      <c r="AN235" s="38">
        <v>9.0989299146942107E-2</v>
      </c>
      <c r="AO235" s="38">
        <v>9.0467562273824784E-2</v>
      </c>
      <c r="AP235" s="38">
        <v>7.9380272052068282E-2</v>
      </c>
      <c r="AQ235" s="36">
        <v>17.290681888035426</v>
      </c>
      <c r="AR235" s="36">
        <v>10.472237910669834</v>
      </c>
      <c r="AS235" s="36">
        <v>11.465628592040051</v>
      </c>
      <c r="AT235" s="36">
        <v>9.8504823087544739</v>
      </c>
      <c r="AU235" s="36">
        <v>22.136651692430881</v>
      </c>
      <c r="AV235" s="36">
        <v>77.95450303338788</v>
      </c>
      <c r="AW235" s="36">
        <v>142.77719492141648</v>
      </c>
      <c r="AX235" s="36">
        <v>115.4912621868793</v>
      </c>
      <c r="AY235" s="36">
        <v>83.399514490439643</v>
      </c>
      <c r="AZ235" s="40">
        <v>0.99559170835354704</v>
      </c>
      <c r="BA235" s="40">
        <v>0.99556886494974828</v>
      </c>
      <c r="BB235" s="40">
        <v>0.99357484602308921</v>
      </c>
      <c r="BC235" s="40">
        <v>0.99584793510848779</v>
      </c>
      <c r="BD235" s="40">
        <v>0.9954980105443082</v>
      </c>
      <c r="BE235" s="40">
        <v>0.99129240190888479</v>
      </c>
      <c r="BF235" s="36">
        <v>131.88364030170999</v>
      </c>
      <c r="BG235" s="36">
        <v>132.64422847692882</v>
      </c>
      <c r="BH235" s="36">
        <v>151.17106164777039</v>
      </c>
      <c r="BJ235" s="41"/>
      <c r="BK235" s="41"/>
      <c r="BL235" s="35">
        <v>30.985263141832853</v>
      </c>
      <c r="BM235" s="35">
        <v>24.920000076293945</v>
      </c>
      <c r="BN235" s="35">
        <v>15.789999961853027</v>
      </c>
      <c r="BO235" s="35">
        <v>2416.8505250629623</v>
      </c>
      <c r="BP235" s="35">
        <v>1196.1600036621094</v>
      </c>
      <c r="BQ235" s="35">
        <v>378.95999908447266</v>
      </c>
      <c r="BR235" s="35">
        <v>3991.9705278095444</v>
      </c>
      <c r="BS235" s="34">
        <v>121.52834440532483</v>
      </c>
      <c r="BT235" s="35">
        <v>12</v>
      </c>
      <c r="BU235" s="35">
        <v>25</v>
      </c>
      <c r="BV235" s="35">
        <v>66</v>
      </c>
      <c r="BW235" s="35">
        <v>29.684210526315791</v>
      </c>
      <c r="BX235" s="37"/>
      <c r="BY235" s="40">
        <v>0.98470519881109442</v>
      </c>
      <c r="CA235" s="38">
        <v>8.8964899012364748E-2</v>
      </c>
      <c r="CB235" s="38">
        <v>8.9730913684847993E-2</v>
      </c>
      <c r="CC235" s="36">
        <v>41.67818283281828</v>
      </c>
      <c r="CD235" s="36">
        <v>39.228548390745317</v>
      </c>
      <c r="CE235" s="35">
        <v>130.37611845253801</v>
      </c>
      <c r="CF235" s="36">
        <v>24.645922692349213</v>
      </c>
      <c r="CG235" s="42">
        <v>0.98470519881109442</v>
      </c>
      <c r="CH235" s="35">
        <v>3759.5600008864581</v>
      </c>
      <c r="CI235" s="42">
        <v>0.99311869323761237</v>
      </c>
      <c r="CJ235" s="42">
        <v>0.99500707393601373</v>
      </c>
      <c r="CK235" s="43">
        <v>0.84998261888585291</v>
      </c>
      <c r="CM235" s="39"/>
      <c r="CN235" s="35"/>
      <c r="CO235" s="42">
        <v>0.99355019862270322</v>
      </c>
      <c r="CQ235" s="37">
        <v>0.93728154422687338</v>
      </c>
    </row>
    <row r="236" spans="1:95" ht="11.25" customHeight="1">
      <c r="A236" s="33">
        <v>44494</v>
      </c>
      <c r="B236" s="34">
        <v>175.607058207194</v>
      </c>
      <c r="C236" s="35">
        <v>157.95206157366434</v>
      </c>
      <c r="D236" s="35">
        <v>157.95206157366434</v>
      </c>
      <c r="E236" s="35">
        <v>146.45047923922539</v>
      </c>
      <c r="F236" s="34">
        <v>133.64120213190714</v>
      </c>
      <c r="G236" s="36">
        <v>14.366106559832891</v>
      </c>
      <c r="H236" s="34">
        <v>14.366106559832891</v>
      </c>
      <c r="I236" s="34">
        <v>3468.8119532267251</v>
      </c>
      <c r="J236" s="35">
        <v>1053.5059307746778</v>
      </c>
      <c r="K236" s="35">
        <v>333.76521981973463</v>
      </c>
      <c r="L236" s="34">
        <v>612.36245282491052</v>
      </c>
      <c r="M236" s="34">
        <v>25.220052142937977</v>
      </c>
      <c r="N236" s="35">
        <v>20.176041714350383</v>
      </c>
      <c r="O236" s="35">
        <v>42.033420238229965</v>
      </c>
      <c r="P236" s="35">
        <v>110.9682294289271</v>
      </c>
      <c r="Q236" s="34">
        <v>8838.1629587809239</v>
      </c>
      <c r="R236" s="34">
        <v>360.73285929361981</v>
      </c>
      <c r="U236" s="36">
        <v>26.826281768304334</v>
      </c>
      <c r="V236" s="38">
        <v>0.94013769344760678</v>
      </c>
      <c r="W236" s="36">
        <v>35.550225473996463</v>
      </c>
      <c r="X236" s="35">
        <v>4081.1744060516357</v>
      </c>
      <c r="Y236" s="34">
        <v>2081.5408026323125</v>
      </c>
      <c r="Z236" s="35">
        <v>1999.6336034193232</v>
      </c>
      <c r="AA236" s="34">
        <v>946.12767264464514</v>
      </c>
      <c r="AB236" s="34">
        <v>17.654996633529663</v>
      </c>
      <c r="AC236" s="34">
        <v>11.501582334438959</v>
      </c>
      <c r="AD236" s="34">
        <v>12.426777213811874</v>
      </c>
      <c r="AE236" s="39">
        <v>13.724444852520742</v>
      </c>
      <c r="AF236" s="39">
        <v>11.287563544014406</v>
      </c>
      <c r="AG236" s="39">
        <v>7.1521118532800276</v>
      </c>
      <c r="AH236" s="35">
        <v>3284.0025067484962</v>
      </c>
      <c r="AI236" s="35">
        <v>6893.910301200598</v>
      </c>
      <c r="AJ236" s="35">
        <v>10590.920366343677</v>
      </c>
      <c r="AK236" s="35">
        <v>2258.7157688892485</v>
      </c>
      <c r="AL236" s="35">
        <v>4650.8076009988063</v>
      </c>
      <c r="AM236" s="35">
        <v>8479.4732066758716</v>
      </c>
      <c r="AN236" s="38">
        <v>9.1366654677564774E-2</v>
      </c>
      <c r="AO236" s="38">
        <v>9.2444850849445565E-2</v>
      </c>
      <c r="AP236" s="38">
        <v>8.0202692837896578E-2</v>
      </c>
      <c r="AQ236" s="36">
        <v>17.17462243811762</v>
      </c>
      <c r="AR236" s="36">
        <v>10.346055235309448</v>
      </c>
      <c r="AS236" s="36">
        <v>11.418434112859737</v>
      </c>
      <c r="AT236" s="36">
        <v>19.824335835241534</v>
      </c>
      <c r="AU236" s="36">
        <v>45.857772913147883</v>
      </c>
      <c r="AV236" s="36">
        <v>161.26388184310591</v>
      </c>
      <c r="AW236" s="36">
        <v>141.22075469472179</v>
      </c>
      <c r="AX236" s="36">
        <v>114.79129294280908</v>
      </c>
      <c r="AY236" s="36">
        <v>83.837209239498634</v>
      </c>
      <c r="AZ236" s="40">
        <v>0.99106747205989876</v>
      </c>
      <c r="BA236" s="40">
        <v>0.99096212446431819</v>
      </c>
      <c r="BB236" s="40">
        <v>0.98691331091870638</v>
      </c>
      <c r="BC236" s="40">
        <v>0.99122318261186515</v>
      </c>
      <c r="BD236" s="40">
        <v>0.99013982584373106</v>
      </c>
      <c r="BE236" s="40">
        <v>0.98098185135886229</v>
      </c>
      <c r="BF236" s="36">
        <v>131.33894463300973</v>
      </c>
      <c r="BG236" s="36">
        <v>129.80712164859281</v>
      </c>
      <c r="BH236" s="36">
        <v>149.62091141071861</v>
      </c>
      <c r="BJ236" s="41"/>
      <c r="BK236" s="41"/>
      <c r="BL236" s="35">
        <v>30.299999237060547</v>
      </c>
      <c r="BM236" s="35">
        <v>24.920000076293945</v>
      </c>
      <c r="BN236" s="35">
        <v>15.789999961853027</v>
      </c>
      <c r="BO236" s="35">
        <v>2363.3999404907227</v>
      </c>
      <c r="BP236" s="35">
        <v>1196.1600036621094</v>
      </c>
      <c r="BQ236" s="35">
        <v>378.95999908447266</v>
      </c>
      <c r="BR236" s="35">
        <v>3938.5199432373047</v>
      </c>
      <c r="BS236" s="34">
        <v>119.26555617650349</v>
      </c>
      <c r="BT236" s="35">
        <v>12</v>
      </c>
      <c r="BU236" s="35">
        <v>25</v>
      </c>
      <c r="BV236" s="35">
        <v>66</v>
      </c>
      <c r="BW236" s="35">
        <v>15</v>
      </c>
      <c r="BX236" s="37"/>
      <c r="BY236" s="40">
        <v>0.98442569807171776</v>
      </c>
      <c r="CA236" s="38">
        <v>8.9925443558219714E-2</v>
      </c>
      <c r="CB236" s="38">
        <v>9.0619927512533088E-2</v>
      </c>
      <c r="CC236" s="36">
        <v>41.583356181780495</v>
      </c>
      <c r="CD236" s="36">
        <v>38.939111786286801</v>
      </c>
      <c r="CE236" s="35">
        <v>129.16217208666944</v>
      </c>
      <c r="CF236" s="36">
        <v>25.256646914661243</v>
      </c>
      <c r="CG236" s="42">
        <v>0.98442569807171776</v>
      </c>
      <c r="CH236" s="35">
        <v>3583.7675352375531</v>
      </c>
      <c r="CI236" s="42">
        <v>0.99296269864187314</v>
      </c>
      <c r="CJ236" s="42">
        <v>0.98923789544558172</v>
      </c>
      <c r="CK236" s="43">
        <v>0.84995435335552216</v>
      </c>
      <c r="CM236" s="39"/>
      <c r="CN236" s="35"/>
      <c r="CO236" s="42">
        <v>0.99339037300045385</v>
      </c>
      <c r="CQ236" s="37">
        <v>0.94013769344760678</v>
      </c>
    </row>
    <row r="237" spans="1:95" ht="11.25" customHeight="1">
      <c r="A237" s="33">
        <v>44493</v>
      </c>
      <c r="B237" s="34">
        <v>175.19215456644693</v>
      </c>
      <c r="C237" s="35">
        <v>157.40606832504272</v>
      </c>
      <c r="D237" s="35">
        <v>157.40606832504272</v>
      </c>
      <c r="E237" s="35">
        <v>145.89130644996962</v>
      </c>
      <c r="F237" s="34">
        <v>133.3051515420278</v>
      </c>
      <c r="G237" s="36">
        <v>14.319622298081716</v>
      </c>
      <c r="H237" s="34">
        <v>14.319622298081716</v>
      </c>
      <c r="I237" s="34">
        <v>3467.9546203613281</v>
      </c>
      <c r="J237" s="35">
        <v>1053.2455519272446</v>
      </c>
      <c r="K237" s="35">
        <v>333.6827282070048</v>
      </c>
      <c r="L237" s="34">
        <v>612.86532974243164</v>
      </c>
      <c r="M237" s="34">
        <v>25.225692351659138</v>
      </c>
      <c r="N237" s="35">
        <v>20.180553881327313</v>
      </c>
      <c r="O237" s="35">
        <v>42.042820586098564</v>
      </c>
      <c r="P237" s="35">
        <v>110.99304634730022</v>
      </c>
      <c r="Q237" s="34">
        <v>8968.5311177571621</v>
      </c>
      <c r="R237" s="34">
        <v>359.93384806315106</v>
      </c>
      <c r="U237" s="36">
        <v>27.307638548038629</v>
      </c>
      <c r="V237" s="38">
        <v>0.92508104539702163</v>
      </c>
      <c r="W237" s="36">
        <v>35.558175921149434</v>
      </c>
      <c r="X237" s="35">
        <v>4080.8199501037598</v>
      </c>
      <c r="Y237" s="34">
        <v>2081.0263402270784</v>
      </c>
      <c r="Z237" s="35">
        <v>1999.7936098766811</v>
      </c>
      <c r="AA237" s="34">
        <v>946.5480579494365</v>
      </c>
      <c r="AB237" s="34">
        <v>17.786086241404217</v>
      </c>
      <c r="AC237" s="34">
        <v>11.514761875073114</v>
      </c>
      <c r="AD237" s="34">
        <v>12.475819975137711</v>
      </c>
      <c r="AE237" s="39">
        <v>13.721052792706011</v>
      </c>
      <c r="AF237" s="39">
        <v>11.28477377064905</v>
      </c>
      <c r="AG237" s="39">
        <v>7.1503441758643884</v>
      </c>
      <c r="AH237" s="35">
        <v>3327.0284833481905</v>
      </c>
      <c r="AI237" s="35">
        <v>6982.3067424830997</v>
      </c>
      <c r="AJ237" s="35">
        <v>10723.485414568142</v>
      </c>
      <c r="AK237" s="35">
        <v>2288.4161470145923</v>
      </c>
      <c r="AL237" s="35">
        <v>4711.1710493781584</v>
      </c>
      <c r="AM237" s="35">
        <v>8586.9972512442273</v>
      </c>
      <c r="AN237" s="38">
        <v>9.0253400760752694E-2</v>
      </c>
      <c r="AO237" s="38">
        <v>9.1586389980841884E-2</v>
      </c>
      <c r="AP237" s="38">
        <v>7.9792047251742423E-2</v>
      </c>
      <c r="AQ237" s="36">
        <v>17.302975187495303</v>
      </c>
      <c r="AR237" s="36">
        <v>10.354850255871801</v>
      </c>
      <c r="AS237" s="36">
        <v>11.453318343241826</v>
      </c>
      <c r="AT237" s="36">
        <v>19.25321706768532</v>
      </c>
      <c r="AU237" s="36">
        <v>44.544136147916504</v>
      </c>
      <c r="AV237" s="36">
        <v>156.69052605971692</v>
      </c>
      <c r="AW237" s="36">
        <v>140.63831118199676</v>
      </c>
      <c r="AX237" s="36">
        <v>113.98342394546417</v>
      </c>
      <c r="AY237" s="36">
        <v>82.898585673432365</v>
      </c>
      <c r="AZ237" s="40">
        <v>0.9911814317917419</v>
      </c>
      <c r="BA237" s="40">
        <v>0.99107592992369731</v>
      </c>
      <c r="BB237" s="40">
        <v>0.98707428882299708</v>
      </c>
      <c r="BC237" s="40">
        <v>0.99158666263878503</v>
      </c>
      <c r="BD237" s="40">
        <v>0.99054499705465038</v>
      </c>
      <c r="BE237" s="40">
        <v>0.981752582250214</v>
      </c>
      <c r="BF237" s="36">
        <v>132.95897881798467</v>
      </c>
      <c r="BG237" s="36">
        <v>131.0238344639435</v>
      </c>
      <c r="BH237" s="36">
        <v>150.39092758380073</v>
      </c>
      <c r="BJ237" s="41"/>
      <c r="BK237" s="41"/>
      <c r="BL237" s="35">
        <v>30.299999237060547</v>
      </c>
      <c r="BM237" s="35">
        <v>24.920000076293945</v>
      </c>
      <c r="BN237" s="35">
        <v>15.789999961853027</v>
      </c>
      <c r="BO237" s="35">
        <v>2363.3999404907227</v>
      </c>
      <c r="BP237" s="35">
        <v>1196.1600036621094</v>
      </c>
      <c r="BQ237" s="35">
        <v>378.95999908447266</v>
      </c>
      <c r="BR237" s="35">
        <v>3938.5199432373047</v>
      </c>
      <c r="BS237" s="34">
        <v>119.02373894055684</v>
      </c>
      <c r="BT237" s="35">
        <v>12</v>
      </c>
      <c r="BU237" s="35">
        <v>25</v>
      </c>
      <c r="BV237" s="35">
        <v>66</v>
      </c>
      <c r="BW237" s="35">
        <v>15</v>
      </c>
      <c r="BX237" s="37"/>
      <c r="BY237" s="40">
        <v>0.98462496300935043</v>
      </c>
      <c r="CA237" s="38">
        <v>8.9006140749739601E-2</v>
      </c>
      <c r="CB237" s="38">
        <v>8.9651660472530259E-2</v>
      </c>
      <c r="CC237" s="36">
        <v>41.776668091615043</v>
      </c>
      <c r="CD237" s="36">
        <v>39.111143786608928</v>
      </c>
      <c r="CE237" s="35">
        <v>128.46648791432523</v>
      </c>
      <c r="CF237" s="36">
        <v>24.53323621904789</v>
      </c>
      <c r="CG237" s="42">
        <v>0.98462496300935043</v>
      </c>
      <c r="CH237" s="35">
        <v>3630.2686394592411</v>
      </c>
      <c r="CI237" s="42">
        <v>0.99305128769880324</v>
      </c>
      <c r="CJ237" s="42">
        <v>0.9896798767896906</v>
      </c>
      <c r="CK237" s="43">
        <v>0.84981809115914342</v>
      </c>
      <c r="CM237" s="39"/>
      <c r="CN237" s="35"/>
      <c r="CO237" s="42">
        <v>0.99357968850546297</v>
      </c>
      <c r="CQ237" s="37">
        <v>0.92508104539702163</v>
      </c>
    </row>
    <row r="238" spans="1:95" ht="11.25" customHeight="1">
      <c r="A238" s="33">
        <v>44492</v>
      </c>
      <c r="B238" s="34">
        <v>175.94527991612753</v>
      </c>
      <c r="C238" s="35">
        <v>158.39871366818747</v>
      </c>
      <c r="D238" s="35">
        <v>158.39871366818747</v>
      </c>
      <c r="E238" s="35">
        <v>147.03566693266234</v>
      </c>
      <c r="F238" s="34">
        <v>134.54339647293091</v>
      </c>
      <c r="G238" s="36">
        <v>14.405499458312988</v>
      </c>
      <c r="H238" s="34">
        <v>14.405499458312988</v>
      </c>
      <c r="I238" s="34">
        <v>3458.9804585774741</v>
      </c>
      <c r="J238" s="35">
        <v>1050.5200272258473</v>
      </c>
      <c r="K238" s="35">
        <v>332.8192443627164</v>
      </c>
      <c r="L238" s="34">
        <v>610.20738855997718</v>
      </c>
      <c r="M238" s="34">
        <v>25.821810503800709</v>
      </c>
      <c r="N238" s="35">
        <v>20.657448403040569</v>
      </c>
      <c r="O238" s="35">
        <v>43.036350839667847</v>
      </c>
      <c r="P238" s="35">
        <v>113.61596621672312</v>
      </c>
      <c r="Q238" s="34">
        <v>9377.5732421875</v>
      </c>
      <c r="R238" s="34">
        <v>360.25021870930988</v>
      </c>
      <c r="U238" s="36">
        <v>27.152677862732503</v>
      </c>
      <c r="V238" s="38">
        <v>0.92989639175306449</v>
      </c>
      <c r="W238" s="36">
        <v>36.398465013244319</v>
      </c>
      <c r="X238" s="35">
        <v>4069.1878471374512</v>
      </c>
      <c r="Y238" s="34">
        <v>2075.6411869889102</v>
      </c>
      <c r="Z238" s="35">
        <v>1993.5466601485409</v>
      </c>
      <c r="AA238" s="34">
        <v>943.02663292269358</v>
      </c>
      <c r="AB238" s="34">
        <v>17.546566247940063</v>
      </c>
      <c r="AC238" s="34">
        <v>11.363046735525131</v>
      </c>
      <c r="AD238" s="34">
        <v>12.33932039141655</v>
      </c>
      <c r="AE238" s="39">
        <v>13.685546287838969</v>
      </c>
      <c r="AF238" s="39">
        <v>11.255571720276935</v>
      </c>
      <c r="AG238" s="39">
        <v>7.1318409506296367</v>
      </c>
      <c r="AH238" s="35">
        <v>3461.7326414658032</v>
      </c>
      <c r="AI238" s="35">
        <v>7270.1181047424097</v>
      </c>
      <c r="AJ238" s="35">
        <v>11173.416685975788</v>
      </c>
      <c r="AK238" s="35">
        <v>2380.5739056986099</v>
      </c>
      <c r="AL238" s="35">
        <v>4903.4294713246263</v>
      </c>
      <c r="AM238" s="35">
        <v>8943.8939325060655</v>
      </c>
      <c r="AN238" s="38">
        <v>9.0277496020643291E-2</v>
      </c>
      <c r="AO238" s="38">
        <v>9.1803708041565638E-2</v>
      </c>
      <c r="AP238" s="38">
        <v>8.0647696242530639E-2</v>
      </c>
      <c r="AQ238" s="36">
        <v>17.1455259288532</v>
      </c>
      <c r="AR238" s="36">
        <v>10.269446789389661</v>
      </c>
      <c r="AS238" s="36">
        <v>11.395674065157852</v>
      </c>
      <c r="AT238" s="36">
        <v>18.994581061572976</v>
      </c>
      <c r="AU238" s="36">
        <v>43.923056904084063</v>
      </c>
      <c r="AV238" s="36">
        <v>154.39402873173299</v>
      </c>
      <c r="AW238" s="36">
        <v>140.96691504736665</v>
      </c>
      <c r="AX238" s="36">
        <v>114.00972523968713</v>
      </c>
      <c r="AY238" s="36">
        <v>82.232642413036928</v>
      </c>
      <c r="AZ238" s="40">
        <v>0.99132249229751235</v>
      </c>
      <c r="BA238" s="40">
        <v>0.99122321406041525</v>
      </c>
      <c r="BB238" s="40">
        <v>0.98729681198434249</v>
      </c>
      <c r="BC238" s="40">
        <v>0.99202100761664902</v>
      </c>
      <c r="BD238" s="40">
        <v>0.99104238020329505</v>
      </c>
      <c r="BE238" s="40">
        <v>0.9827374933226124</v>
      </c>
      <c r="BF238" s="36">
        <v>132.92349177757458</v>
      </c>
      <c r="BG238" s="36">
        <v>130.7136743819411</v>
      </c>
      <c r="BH238" s="36">
        <v>148.79532285600044</v>
      </c>
      <c r="BJ238" s="41"/>
      <c r="BK238" s="41"/>
      <c r="BL238" s="35">
        <v>30.299999237060547</v>
      </c>
      <c r="BM238" s="35">
        <v>24.920000076293945</v>
      </c>
      <c r="BN238" s="35">
        <v>15.789999961853027</v>
      </c>
      <c r="BO238" s="35">
        <v>2363.3999404907227</v>
      </c>
      <c r="BP238" s="35">
        <v>1196.1600036621094</v>
      </c>
      <c r="BQ238" s="35">
        <v>378.95999908447266</v>
      </c>
      <c r="BR238" s="35">
        <v>3938.5199432373047</v>
      </c>
      <c r="BS238" s="34">
        <v>120.12978370984395</v>
      </c>
      <c r="BT238" s="35">
        <v>12</v>
      </c>
      <c r="BU238" s="35">
        <v>25</v>
      </c>
      <c r="BV238" s="35">
        <v>66</v>
      </c>
      <c r="BW238" s="35">
        <v>15</v>
      </c>
      <c r="BX238" s="37"/>
      <c r="BY238" s="40">
        <v>0.98486841126840707</v>
      </c>
      <c r="CA238" s="38">
        <v>8.9225115902840421E-2</v>
      </c>
      <c r="CB238" s="38">
        <v>8.9814450215405461E-2</v>
      </c>
      <c r="CC238" s="36">
        <v>41.248933374881744</v>
      </c>
      <c r="CD238" s="36">
        <v>38.810646783400713</v>
      </c>
      <c r="CE238" s="35">
        <v>128.37303791729937</v>
      </c>
      <c r="CF238" s="36">
        <v>24.191910572585392</v>
      </c>
      <c r="CG238" s="42">
        <v>0.98486841126840707</v>
      </c>
      <c r="CH238" s="35">
        <v>3778.3006541490381</v>
      </c>
      <c r="CI238" s="42">
        <v>0.99316576078310614</v>
      </c>
      <c r="CJ238" s="42">
        <v>0.99022248455732975</v>
      </c>
      <c r="CK238" s="43">
        <v>0.85004197115420976</v>
      </c>
      <c r="CM238" s="39"/>
      <c r="CN238" s="35"/>
      <c r="CO238" s="42">
        <v>0.99366901292038301</v>
      </c>
      <c r="CQ238" s="37">
        <v>0.92989639175306449</v>
      </c>
    </row>
    <row r="239" spans="1:95" ht="11.25" customHeight="1">
      <c r="A239" s="33">
        <v>44491</v>
      </c>
      <c r="B239" s="34">
        <v>176.05738464991251</v>
      </c>
      <c r="C239" s="35">
        <v>158.4806595245997</v>
      </c>
      <c r="D239" s="35">
        <v>158.4806595245997</v>
      </c>
      <c r="E239" s="35">
        <v>147.08336990078288</v>
      </c>
      <c r="F239" s="34">
        <v>134.53057161966959</v>
      </c>
      <c r="G239" s="36">
        <v>14.292818198601404</v>
      </c>
      <c r="H239" s="34">
        <v>14.292818198601404</v>
      </c>
      <c r="I239" s="34">
        <v>3463.1563110351563</v>
      </c>
      <c r="J239" s="35">
        <v>1051.788267012128</v>
      </c>
      <c r="K239" s="35">
        <v>333.22104023181117</v>
      </c>
      <c r="L239" s="34">
        <v>611.69928296407068</v>
      </c>
      <c r="M239" s="34">
        <v>25.446915288766224</v>
      </c>
      <c r="N239" s="35">
        <v>20.357532231012982</v>
      </c>
      <c r="O239" s="35">
        <v>42.411525481277039</v>
      </c>
      <c r="P239" s="35">
        <v>111.9664272705714</v>
      </c>
      <c r="Q239" s="34">
        <v>9504.8046875</v>
      </c>
      <c r="R239" s="34">
        <v>360.07088088989258</v>
      </c>
      <c r="U239" s="36">
        <v>27.303168287983642</v>
      </c>
      <c r="V239" s="38">
        <v>0.92521953772889753</v>
      </c>
      <c r="W239" s="36">
        <v>35.870012123929811</v>
      </c>
      <c r="X239" s="35">
        <v>4074.855593999227</v>
      </c>
      <c r="Y239" s="34">
        <v>2078.1470037912168</v>
      </c>
      <c r="Z239" s="35">
        <v>1996.70859020801</v>
      </c>
      <c r="AA239" s="34">
        <v>944.92032319588179</v>
      </c>
      <c r="AB239" s="34">
        <v>17.576725125312805</v>
      </c>
      <c r="AC239" s="34">
        <v>11.397289623816809</v>
      </c>
      <c r="AD239" s="34">
        <v>12.41985978682836</v>
      </c>
      <c r="AE239" s="39">
        <v>13.702068156865165</v>
      </c>
      <c r="AF239" s="39">
        <v>11.269160003701371</v>
      </c>
      <c r="AG239" s="39">
        <v>7.1404508621102387</v>
      </c>
      <c r="AH239" s="35">
        <v>3487.8187394920978</v>
      </c>
      <c r="AI239" s="35">
        <v>7322.8922306824288</v>
      </c>
      <c r="AJ239" s="35">
        <v>11251.018785946744</v>
      </c>
      <c r="AK239" s="35">
        <v>2398.5872031915419</v>
      </c>
      <c r="AL239" s="35">
        <v>4939.7846471544226</v>
      </c>
      <c r="AM239" s="35">
        <v>9007.5148272484821</v>
      </c>
      <c r="AN239" s="38">
        <v>8.9856584158077638E-2</v>
      </c>
      <c r="AO239" s="38">
        <v>9.1458191480662435E-2</v>
      </c>
      <c r="AP239" s="38">
        <v>8.0531127588108348E-2</v>
      </c>
      <c r="AQ239" s="36">
        <v>17.137543576235764</v>
      </c>
      <c r="AR239" s="36">
        <v>10.273851388542907</v>
      </c>
      <c r="AS239" s="36">
        <v>11.432654229544003</v>
      </c>
      <c r="AT239" s="36">
        <v>18.50710753371585</v>
      </c>
      <c r="AU239" s="36">
        <v>42.802304029874314</v>
      </c>
      <c r="AV239" s="36">
        <v>150.49942020106801</v>
      </c>
      <c r="AW239" s="36">
        <v>141.08505553385206</v>
      </c>
      <c r="AX239" s="36">
        <v>114.00233090572418</v>
      </c>
      <c r="AY239" s="36">
        <v>82.036410561735281</v>
      </c>
      <c r="AZ239" s="40">
        <v>0.99151269872367975</v>
      </c>
      <c r="BA239" s="40">
        <v>0.99141429667268832</v>
      </c>
      <c r="BB239" s="40">
        <v>0.98756966494999654</v>
      </c>
      <c r="BC239" s="40">
        <v>0.9922841631485857</v>
      </c>
      <c r="BD239" s="40">
        <v>0.99133518825470857</v>
      </c>
      <c r="BE239" s="40">
        <v>0.98329179323182525</v>
      </c>
      <c r="BF239" s="36">
        <v>133.54614035727579</v>
      </c>
      <c r="BG239" s="36">
        <v>131.20749279781279</v>
      </c>
      <c r="BH239" s="36">
        <v>149.01070380358095</v>
      </c>
      <c r="BJ239" s="41"/>
      <c r="BK239" s="41"/>
      <c r="BL239" s="35">
        <v>30.299999237060547</v>
      </c>
      <c r="BM239" s="35">
        <v>24.920000076293945</v>
      </c>
      <c r="BN239" s="35">
        <v>15.789999961853027</v>
      </c>
      <c r="BO239" s="35">
        <v>2363.3999404907227</v>
      </c>
      <c r="BP239" s="35">
        <v>1196.1600036621094</v>
      </c>
      <c r="BQ239" s="35">
        <v>378.95999908447266</v>
      </c>
      <c r="BR239" s="35">
        <v>3938.5199432373047</v>
      </c>
      <c r="BS239" s="34">
        <v>120.27734804153442</v>
      </c>
      <c r="BT239" s="35">
        <v>12</v>
      </c>
      <c r="BU239" s="35">
        <v>25</v>
      </c>
      <c r="BV239" s="35">
        <v>66</v>
      </c>
      <c r="BW239" s="35">
        <v>15</v>
      </c>
      <c r="BX239" s="37"/>
      <c r="BY239" s="40">
        <v>0.98520045042860538</v>
      </c>
      <c r="CA239" s="38">
        <v>8.887702545010967E-2</v>
      </c>
      <c r="CB239" s="38">
        <v>8.9445720073169768E-2</v>
      </c>
      <c r="CC239" s="36">
        <v>41.393874535957977</v>
      </c>
      <c r="CD239" s="36">
        <v>38.844049194322679</v>
      </c>
      <c r="CE239" s="35">
        <v>128.39656665274481</v>
      </c>
      <c r="CF239" s="36">
        <v>23.57487716397986</v>
      </c>
      <c r="CG239" s="42">
        <v>0.98520045042860538</v>
      </c>
      <c r="CH239" s="35">
        <v>3806.2728389488257</v>
      </c>
      <c r="CI239" s="42">
        <v>0.99331447944866869</v>
      </c>
      <c r="CJ239" s="42">
        <v>0.99054171199586338</v>
      </c>
      <c r="CK239" s="43">
        <v>0.84988442685800192</v>
      </c>
      <c r="CM239" s="39"/>
      <c r="CN239" s="35"/>
      <c r="CO239" s="42">
        <v>0.99383048964731846</v>
      </c>
      <c r="CQ239" s="37">
        <v>0.92521953772889753</v>
      </c>
    </row>
    <row r="240" spans="1:95" ht="11.25" customHeight="1">
      <c r="A240" s="33">
        <v>44490</v>
      </c>
      <c r="B240" s="34">
        <v>175.91388209660849</v>
      </c>
      <c r="C240" s="35">
        <v>158.29462901751202</v>
      </c>
      <c r="D240" s="35">
        <v>158.29462901751202</v>
      </c>
      <c r="E240" s="35">
        <v>146.95120059450468</v>
      </c>
      <c r="F240" s="34">
        <v>134.42297871907553</v>
      </c>
      <c r="G240" s="36">
        <v>14.374651312828064</v>
      </c>
      <c r="H240" s="34">
        <v>14.374651312828064</v>
      </c>
      <c r="I240" s="34">
        <v>3466.7519963582358</v>
      </c>
      <c r="J240" s="35">
        <v>1049.1631853026238</v>
      </c>
      <c r="K240" s="35">
        <v>323.1875485912102</v>
      </c>
      <c r="L240" s="34">
        <v>611.46931775410974</v>
      </c>
      <c r="M240" s="34">
        <v>25.709857583045959</v>
      </c>
      <c r="N240" s="35">
        <v>20.56788606643677</v>
      </c>
      <c r="O240" s="35">
        <v>42.849762638409935</v>
      </c>
      <c r="P240" s="35">
        <v>113.12337336540223</v>
      </c>
      <c r="Q240" s="34">
        <v>9464.8007202148438</v>
      </c>
      <c r="R240" s="34">
        <v>360.38489246368408</v>
      </c>
      <c r="U240" s="36">
        <v>27.36634356004221</v>
      </c>
      <c r="V240" s="38">
        <v>0.92326462012626742</v>
      </c>
      <c r="W240" s="36">
        <v>35.939653560497248</v>
      </c>
      <c r="X240" s="35">
        <v>4078.2213141123457</v>
      </c>
      <c r="Y240" s="34">
        <v>2094.401262464402</v>
      </c>
      <c r="Z240" s="35">
        <v>1983.8200516479437</v>
      </c>
      <c r="AA240" s="34">
        <v>934.65686634531994</v>
      </c>
      <c r="AB240" s="34">
        <v>17.619253079096477</v>
      </c>
      <c r="AC240" s="34">
        <v>11.34342842300733</v>
      </c>
      <c r="AD240" s="34">
        <v>12.330422749121984</v>
      </c>
      <c r="AE240" s="39">
        <v>13.809239093171882</v>
      </c>
      <c r="AF240" s="39">
        <v>11.241034128242397</v>
      </c>
      <c r="AG240" s="39">
        <v>6.9254474698116475</v>
      </c>
      <c r="AH240" s="35">
        <v>3479.7628403954327</v>
      </c>
      <c r="AI240" s="35">
        <v>7337.7376781211378</v>
      </c>
      <c r="AJ240" s="35">
        <v>11156.253699901208</v>
      </c>
      <c r="AK240" s="35">
        <v>2383.5231266605174</v>
      </c>
      <c r="AL240" s="35">
        <v>4937.7595627644869</v>
      </c>
      <c r="AM240" s="35">
        <v>8981.9057507611506</v>
      </c>
      <c r="AN240" s="38">
        <v>9.0477219912278417E-2</v>
      </c>
      <c r="AO240" s="38">
        <v>9.1220095524944159E-2</v>
      </c>
      <c r="AP240" s="38">
        <v>7.8005801785098847E-2</v>
      </c>
      <c r="AQ240" s="36">
        <v>17.219504374378477</v>
      </c>
      <c r="AR240" s="36">
        <v>10.347214778441058</v>
      </c>
      <c r="AS240" s="36">
        <v>11.466072519259024</v>
      </c>
      <c r="AT240" s="36">
        <v>18.923620999742983</v>
      </c>
      <c r="AU240" s="36">
        <v>43.063157595699835</v>
      </c>
      <c r="AV240" s="36">
        <v>147.58405839118211</v>
      </c>
      <c r="AW240" s="36">
        <v>140.91482804126179</v>
      </c>
      <c r="AX240" s="36">
        <v>113.77371449254989</v>
      </c>
      <c r="AY240" s="36">
        <v>81.968526456983312</v>
      </c>
      <c r="AZ240" s="40">
        <v>0.99137080490792062</v>
      </c>
      <c r="BA240" s="40">
        <v>0.991322023258982</v>
      </c>
      <c r="BB240" s="40">
        <v>0.98740541523096959</v>
      </c>
      <c r="BC240" s="40">
        <v>0.99206065139957078</v>
      </c>
      <c r="BD240" s="40">
        <v>0.99127880629902732</v>
      </c>
      <c r="BE240" s="40">
        <v>0.9835687366928032</v>
      </c>
      <c r="BF240" s="36">
        <v>132.63006988537578</v>
      </c>
      <c r="BG240" s="36">
        <v>131.54996090437766</v>
      </c>
      <c r="BH240" s="36">
        <v>153.83471133415509</v>
      </c>
      <c r="BJ240" s="41"/>
      <c r="BK240" s="41"/>
      <c r="BL240" s="35">
        <v>30.664582967758179</v>
      </c>
      <c r="BM240" s="35">
        <v>24.961666703224182</v>
      </c>
      <c r="BN240" s="35">
        <v>15.378541648387909</v>
      </c>
      <c r="BO240" s="35">
        <v>2391.8374714851379</v>
      </c>
      <c r="BP240" s="35">
        <v>1198.1600017547607</v>
      </c>
      <c r="BQ240" s="35">
        <v>369.08499956130981</v>
      </c>
      <c r="BR240" s="35">
        <v>3959.0824728012085</v>
      </c>
      <c r="BS240" s="34">
        <v>120.07003919283549</v>
      </c>
      <c r="BT240" s="35">
        <v>12</v>
      </c>
      <c r="BU240" s="35">
        <v>25</v>
      </c>
      <c r="BV240" s="35">
        <v>66</v>
      </c>
      <c r="BW240" s="35">
        <v>15</v>
      </c>
      <c r="BX240" s="37"/>
      <c r="BY240" s="40">
        <v>0.98490556432245002</v>
      </c>
      <c r="CA240" s="38">
        <v>8.8719513207982714E-2</v>
      </c>
      <c r="CB240" s="38">
        <v>8.9539394157414381E-2</v>
      </c>
      <c r="CC240" s="36">
        <v>41.293104251225792</v>
      </c>
      <c r="CD240" s="36">
        <v>39.032791672078559</v>
      </c>
      <c r="CE240" s="35">
        <v>128.40331119541767</v>
      </c>
      <c r="CF240" s="36">
        <v>24.011176227434976</v>
      </c>
      <c r="CG240" s="42">
        <v>0.98490556432245002</v>
      </c>
      <c r="CH240" s="35">
        <v>3771.6599029064246</v>
      </c>
      <c r="CI240" s="42">
        <v>0.99318341042276004</v>
      </c>
      <c r="CJ240" s="42">
        <v>0.99045175461431401</v>
      </c>
      <c r="CK240" s="43">
        <v>0.85006470452249094</v>
      </c>
      <c r="CM240" s="39"/>
      <c r="CN240" s="35"/>
      <c r="CO240" s="42">
        <v>0.99371631083017642</v>
      </c>
      <c r="CQ240" s="37">
        <v>0.92326462012626742</v>
      </c>
    </row>
    <row r="241" spans="1:95" ht="11.25" customHeight="1">
      <c r="A241" s="33">
        <v>44489</v>
      </c>
      <c r="B241" s="34">
        <v>175.87070910135904</v>
      </c>
      <c r="C241" s="35">
        <v>158.27044141292572</v>
      </c>
      <c r="D241" s="35">
        <v>158.27044141292572</v>
      </c>
      <c r="E241" s="35">
        <v>147.03616641958556</v>
      </c>
      <c r="F241" s="34">
        <v>134.41819421450296</v>
      </c>
      <c r="G241" s="36">
        <v>14.378879348436991</v>
      </c>
      <c r="H241" s="34">
        <v>14.378879348436991</v>
      </c>
      <c r="I241" s="34">
        <v>3464.9879887898765</v>
      </c>
      <c r="J241" s="35">
        <v>1045.2452454871423</v>
      </c>
      <c r="K241" s="35">
        <v>313.57357364614268</v>
      </c>
      <c r="L241" s="34">
        <v>611.69982846577966</v>
      </c>
      <c r="M241" s="34">
        <v>25.816397547721863</v>
      </c>
      <c r="N241" s="35">
        <v>20.653118038177492</v>
      </c>
      <c r="O241" s="35">
        <v>43.027329246203109</v>
      </c>
      <c r="P241" s="35">
        <v>113.5921492099762</v>
      </c>
      <c r="Q241" s="34">
        <v>9542.5196329752598</v>
      </c>
      <c r="R241" s="34">
        <v>361.02641868591309</v>
      </c>
      <c r="U241" s="36">
        <v>27.324006513313016</v>
      </c>
      <c r="V241" s="38">
        <v>0.92457416443077789</v>
      </c>
      <c r="W241" s="36">
        <v>35.813275069720547</v>
      </c>
      <c r="X241" s="35">
        <v>4076.6878172556562</v>
      </c>
      <c r="Y241" s="34">
        <v>2106.1691696565913</v>
      </c>
      <c r="Z241" s="35">
        <v>1970.5186475990647</v>
      </c>
      <c r="AA241" s="34">
        <v>925.27340211192234</v>
      </c>
      <c r="AB241" s="34">
        <v>17.60026768843333</v>
      </c>
      <c r="AC241" s="34">
        <v>11.234274993340174</v>
      </c>
      <c r="AD241" s="34">
        <v>12.270638038714727</v>
      </c>
      <c r="AE241" s="39">
        <v>13.886829690043458</v>
      </c>
      <c r="AF241" s="39">
        <v>11.199056201647952</v>
      </c>
      <c r="AG241" s="39">
        <v>6.7194337209887713</v>
      </c>
      <c r="AH241" s="35">
        <v>3531.6842281504796</v>
      </c>
      <c r="AI241" s="35">
        <v>7472.6837515265206</v>
      </c>
      <c r="AJ241" s="35">
        <v>11245.149502114535</v>
      </c>
      <c r="AK241" s="35">
        <v>2410.5233295328976</v>
      </c>
      <c r="AL241" s="35">
        <v>5018.9370230232153</v>
      </c>
      <c r="AM241" s="35">
        <v>9103.3818193192874</v>
      </c>
      <c r="AN241" s="38">
        <v>9.1226304143475948E-2</v>
      </c>
      <c r="AO241" s="38">
        <v>9.1312397757885577E-2</v>
      </c>
      <c r="AP241" s="38">
        <v>7.6322656362905084E-2</v>
      </c>
      <c r="AQ241" s="36">
        <v>17.264284133214112</v>
      </c>
      <c r="AR241" s="36">
        <v>10.368299084308651</v>
      </c>
      <c r="AS241" s="36">
        <v>11.512557451015301</v>
      </c>
      <c r="AT241" s="36">
        <v>18.921569713857519</v>
      </c>
      <c r="AU241" s="36">
        <v>42.443457109065399</v>
      </c>
      <c r="AV241" s="36">
        <v>142.06972776790181</v>
      </c>
      <c r="AW241" s="36">
        <v>140.74234485123179</v>
      </c>
      <c r="AX241" s="36">
        <v>113.39487609893359</v>
      </c>
      <c r="AY241" s="36">
        <v>81.399352618060718</v>
      </c>
      <c r="AZ241" s="40">
        <v>0.99143210198999421</v>
      </c>
      <c r="BA241" s="40">
        <v>0.99142700355696323</v>
      </c>
      <c r="BB241" s="40">
        <v>0.98752198342720166</v>
      </c>
      <c r="BC241" s="40">
        <v>0.99215043078735765</v>
      </c>
      <c r="BD241" s="40">
        <v>0.99154333738112965</v>
      </c>
      <c r="BE241" s="40">
        <v>0.98439374173382477</v>
      </c>
      <c r="BF241" s="36">
        <v>131.54100796549895</v>
      </c>
      <c r="BG241" s="36">
        <v>131.41698492923106</v>
      </c>
      <c r="BH241" s="36">
        <v>157.22723201537218</v>
      </c>
      <c r="BJ241" s="41"/>
      <c r="BK241" s="41"/>
      <c r="BL241" s="35">
        <v>31</v>
      </c>
      <c r="BM241" s="35">
        <v>25</v>
      </c>
      <c r="BN241" s="35">
        <v>15</v>
      </c>
      <c r="BO241" s="35">
        <v>2418</v>
      </c>
      <c r="BP241" s="35">
        <v>1200</v>
      </c>
      <c r="BQ241" s="35">
        <v>360</v>
      </c>
      <c r="BR241" s="35">
        <v>3978</v>
      </c>
      <c r="BS241" s="34">
        <v>120.08556119600932</v>
      </c>
      <c r="BT241" s="35">
        <v>12</v>
      </c>
      <c r="BU241" s="35">
        <v>25</v>
      </c>
      <c r="BV241" s="35">
        <v>66</v>
      </c>
      <c r="BW241" s="35">
        <v>15</v>
      </c>
      <c r="BX241" s="37"/>
      <c r="BY241" s="40">
        <v>0.98497084508696142</v>
      </c>
      <c r="CA241" s="38">
        <v>8.8869270455195701E-2</v>
      </c>
      <c r="CB241" s="38">
        <v>8.9903528662401547E-2</v>
      </c>
      <c r="CC241" s="36">
        <v>41.105180720488235</v>
      </c>
      <c r="CD241" s="36">
        <v>39.145140668538062</v>
      </c>
      <c r="CE241" s="35">
        <v>128.21493083069063</v>
      </c>
      <c r="CF241" s="36">
        <v>23.933314721647402</v>
      </c>
      <c r="CG241" s="42">
        <v>0.98497084508696142</v>
      </c>
      <c r="CH241" s="35">
        <v>3803.0636735528783</v>
      </c>
      <c r="CI241" s="42">
        <v>0.99321168411476957</v>
      </c>
      <c r="CJ241" s="42">
        <v>0.99071509064879937</v>
      </c>
      <c r="CK241" s="43">
        <v>0.84995176086905677</v>
      </c>
      <c r="CM241" s="39"/>
      <c r="CN241" s="35"/>
      <c r="CO241" s="42">
        <v>0.99373668707064167</v>
      </c>
      <c r="CQ241" s="37">
        <v>0.92457416443077789</v>
      </c>
    </row>
    <row r="242" spans="1:95" ht="11.25" customHeight="1">
      <c r="A242" s="33">
        <v>44488</v>
      </c>
      <c r="B242" s="34">
        <v>175.09590419133505</v>
      </c>
      <c r="C242" s="35">
        <v>157.26739074786505</v>
      </c>
      <c r="D242" s="35">
        <v>157.26739074786505</v>
      </c>
      <c r="E242" s="35">
        <v>145.71196046471596</v>
      </c>
      <c r="F242" s="34">
        <v>133.39972146352133</v>
      </c>
      <c r="G242" s="36">
        <v>14.460240880648294</v>
      </c>
      <c r="H242" s="34">
        <v>14.460240880648294</v>
      </c>
      <c r="I242" s="34">
        <v>3470.3430836995444</v>
      </c>
      <c r="J242" s="35">
        <v>1046.8606587328943</v>
      </c>
      <c r="K242" s="35">
        <v>314.05819761986828</v>
      </c>
      <c r="L242" s="34">
        <v>613.24061393737793</v>
      </c>
      <c r="M242" s="34">
        <v>25.020725985368092</v>
      </c>
      <c r="N242" s="35">
        <v>20.016580788294476</v>
      </c>
      <c r="O242" s="35">
        <v>41.701209975613487</v>
      </c>
      <c r="P242" s="35">
        <v>110.09119433561962</v>
      </c>
      <c r="Q242" s="34">
        <v>9283.2808939615879</v>
      </c>
      <c r="R242" s="34">
        <v>360.05668131510419</v>
      </c>
      <c r="U242" s="36">
        <v>27.262451074741509</v>
      </c>
      <c r="V242" s="38">
        <v>0.92648213546365865</v>
      </c>
      <c r="W242" s="36">
        <v>34.709495796293439</v>
      </c>
      <c r="X242" s="35">
        <v>4083.5836976369224</v>
      </c>
      <c r="Y242" s="34">
        <v>2109.4242273467817</v>
      </c>
      <c r="Z242" s="35">
        <v>1974.1594702901405</v>
      </c>
      <c r="AA242" s="34">
        <v>927.29881155724615</v>
      </c>
      <c r="AB242" s="34">
        <v>17.828513443470001</v>
      </c>
      <c r="AC242" s="34">
        <v>11.555430283149084</v>
      </c>
      <c r="AD242" s="34">
        <v>12.592173467079798</v>
      </c>
      <c r="AE242" s="39">
        <v>13.908291608879878</v>
      </c>
      <c r="AF242" s="39">
        <v>11.216364200709583</v>
      </c>
      <c r="AG242" s="39">
        <v>6.7298185204257486</v>
      </c>
      <c r="AH242" s="35">
        <v>3455.5129434237897</v>
      </c>
      <c r="AI242" s="35">
        <v>7309.4866092220409</v>
      </c>
      <c r="AJ242" s="35">
        <v>10996.504553834009</v>
      </c>
      <c r="AK242" s="35">
        <v>2358.6589010468028</v>
      </c>
      <c r="AL242" s="35">
        <v>4910.092336831085</v>
      </c>
      <c r="AM242" s="35">
        <v>8903.4169022061888</v>
      </c>
      <c r="AN242" s="38">
        <v>9.2022779495100598E-2</v>
      </c>
      <c r="AO242" s="38">
        <v>9.2217530648512458E-2</v>
      </c>
      <c r="AP242" s="38">
        <v>7.685363829241118E-2</v>
      </c>
      <c r="AQ242" s="36">
        <v>17.442564790363893</v>
      </c>
      <c r="AR242" s="36">
        <v>10.633473402543409</v>
      </c>
      <c r="AS242" s="36">
        <v>11.773229017658494</v>
      </c>
      <c r="AT242" s="36">
        <v>18.809341977757093</v>
      </c>
      <c r="AU242" s="36">
        <v>42.199089322722976</v>
      </c>
      <c r="AV242" s="36">
        <v>141.29208637105637</v>
      </c>
      <c r="AW242" s="36">
        <v>140.02819498765922</v>
      </c>
      <c r="AX242" s="36">
        <v>112.68747909136486</v>
      </c>
      <c r="AY242" s="36">
        <v>81.128971544117519</v>
      </c>
      <c r="AZ242" s="40">
        <v>0.99151357545620056</v>
      </c>
      <c r="BA242" s="40">
        <v>0.99150704159618164</v>
      </c>
      <c r="BB242" s="40">
        <v>0.98763495009333546</v>
      </c>
      <c r="BC242" s="40">
        <v>0.99202540818029727</v>
      </c>
      <c r="BD242" s="40">
        <v>0.99140564241405738</v>
      </c>
      <c r="BE242" s="40">
        <v>0.98413057729150633</v>
      </c>
      <c r="BF242" s="36">
        <v>130.40249453276832</v>
      </c>
      <c r="BG242" s="36">
        <v>130.12710181687748</v>
      </c>
      <c r="BH242" s="36">
        <v>156.14094877776171</v>
      </c>
      <c r="BJ242" s="41"/>
      <c r="BK242" s="41"/>
      <c r="BL242" s="35">
        <v>31</v>
      </c>
      <c r="BM242" s="35">
        <v>25</v>
      </c>
      <c r="BN242" s="35">
        <v>15</v>
      </c>
      <c r="BO242" s="35">
        <v>2418</v>
      </c>
      <c r="BP242" s="35">
        <v>1200</v>
      </c>
      <c r="BQ242" s="35">
        <v>360</v>
      </c>
      <c r="BR242" s="35">
        <v>3978</v>
      </c>
      <c r="BS242" s="34">
        <v>118.95665876070659</v>
      </c>
      <c r="BT242" s="35">
        <v>12</v>
      </c>
      <c r="BU242" s="35">
        <v>25</v>
      </c>
      <c r="BV242" s="35">
        <v>66</v>
      </c>
      <c r="BW242" s="35">
        <v>15</v>
      </c>
      <c r="BX242" s="37"/>
      <c r="BY242" s="40">
        <v>0.98511438404880369</v>
      </c>
      <c r="CA242" s="38">
        <v>8.9658037271762081E-2</v>
      </c>
      <c r="CB242" s="38">
        <v>9.0708754998148872E-2</v>
      </c>
      <c r="CC242" s="36">
        <v>41.976117193698883</v>
      </c>
      <c r="CD242" s="36">
        <v>39.849267210565799</v>
      </c>
      <c r="CE242" s="35">
        <v>127.64147884137786</v>
      </c>
      <c r="CF242" s="36">
        <v>23.795387909302892</v>
      </c>
      <c r="CG242" s="42">
        <v>0.98511438404880369</v>
      </c>
      <c r="CH242" s="35">
        <v>3720.607871222398</v>
      </c>
      <c r="CI242" s="42">
        <v>0.99327509728211494</v>
      </c>
      <c r="CJ242" s="42">
        <v>0.99056391019289403</v>
      </c>
      <c r="CK242" s="43">
        <v>0.84982783277045448</v>
      </c>
      <c r="CM242" s="39"/>
      <c r="CN242" s="35"/>
      <c r="CO242" s="42">
        <v>0.99377278231265509</v>
      </c>
      <c r="CQ242" s="37">
        <v>0.92648213546365865</v>
      </c>
    </row>
    <row r="243" spans="1:95" ht="11.25" customHeight="1">
      <c r="A243" s="33">
        <v>44487</v>
      </c>
      <c r="B243" s="34">
        <v>170.37882137298584</v>
      </c>
      <c r="C243" s="35">
        <v>152.88331688443819</v>
      </c>
      <c r="D243" s="35">
        <v>152.88331688443819</v>
      </c>
      <c r="E243" s="35">
        <v>141.44404934843379</v>
      </c>
      <c r="F243" s="34">
        <v>128.87509314219156</v>
      </c>
      <c r="G243" s="36">
        <v>14.095607916514078</v>
      </c>
      <c r="H243" s="34">
        <v>14.095607916514078</v>
      </c>
      <c r="I243" s="34">
        <v>3447.7540690104165</v>
      </c>
      <c r="J243" s="35">
        <v>1040.0464763229008</v>
      </c>
      <c r="K243" s="35">
        <v>312.01394289687028</v>
      </c>
      <c r="L243" s="34">
        <v>609.37786865234375</v>
      </c>
      <c r="M243" s="34">
        <v>22.990567743778229</v>
      </c>
      <c r="N243" s="35">
        <v>18.392454195022584</v>
      </c>
      <c r="O243" s="35">
        <v>38.31761290629705</v>
      </c>
      <c r="P243" s="35">
        <v>101.15849807262421</v>
      </c>
      <c r="Q243" s="34">
        <v>8599.4379679361973</v>
      </c>
      <c r="R243" s="34">
        <v>345.83693250020343</v>
      </c>
      <c r="U243" s="36">
        <v>27.225916738863347</v>
      </c>
      <c r="V243" s="38">
        <v>0.9276167851729944</v>
      </c>
      <c r="W243" s="36">
        <v>31.893199858538409</v>
      </c>
      <c r="X243" s="35">
        <v>4057.1319376627603</v>
      </c>
      <c r="Y243" s="34">
        <v>2095.6936497906454</v>
      </c>
      <c r="Z243" s="35">
        <v>1961.4382878721149</v>
      </c>
      <c r="AA243" s="34">
        <v>921.39181154921403</v>
      </c>
      <c r="AB243" s="34">
        <v>17.495504488547642</v>
      </c>
      <c r="AC243" s="34">
        <v>11.439267536004385</v>
      </c>
      <c r="AD243" s="34">
        <v>12.480728139479956</v>
      </c>
      <c r="AE243" s="39">
        <v>13.817760328289969</v>
      </c>
      <c r="AF243" s="39">
        <v>11.143355103459651</v>
      </c>
      <c r="AG243" s="39">
        <v>6.6860130620757916</v>
      </c>
      <c r="AH243" s="35">
        <v>3232.7639581789163</v>
      </c>
      <c r="AI243" s="35">
        <v>6838.5835710287092</v>
      </c>
      <c r="AJ243" s="35">
        <v>10288.283125484586</v>
      </c>
      <c r="AK243" s="35">
        <v>2206.5212651587271</v>
      </c>
      <c r="AL243" s="35">
        <v>4593.660924435042</v>
      </c>
      <c r="AM243" s="35">
        <v>8329.9073637108286</v>
      </c>
      <c r="AN243" s="38">
        <v>9.3836550176360958E-2</v>
      </c>
      <c r="AO243" s="38">
        <v>9.3722331145079496E-2</v>
      </c>
      <c r="AP243" s="38">
        <v>7.7603114954180027E-2</v>
      </c>
      <c r="AQ243" s="36">
        <v>17.284147675551871</v>
      </c>
      <c r="AR243" s="36">
        <v>10.628773898530001</v>
      </c>
      <c r="AS243" s="36">
        <v>11.780921608354245</v>
      </c>
      <c r="AT243" s="36">
        <v>18.377051440506804</v>
      </c>
      <c r="AU243" s="36">
        <v>41.226741395044947</v>
      </c>
      <c r="AV243" s="36">
        <v>138.03193691468141</v>
      </c>
      <c r="AW243" s="36">
        <v>136.5948171573794</v>
      </c>
      <c r="AX243" s="36">
        <v>110.2913586422782</v>
      </c>
      <c r="AY243" s="36">
        <v>79.920219000607588</v>
      </c>
      <c r="AZ243" s="40">
        <v>0.9916645017270207</v>
      </c>
      <c r="BA243" s="40">
        <v>0.991658589187009</v>
      </c>
      <c r="BB243" s="40">
        <v>0.9878559876291878</v>
      </c>
      <c r="BC243" s="40">
        <v>0.99167148228721702</v>
      </c>
      <c r="BD243" s="40">
        <v>0.99102529723607857</v>
      </c>
      <c r="BE243" s="40">
        <v>0.98342935510711482</v>
      </c>
      <c r="BF243" s="36">
        <v>127.88193915320436</v>
      </c>
      <c r="BG243" s="36">
        <v>128.03778836256583</v>
      </c>
      <c r="BH243" s="36">
        <v>154.63296811069088</v>
      </c>
      <c r="BJ243" s="41"/>
      <c r="BK243" s="41"/>
      <c r="BL243" s="35">
        <v>31</v>
      </c>
      <c r="BM243" s="35">
        <v>25</v>
      </c>
      <c r="BN243" s="35">
        <v>15</v>
      </c>
      <c r="BO243" s="35">
        <v>2418</v>
      </c>
      <c r="BP243" s="35">
        <v>1200</v>
      </c>
      <c r="BQ243" s="35">
        <v>360</v>
      </c>
      <c r="BR243" s="35">
        <v>3978</v>
      </c>
      <c r="BS243" s="34">
        <v>114.79145566622417</v>
      </c>
      <c r="BT243" s="35">
        <v>12</v>
      </c>
      <c r="BU243" s="35">
        <v>25</v>
      </c>
      <c r="BV243" s="35">
        <v>66</v>
      </c>
      <c r="BW243" s="35">
        <v>15</v>
      </c>
      <c r="BX243" s="37"/>
      <c r="BY243" s="40">
        <v>0.98537862621977046</v>
      </c>
      <c r="CA243" s="38">
        <v>9.1202650450801934E-2</v>
      </c>
      <c r="CB243" s="38">
        <v>9.2333005802926332E-2</v>
      </c>
      <c r="CC243" s="36">
        <v>41.415500164031982</v>
      </c>
      <c r="CD243" s="36">
        <v>39.693843182436112</v>
      </c>
      <c r="CE243" s="35">
        <v>124.88251575693887</v>
      </c>
      <c r="CF243" s="36">
        <v>23.247474527154154</v>
      </c>
      <c r="CG243" s="42">
        <v>0.98537862621977046</v>
      </c>
      <c r="CH243" s="35">
        <v>3480.776314583145</v>
      </c>
      <c r="CI243" s="42">
        <v>0.99339498845488683</v>
      </c>
      <c r="CJ243" s="42">
        <v>0.99014596272203625</v>
      </c>
      <c r="CK243" s="43">
        <v>0.84980082530828538</v>
      </c>
      <c r="CM243" s="39"/>
      <c r="CN243" s="35"/>
      <c r="CO243" s="42">
        <v>0.99391617043128777</v>
      </c>
      <c r="CQ243" s="37">
        <v>0.9276167851729944</v>
      </c>
    </row>
    <row r="244" spans="1:95" ht="11.25" customHeight="1">
      <c r="A244" s="33">
        <v>44486</v>
      </c>
      <c r="B244" s="34">
        <v>172.49827559789023</v>
      </c>
      <c r="C244" s="35">
        <v>154.72934047381085</v>
      </c>
      <c r="D244" s="35">
        <v>154.72934047381085</v>
      </c>
      <c r="E244" s="35">
        <v>143.21757730841639</v>
      </c>
      <c r="F244" s="34">
        <v>130.94048539797464</v>
      </c>
      <c r="G244" s="36">
        <v>14.44551400343577</v>
      </c>
      <c r="H244" s="34">
        <v>14.44551400343577</v>
      </c>
      <c r="I244" s="34">
        <v>3471.4910939534507</v>
      </c>
      <c r="J244" s="35">
        <v>1047.206966501795</v>
      </c>
      <c r="K244" s="35">
        <v>314.16208995053853</v>
      </c>
      <c r="L244" s="34">
        <v>613.88857523600257</v>
      </c>
      <c r="M244" s="34">
        <v>24.730792065461475</v>
      </c>
      <c r="N244" s="35">
        <v>19.78463365236918</v>
      </c>
      <c r="O244" s="35">
        <v>41.217986775769127</v>
      </c>
      <c r="P244" s="35">
        <v>108.8154850880305</v>
      </c>
      <c r="Q244" s="34">
        <v>9035.7169392903652</v>
      </c>
      <c r="R244" s="34">
        <v>353.25319353739422</v>
      </c>
      <c r="U244" s="36">
        <v>27.52400239308675</v>
      </c>
      <c r="V244" s="38">
        <v>0.91840753028234656</v>
      </c>
      <c r="W244" s="36">
        <v>34.307290833092665</v>
      </c>
      <c r="X244" s="35">
        <v>4085.3796691894531</v>
      </c>
      <c r="Y244" s="34">
        <v>2110.1220375011171</v>
      </c>
      <c r="Z244" s="35">
        <v>1975.2576316883362</v>
      </c>
      <c r="AA244" s="34">
        <v>928.0506651865411</v>
      </c>
      <c r="AB244" s="34">
        <v>17.768935124079388</v>
      </c>
      <c r="AC244" s="34">
        <v>11.511763165394465</v>
      </c>
      <c r="AD244" s="34">
        <v>12.537204345067343</v>
      </c>
      <c r="AE244" s="39">
        <v>13.912892554952419</v>
      </c>
      <c r="AF244" s="39">
        <v>11.22007464109066</v>
      </c>
      <c r="AG244" s="39">
        <v>6.7320447846543976</v>
      </c>
      <c r="AH244" s="35">
        <v>3375.7388024946481</v>
      </c>
      <c r="AI244" s="35">
        <v>7138.392673837081</v>
      </c>
      <c r="AJ244" s="35">
        <v>10735.831606850337</v>
      </c>
      <c r="AK244" s="35">
        <v>2304.4484168904651</v>
      </c>
      <c r="AL244" s="35">
        <v>4796.0469207628348</v>
      </c>
      <c r="AM244" s="35">
        <v>8693.7771151381912</v>
      </c>
      <c r="AN244" s="38">
        <v>9.2763494854865874E-2</v>
      </c>
      <c r="AO244" s="38">
        <v>9.3040609175023894E-2</v>
      </c>
      <c r="AP244" s="38">
        <v>7.7566939504054688E-2</v>
      </c>
      <c r="AQ244" s="36">
        <v>17.371825442635441</v>
      </c>
      <c r="AR244" s="36">
        <v>10.583166690374684</v>
      </c>
      <c r="AS244" s="36">
        <v>11.705876383093837</v>
      </c>
      <c r="AT244" s="36">
        <v>18.869131015013124</v>
      </c>
      <c r="AU244" s="36">
        <v>42.343764330354738</v>
      </c>
      <c r="AV244" s="36">
        <v>141.82284557860802</v>
      </c>
      <c r="AW244" s="36">
        <v>137.74497511622428</v>
      </c>
      <c r="AX244" s="36">
        <v>110.75380021774254</v>
      </c>
      <c r="AY244" s="36">
        <v>79.708709199508931</v>
      </c>
      <c r="AZ244" s="40">
        <v>0.99141459036038393</v>
      </c>
      <c r="BA244" s="40">
        <v>0.9914058416323388</v>
      </c>
      <c r="BB244" s="40">
        <v>0.98748352026433317</v>
      </c>
      <c r="BC244" s="40">
        <v>0.99181186661558074</v>
      </c>
      <c r="BD244" s="40">
        <v>0.99117111132773905</v>
      </c>
      <c r="BE244" s="40">
        <v>0.98368685512633436</v>
      </c>
      <c r="BF244" s="36">
        <v>129.36123222583117</v>
      </c>
      <c r="BG244" s="36">
        <v>128.97593971494885</v>
      </c>
      <c r="BH244" s="36">
        <v>154.70508539753226</v>
      </c>
      <c r="BJ244" s="41"/>
      <c r="BK244" s="41"/>
      <c r="BL244" s="35">
        <v>31</v>
      </c>
      <c r="BM244" s="35">
        <v>25</v>
      </c>
      <c r="BN244" s="35">
        <v>15</v>
      </c>
      <c r="BO244" s="35">
        <v>2418</v>
      </c>
      <c r="BP244" s="35">
        <v>1200</v>
      </c>
      <c r="BQ244" s="35">
        <v>360</v>
      </c>
      <c r="BR244" s="35">
        <v>3978</v>
      </c>
      <c r="BS244" s="34">
        <v>116.37589589754741</v>
      </c>
      <c r="BT244" s="35">
        <v>12</v>
      </c>
      <c r="BU244" s="35">
        <v>25</v>
      </c>
      <c r="BV244" s="35">
        <v>66</v>
      </c>
      <c r="BW244" s="35">
        <v>15</v>
      </c>
      <c r="BX244" s="37"/>
      <c r="BY244" s="40">
        <v>0.98494200222869843</v>
      </c>
      <c r="CA244" s="38">
        <v>9.0420722581186649E-2</v>
      </c>
      <c r="CB244" s="38">
        <v>9.1471835040360494E-2</v>
      </c>
      <c r="CC244" s="36">
        <v>41.817902634541198</v>
      </c>
      <c r="CD244" s="36">
        <v>39.66086851610396</v>
      </c>
      <c r="CE244" s="35">
        <v>125.61820302350155</v>
      </c>
      <c r="CF244" s="36">
        <v>23.876367739954315</v>
      </c>
      <c r="CG244" s="42">
        <v>0.98494200222869843</v>
      </c>
      <c r="CH244" s="35">
        <v>3634.2816335862981</v>
      </c>
      <c r="CI244" s="42">
        <v>0.9931951360519472</v>
      </c>
      <c r="CJ244" s="42">
        <v>0.99030682308519202</v>
      </c>
      <c r="CK244" s="43">
        <v>0.84973524496003594</v>
      </c>
      <c r="CM244" s="39"/>
      <c r="CN244" s="35"/>
      <c r="CO244" s="42">
        <v>0.99375159001120272</v>
      </c>
      <c r="CQ244" s="37">
        <v>0.91840753028234656</v>
      </c>
    </row>
    <row r="245" spans="1:95" ht="11.25" customHeight="1">
      <c r="A245" s="33">
        <v>44485</v>
      </c>
      <c r="B245" s="34">
        <v>172.84733136494955</v>
      </c>
      <c r="C245" s="35">
        <v>155.36142265796661</v>
      </c>
      <c r="D245" s="35">
        <v>155.36142265796661</v>
      </c>
      <c r="E245" s="35">
        <v>144.14966589212418</v>
      </c>
      <c r="F245" s="34">
        <v>131.79040988286337</v>
      </c>
      <c r="G245" s="36">
        <v>14.495645234982172</v>
      </c>
      <c r="H245" s="34">
        <v>14.495645234982172</v>
      </c>
      <c r="I245" s="34">
        <v>3460.168286641439</v>
      </c>
      <c r="J245" s="35">
        <v>1043.7913383533753</v>
      </c>
      <c r="K245" s="35">
        <v>313.13740150601257</v>
      </c>
      <c r="L245" s="34">
        <v>609.35940615336096</v>
      </c>
      <c r="M245" s="34">
        <v>25.266543010870617</v>
      </c>
      <c r="N245" s="35">
        <v>20.213234408696493</v>
      </c>
      <c r="O245" s="35">
        <v>42.110905018117698</v>
      </c>
      <c r="P245" s="35">
        <v>111.17278924783072</v>
      </c>
      <c r="Q245" s="34">
        <v>9456.1965942382813</v>
      </c>
      <c r="R245" s="34">
        <v>351.80450757344562</v>
      </c>
      <c r="U245" s="36">
        <v>27.789534462822807</v>
      </c>
      <c r="V245" s="38">
        <v>0.91029619146054941</v>
      </c>
      <c r="W245" s="36">
        <v>35.050500490494827</v>
      </c>
      <c r="X245" s="35">
        <v>4069.5276927947998</v>
      </c>
      <c r="Y245" s="34">
        <v>2103.2395467820511</v>
      </c>
      <c r="Z245" s="35">
        <v>1966.2881460127489</v>
      </c>
      <c r="AA245" s="34">
        <v>922.49680765937353</v>
      </c>
      <c r="AB245" s="34">
        <v>17.485908706982929</v>
      </c>
      <c r="AC245" s="34">
        <v>11.211756765842438</v>
      </c>
      <c r="AD245" s="34">
        <v>12.352714488903681</v>
      </c>
      <c r="AE245" s="39">
        <v>13.86751349526627</v>
      </c>
      <c r="AF245" s="39">
        <v>11.183478625214736</v>
      </c>
      <c r="AG245" s="39">
        <v>6.7100871751288409</v>
      </c>
      <c r="AH245" s="35">
        <v>3511.6719017199825</v>
      </c>
      <c r="AI245" s="35">
        <v>7437.4282687635059</v>
      </c>
      <c r="AJ245" s="35">
        <v>11202.241908232212</v>
      </c>
      <c r="AK245" s="35">
        <v>2396.2145712086376</v>
      </c>
      <c r="AL245" s="35">
        <v>4992.5822869950071</v>
      </c>
      <c r="AM245" s="35">
        <v>9064.2594671518855</v>
      </c>
      <c r="AN245" s="38">
        <v>9.1655133751457701E-2</v>
      </c>
      <c r="AO245" s="38">
        <v>9.2122924857210076E-2</v>
      </c>
      <c r="AP245" s="38">
        <v>7.7604466595457805E-2</v>
      </c>
      <c r="AQ245" s="36">
        <v>17.200684610699444</v>
      </c>
      <c r="AR245" s="36">
        <v>10.385188182007353</v>
      </c>
      <c r="AS245" s="36">
        <v>11.64768239611092</v>
      </c>
      <c r="AT245" s="36">
        <v>18.315949678617354</v>
      </c>
      <c r="AU245" s="36">
        <v>41.05668784736978</v>
      </c>
      <c r="AV245" s="36">
        <v>137.2962334855699</v>
      </c>
      <c r="AW245" s="36">
        <v>137.72872509247622</v>
      </c>
      <c r="AX245" s="36">
        <v>110.50754213017878</v>
      </c>
      <c r="AY245" s="36">
        <v>78.708959262991343</v>
      </c>
      <c r="AZ245" s="40">
        <v>0.99156451402492685</v>
      </c>
      <c r="BA245" s="40">
        <v>0.99156530576815716</v>
      </c>
      <c r="BB245" s="40">
        <v>0.98773503895704762</v>
      </c>
      <c r="BC245" s="40">
        <v>0.99235629818018378</v>
      </c>
      <c r="BD245" s="40">
        <v>0.99177646246225781</v>
      </c>
      <c r="BE245" s="40">
        <v>0.98485301154682092</v>
      </c>
      <c r="BF245" s="36">
        <v>130.92556312819903</v>
      </c>
      <c r="BG245" s="36">
        <v>130.26073606108275</v>
      </c>
      <c r="BH245" s="36">
        <v>154.63027485975093</v>
      </c>
      <c r="BJ245" s="41"/>
      <c r="BK245" s="41"/>
      <c r="BL245" s="35">
        <v>31</v>
      </c>
      <c r="BM245" s="35">
        <v>25</v>
      </c>
      <c r="BN245" s="35">
        <v>15</v>
      </c>
      <c r="BO245" s="35">
        <v>2418</v>
      </c>
      <c r="BP245" s="35">
        <v>1200</v>
      </c>
      <c r="BQ245" s="35">
        <v>360</v>
      </c>
      <c r="BR245" s="35">
        <v>3978</v>
      </c>
      <c r="BS245" s="34">
        <v>117.2528862953186</v>
      </c>
      <c r="BT245" s="35">
        <v>12</v>
      </c>
      <c r="BU245" s="35">
        <v>25</v>
      </c>
      <c r="BV245" s="35">
        <v>66</v>
      </c>
      <c r="BW245" s="35">
        <v>15</v>
      </c>
      <c r="BX245" s="37"/>
      <c r="BY245" s="40">
        <v>0.98519995548019401</v>
      </c>
      <c r="CA245" s="38">
        <v>8.9556720160338471E-2</v>
      </c>
      <c r="CB245" s="38">
        <v>9.0524693618411672E-2</v>
      </c>
      <c r="CC245" s="36">
        <v>41.05037996172905</v>
      </c>
      <c r="CD245" s="36">
        <v>39.233555188817718</v>
      </c>
      <c r="CE245" s="35">
        <v>125.21325468734214</v>
      </c>
      <c r="CF245" s="36">
        <v>23.15266768864608</v>
      </c>
      <c r="CG245" s="42">
        <v>0.98519995548019401</v>
      </c>
      <c r="CH245" s="35">
        <v>3782.8755620289526</v>
      </c>
      <c r="CI245" s="42">
        <v>0.99332081042673293</v>
      </c>
      <c r="CJ245" s="42">
        <v>0.99097022488910946</v>
      </c>
      <c r="CK245" s="43">
        <v>0.85026286779366389</v>
      </c>
      <c r="CM245" s="39"/>
      <c r="CN245" s="35"/>
      <c r="CO245" s="42">
        <v>0.99394098124016761</v>
      </c>
      <c r="CQ245" s="37">
        <v>0.91029619146054941</v>
      </c>
    </row>
    <row r="246" spans="1:95" ht="11.25" customHeight="1">
      <c r="A246" s="33">
        <v>44484</v>
      </c>
      <c r="B246" s="34">
        <v>173.60577183773643</v>
      </c>
      <c r="C246" s="35">
        <v>155.99435956854569</v>
      </c>
      <c r="D246" s="35">
        <v>155.99435956854569</v>
      </c>
      <c r="E246" s="35">
        <v>144.68905876561215</v>
      </c>
      <c r="F246" s="34">
        <v>132.23109066611843</v>
      </c>
      <c r="G246" s="36">
        <v>14.449755628485429</v>
      </c>
      <c r="H246" s="34">
        <v>14.449755628485429</v>
      </c>
      <c r="I246" s="34">
        <v>3471.4444515830592</v>
      </c>
      <c r="J246" s="35">
        <v>1047.192896405146</v>
      </c>
      <c r="K246" s="35">
        <v>314.15786892154381</v>
      </c>
      <c r="L246" s="34">
        <v>613.28314208984375</v>
      </c>
      <c r="M246" s="34">
        <v>25.525014897396691</v>
      </c>
      <c r="N246" s="35">
        <v>20.420011917917353</v>
      </c>
      <c r="O246" s="35">
        <v>42.541691495661155</v>
      </c>
      <c r="P246" s="35">
        <v>112.31006554854545</v>
      </c>
      <c r="Q246" s="34">
        <v>9493.5300884046046</v>
      </c>
      <c r="R246" s="34">
        <v>356.58429244192024</v>
      </c>
      <c r="U246" s="36">
        <v>27.732766357778804</v>
      </c>
      <c r="V246" s="38">
        <v>0.9120230716601464</v>
      </c>
      <c r="W246" s="36">
        <v>35.409060384563574</v>
      </c>
      <c r="X246" s="35">
        <v>4084.7275936729029</v>
      </c>
      <c r="Y246" s="34">
        <v>2110.0936862563694</v>
      </c>
      <c r="Z246" s="35">
        <v>1974.6339074165335</v>
      </c>
      <c r="AA246" s="34">
        <v>927.44101101138756</v>
      </c>
      <c r="AB246" s="34">
        <v>17.611412269190737</v>
      </c>
      <c r="AC246" s="34">
        <v>11.305300802933543</v>
      </c>
      <c r="AD246" s="34">
        <v>12.321960469296105</v>
      </c>
      <c r="AE246" s="39">
        <v>13.912705623668371</v>
      </c>
      <c r="AF246" s="39">
        <v>11.219923890055135</v>
      </c>
      <c r="AG246" s="39">
        <v>6.7319543340330812</v>
      </c>
      <c r="AH246" s="35">
        <v>3549.8616161631289</v>
      </c>
      <c r="AI246" s="35">
        <v>7510.0493444658914</v>
      </c>
      <c r="AJ246" s="35">
        <v>11299.584466501588</v>
      </c>
      <c r="AK246" s="35">
        <v>2422.947934913791</v>
      </c>
      <c r="AL246" s="35">
        <v>5044.4467236939881</v>
      </c>
      <c r="AM246" s="35">
        <v>9148.2244861497602</v>
      </c>
      <c r="AN246" s="38">
        <v>9.1722727987529798E-2</v>
      </c>
      <c r="AO246" s="38">
        <v>9.2285401751429935E-2</v>
      </c>
      <c r="AP246" s="38">
        <v>7.788455526392167E-2</v>
      </c>
      <c r="AQ246" s="36">
        <v>17.223261103285786</v>
      </c>
      <c r="AR246" s="36">
        <v>10.399985067984714</v>
      </c>
      <c r="AS246" s="36">
        <v>11.518517731912905</v>
      </c>
      <c r="AT246" s="36">
        <v>18.393625560986241</v>
      </c>
      <c r="AU246" s="36">
        <v>41.262152472827758</v>
      </c>
      <c r="AV246" s="36">
        <v>138.13712590017118</v>
      </c>
      <c r="AW246" s="36">
        <v>138.33767045967625</v>
      </c>
      <c r="AX246" s="36">
        <v>110.88242837760185</v>
      </c>
      <c r="AY246" s="36">
        <v>78.830746984373775</v>
      </c>
      <c r="AZ246" s="40">
        <v>0.99157224485773199</v>
      </c>
      <c r="BA246" s="40">
        <v>0.99156662884438029</v>
      </c>
      <c r="BB246" s="40">
        <v>0.9877232936600342</v>
      </c>
      <c r="BC246" s="40">
        <v>0.99240857581133268</v>
      </c>
      <c r="BD246" s="40">
        <v>0.99182028184002469</v>
      </c>
      <c r="BE246" s="40">
        <v>0.9849001162893074</v>
      </c>
      <c r="BF246" s="36">
        <v>130.82907871679814</v>
      </c>
      <c r="BG246" s="36">
        <v>130.03140011593507</v>
      </c>
      <c r="BH246" s="36">
        <v>154.07419300702793</v>
      </c>
      <c r="BJ246" s="41"/>
      <c r="BK246" s="41"/>
      <c r="BL246" s="35">
        <v>31</v>
      </c>
      <c r="BM246" s="35">
        <v>25</v>
      </c>
      <c r="BN246" s="35">
        <v>15</v>
      </c>
      <c r="BO246" s="35">
        <v>2418</v>
      </c>
      <c r="BP246" s="35">
        <v>1200</v>
      </c>
      <c r="BQ246" s="35">
        <v>360</v>
      </c>
      <c r="BR246" s="35">
        <v>3978</v>
      </c>
      <c r="BS246" s="34">
        <v>117.75505716424239</v>
      </c>
      <c r="BT246" s="35">
        <v>12</v>
      </c>
      <c r="BU246" s="35">
        <v>25</v>
      </c>
      <c r="BV246" s="35">
        <v>66</v>
      </c>
      <c r="BW246" s="35">
        <v>15</v>
      </c>
      <c r="BX246" s="37"/>
      <c r="BY246" s="40">
        <v>0.98521675839859146</v>
      </c>
      <c r="CA246" s="38">
        <v>8.9688675956200545E-2</v>
      </c>
      <c r="CB246" s="38">
        <v>9.0640140339511011E-2</v>
      </c>
      <c r="CC246" s="36">
        <v>41.238673541420383</v>
      </c>
      <c r="CD246" s="36">
        <v>39.141763903183403</v>
      </c>
      <c r="CE246" s="35">
        <v>125.73204259358442</v>
      </c>
      <c r="CF246" s="36">
        <v>23.267339603549669</v>
      </c>
      <c r="CG246" s="42">
        <v>0.98521675839859146</v>
      </c>
      <c r="CH246" s="35">
        <v>3822.3692785490812</v>
      </c>
      <c r="CI246" s="42">
        <v>0.99332220069875465</v>
      </c>
      <c r="CJ246" s="42">
        <v>0.99101896821699009</v>
      </c>
      <c r="CK246" s="43">
        <v>0.84985947580940346</v>
      </c>
      <c r="CM246" s="39"/>
      <c r="CN246" s="35"/>
      <c r="CO246" s="42">
        <v>0.99391097177028831</v>
      </c>
      <c r="CQ246" s="37">
        <v>0.9120230716601464</v>
      </c>
    </row>
    <row r="247" spans="1:95" ht="11.25" customHeight="1">
      <c r="A247" s="33">
        <v>44483</v>
      </c>
      <c r="B247" s="34">
        <v>173.47319523493448</v>
      </c>
      <c r="C247" s="35">
        <v>155.9489412109057</v>
      </c>
      <c r="D247" s="35">
        <v>155.9489412109057</v>
      </c>
      <c r="E247" s="35">
        <v>144.70907295743623</v>
      </c>
      <c r="F247" s="34">
        <v>132.18472957611084</v>
      </c>
      <c r="G247" s="36">
        <v>14.319452683130899</v>
      </c>
      <c r="H247" s="34">
        <v>14.319452683130899</v>
      </c>
      <c r="I247" s="34">
        <v>3462.3203455607095</v>
      </c>
      <c r="J247" s="35">
        <v>1043.9812587908416</v>
      </c>
      <c r="K247" s="35">
        <v>314.71685030632239</v>
      </c>
      <c r="L247" s="34">
        <v>612.30066426595056</v>
      </c>
      <c r="M247" s="34">
        <v>25.910351912180584</v>
      </c>
      <c r="N247" s="35">
        <v>19.466153562888248</v>
      </c>
      <c r="O247" s="35">
        <v>40.651873006546204</v>
      </c>
      <c r="P247" s="35">
        <v>106.47952609271118</v>
      </c>
      <c r="Q247" s="34">
        <v>9595.416259765625</v>
      </c>
      <c r="R247" s="34">
        <v>354.63383992513019</v>
      </c>
      <c r="U247" s="36">
        <v>27.532594027342626</v>
      </c>
      <c r="V247" s="38">
        <v>0.91814372406044775</v>
      </c>
      <c r="W247" s="36">
        <v>33.763521700347383</v>
      </c>
      <c r="X247" s="35">
        <v>4074.6210098266602</v>
      </c>
      <c r="Y247" s="34">
        <v>2103.6222364635455</v>
      </c>
      <c r="Z247" s="35">
        <v>1970.9987733631144</v>
      </c>
      <c r="AA247" s="34">
        <v>927.01751457227294</v>
      </c>
      <c r="AB247" s="34">
        <v>17.524254024028778</v>
      </c>
      <c r="AC247" s="34">
        <v>11.239868253469467</v>
      </c>
      <c r="AD247" s="34">
        <v>12.337229609489441</v>
      </c>
      <c r="AE247" s="39">
        <v>13.870036723935465</v>
      </c>
      <c r="AF247" s="39">
        <v>11.185513487044732</v>
      </c>
      <c r="AG247" s="39">
        <v>6.7439325065640512</v>
      </c>
      <c r="AH247" s="35">
        <v>3624.8177737161977</v>
      </c>
      <c r="AI247" s="35">
        <v>7661.2054038512597</v>
      </c>
      <c r="AJ247" s="35">
        <v>11544.264286412157</v>
      </c>
      <c r="AK247" s="35">
        <v>2474.4160978106997</v>
      </c>
      <c r="AL247" s="35">
        <v>5148.7768575460841</v>
      </c>
      <c r="AM247" s="35">
        <v>9338.8580797793184</v>
      </c>
      <c r="AN247" s="38">
        <v>9.2202259985390694E-2</v>
      </c>
      <c r="AO247" s="38">
        <v>9.296649344770784E-2</v>
      </c>
      <c r="AP247" s="38">
        <v>7.9418394977710235E-2</v>
      </c>
      <c r="AQ247" s="36">
        <v>17.196489190628192</v>
      </c>
      <c r="AR247" s="36">
        <v>10.361520984024168</v>
      </c>
      <c r="AS247" s="36">
        <v>11.548595507948626</v>
      </c>
      <c r="AT247" s="36">
        <v>17.231921386963659</v>
      </c>
      <c r="AU247" s="36">
        <v>38.770197655747886</v>
      </c>
      <c r="AV247" s="36">
        <v>129.38316808671584</v>
      </c>
      <c r="AW247" s="36">
        <v>138.11686581855014</v>
      </c>
      <c r="AX247" s="36">
        <v>110.46892947834237</v>
      </c>
      <c r="AY247" s="36">
        <v>77.965555815209584</v>
      </c>
      <c r="AZ247" s="40">
        <v>0.9921330314735215</v>
      </c>
      <c r="BA247" s="40">
        <v>0.99210455723149726</v>
      </c>
      <c r="BB247" s="40">
        <v>0.98859822847899759</v>
      </c>
      <c r="BC247" s="40">
        <v>0.99303596456464616</v>
      </c>
      <c r="BD247" s="40">
        <v>0.99247001788416478</v>
      </c>
      <c r="BE247" s="40">
        <v>0.98614571856843414</v>
      </c>
      <c r="BF247" s="36">
        <v>130.14865364364584</v>
      </c>
      <c r="BG247" s="36">
        <v>129.07876327238057</v>
      </c>
      <c r="BH247" s="36">
        <v>151.09849554839215</v>
      </c>
      <c r="BJ247" s="41"/>
      <c r="BK247" s="41"/>
      <c r="BL247" s="35">
        <v>31</v>
      </c>
      <c r="BM247" s="35">
        <v>25</v>
      </c>
      <c r="BN247" s="35">
        <v>15.072916666666666</v>
      </c>
      <c r="BO247" s="35">
        <v>2418</v>
      </c>
      <c r="BP247" s="35">
        <v>1200</v>
      </c>
      <c r="BQ247" s="35">
        <v>361.75</v>
      </c>
      <c r="BR247" s="35">
        <v>3979.75</v>
      </c>
      <c r="BS247" s="34">
        <v>117.88380455970764</v>
      </c>
      <c r="BT247" s="35">
        <v>12.145833333333334</v>
      </c>
      <c r="BU247" s="35">
        <v>25.364583333333332</v>
      </c>
      <c r="BV247" s="35">
        <v>66.4375</v>
      </c>
      <c r="BW247" s="35">
        <v>16.166666666666668</v>
      </c>
      <c r="BX247" s="37"/>
      <c r="BY247" s="40">
        <v>0.98530715469327101</v>
      </c>
      <c r="CA247" s="38">
        <v>9.0401396292103295E-2</v>
      </c>
      <c r="CB247" s="38">
        <v>9.1270673073713379E-2</v>
      </c>
      <c r="CC247" s="36">
        <v>41.101351886987686</v>
      </c>
      <c r="CD247" s="36">
        <v>39.106605682600986</v>
      </c>
      <c r="CE247" s="35">
        <v>125.27803605223166</v>
      </c>
      <c r="CF247" s="36">
        <v>23.214175542164085</v>
      </c>
      <c r="CG247" s="42">
        <v>0.98530715469327101</v>
      </c>
      <c r="CH247" s="35">
        <v>3904.7684562904055</v>
      </c>
      <c r="CI247" s="42">
        <v>0.99336443320462697</v>
      </c>
      <c r="CJ247" s="42">
        <v>0.99175242226749816</v>
      </c>
      <c r="CK247" s="43">
        <v>0.84972819244065134</v>
      </c>
      <c r="CM247" s="39"/>
      <c r="CN247" s="35"/>
      <c r="CO247" s="42">
        <v>0.99392488472622142</v>
      </c>
      <c r="CQ247" s="37">
        <v>0.91814372406044775</v>
      </c>
    </row>
    <row r="248" spans="1:95" ht="11.25" customHeight="1">
      <c r="A248" s="33">
        <v>44482</v>
      </c>
      <c r="B248" s="34">
        <v>172.02314329147339</v>
      </c>
      <c r="C248" s="35">
        <v>154.81060028076172</v>
      </c>
      <c r="D248" s="35">
        <v>154.81060028076172</v>
      </c>
      <c r="E248" s="35">
        <v>143.60344145695368</v>
      </c>
      <c r="F248" s="34">
        <v>131.54702170689902</v>
      </c>
      <c r="G248" s="36">
        <v>14.415144721666971</v>
      </c>
      <c r="H248" s="34">
        <v>14.415144721666971</v>
      </c>
      <c r="I248" s="34">
        <v>3425.0511932373047</v>
      </c>
      <c r="J248" s="35">
        <v>1027.0018570426701</v>
      </c>
      <c r="K248" s="35">
        <v>328.6405942536544</v>
      </c>
      <c r="L248" s="34">
        <v>605.21343421936035</v>
      </c>
      <c r="M248" s="34">
        <v>25.431815683841705</v>
      </c>
      <c r="N248" s="35">
        <v>11.485336115283351</v>
      </c>
      <c r="O248" s="35">
        <v>24.611434532750039</v>
      </c>
      <c r="P248" s="35">
        <v>59.06744287860009</v>
      </c>
      <c r="Q248" s="34">
        <v>9627.5350341796875</v>
      </c>
      <c r="R248" s="34">
        <v>346.82174905141193</v>
      </c>
      <c r="U248" s="36">
        <v>27.464129792319405</v>
      </c>
      <c r="V248" s="38">
        <v>0.92024844473291212</v>
      </c>
      <c r="W248" s="36">
        <v>19.986797159279767</v>
      </c>
      <c r="X248" s="35">
        <v>4030.264627456665</v>
      </c>
      <c r="Y248" s="34">
        <v>2069.4087419409802</v>
      </c>
      <c r="Z248" s="35">
        <v>1960.8558855156848</v>
      </c>
      <c r="AA248" s="34">
        <v>933.85402847301475</v>
      </c>
      <c r="AB248" s="34">
        <v>17.21254301071167</v>
      </c>
      <c r="AC248" s="34">
        <v>11.207158823808035</v>
      </c>
      <c r="AD248" s="34">
        <v>12.155845582485199</v>
      </c>
      <c r="AE248" s="39">
        <v>13.644453243566902</v>
      </c>
      <c r="AF248" s="39">
        <v>11.00359132545718</v>
      </c>
      <c r="AG248" s="39">
        <v>7.0422984482925948</v>
      </c>
      <c r="AH248" s="35">
        <v>3625.4535010858699</v>
      </c>
      <c r="AI248" s="35">
        <v>7585.4637130825959</v>
      </c>
      <c r="AJ248" s="35">
        <v>11672.417509834922</v>
      </c>
      <c r="AK248" s="35">
        <v>2479.5738772703735</v>
      </c>
      <c r="AL248" s="35">
        <v>5126.8922540145595</v>
      </c>
      <c r="AM248" s="35">
        <v>9337.1704192198067</v>
      </c>
      <c r="AN248" s="38">
        <v>9.1878888271448605E-2</v>
      </c>
      <c r="AO248" s="38">
        <v>9.2660999845569053E-2</v>
      </c>
      <c r="AP248" s="38">
        <v>8.4417094264856982E-2</v>
      </c>
      <c r="AQ248" s="36">
        <v>17.121604140380839</v>
      </c>
      <c r="AR248" s="36">
        <v>10.349073635380657</v>
      </c>
      <c r="AS248" s="36">
        <v>11.381586659599288</v>
      </c>
      <c r="AT248" s="36">
        <v>10.003820661741916</v>
      </c>
      <c r="AU248" s="36">
        <v>23.242198808978848</v>
      </c>
      <c r="AV248" s="36">
        <v>75.13355959510416</v>
      </c>
      <c r="AW248" s="36">
        <v>136.66128435867515</v>
      </c>
      <c r="AX248" s="36">
        <v>109.28047204978166</v>
      </c>
      <c r="AY248" s="36">
        <v>76.769571978553344</v>
      </c>
      <c r="AZ248" s="40">
        <v>0.99536802019872594</v>
      </c>
      <c r="BA248" s="40">
        <v>0.99519954129843902</v>
      </c>
      <c r="BB248" s="40">
        <v>0.99367394615000115</v>
      </c>
      <c r="BC248" s="40">
        <v>0.99596550812482565</v>
      </c>
      <c r="BD248" s="40">
        <v>0.9954666106371205</v>
      </c>
      <c r="BE248" s="40">
        <v>0.99195328389418191</v>
      </c>
      <c r="BF248" s="36">
        <v>130.60671744902908</v>
      </c>
      <c r="BG248" s="36">
        <v>129.50432242258853</v>
      </c>
      <c r="BH248" s="36">
        <v>142.15130364888225</v>
      </c>
      <c r="BJ248" s="41"/>
      <c r="BK248" s="41"/>
      <c r="BL248" s="35">
        <v>31</v>
      </c>
      <c r="BM248" s="35">
        <v>25</v>
      </c>
      <c r="BN248" s="35">
        <v>16</v>
      </c>
      <c r="BO248" s="35">
        <v>2418</v>
      </c>
      <c r="BP248" s="35">
        <v>1200</v>
      </c>
      <c r="BQ248" s="35">
        <v>384</v>
      </c>
      <c r="BR248" s="35">
        <v>4002</v>
      </c>
      <c r="BS248" s="34">
        <v>117.11088220278423</v>
      </c>
      <c r="BT248" s="35">
        <v>14</v>
      </c>
      <c r="BU248" s="35">
        <v>30</v>
      </c>
      <c r="BV248" s="35">
        <v>72</v>
      </c>
      <c r="BW248" s="35">
        <v>31</v>
      </c>
      <c r="BX248" s="37"/>
      <c r="BY248" s="40">
        <v>0.98563011350249241</v>
      </c>
      <c r="CA248" s="38">
        <v>9.0935276934112477E-2</v>
      </c>
      <c r="CB248" s="38">
        <v>9.1397430248063641E-2</v>
      </c>
      <c r="CC248" s="36">
        <v>40.575547417004906</v>
      </c>
      <c r="CD248" s="36">
        <v>38.85226443536078</v>
      </c>
      <c r="CE248" s="35">
        <v>123.77321417195414</v>
      </c>
      <c r="CF248" s="36">
        <v>22.438954803706228</v>
      </c>
      <c r="CG248" s="42">
        <v>0.98563011350249241</v>
      </c>
      <c r="CH248" s="35">
        <v>3931.3727588799702</v>
      </c>
      <c r="CI248" s="42">
        <v>0.99353105969755784</v>
      </c>
      <c r="CJ248" s="42">
        <v>0.99516390505185703</v>
      </c>
      <c r="CK248" s="43">
        <v>0.84983282981066044</v>
      </c>
      <c r="CM248" s="39"/>
      <c r="CN248" s="35"/>
      <c r="CO248" s="42">
        <v>0.99412775884252169</v>
      </c>
      <c r="CQ248" s="37">
        <v>0.92024844473291212</v>
      </c>
    </row>
    <row r="249" spans="1:95" ht="11.25" customHeight="1">
      <c r="A249" s="33">
        <v>44481</v>
      </c>
      <c r="B249" s="34">
        <v>173.15571737289429</v>
      </c>
      <c r="C249" s="35">
        <v>155.63721084594727</v>
      </c>
      <c r="D249" s="35">
        <v>155.63721084594727</v>
      </c>
      <c r="E249" s="35">
        <v>144.24504064520201</v>
      </c>
      <c r="F249" s="34">
        <v>131.48441481590271</v>
      </c>
      <c r="G249" s="36">
        <v>14.530761202176413</v>
      </c>
      <c r="H249" s="34">
        <v>14.530761202176413</v>
      </c>
      <c r="I249" s="34">
        <v>3459.9305674235025</v>
      </c>
      <c r="J249" s="35">
        <v>1046.1687096573371</v>
      </c>
      <c r="K249" s="35">
        <v>334.77398709034787</v>
      </c>
      <c r="L249" s="34">
        <v>612.47347450256348</v>
      </c>
      <c r="M249" s="34">
        <v>23.717035988966625</v>
      </c>
      <c r="N249" s="35">
        <v>10.710919478888153</v>
      </c>
      <c r="O249" s="35">
        <v>22.951970311903185</v>
      </c>
      <c r="P249" s="35">
        <v>55.084728748567649</v>
      </c>
      <c r="Q249" s="34">
        <v>9302.3450978597011</v>
      </c>
      <c r="R249" s="34">
        <v>354.69756952921551</v>
      </c>
      <c r="U249" s="36">
        <v>27.224757803810967</v>
      </c>
      <c r="V249" s="38">
        <v>0.92765280556120566</v>
      </c>
      <c r="W249" s="36">
        <v>18.705704595926207</v>
      </c>
      <c r="X249" s="35">
        <v>4072.4040419260659</v>
      </c>
      <c r="Y249" s="34">
        <v>2078.9878706758172</v>
      </c>
      <c r="Z249" s="35">
        <v>1993.4161712502485</v>
      </c>
      <c r="AA249" s="34">
        <v>947.24746159291135</v>
      </c>
      <c r="AB249" s="34">
        <v>17.518506526947021</v>
      </c>
      <c r="AC249" s="34">
        <v>11.392170200745264</v>
      </c>
      <c r="AD249" s="34">
        <v>12.426866958538691</v>
      </c>
      <c r="AE249" s="39">
        <v>13.707612334126267</v>
      </c>
      <c r="AF249" s="39">
        <v>11.208950460614325</v>
      </c>
      <c r="AG249" s="39">
        <v>7.1737282947931691</v>
      </c>
      <c r="AH249" s="35">
        <v>3509.5939144022336</v>
      </c>
      <c r="AI249" s="35">
        <v>7360.3465968662458</v>
      </c>
      <c r="AJ249" s="35">
        <v>11353.354856228183</v>
      </c>
      <c r="AK249" s="35">
        <v>2408.2732323544465</v>
      </c>
      <c r="AL249" s="35">
        <v>4968.177872269106</v>
      </c>
      <c r="AM249" s="35">
        <v>9070.2122058256318</v>
      </c>
      <c r="AN249" s="38">
        <v>9.2225845024540301E-2</v>
      </c>
      <c r="AO249" s="38">
        <v>9.3943047436049157E-2</v>
      </c>
      <c r="AP249" s="38">
        <v>8.503541095081929E-2</v>
      </c>
      <c r="AQ249" s="36">
        <v>17.105047125828907</v>
      </c>
      <c r="AR249" s="36">
        <v>10.274293361066238</v>
      </c>
      <c r="AS249" s="36">
        <v>11.405003332547265</v>
      </c>
      <c r="AT249" s="36">
        <v>9.7276129663221038</v>
      </c>
      <c r="AU249" s="36">
        <v>22.968264401158415</v>
      </c>
      <c r="AV249" s="36">
        <v>74.067163891103306</v>
      </c>
      <c r="AW249" s="36">
        <v>137.87789134286658</v>
      </c>
      <c r="AX249" s="36">
        <v>110.68423503361223</v>
      </c>
      <c r="AY249" s="36">
        <v>78.258329142990647</v>
      </c>
      <c r="AZ249" s="40">
        <v>0.99555244839539381</v>
      </c>
      <c r="BA249" s="40">
        <v>0.99538020358731227</v>
      </c>
      <c r="BB249" s="40">
        <v>0.99392685336367448</v>
      </c>
      <c r="BC249" s="40">
        <v>0.99596075194640121</v>
      </c>
      <c r="BD249" s="40">
        <v>0.99537692389611088</v>
      </c>
      <c r="BE249" s="40">
        <v>0.99183402083541872</v>
      </c>
      <c r="BF249" s="36">
        <v>130.11537055374151</v>
      </c>
      <c r="BG249" s="36">
        <v>127.73696752991633</v>
      </c>
      <c r="BH249" s="36">
        <v>141.11768104396259</v>
      </c>
      <c r="BJ249" s="41"/>
      <c r="BK249" s="41"/>
      <c r="BL249" s="35">
        <v>30.572916666666668</v>
      </c>
      <c r="BM249" s="35">
        <v>25</v>
      </c>
      <c r="BN249" s="35">
        <v>16</v>
      </c>
      <c r="BO249" s="35">
        <v>2384.6875</v>
      </c>
      <c r="BP249" s="35">
        <v>1200</v>
      </c>
      <c r="BQ249" s="35">
        <v>384</v>
      </c>
      <c r="BR249" s="35">
        <v>3968.6875</v>
      </c>
      <c r="BS249" s="34">
        <v>117.1053892771403</v>
      </c>
      <c r="BT249" s="35">
        <v>14</v>
      </c>
      <c r="BU249" s="35">
        <v>30</v>
      </c>
      <c r="BV249" s="35">
        <v>72</v>
      </c>
      <c r="BW249" s="35">
        <v>31</v>
      </c>
      <c r="BX249" s="37"/>
      <c r="BY249" s="40">
        <v>0.98623816636024098</v>
      </c>
      <c r="CA249" s="38">
        <v>9.162488034442777E-2</v>
      </c>
      <c r="CB249" s="38">
        <v>9.204934239224731E-2</v>
      </c>
      <c r="CC249" s="36">
        <v>41.337543686230973</v>
      </c>
      <c r="CD249" s="36">
        <v>38.784343819442412</v>
      </c>
      <c r="CE249" s="35">
        <v>125.23321021734348</v>
      </c>
      <c r="CF249" s="36">
        <v>21.890915709013434</v>
      </c>
      <c r="CG249" s="42">
        <v>0.98623816636024098</v>
      </c>
      <c r="CH249" s="35">
        <v>3826.8959215207078</v>
      </c>
      <c r="CI249" s="42">
        <v>0.99380253958421161</v>
      </c>
      <c r="CJ249" s="42">
        <v>0.99511364999255114</v>
      </c>
      <c r="CK249" s="43">
        <v>0.8496039518188645</v>
      </c>
      <c r="CM249" s="39"/>
      <c r="CN249" s="35"/>
      <c r="CO249" s="42">
        <v>0.99427117985994051</v>
      </c>
      <c r="CQ249" s="37">
        <v>0.92765280556120566</v>
      </c>
    </row>
    <row r="250" spans="1:95" ht="11.25" customHeight="1">
      <c r="A250" s="33">
        <v>44480</v>
      </c>
      <c r="B250" s="34">
        <v>168.86863114206415</v>
      </c>
      <c r="C250" s="35">
        <v>151.2841171063875</v>
      </c>
      <c r="D250" s="35">
        <v>151.2841171063875</v>
      </c>
      <c r="E250" s="35">
        <v>139.8812083796451</v>
      </c>
      <c r="F250" s="34">
        <v>127.31709241365131</v>
      </c>
      <c r="G250" s="36">
        <v>14.453727421007658</v>
      </c>
      <c r="H250" s="34">
        <v>14.453727421007658</v>
      </c>
      <c r="I250" s="34">
        <v>3472.2828587582235</v>
      </c>
      <c r="J250" s="35">
        <v>1061.8602014551143</v>
      </c>
      <c r="K250" s="35">
        <v>339.79526446563659</v>
      </c>
      <c r="L250" s="34">
        <v>612.87337132504115</v>
      </c>
      <c r="M250" s="34">
        <v>23.326371584440533</v>
      </c>
      <c r="N250" s="35">
        <v>10.534490392973144</v>
      </c>
      <c r="O250" s="35">
        <v>22.573907984942451</v>
      </c>
      <c r="P250" s="35">
        <v>54.177379163861886</v>
      </c>
      <c r="Q250" s="34">
        <v>8810.0744346217107</v>
      </c>
      <c r="R250" s="34">
        <v>346.75540996350742</v>
      </c>
      <c r="U250" s="36">
        <v>27.699906243218319</v>
      </c>
      <c r="V250" s="38">
        <v>0.91302446826965356</v>
      </c>
      <c r="W250" s="36">
        <v>18.487133206017091</v>
      </c>
      <c r="X250" s="35">
        <v>4085.1562300832647</v>
      </c>
      <c r="Y250" s="34">
        <v>2070.6273928374726</v>
      </c>
      <c r="Z250" s="35">
        <v>2014.5288372457921</v>
      </c>
      <c r="AA250" s="34">
        <v>952.66863579067774</v>
      </c>
      <c r="AB250" s="34">
        <v>17.584514035676655</v>
      </c>
      <c r="AC250" s="34">
        <v>11.402908726742393</v>
      </c>
      <c r="AD250" s="34">
        <v>12.533271809628136</v>
      </c>
      <c r="AE250" s="39">
        <v>13.652488304422896</v>
      </c>
      <c r="AF250" s="39">
        <v>11.377073587019082</v>
      </c>
      <c r="AG250" s="39">
        <v>7.2813270956922125</v>
      </c>
      <c r="AH250" s="35">
        <v>3290.2538515641209</v>
      </c>
      <c r="AI250" s="35">
        <v>6932.4639053253732</v>
      </c>
      <c r="AJ250" s="35">
        <v>10745.990970752273</v>
      </c>
      <c r="AK250" s="35">
        <v>2267.2603017283395</v>
      </c>
      <c r="AL250" s="35">
        <v>4667.1778663632358</v>
      </c>
      <c r="AM250" s="35">
        <v>8562.4101306596658</v>
      </c>
      <c r="AN250" s="38">
        <v>9.2788052890933892E-2</v>
      </c>
      <c r="AO250" s="38">
        <v>9.6264848050462912E-2</v>
      </c>
      <c r="AP250" s="38">
        <v>8.6784075294153745E-2</v>
      </c>
      <c r="AQ250" s="36">
        <v>17.02671036877863</v>
      </c>
      <c r="AR250" s="36">
        <v>10.146341969392209</v>
      </c>
      <c r="AS250" s="36">
        <v>11.438563586432515</v>
      </c>
      <c r="AT250" s="36">
        <v>9.9619507007914763</v>
      </c>
      <c r="AU250" s="36">
        <v>24.022616671489637</v>
      </c>
      <c r="AV250" s="36">
        <v>77.089723039630343</v>
      </c>
      <c r="AW250" s="36">
        <v>134.33901764654132</v>
      </c>
      <c r="AX250" s="36">
        <v>107.90591553011718</v>
      </c>
      <c r="AY250" s="36">
        <v>76.604259218161545</v>
      </c>
      <c r="AZ250" s="40">
        <v>0.99535364757855871</v>
      </c>
      <c r="BA250" s="40">
        <v>0.99516326383281106</v>
      </c>
      <c r="BB250" s="40">
        <v>0.99367264843226</v>
      </c>
      <c r="BC250" s="40">
        <v>0.99560617248350469</v>
      </c>
      <c r="BD250" s="40">
        <v>0.99485286025959663</v>
      </c>
      <c r="BE250" s="40">
        <v>0.99099672617133905</v>
      </c>
      <c r="BF250" s="36">
        <v>129.32699443650566</v>
      </c>
      <c r="BG250" s="36">
        <v>124.6560945456382</v>
      </c>
      <c r="BH250" s="36">
        <v>138.2742163159096</v>
      </c>
      <c r="BJ250" s="41"/>
      <c r="BK250" s="41"/>
      <c r="BL250" s="35">
        <v>30</v>
      </c>
      <c r="BM250" s="35">
        <v>25</v>
      </c>
      <c r="BN250" s="35">
        <v>16</v>
      </c>
      <c r="BO250" s="35">
        <v>2340</v>
      </c>
      <c r="BP250" s="35">
        <v>1200</v>
      </c>
      <c r="BQ250" s="35">
        <v>384</v>
      </c>
      <c r="BR250" s="35">
        <v>3924</v>
      </c>
      <c r="BS250" s="34">
        <v>112.78186115465667</v>
      </c>
      <c r="BT250" s="35">
        <v>14</v>
      </c>
      <c r="BU250" s="35">
        <v>30</v>
      </c>
      <c r="BV250" s="35">
        <v>72</v>
      </c>
      <c r="BW250" s="35">
        <v>31</v>
      </c>
      <c r="BX250" s="37"/>
      <c r="BY250" s="40">
        <v>0.98567066293328487</v>
      </c>
      <c r="CA250" s="38">
        <v>9.293999092649835E-2</v>
      </c>
      <c r="CB250" s="38">
        <v>9.3263747792634008E-2</v>
      </c>
      <c r="CC250" s="36">
        <v>41.520694572047184</v>
      </c>
      <c r="CD250" s="36">
        <v>38.611615924603356</v>
      </c>
      <c r="CE250" s="35">
        <v>122.23639216800761</v>
      </c>
      <c r="CF250" s="36">
        <v>22.499206378920583</v>
      </c>
      <c r="CG250" s="42">
        <v>0.98567066293328487</v>
      </c>
      <c r="CH250" s="35">
        <v>3617.2191732552269</v>
      </c>
      <c r="CI250" s="42">
        <v>0.99355129715199186</v>
      </c>
      <c r="CJ250" s="42">
        <v>0.99462760116190774</v>
      </c>
      <c r="CK250" s="43">
        <v>0.84997553659960035</v>
      </c>
      <c r="CM250" s="39"/>
      <c r="CN250" s="35"/>
      <c r="CO250" s="42">
        <v>0.99411199109474235</v>
      </c>
      <c r="CQ250" s="37">
        <v>0.91302446826965356</v>
      </c>
    </row>
    <row r="251" spans="1:95" ht="11.25" customHeight="1">
      <c r="A251" s="33">
        <v>44479</v>
      </c>
      <c r="B251" s="34">
        <v>166.59930985697198</v>
      </c>
      <c r="C251" s="35">
        <v>149.24365412251331</v>
      </c>
      <c r="D251" s="35">
        <v>149.24365412251331</v>
      </c>
      <c r="E251" s="35">
        <v>138.0582260817624</v>
      </c>
      <c r="F251" s="34">
        <v>125.49109915401159</v>
      </c>
      <c r="G251" s="36">
        <v>14.328732254799831</v>
      </c>
      <c r="H251" s="34">
        <v>14.328732254799831</v>
      </c>
      <c r="I251" s="34">
        <v>3452.2874604985955</v>
      </c>
      <c r="J251" s="35">
        <v>1055.7454007640965</v>
      </c>
      <c r="K251" s="35">
        <v>337.83852824451088</v>
      </c>
      <c r="L251" s="34">
        <v>608.30760004279318</v>
      </c>
      <c r="M251" s="34">
        <v>24.776407327544824</v>
      </c>
      <c r="N251" s="35">
        <v>11.189345244697662</v>
      </c>
      <c r="O251" s="35">
        <v>23.977168381494991</v>
      </c>
      <c r="P251" s="35">
        <v>57.545204115587985</v>
      </c>
      <c r="Q251" s="34">
        <v>9072.1906601123592</v>
      </c>
      <c r="R251" s="34">
        <v>339.78911564859112</v>
      </c>
      <c r="U251" s="36">
        <v>28.065830924717641</v>
      </c>
      <c r="V251" s="38">
        <v>0.90194705617292448</v>
      </c>
      <c r="W251" s="36">
        <v>19.636347683683059</v>
      </c>
      <c r="X251" s="35">
        <v>4060.5950605413886</v>
      </c>
      <c r="Y251" s="34">
        <v>2058.7035314899881</v>
      </c>
      <c r="Z251" s="35">
        <v>2001.8915290514005</v>
      </c>
      <c r="AA251" s="34">
        <v>946.14612828730401</v>
      </c>
      <c r="AB251" s="34">
        <v>17.355655734458665</v>
      </c>
      <c r="AC251" s="34">
        <v>11.18542804075091</v>
      </c>
      <c r="AD251" s="34">
        <v>12.241837608680296</v>
      </c>
      <c r="AE251" s="39">
        <v>13.573869438395526</v>
      </c>
      <c r="AF251" s="39">
        <v>11.311557865329606</v>
      </c>
      <c r="AG251" s="39">
        <v>7.2393970338109472</v>
      </c>
      <c r="AH251" s="35">
        <v>3376.0446054555468</v>
      </c>
      <c r="AI251" s="35">
        <v>7116.4074034813948</v>
      </c>
      <c r="AJ251" s="35">
        <v>11036.719456703797</v>
      </c>
      <c r="AK251" s="35">
        <v>2326.1886694281952</v>
      </c>
      <c r="AL251" s="35">
        <v>4789.8108422620135</v>
      </c>
      <c r="AM251" s="35">
        <v>8791.6695843855978</v>
      </c>
      <c r="AN251" s="38">
        <v>9.2736857672938308E-2</v>
      </c>
      <c r="AO251" s="38">
        <v>9.6711843433970199E-2</v>
      </c>
      <c r="AP251" s="38">
        <v>8.8505937545476712E-2</v>
      </c>
      <c r="AQ251" s="36">
        <v>16.960019107058361</v>
      </c>
      <c r="AR251" s="36">
        <v>10.050012252631683</v>
      </c>
      <c r="AS251" s="36">
        <v>11.292342348940794</v>
      </c>
      <c r="AT251" s="36">
        <v>10.129370631916748</v>
      </c>
      <c r="AU251" s="36">
        <v>24.419565200069083</v>
      </c>
      <c r="AV251" s="36">
        <v>78.325428602078645</v>
      </c>
      <c r="AW251" s="36">
        <v>132.01775311402531</v>
      </c>
      <c r="AX251" s="36">
        <v>105.49303947793541</v>
      </c>
      <c r="AY251" s="36">
        <v>73.775308461737126</v>
      </c>
      <c r="AZ251" s="40">
        <v>0.9951898376121624</v>
      </c>
      <c r="BA251" s="40">
        <v>0.99499413042161555</v>
      </c>
      <c r="BB251" s="40">
        <v>0.99345457611171029</v>
      </c>
      <c r="BC251" s="40">
        <v>0.99564550770750404</v>
      </c>
      <c r="BD251" s="40">
        <v>0.99490176835698663</v>
      </c>
      <c r="BE251" s="40">
        <v>0.99109094946639176</v>
      </c>
      <c r="BF251" s="36">
        <v>129.39838917468236</v>
      </c>
      <c r="BG251" s="36">
        <v>124.07994278583857</v>
      </c>
      <c r="BH251" s="36">
        <v>135.58412387681989</v>
      </c>
      <c r="BJ251" s="41"/>
      <c r="BK251" s="41"/>
      <c r="BL251" s="35">
        <v>30</v>
      </c>
      <c r="BM251" s="35">
        <v>25</v>
      </c>
      <c r="BN251" s="35">
        <v>16</v>
      </c>
      <c r="BO251" s="35">
        <v>2340</v>
      </c>
      <c r="BP251" s="35">
        <v>1200</v>
      </c>
      <c r="BQ251" s="35">
        <v>384</v>
      </c>
      <c r="BR251" s="35">
        <v>3924</v>
      </c>
      <c r="BS251" s="34">
        <v>111.27928384502282</v>
      </c>
      <c r="BT251" s="35">
        <v>14</v>
      </c>
      <c r="BU251" s="35">
        <v>30</v>
      </c>
      <c r="BV251" s="35">
        <v>72</v>
      </c>
      <c r="BW251" s="35">
        <v>31</v>
      </c>
      <c r="BX251" s="37"/>
      <c r="BY251" s="40">
        <v>0.98516452122184739</v>
      </c>
      <c r="CA251" s="38">
        <v>9.3331905896074652E-2</v>
      </c>
      <c r="CB251" s="38">
        <v>9.3538414651606255E-2</v>
      </c>
      <c r="CC251" s="36">
        <v>40.782921383889871</v>
      </c>
      <c r="CD251" s="36">
        <v>38.302373708630839</v>
      </c>
      <c r="CE251" s="35">
        <v>119.70003406890677</v>
      </c>
      <c r="CF251" s="36">
        <v>22.870774401559853</v>
      </c>
      <c r="CG251" s="42">
        <v>0.98516452122184739</v>
      </c>
      <c r="CH251" s="35">
        <v>3712.2975579970598</v>
      </c>
      <c r="CI251" s="42">
        <v>0.99332585630853554</v>
      </c>
      <c r="CJ251" s="42">
        <v>0.99467878179676061</v>
      </c>
      <c r="CK251" s="43">
        <v>0.85019249864287405</v>
      </c>
      <c r="CM251" s="39"/>
      <c r="CN251" s="35"/>
      <c r="CO251" s="42">
        <v>0.99401475229487701</v>
      </c>
      <c r="CQ251" s="37">
        <v>0.90194705617292448</v>
      </c>
    </row>
    <row r="252" spans="1:95" ht="11.25" customHeight="1">
      <c r="A252" s="33">
        <v>44478</v>
      </c>
      <c r="B252" s="34">
        <v>167.06067842425722</v>
      </c>
      <c r="C252" s="35">
        <v>149.77173550923666</v>
      </c>
      <c r="D252" s="35">
        <v>149.77173550923666</v>
      </c>
      <c r="E252" s="35">
        <v>138.75127692656085</v>
      </c>
      <c r="F252" s="34">
        <v>126.44541006377248</v>
      </c>
      <c r="G252" s="36">
        <v>14.518582445202451</v>
      </c>
      <c r="H252" s="34">
        <v>14.518582445202451</v>
      </c>
      <c r="I252" s="34">
        <v>3447.457771070076</v>
      </c>
      <c r="J252" s="35">
        <v>1054.268431519901</v>
      </c>
      <c r="K252" s="35">
        <v>337.3658980863683</v>
      </c>
      <c r="L252" s="34">
        <v>608.079501990116</v>
      </c>
      <c r="M252" s="34">
        <v>23.570544300657332</v>
      </c>
      <c r="N252" s="35">
        <v>10.644761942232343</v>
      </c>
      <c r="O252" s="35">
        <v>22.81020416192645</v>
      </c>
      <c r="P252" s="35">
        <v>54.744489988623485</v>
      </c>
      <c r="Q252" s="34">
        <v>9284.802778764204</v>
      </c>
      <c r="R252" s="34">
        <v>338.0914990974195</v>
      </c>
      <c r="U252" s="36">
        <v>28.14255203863587</v>
      </c>
      <c r="V252" s="38">
        <v>0.89964500763888922</v>
      </c>
      <c r="W252" s="36">
        <v>18.680650380929368</v>
      </c>
      <c r="X252" s="35">
        <v>4055.5372730601921</v>
      </c>
      <c r="Y252" s="34">
        <v>2055.8234414638068</v>
      </c>
      <c r="Z252" s="35">
        <v>1999.7138315963853</v>
      </c>
      <c r="AA252" s="34">
        <v>945.44540007648425</v>
      </c>
      <c r="AB252" s="34">
        <v>17.288942915020566</v>
      </c>
      <c r="AC252" s="34">
        <v>11.020458582675818</v>
      </c>
      <c r="AD252" s="34">
        <v>12.137885657223789</v>
      </c>
      <c r="AE252" s="39">
        <v>13.554879833827298</v>
      </c>
      <c r="AF252" s="39">
        <v>11.295733194856082</v>
      </c>
      <c r="AG252" s="39">
        <v>7.2292692447078926</v>
      </c>
      <c r="AH252" s="35">
        <v>3454.1330212279081</v>
      </c>
      <c r="AI252" s="35">
        <v>7280.4093181922281</v>
      </c>
      <c r="AJ252" s="35">
        <v>11289.248451989599</v>
      </c>
      <c r="AK252" s="35">
        <v>2379.8855630566291</v>
      </c>
      <c r="AL252" s="35">
        <v>4900.4223353975849</v>
      </c>
      <c r="AM252" s="35">
        <v>8993.6072598602223</v>
      </c>
      <c r="AN252" s="38">
        <v>9.2347207807376597E-2</v>
      </c>
      <c r="AO252" s="38">
        <v>9.64563920047454E-2</v>
      </c>
      <c r="AP252" s="38">
        <v>8.862487363605101E-2</v>
      </c>
      <c r="AQ252" s="36">
        <v>16.925117823046929</v>
      </c>
      <c r="AR252" s="36">
        <v>9.9163082795350022</v>
      </c>
      <c r="AS252" s="36">
        <v>11.206495822131394</v>
      </c>
      <c r="AT252" s="36">
        <v>9.3817690143926527</v>
      </c>
      <c r="AU252" s="36">
        <v>22.617062147062914</v>
      </c>
      <c r="AV252" s="36">
        <v>72.552708787510568</v>
      </c>
      <c r="AW252" s="36">
        <v>132.0514205159725</v>
      </c>
      <c r="AX252" s="36">
        <v>105.35486311651802</v>
      </c>
      <c r="AY252" s="36">
        <v>73.385447200606208</v>
      </c>
      <c r="AZ252" s="40">
        <v>0.9955271958839228</v>
      </c>
      <c r="BA252" s="40">
        <v>0.99534525748991876</v>
      </c>
      <c r="BB252" s="40">
        <v>0.99391295523510836</v>
      </c>
      <c r="BC252" s="40">
        <v>0.99605789069860007</v>
      </c>
      <c r="BD252" s="40">
        <v>0.99538467083057491</v>
      </c>
      <c r="BE252" s="40">
        <v>0.99193285778540452</v>
      </c>
      <c r="BF252" s="36">
        <v>129.94437281775024</v>
      </c>
      <c r="BG252" s="36">
        <v>124.40855137324266</v>
      </c>
      <c r="BH252" s="36">
        <v>135.40216767224382</v>
      </c>
      <c r="BJ252" s="41"/>
      <c r="BK252" s="41"/>
      <c r="BL252" s="35">
        <v>30</v>
      </c>
      <c r="BM252" s="35">
        <v>25</v>
      </c>
      <c r="BN252" s="35">
        <v>16</v>
      </c>
      <c r="BO252" s="35">
        <v>2340</v>
      </c>
      <c r="BP252" s="35">
        <v>1200</v>
      </c>
      <c r="BQ252" s="35">
        <v>384</v>
      </c>
      <c r="BR252" s="35">
        <v>3924</v>
      </c>
      <c r="BS252" s="34">
        <v>111.93584858287464</v>
      </c>
      <c r="BT252" s="35">
        <v>14</v>
      </c>
      <c r="BU252" s="35">
        <v>30</v>
      </c>
      <c r="BV252" s="35">
        <v>72</v>
      </c>
      <c r="BW252" s="35">
        <v>31</v>
      </c>
      <c r="BX252" s="37"/>
      <c r="BY252" s="40">
        <v>0.98620450348791899</v>
      </c>
      <c r="CA252" s="38">
        <v>9.3066573283122511E-2</v>
      </c>
      <c r="CB252" s="38">
        <v>9.323957394271136E-2</v>
      </c>
      <c r="CC252" s="36">
        <v>40.447287154920176</v>
      </c>
      <c r="CD252" s="36">
        <v>38.047921924713322</v>
      </c>
      <c r="CE252" s="35">
        <v>119.546783946589</v>
      </c>
      <c r="CF252" s="36">
        <v>21.183261114489365</v>
      </c>
      <c r="CG252" s="42">
        <v>0.98620450348791899</v>
      </c>
      <c r="CH252" s="35">
        <v>3797.9062711049796</v>
      </c>
      <c r="CI252" s="42">
        <v>0.99379380568710041</v>
      </c>
      <c r="CJ252" s="42">
        <v>0.99518245507472081</v>
      </c>
      <c r="CK252" s="43">
        <v>0.85006191262760189</v>
      </c>
      <c r="CM252" s="39"/>
      <c r="CN252" s="35"/>
      <c r="CO252" s="42">
        <v>0.99445637201668735</v>
      </c>
      <c r="CQ252" s="37">
        <v>0.89964500763888922</v>
      </c>
    </row>
    <row r="253" spans="1:95" ht="11.25" customHeight="1">
      <c r="A253" s="33">
        <v>44477</v>
      </c>
      <c r="B253" s="34">
        <v>169.33679159064042</v>
      </c>
      <c r="C253" s="35">
        <v>151.898721431431</v>
      </c>
      <c r="D253" s="35">
        <v>151.898721431431</v>
      </c>
      <c r="E253" s="35">
        <v>140.70191912902027</v>
      </c>
      <c r="F253" s="34">
        <v>128.47676417702124</v>
      </c>
      <c r="G253" s="36">
        <v>14.380266653864007</v>
      </c>
      <c r="H253" s="34">
        <v>14.380266653864007</v>
      </c>
      <c r="I253" s="34">
        <v>3467.0564318205179</v>
      </c>
      <c r="J253" s="35">
        <v>1057.4389728145861</v>
      </c>
      <c r="K253" s="35">
        <v>338.9156011972949</v>
      </c>
      <c r="L253" s="34">
        <v>612.29439986379521</v>
      </c>
      <c r="M253" s="34">
        <v>25.704894894047786</v>
      </c>
      <c r="N253" s="35">
        <v>11.60866221021513</v>
      </c>
      <c r="O253" s="35">
        <v>24.875704736175276</v>
      </c>
      <c r="P253" s="35">
        <v>59.701691366820668</v>
      </c>
      <c r="Q253" s="34">
        <v>9653.8419125205601</v>
      </c>
      <c r="R253" s="34">
        <v>346.70876954731187</v>
      </c>
      <c r="U253" s="36">
        <v>28.36187548107571</v>
      </c>
      <c r="V253" s="38">
        <v>0.89310288235362867</v>
      </c>
      <c r="W253" s="36">
        <v>20.356303417492363</v>
      </c>
      <c r="X253" s="35">
        <v>4079.3508316843131</v>
      </c>
      <c r="Y253" s="34">
        <v>2070.7018578086368</v>
      </c>
      <c r="Z253" s="35">
        <v>2008.6489738756763</v>
      </c>
      <c r="AA253" s="34">
        <v>951.21000106109011</v>
      </c>
      <c r="AB253" s="34">
        <v>17.438070159209403</v>
      </c>
      <c r="AC253" s="34">
        <v>11.196802302410727</v>
      </c>
      <c r="AD253" s="34">
        <v>12.276443945734124</v>
      </c>
      <c r="AE253" s="39">
        <v>13.652979282254748</v>
      </c>
      <c r="AF253" s="39">
        <v>11.329703280156281</v>
      </c>
      <c r="AG253" s="39">
        <v>7.2624771685134624</v>
      </c>
      <c r="AH253" s="35">
        <v>3535.2418139509364</v>
      </c>
      <c r="AI253" s="35">
        <v>7437.6376346323832</v>
      </c>
      <c r="AJ253" s="35">
        <v>11521.453518565364</v>
      </c>
      <c r="AK253" s="35">
        <v>2434.1650031756635</v>
      </c>
      <c r="AL253" s="35">
        <v>5011.4384278509151</v>
      </c>
      <c r="AM253" s="35">
        <v>9183.5491166182892</v>
      </c>
      <c r="AN253" s="38">
        <v>9.0911773957757194E-2</v>
      </c>
      <c r="AO253" s="38">
        <v>9.4577546394304976E-2</v>
      </c>
      <c r="AP253" s="38">
        <v>8.695741239281321E-2</v>
      </c>
      <c r="AQ253" s="36">
        <v>16.933548364462361</v>
      </c>
      <c r="AR253" s="36">
        <v>10.000023128754201</v>
      </c>
      <c r="AS253" s="36">
        <v>11.226077689390952</v>
      </c>
      <c r="AT253" s="36">
        <v>10.002281969709408</v>
      </c>
      <c r="AU253" s="36">
        <v>24.015296391840714</v>
      </c>
      <c r="AV253" s="36">
        <v>77.275872088879453</v>
      </c>
      <c r="AW253" s="36">
        <v>134.12470815234445</v>
      </c>
      <c r="AX253" s="36">
        <v>106.98724001078791</v>
      </c>
      <c r="AY253" s="36">
        <v>74.589837872899423</v>
      </c>
      <c r="AZ253" s="40">
        <v>0.99523094687703162</v>
      </c>
      <c r="BA253" s="40">
        <v>0.99503621463292269</v>
      </c>
      <c r="BB253" s="40">
        <v>0.99349906113543984</v>
      </c>
      <c r="BC253" s="40">
        <v>0.99589087758773132</v>
      </c>
      <c r="BD253" s="40">
        <v>0.99520790353157362</v>
      </c>
      <c r="BE253" s="40">
        <v>0.99158540221132552</v>
      </c>
      <c r="BF253" s="36">
        <v>131.99610432831159</v>
      </c>
      <c r="BG253" s="36">
        <v>126.88000965864119</v>
      </c>
      <c r="BH253" s="36">
        <v>137.99858654708274</v>
      </c>
      <c r="BJ253" s="41"/>
      <c r="BK253" s="41"/>
      <c r="BL253" s="35">
        <v>30.078947368421051</v>
      </c>
      <c r="BM253" s="35">
        <v>24.960526315789473</v>
      </c>
      <c r="BN253" s="35">
        <v>16</v>
      </c>
      <c r="BO253" s="35">
        <v>2346.1578947368421</v>
      </c>
      <c r="BP253" s="35">
        <v>1198.1052631578946</v>
      </c>
      <c r="BQ253" s="35">
        <v>384</v>
      </c>
      <c r="BR253" s="35">
        <v>3928.2631578947367</v>
      </c>
      <c r="BS253" s="34">
        <v>114.05307589079204</v>
      </c>
      <c r="BT253" s="35">
        <v>14</v>
      </c>
      <c r="BU253" s="35">
        <v>30</v>
      </c>
      <c r="BV253" s="35">
        <v>72</v>
      </c>
      <c r="BW253" s="35">
        <v>31</v>
      </c>
      <c r="BX253" s="37"/>
      <c r="BY253" s="40">
        <v>0.98528310971500299</v>
      </c>
      <c r="CA253" s="38">
        <v>9.145212328706144E-2</v>
      </c>
      <c r="CB253" s="38">
        <v>9.1643269352370355E-2</v>
      </c>
      <c r="CC253" s="36">
        <v>40.911316407354256</v>
      </c>
      <c r="CD253" s="36">
        <v>38.159649182607509</v>
      </c>
      <c r="CE253" s="35">
        <v>121.34412366763199</v>
      </c>
      <c r="CF253" s="36">
        <v>22.575853144267324</v>
      </c>
      <c r="CG253" s="42">
        <v>0.98528310971500299</v>
      </c>
      <c r="CH253" s="35">
        <v>3879.9969461929986</v>
      </c>
      <c r="CI253" s="42">
        <v>0.99337502187488336</v>
      </c>
      <c r="CJ253" s="42">
        <v>0.99498344982953602</v>
      </c>
      <c r="CK253" s="43">
        <v>0.84990396140775504</v>
      </c>
      <c r="CM253" s="39"/>
      <c r="CN253" s="35"/>
      <c r="CO253" s="42">
        <v>0.99409193275004692</v>
      </c>
      <c r="CQ253" s="37">
        <v>0.89310288235362867</v>
      </c>
    </row>
    <row r="254" spans="1:95" ht="11.25" customHeight="1">
      <c r="A254" s="33">
        <v>44476</v>
      </c>
      <c r="B254" s="34">
        <v>168.80775594711304</v>
      </c>
      <c r="C254" s="35">
        <v>151.50221049785614</v>
      </c>
      <c r="D254" s="35">
        <v>151.50221049785614</v>
      </c>
      <c r="E254" s="35">
        <v>140.47036634882292</v>
      </c>
      <c r="F254" s="34">
        <v>128.14821275075278</v>
      </c>
      <c r="G254" s="36">
        <v>14.252446035544077</v>
      </c>
      <c r="H254" s="34">
        <v>14.252446035544077</v>
      </c>
      <c r="I254" s="34">
        <v>3455.993497212728</v>
      </c>
      <c r="J254" s="35">
        <v>987.42671348935085</v>
      </c>
      <c r="K254" s="35">
        <v>329.1422378297836</v>
      </c>
      <c r="L254" s="34">
        <v>610.07881673177087</v>
      </c>
      <c r="M254" s="34">
        <v>26.109043896198273</v>
      </c>
      <c r="N254" s="35">
        <v>11.791181114412122</v>
      </c>
      <c r="O254" s="35">
        <v>25.266816673740266</v>
      </c>
      <c r="P254" s="35">
        <v>60.640360016976636</v>
      </c>
      <c r="Q254" s="34">
        <v>9601.5300699869786</v>
      </c>
      <c r="R254" s="34">
        <v>343.27411301930744</v>
      </c>
      <c r="U254" s="36">
        <v>28.339991569519043</v>
      </c>
      <c r="V254" s="38">
        <v>0.89375308142256982</v>
      </c>
      <c r="W254" s="36">
        <v>20.293665455416782</v>
      </c>
      <c r="X254" s="35">
        <v>4066.072313944499</v>
      </c>
      <c r="Y254" s="34">
        <v>2139.4245458935934</v>
      </c>
      <c r="Z254" s="35">
        <v>1926.6477680509054</v>
      </c>
      <c r="AA254" s="34">
        <v>939.22105456155441</v>
      </c>
      <c r="AB254" s="34">
        <v>17.305545449256897</v>
      </c>
      <c r="AC254" s="34">
        <v>11.031844149033228</v>
      </c>
      <c r="AD254" s="34">
        <v>12.156951814889908</v>
      </c>
      <c r="AE254" s="39">
        <v>14.106095906990726</v>
      </c>
      <c r="AF254" s="39">
        <v>10.579571930243045</v>
      </c>
      <c r="AG254" s="39">
        <v>7.0530479534953621</v>
      </c>
      <c r="AH254" s="35">
        <v>3656.5372441861446</v>
      </c>
      <c r="AI254" s="35">
        <v>7474.1831611034067</v>
      </c>
      <c r="AJ254" s="35">
        <v>11473.846812544849</v>
      </c>
      <c r="AK254" s="35">
        <v>2464.3768436885084</v>
      </c>
      <c r="AL254" s="35">
        <v>5118.074727340565</v>
      </c>
      <c r="AM254" s="35">
        <v>9190.0336550082484</v>
      </c>
      <c r="AN254" s="38">
        <v>9.4338548203888498E-2</v>
      </c>
      <c r="AO254" s="38">
        <v>8.8976593167444856E-2</v>
      </c>
      <c r="AP254" s="38">
        <v>8.4715680131138657E-2</v>
      </c>
      <c r="AQ254" s="36">
        <v>17.207223526176719</v>
      </c>
      <c r="AR254" s="36">
        <v>10.341348623916909</v>
      </c>
      <c r="AS254" s="36">
        <v>11.270043397998595</v>
      </c>
      <c r="AT254" s="36">
        <v>10.375584851685819</v>
      </c>
      <c r="AU254" s="36">
        <v>22.319501166271596</v>
      </c>
      <c r="AV254" s="36">
        <v>76.229069739684405</v>
      </c>
      <c r="AW254" s="36">
        <v>133.63960887407003</v>
      </c>
      <c r="AX254" s="36">
        <v>106.26980283446134</v>
      </c>
      <c r="AY254" s="36">
        <v>74.409877039287394</v>
      </c>
      <c r="AZ254" s="40">
        <v>0.9952153498176991</v>
      </c>
      <c r="BA254" s="40">
        <v>0.99506321849136636</v>
      </c>
      <c r="BB254" s="40">
        <v>0.99340150838469132</v>
      </c>
      <c r="BC254" s="40">
        <v>0.99578977343572328</v>
      </c>
      <c r="BD254" s="40">
        <v>0.99563908259349121</v>
      </c>
      <c r="BE254" s="40">
        <v>0.99170524585640207</v>
      </c>
      <c r="BF254" s="36">
        <v>127.20144870223238</v>
      </c>
      <c r="BG254" s="36">
        <v>134.86693042311956</v>
      </c>
      <c r="BH254" s="36">
        <v>141.65028223139061</v>
      </c>
      <c r="BJ254" s="41"/>
      <c r="BK254" s="41"/>
      <c r="BL254" s="35">
        <v>32</v>
      </c>
      <c r="BM254" s="35">
        <v>24</v>
      </c>
      <c r="BN254" s="35">
        <v>16</v>
      </c>
      <c r="BO254" s="35">
        <v>2496</v>
      </c>
      <c r="BP254" s="35">
        <v>1152</v>
      </c>
      <c r="BQ254" s="35">
        <v>384</v>
      </c>
      <c r="BR254" s="35">
        <v>4032</v>
      </c>
      <c r="BS254" s="34">
        <v>113.85357864697774</v>
      </c>
      <c r="BT254" s="35">
        <v>14</v>
      </c>
      <c r="BU254" s="35">
        <v>30</v>
      </c>
      <c r="BV254" s="35">
        <v>72</v>
      </c>
      <c r="BW254" s="35">
        <v>31</v>
      </c>
      <c r="BX254" s="37"/>
      <c r="BY254" s="40">
        <v>0.98498444494224979</v>
      </c>
      <c r="CA254" s="38">
        <v>9.1083063700586553E-2</v>
      </c>
      <c r="CB254" s="38">
        <v>9.18900974246427E-2</v>
      </c>
      <c r="CC254" s="36">
        <v>40.494341413180031</v>
      </c>
      <c r="CD254" s="36">
        <v>38.818615548092225</v>
      </c>
      <c r="CE254" s="35">
        <v>121.14894816339155</v>
      </c>
      <c r="CF254" s="36">
        <v>22.974238410688667</v>
      </c>
      <c r="CG254" s="42">
        <v>0.98498444494224979</v>
      </c>
      <c r="CH254" s="35">
        <v>3863.1149829528804</v>
      </c>
      <c r="CI254" s="42">
        <v>0.99324145307312572</v>
      </c>
      <c r="CJ254" s="42">
        <v>0.99508802795351758</v>
      </c>
      <c r="CK254" s="43">
        <v>0.8499586899525815</v>
      </c>
      <c r="CM254" s="39"/>
      <c r="CN254" s="35"/>
      <c r="CO254" s="42">
        <v>0.99398767591729886</v>
      </c>
      <c r="CQ254" s="37">
        <v>0.89375308142256982</v>
      </c>
    </row>
    <row r="255" spans="1:95" ht="11.25" customHeight="1">
      <c r="A255" s="33">
        <v>44475</v>
      </c>
      <c r="B255" s="34">
        <v>168.30223639806113</v>
      </c>
      <c r="C255" s="35">
        <v>150.88954720894498</v>
      </c>
      <c r="D255" s="35">
        <v>150.88954720894498</v>
      </c>
      <c r="E255" s="35">
        <v>139.78128325939181</v>
      </c>
      <c r="F255" s="34">
        <v>127.33623838424683</v>
      </c>
      <c r="G255" s="36">
        <v>14.235202580690384</v>
      </c>
      <c r="H255" s="34">
        <v>14.235202580690384</v>
      </c>
      <c r="I255" s="34">
        <v>3469.8504994710288</v>
      </c>
      <c r="J255" s="35">
        <v>991.38585699172245</v>
      </c>
      <c r="K255" s="35">
        <v>330.46195233057415</v>
      </c>
      <c r="L255" s="34">
        <v>612.66050148010254</v>
      </c>
      <c r="M255" s="34">
        <v>25.030010441939037</v>
      </c>
      <c r="N255" s="35">
        <v>11.303875683456338</v>
      </c>
      <c r="O255" s="35">
        <v>24.222590750263585</v>
      </c>
      <c r="P255" s="35">
        <v>58.134217800632605</v>
      </c>
      <c r="Q255" s="34">
        <v>9505.7533569335938</v>
      </c>
      <c r="R255" s="34">
        <v>343.97313531239826</v>
      </c>
      <c r="U255" s="36">
        <v>28.550903267330593</v>
      </c>
      <c r="V255" s="38">
        <v>0.88751017907388352</v>
      </c>
      <c r="W255" s="36">
        <v>19.454969713703765</v>
      </c>
      <c r="X255" s="35">
        <v>4082.5110009511313</v>
      </c>
      <c r="Y255" s="34">
        <v>2148.0026901487322</v>
      </c>
      <c r="Z255" s="35">
        <v>1934.5083108023991</v>
      </c>
      <c r="AA255" s="34">
        <v>943.12245381067669</v>
      </c>
      <c r="AB255" s="34">
        <v>17.412689189116161</v>
      </c>
      <c r="AC255" s="34">
        <v>11.108263949553171</v>
      </c>
      <c r="AD255" s="34">
        <v>12.275451819101969</v>
      </c>
      <c r="AE255" s="39">
        <v>14.162655099881752</v>
      </c>
      <c r="AF255" s="39">
        <v>10.621991324911312</v>
      </c>
      <c r="AG255" s="39">
        <v>7.0813275499408741</v>
      </c>
      <c r="AH255" s="35">
        <v>3618.3161158081043</v>
      </c>
      <c r="AI255" s="35">
        <v>7396.3339914838061</v>
      </c>
      <c r="AJ255" s="35">
        <v>11354.473642962343</v>
      </c>
      <c r="AK255" s="35">
        <v>2438.5148785067895</v>
      </c>
      <c r="AL255" s="35">
        <v>5064.6600814145759</v>
      </c>
      <c r="AM255" s="35">
        <v>9094.3630158711931</v>
      </c>
      <c r="AN255" s="38">
        <v>9.4348170955888072E-2</v>
      </c>
      <c r="AO255" s="38">
        <v>8.9020785846338407E-2</v>
      </c>
      <c r="AP255" s="38">
        <v>8.4765924409631183E-2</v>
      </c>
      <c r="AQ255" s="36">
        <v>17.208984234080344</v>
      </c>
      <c r="AR255" s="36">
        <v>10.349207917830855</v>
      </c>
      <c r="AS255" s="36">
        <v>11.308840857475035</v>
      </c>
      <c r="AT255" s="36">
        <v>10.022083013841412</v>
      </c>
      <c r="AU255" s="36">
        <v>21.557803237053996</v>
      </c>
      <c r="AV255" s="36">
        <v>73.625648939894134</v>
      </c>
      <c r="AW255" s="36">
        <v>133.22463420869599</v>
      </c>
      <c r="AX255" s="36">
        <v>105.89802520015647</v>
      </c>
      <c r="AY255" s="36">
        <v>74.142414250776113</v>
      </c>
      <c r="AZ255" s="40">
        <v>0.99536444260271317</v>
      </c>
      <c r="BA255" s="40">
        <v>0.9952173313981818</v>
      </c>
      <c r="BB255" s="40">
        <v>0.99360766469304351</v>
      </c>
      <c r="BC255" s="40">
        <v>0.99589008740435558</v>
      </c>
      <c r="BD255" s="40">
        <v>0.99574348467804119</v>
      </c>
      <c r="BE255" s="40">
        <v>0.9919042544473532</v>
      </c>
      <c r="BF255" s="36">
        <v>127.18847518104542</v>
      </c>
      <c r="BG255" s="36">
        <v>134.79997829623275</v>
      </c>
      <c r="BH255" s="36">
        <v>141.56632023512208</v>
      </c>
      <c r="BJ255" s="41"/>
      <c r="BK255" s="41"/>
      <c r="BL255" s="35">
        <v>32</v>
      </c>
      <c r="BM255" s="35">
        <v>24</v>
      </c>
      <c r="BN255" s="35">
        <v>16</v>
      </c>
      <c r="BO255" s="35">
        <v>2496</v>
      </c>
      <c r="BP255" s="35">
        <v>1152</v>
      </c>
      <c r="BQ255" s="35">
        <v>384</v>
      </c>
      <c r="BR255" s="35">
        <v>4032</v>
      </c>
      <c r="BS255" s="34">
        <v>113.09240492184956</v>
      </c>
      <c r="BT255" s="35">
        <v>14</v>
      </c>
      <c r="BU255" s="35">
        <v>30</v>
      </c>
      <c r="BV255" s="35">
        <v>72</v>
      </c>
      <c r="BW255" s="35">
        <v>31</v>
      </c>
      <c r="BX255" s="37"/>
      <c r="BY255" s="40">
        <v>0.98545186259987372</v>
      </c>
      <c r="CA255" s="38">
        <v>9.111024827343106E-2</v>
      </c>
      <c r="CB255" s="38">
        <v>9.1913466015420831E-2</v>
      </c>
      <c r="CC255" s="36">
        <v>40.796404957771301</v>
      </c>
      <c r="CD255" s="36">
        <v>38.867033009386233</v>
      </c>
      <c r="CE255" s="35">
        <v>120.83176725134462</v>
      </c>
      <c r="CF255" s="36">
        <v>22.190575375696177</v>
      </c>
      <c r="CG255" s="42">
        <v>0.98545186259987372</v>
      </c>
      <c r="CH255" s="35">
        <v>3822.7323781341956</v>
      </c>
      <c r="CI255" s="42">
        <v>0.99345232468139566</v>
      </c>
      <c r="CJ255" s="42">
        <v>0.9952054412588146</v>
      </c>
      <c r="CK255" s="43">
        <v>0.84993047138455557</v>
      </c>
      <c r="CM255" s="39"/>
      <c r="CN255" s="35"/>
      <c r="CO255" s="42">
        <v>0.99419275937006812</v>
      </c>
      <c r="CQ255" s="37">
        <v>0.88751017907388352</v>
      </c>
    </row>
    <row r="256" spans="1:95" ht="11.25" customHeight="1">
      <c r="A256" s="33">
        <v>44474</v>
      </c>
      <c r="B256" s="34">
        <v>167.82666826248169</v>
      </c>
      <c r="C256" s="35">
        <v>150.40458973248801</v>
      </c>
      <c r="D256" s="35">
        <v>150.40458973248801</v>
      </c>
      <c r="E256" s="35">
        <v>139.27481251955032</v>
      </c>
      <c r="F256" s="34">
        <v>126.69444171587627</v>
      </c>
      <c r="G256" s="36">
        <v>14.245796869198481</v>
      </c>
      <c r="H256" s="34">
        <v>14.245796869198481</v>
      </c>
      <c r="I256" s="34">
        <v>3468.9421081542969</v>
      </c>
      <c r="J256" s="35">
        <v>991.12631661551336</v>
      </c>
      <c r="K256" s="35">
        <v>330.37543887183779</v>
      </c>
      <c r="L256" s="34">
        <v>613.6803811391195</v>
      </c>
      <c r="M256" s="34">
        <v>24.407000402609508</v>
      </c>
      <c r="N256" s="35">
        <v>11.022516310855906</v>
      </c>
      <c r="O256" s="35">
        <v>23.619677808976945</v>
      </c>
      <c r="P256" s="35">
        <v>56.68722674154467</v>
      </c>
      <c r="Q256" s="34">
        <v>9272.3193664550781</v>
      </c>
      <c r="R256" s="34">
        <v>342.38711929321289</v>
      </c>
      <c r="U256" s="36">
        <v>28.50063385786834</v>
      </c>
      <c r="V256" s="38">
        <v>0.88899337268709677</v>
      </c>
      <c r="W256" s="36">
        <v>18.970725351337038</v>
      </c>
      <c r="X256" s="35">
        <v>4082.6224892934165</v>
      </c>
      <c r="Y256" s="34">
        <v>2147.4403526669457</v>
      </c>
      <c r="Z256" s="35">
        <v>1935.1821366264705</v>
      </c>
      <c r="AA256" s="34">
        <v>944.05582001095729</v>
      </c>
      <c r="AB256" s="34">
        <v>17.422078529993694</v>
      </c>
      <c r="AC256" s="34">
        <v>11.129777212937674</v>
      </c>
      <c r="AD256" s="34">
        <v>12.32216207186381</v>
      </c>
      <c r="AE256" s="39">
        <v>14.158947380221621</v>
      </c>
      <c r="AF256" s="39">
        <v>10.619210535166216</v>
      </c>
      <c r="AG256" s="39">
        <v>7.0794736901108095</v>
      </c>
      <c r="AH256" s="35">
        <v>3549.0547882239366</v>
      </c>
      <c r="AI256" s="35">
        <v>7250.2676205456828</v>
      </c>
      <c r="AJ256" s="35">
        <v>11122.938725415377</v>
      </c>
      <c r="AK256" s="35">
        <v>2392.2381098279861</v>
      </c>
      <c r="AL256" s="35">
        <v>4966.3580795909347</v>
      </c>
      <c r="AM256" s="35">
        <v>8912.04677408098</v>
      </c>
      <c r="AN256" s="38">
        <v>9.4666478580541419E-2</v>
      </c>
      <c r="AO256" s="38">
        <v>8.9161209526362944E-2</v>
      </c>
      <c r="AP256" s="38">
        <v>8.4520996544411225E-2</v>
      </c>
      <c r="AQ256" s="36">
        <v>17.214893407256085</v>
      </c>
      <c r="AR256" s="36">
        <v>10.360570155210208</v>
      </c>
      <c r="AS256" s="36">
        <v>11.330528504935394</v>
      </c>
      <c r="AT256" s="36">
        <v>9.975710740784967</v>
      </c>
      <c r="AU256" s="36">
        <v>21.467507525889989</v>
      </c>
      <c r="AV256" s="36">
        <v>73.364981297651156</v>
      </c>
      <c r="AW256" s="36">
        <v>132.96375416070074</v>
      </c>
      <c r="AX256" s="36">
        <v>105.8802122479109</v>
      </c>
      <c r="AY256" s="36">
        <v>74.46203251181764</v>
      </c>
      <c r="AZ256" s="40">
        <v>0.99539238328092339</v>
      </c>
      <c r="BA256" s="40">
        <v>0.99524406467869464</v>
      </c>
      <c r="BB256" s="40">
        <v>0.99363925839051837</v>
      </c>
      <c r="BC256" s="40">
        <v>0.99582996746862196</v>
      </c>
      <c r="BD256" s="40">
        <v>0.99567741447921165</v>
      </c>
      <c r="BE256" s="40">
        <v>0.9917678864174031</v>
      </c>
      <c r="BF256" s="36">
        <v>126.76081523187221</v>
      </c>
      <c r="BG256" s="36">
        <v>134.58767622989538</v>
      </c>
      <c r="BH256" s="36">
        <v>141.97655601108119</v>
      </c>
      <c r="BJ256" s="41"/>
      <c r="BK256" s="41"/>
      <c r="BL256" s="35">
        <v>32</v>
      </c>
      <c r="BM256" s="35">
        <v>24</v>
      </c>
      <c r="BN256" s="35">
        <v>16</v>
      </c>
      <c r="BO256" s="35">
        <v>2496</v>
      </c>
      <c r="BP256" s="35">
        <v>1152</v>
      </c>
      <c r="BQ256" s="35">
        <v>384</v>
      </c>
      <c r="BR256" s="35">
        <v>4032</v>
      </c>
      <c r="BS256" s="34">
        <v>112.40030423800151</v>
      </c>
      <c r="BT256" s="35">
        <v>14</v>
      </c>
      <c r="BU256" s="35">
        <v>30</v>
      </c>
      <c r="BV256" s="35">
        <v>72</v>
      </c>
      <c r="BW256" s="35">
        <v>31</v>
      </c>
      <c r="BX256" s="37"/>
      <c r="BY256" s="40">
        <v>0.9855414448183295</v>
      </c>
      <c r="CA256" s="38">
        <v>9.1281515357423473E-2</v>
      </c>
      <c r="CB256" s="38">
        <v>9.2127308180668499E-2</v>
      </c>
      <c r="CC256" s="36">
        <v>40.874017814795174</v>
      </c>
      <c r="CD256" s="36">
        <v>38.905992067401684</v>
      </c>
      <c r="CE256" s="35">
        <v>120.7733742050154</v>
      </c>
      <c r="CF256" s="36">
        <v>22.097041723479041</v>
      </c>
      <c r="CG256" s="42">
        <v>0.9855414448183295</v>
      </c>
      <c r="CH256" s="35">
        <v>3748.6351168319707</v>
      </c>
      <c r="CI256" s="42">
        <v>0.99348909679338537</v>
      </c>
      <c r="CJ256" s="42">
        <v>0.99513121754381573</v>
      </c>
      <c r="CK256" s="43">
        <v>0.84968475955137113</v>
      </c>
      <c r="CM256" s="39"/>
      <c r="CN256" s="35"/>
      <c r="CO256" s="42">
        <v>0.99421723698798581</v>
      </c>
      <c r="CQ256" s="37">
        <v>0.88899337268709677</v>
      </c>
    </row>
    <row r="257" spans="1:95" ht="11.25" customHeight="1">
      <c r="A257" s="33">
        <v>44473</v>
      </c>
      <c r="B257" s="34">
        <v>165.55414613087973</v>
      </c>
      <c r="C257" s="35">
        <v>148.12174303332966</v>
      </c>
      <c r="D257" s="35">
        <v>148.12174303332966</v>
      </c>
      <c r="E257" s="35">
        <v>136.84649075071019</v>
      </c>
      <c r="F257" s="34">
        <v>124.41547481218974</v>
      </c>
      <c r="G257" s="36">
        <v>14.20748370885849</v>
      </c>
      <c r="H257" s="34">
        <v>14.20748370885849</v>
      </c>
      <c r="I257" s="34">
        <v>3462.1680628458657</v>
      </c>
      <c r="J257" s="35">
        <v>989.19087509881888</v>
      </c>
      <c r="K257" s="35">
        <v>329.73029169960625</v>
      </c>
      <c r="L257" s="34">
        <v>610.44102223714196</v>
      </c>
      <c r="M257" s="34">
        <v>23.821652074654896</v>
      </c>
      <c r="N257" s="35">
        <v>10.758165453069953</v>
      </c>
      <c r="O257" s="35">
        <v>23.0532116851499</v>
      </c>
      <c r="P257" s="35">
        <v>55.32770804435976</v>
      </c>
      <c r="Q257" s="34">
        <v>8856.8596598307286</v>
      </c>
      <c r="R257" s="34">
        <v>336.07540512084961</v>
      </c>
      <c r="U257" s="36">
        <v>28.687879553547607</v>
      </c>
      <c r="V257" s="38">
        <v>0.88348374899134119</v>
      </c>
      <c r="W257" s="36">
        <v>18.515754147120397</v>
      </c>
      <c r="X257" s="35">
        <v>4072.6090850830078</v>
      </c>
      <c r="Y257" s="34">
        <v>2143.2468960474407</v>
      </c>
      <c r="Z257" s="35">
        <v>1929.3621890355671</v>
      </c>
      <c r="AA257" s="34">
        <v>940.17131393674822</v>
      </c>
      <c r="AB257" s="34">
        <v>17.432403097550075</v>
      </c>
      <c r="AC257" s="34">
        <v>11.275252282619476</v>
      </c>
      <c r="AD257" s="34">
        <v>12.323042074839273</v>
      </c>
      <c r="AE257" s="39">
        <v>14.131298215697411</v>
      </c>
      <c r="AF257" s="39">
        <v>10.59847366177306</v>
      </c>
      <c r="AG257" s="39">
        <v>7.0656491078487056</v>
      </c>
      <c r="AH257" s="35">
        <v>3408.6167381933856</v>
      </c>
      <c r="AI257" s="35">
        <v>6970.7000498680427</v>
      </c>
      <c r="AJ257" s="35">
        <v>10706.044917623514</v>
      </c>
      <c r="AK257" s="35">
        <v>2296.9351908778731</v>
      </c>
      <c r="AL257" s="35">
        <v>4772.0496455177781</v>
      </c>
      <c r="AM257" s="35">
        <v>8572.8662960379297</v>
      </c>
      <c r="AN257" s="38">
        <v>9.5158633362333933E-2</v>
      </c>
      <c r="AO257" s="38">
        <v>8.9576498155906209E-2</v>
      </c>
      <c r="AP257" s="38">
        <v>8.4544159396688176E-2</v>
      </c>
      <c r="AQ257" s="36">
        <v>17.293300480662637</v>
      </c>
      <c r="AR257" s="36">
        <v>10.549280535576823</v>
      </c>
      <c r="AS257" s="36">
        <v>11.409515414595441</v>
      </c>
      <c r="AT257" s="36">
        <v>10.057918578535977</v>
      </c>
      <c r="AU257" s="36">
        <v>21.628345812546076</v>
      </c>
      <c r="AV257" s="36">
        <v>73.832712266073358</v>
      </c>
      <c r="AW257" s="36">
        <v>131.19957574612218</v>
      </c>
      <c r="AX257" s="36">
        <v>104.5316510139983</v>
      </c>
      <c r="AY257" s="36">
        <v>73.835806132623645</v>
      </c>
      <c r="AZ257" s="40">
        <v>0.99531629560302992</v>
      </c>
      <c r="BA257" s="40">
        <v>0.99516911738191927</v>
      </c>
      <c r="BB257" s="40">
        <v>0.99354618325612631</v>
      </c>
      <c r="BC257" s="40">
        <v>0.99562115700152087</v>
      </c>
      <c r="BD257" s="40">
        <v>0.99546770310051969</v>
      </c>
      <c r="BE257" s="40">
        <v>0.99138762816116743</v>
      </c>
      <c r="BF257" s="36">
        <v>126.10521584844332</v>
      </c>
      <c r="BG257" s="36">
        <v>133.96370975693006</v>
      </c>
      <c r="BH257" s="36">
        <v>141.93765820883036</v>
      </c>
      <c r="BJ257" s="41"/>
      <c r="BK257" s="41"/>
      <c r="BL257" s="35">
        <v>32</v>
      </c>
      <c r="BM257" s="35">
        <v>24</v>
      </c>
      <c r="BN257" s="35">
        <v>16</v>
      </c>
      <c r="BO257" s="35">
        <v>2496</v>
      </c>
      <c r="BP257" s="35">
        <v>1152</v>
      </c>
      <c r="BQ257" s="35">
        <v>384</v>
      </c>
      <c r="BR257" s="35">
        <v>4032</v>
      </c>
      <c r="BS257" s="34">
        <v>110.17351102828979</v>
      </c>
      <c r="BT257" s="35">
        <v>14</v>
      </c>
      <c r="BU257" s="35">
        <v>30</v>
      </c>
      <c r="BV257" s="35">
        <v>72</v>
      </c>
      <c r="BW257" s="35">
        <v>31</v>
      </c>
      <c r="BX257" s="37"/>
      <c r="BY257" s="40">
        <v>0.98529948088396879</v>
      </c>
      <c r="CA257" s="38">
        <v>9.1674034261773743E-2</v>
      </c>
      <c r="CB257" s="38">
        <v>9.2552835306626419E-2</v>
      </c>
      <c r="CC257" s="36">
        <v>41.030697455008827</v>
      </c>
      <c r="CD257" s="36">
        <v>39.252096430834904</v>
      </c>
      <c r="CE257" s="35">
        <v>119.38304678098925</v>
      </c>
      <c r="CF257" s="36">
        <v>22.263533248850418</v>
      </c>
      <c r="CG257" s="42">
        <v>0.98529948088396879</v>
      </c>
      <c r="CH257" s="35">
        <v>3601.8184736473754</v>
      </c>
      <c r="CI257" s="42">
        <v>0.99338621525517024</v>
      </c>
      <c r="CJ257" s="42">
        <v>0.99489468713874396</v>
      </c>
      <c r="CK257" s="43">
        <v>0.85011057789144517</v>
      </c>
      <c r="CM257" s="39"/>
      <c r="CN257" s="35"/>
      <c r="CO257" s="42">
        <v>0.99417366640298266</v>
      </c>
      <c r="CQ257" s="37">
        <v>0.88348374899134119</v>
      </c>
    </row>
    <row r="258" spans="1:95" ht="11.25" customHeight="1">
      <c r="A258" s="33">
        <v>44472</v>
      </c>
      <c r="B258" s="34">
        <v>166.06096394856772</v>
      </c>
      <c r="C258" s="35">
        <v>148.65892024834952</v>
      </c>
      <c r="D258" s="35">
        <v>148.65892024834952</v>
      </c>
      <c r="E258" s="35">
        <v>137.46020495891571</v>
      </c>
      <c r="F258" s="34">
        <v>124.89865819613139</v>
      </c>
      <c r="G258" s="36">
        <v>14.187814821799597</v>
      </c>
      <c r="H258" s="34">
        <v>14.187814821799597</v>
      </c>
      <c r="I258" s="34">
        <v>3462.6490987141929</v>
      </c>
      <c r="J258" s="35">
        <v>989.32831391834077</v>
      </c>
      <c r="K258" s="35">
        <v>329.77610463944694</v>
      </c>
      <c r="L258" s="34">
        <v>610.75032424926758</v>
      </c>
      <c r="M258" s="34">
        <v>23.960426608721416</v>
      </c>
      <c r="N258" s="35">
        <v>10.820837823293543</v>
      </c>
      <c r="O258" s="35">
        <v>23.187509621343306</v>
      </c>
      <c r="P258" s="35">
        <v>55.650023091223936</v>
      </c>
      <c r="Q258" s="34">
        <v>9081.2665608723964</v>
      </c>
      <c r="R258" s="34">
        <v>337.36557133992511</v>
      </c>
      <c r="U258" s="36">
        <v>28.711841371324326</v>
      </c>
      <c r="V258" s="38">
        <v>0.88278164340711107</v>
      </c>
      <c r="W258" s="36">
        <v>18.623618838729705</v>
      </c>
      <c r="X258" s="35">
        <v>4073.3994229634604</v>
      </c>
      <c r="Y258" s="34">
        <v>2143.5446801564049</v>
      </c>
      <c r="Z258" s="35">
        <v>1929.8547428070553</v>
      </c>
      <c r="AA258" s="34">
        <v>940.52642888871446</v>
      </c>
      <c r="AB258" s="34">
        <v>17.402043700218201</v>
      </c>
      <c r="AC258" s="34">
        <v>11.198715289433798</v>
      </c>
      <c r="AD258" s="34">
        <v>12.274338454008102</v>
      </c>
      <c r="AE258" s="39">
        <v>14.133261627404867</v>
      </c>
      <c r="AF258" s="39">
        <v>10.599946220553651</v>
      </c>
      <c r="AG258" s="39">
        <v>7.0666308137024343</v>
      </c>
      <c r="AH258" s="35">
        <v>3480.4322598205367</v>
      </c>
      <c r="AI258" s="35">
        <v>7117.0659730899679</v>
      </c>
      <c r="AJ258" s="35">
        <v>10929.894477261225</v>
      </c>
      <c r="AK258" s="35">
        <v>2345.340297760687</v>
      </c>
      <c r="AL258" s="35">
        <v>4872.4406283712751</v>
      </c>
      <c r="AM258" s="35">
        <v>8752.5206871143255</v>
      </c>
      <c r="AN258" s="38">
        <v>9.4879304346776036E-2</v>
      </c>
      <c r="AO258" s="38">
        <v>8.9437465413881173E-2</v>
      </c>
      <c r="AP258" s="38">
        <v>8.4866333903672514E-2</v>
      </c>
      <c r="AQ258" s="36">
        <v>17.257649935920384</v>
      </c>
      <c r="AR258" s="36">
        <v>10.473030486811471</v>
      </c>
      <c r="AS258" s="36">
        <v>11.357121922809938</v>
      </c>
      <c r="AT258" s="36">
        <v>9.9012203509538068</v>
      </c>
      <c r="AU258" s="36">
        <v>21.292146051923819</v>
      </c>
      <c r="AV258" s="36">
        <v>72.690802183591657</v>
      </c>
      <c r="AW258" s="36">
        <v>131.49952997697204</v>
      </c>
      <c r="AX258" s="36">
        <v>104.62548218808338</v>
      </c>
      <c r="AY258" s="36">
        <v>73.507263435608465</v>
      </c>
      <c r="AZ258" s="40">
        <v>0.99538623975649709</v>
      </c>
      <c r="BA258" s="40">
        <v>0.99524108934517808</v>
      </c>
      <c r="BB258" s="40">
        <v>0.99364182901353737</v>
      </c>
      <c r="BC258" s="40">
        <v>0.99577834382481412</v>
      </c>
      <c r="BD258" s="40">
        <v>0.99563008609526327</v>
      </c>
      <c r="BE258" s="40">
        <v>0.99169487227940989</v>
      </c>
      <c r="BF258" s="36">
        <v>126.47647537697989</v>
      </c>
      <c r="BG258" s="36">
        <v>134.1719596420667</v>
      </c>
      <c r="BH258" s="36">
        <v>141.39882622502103</v>
      </c>
      <c r="BJ258" s="41"/>
      <c r="BK258" s="41"/>
      <c r="BL258" s="35">
        <v>32</v>
      </c>
      <c r="BM258" s="35">
        <v>24</v>
      </c>
      <c r="BN258" s="35">
        <v>16</v>
      </c>
      <c r="BO258" s="35">
        <v>2496</v>
      </c>
      <c r="BP258" s="35">
        <v>1152</v>
      </c>
      <c r="BQ258" s="35">
        <v>384</v>
      </c>
      <c r="BR258" s="35">
        <v>4032</v>
      </c>
      <c r="BS258" s="34">
        <v>110.79663252830505</v>
      </c>
      <c r="BT258" s="35">
        <v>14</v>
      </c>
      <c r="BU258" s="35">
        <v>30</v>
      </c>
      <c r="BV258" s="35">
        <v>72</v>
      </c>
      <c r="BW258" s="35">
        <v>31</v>
      </c>
      <c r="BX258" s="37"/>
      <c r="BY258" s="40">
        <v>0.98551906624658736</v>
      </c>
      <c r="CA258" s="38">
        <v>9.153584061735312E-2</v>
      </c>
      <c r="CB258" s="38">
        <v>9.2370876990415254E-2</v>
      </c>
      <c r="CC258" s="36">
        <v>40.875097443660103</v>
      </c>
      <c r="CD258" s="36">
        <v>39.087802345541789</v>
      </c>
      <c r="CE258" s="35">
        <v>119.49335138095945</v>
      </c>
      <c r="CF258" s="36">
        <v>21.917545379327223</v>
      </c>
      <c r="CG258" s="42">
        <v>0.98551906624658736</v>
      </c>
      <c r="CH258" s="35">
        <v>3677.5766197783441</v>
      </c>
      <c r="CI258" s="42">
        <v>0.99348472402183008</v>
      </c>
      <c r="CJ258" s="42">
        <v>0.99507754590409314</v>
      </c>
      <c r="CK258" s="43">
        <v>0.85006372790102247</v>
      </c>
      <c r="CM258" s="39"/>
      <c r="CN258" s="35"/>
      <c r="CO258" s="42">
        <v>0.99426421091475581</v>
      </c>
      <c r="CQ258" s="37">
        <v>0.88278164340711107</v>
      </c>
    </row>
    <row r="259" spans="1:95" ht="11.25" customHeight="1">
      <c r="A259" s="33">
        <v>44471</v>
      </c>
      <c r="B259" s="34">
        <v>167.66815280914307</v>
      </c>
      <c r="C259" s="35">
        <v>150.3246930440267</v>
      </c>
      <c r="D259" s="35">
        <v>150.3246930440267</v>
      </c>
      <c r="E259" s="35">
        <v>139.20391048987707</v>
      </c>
      <c r="F259" s="34">
        <v>126.57003362973531</v>
      </c>
      <c r="G259" s="36">
        <v>14.174274404843649</v>
      </c>
      <c r="H259" s="34">
        <v>14.174274404843649</v>
      </c>
      <c r="I259" s="34">
        <v>3467.2525863647461</v>
      </c>
      <c r="J259" s="35">
        <v>990.6435961042132</v>
      </c>
      <c r="K259" s="35">
        <v>330.21453203473772</v>
      </c>
      <c r="L259" s="34">
        <v>613.47309684753418</v>
      </c>
      <c r="M259" s="34">
        <v>25.078333079814911</v>
      </c>
      <c r="N259" s="35">
        <v>11.325698810238991</v>
      </c>
      <c r="O259" s="35">
        <v>24.269354593369268</v>
      </c>
      <c r="P259" s="35">
        <v>58.246451024086248</v>
      </c>
      <c r="Q259" s="34">
        <v>9518.7537536621094</v>
      </c>
      <c r="R259" s="34">
        <v>341.24524593353271</v>
      </c>
      <c r="U259" s="36">
        <v>28.668389408676717</v>
      </c>
      <c r="V259" s="38">
        <v>0.88405532416281662</v>
      </c>
      <c r="W259" s="36">
        <v>19.492529244833097</v>
      </c>
      <c r="X259" s="35">
        <v>4080.7256832122803</v>
      </c>
      <c r="Y259" s="34">
        <v>2146.394458225795</v>
      </c>
      <c r="Z259" s="35">
        <v>1934.331224986485</v>
      </c>
      <c r="AA259" s="34">
        <v>943.68762888227184</v>
      </c>
      <c r="AB259" s="34">
        <v>17.343459765116375</v>
      </c>
      <c r="AC259" s="34">
        <v>11.120782554149628</v>
      </c>
      <c r="AD259" s="34">
        <v>12.210724959770838</v>
      </c>
      <c r="AE259" s="39">
        <v>14.152051372917329</v>
      </c>
      <c r="AF259" s="39">
        <v>10.614038529687997</v>
      </c>
      <c r="AG259" s="39">
        <v>7.0760256864586655</v>
      </c>
      <c r="AH259" s="35">
        <v>3635.3143537424194</v>
      </c>
      <c r="AI259" s="35">
        <v>7426.0375699491942</v>
      </c>
      <c r="AJ259" s="35">
        <v>11391.902917537875</v>
      </c>
      <c r="AK259" s="35">
        <v>2450.4301185979953</v>
      </c>
      <c r="AL259" s="35">
        <v>5086.9299804418615</v>
      </c>
      <c r="AM259" s="35">
        <v>9127.8461708297036</v>
      </c>
      <c r="AN259" s="38">
        <v>9.4333971250754961E-2</v>
      </c>
      <c r="AO259" s="38">
        <v>8.9130786899148162E-2</v>
      </c>
      <c r="AP259" s="38">
        <v>8.5267141588862255E-2</v>
      </c>
      <c r="AQ259" s="36">
        <v>17.148953511392651</v>
      </c>
      <c r="AR259" s="36">
        <v>10.35877548223716</v>
      </c>
      <c r="AS259" s="36">
        <v>11.234284220483911</v>
      </c>
      <c r="AT259" s="36">
        <v>9.9462538169648447</v>
      </c>
      <c r="AU259" s="36">
        <v>21.405111805794849</v>
      </c>
      <c r="AV259" s="36">
        <v>73.156271514776861</v>
      </c>
      <c r="AW259" s="36">
        <v>132.62662642280245</v>
      </c>
      <c r="AX259" s="36">
        <v>105.27672423286579</v>
      </c>
      <c r="AY259" s="36">
        <v>73.364699055934466</v>
      </c>
      <c r="AZ259" s="40">
        <v>0.99537807721008631</v>
      </c>
      <c r="BA259" s="40">
        <v>0.99522907634139268</v>
      </c>
      <c r="BB259" s="40">
        <v>0.99361881763408466</v>
      </c>
      <c r="BC259" s="40">
        <v>0.99594101715389638</v>
      </c>
      <c r="BD259" s="40">
        <v>0.99579213555364565</v>
      </c>
      <c r="BE259" s="40">
        <v>0.99198537418952493</v>
      </c>
      <c r="BF259" s="36">
        <v>127.20762033967655</v>
      </c>
      <c r="BG259" s="36">
        <v>134.63361446116309</v>
      </c>
      <c r="BH259" s="36">
        <v>140.73416531142942</v>
      </c>
      <c r="BJ259" s="41"/>
      <c r="BK259" s="41"/>
      <c r="BL259" s="35">
        <v>32</v>
      </c>
      <c r="BM259" s="35">
        <v>24</v>
      </c>
      <c r="BN259" s="35">
        <v>16</v>
      </c>
      <c r="BO259" s="35">
        <v>2496</v>
      </c>
      <c r="BP259" s="35">
        <v>1152</v>
      </c>
      <c r="BQ259" s="35">
        <v>384</v>
      </c>
      <c r="BR259" s="35">
        <v>4032</v>
      </c>
      <c r="BS259" s="34">
        <v>112.41499034563701</v>
      </c>
      <c r="BT259" s="35">
        <v>14</v>
      </c>
      <c r="BU259" s="35">
        <v>30</v>
      </c>
      <c r="BV259" s="35">
        <v>72</v>
      </c>
      <c r="BW259" s="35">
        <v>31</v>
      </c>
      <c r="BX259" s="37"/>
      <c r="BY259" s="40">
        <v>0.98549677853060147</v>
      </c>
      <c r="CA259" s="38">
        <v>9.121825951233796E-2</v>
      </c>
      <c r="CB259" s="38">
        <v>9.1983839563448938E-2</v>
      </c>
      <c r="CC259" s="36">
        <v>40.674967279036842</v>
      </c>
      <c r="CD259" s="36">
        <v>38.742013214113726</v>
      </c>
      <c r="CE259" s="35">
        <v>120.18732868370607</v>
      </c>
      <c r="CF259" s="36">
        <v>22.032720358626868</v>
      </c>
      <c r="CG259" s="42">
        <v>0.98549677853060147</v>
      </c>
      <c r="CH259" s="35">
        <v>3839.6601793373575</v>
      </c>
      <c r="CI259" s="42">
        <v>0.99346860609832854</v>
      </c>
      <c r="CJ259" s="42">
        <v>0.99526047216751667</v>
      </c>
      <c r="CK259" s="43">
        <v>0.84966568584325464</v>
      </c>
      <c r="CM259" s="39"/>
      <c r="CN259" s="35"/>
      <c r="CO259" s="42">
        <v>0.99423406979367113</v>
      </c>
      <c r="CQ259" s="37">
        <v>0.88405532416281662</v>
      </c>
    </row>
    <row r="260" spans="1:95" ht="11.25" customHeight="1">
      <c r="A260" s="33">
        <v>44470</v>
      </c>
      <c r="B260" s="34">
        <v>168.42071215311685</v>
      </c>
      <c r="C260" s="35">
        <v>151.00890469551086</v>
      </c>
      <c r="D260" s="35">
        <v>151.00890469551086</v>
      </c>
      <c r="E260" s="35">
        <v>140.00051313638687</v>
      </c>
      <c r="F260" s="34">
        <v>127.51631657282512</v>
      </c>
      <c r="G260" s="36">
        <v>14.341625263293585</v>
      </c>
      <c r="H260" s="34">
        <v>14.341625263293585</v>
      </c>
      <c r="I260" s="34">
        <v>3470.5254135131836</v>
      </c>
      <c r="J260" s="35">
        <v>991.57868957519531</v>
      </c>
      <c r="K260" s="35">
        <v>330.52622985839844</v>
      </c>
      <c r="L260" s="34">
        <v>612.44000180562341</v>
      </c>
      <c r="M260" s="34">
        <v>25.796456178029377</v>
      </c>
      <c r="N260" s="35">
        <v>11.650012467497138</v>
      </c>
      <c r="O260" s="35">
        <v>24.964312430351011</v>
      </c>
      <c r="P260" s="35">
        <v>59.914349832842426</v>
      </c>
      <c r="Q260" s="34">
        <v>9710.0131937662754</v>
      </c>
      <c r="R260" s="34">
        <v>344.21264044443768</v>
      </c>
      <c r="U260" s="36">
        <v>28.640396374243274</v>
      </c>
      <c r="V260" s="38">
        <v>0.88487703461920053</v>
      </c>
      <c r="W260" s="36">
        <v>20.050701729773987</v>
      </c>
      <c r="X260" s="35">
        <v>4082.9654153188071</v>
      </c>
      <c r="Y260" s="34">
        <v>2148.4204940795898</v>
      </c>
      <c r="Z260" s="35">
        <v>1934.5449212392173</v>
      </c>
      <c r="AA260" s="34">
        <v>942.96623166402185</v>
      </c>
      <c r="AB260" s="34">
        <v>17.411807457605999</v>
      </c>
      <c r="AC260" s="34">
        <v>11.008391559123993</v>
      </c>
      <c r="AD260" s="34">
        <v>12.445713996887207</v>
      </c>
      <c r="AE260" s="39">
        <v>14.165409851074219</v>
      </c>
      <c r="AF260" s="39">
        <v>10.624057388305664</v>
      </c>
      <c r="AG260" s="39">
        <v>7.0827049255371097</v>
      </c>
      <c r="AH260" s="35">
        <v>3699.6343400105916</v>
      </c>
      <c r="AI260" s="35">
        <v>7563.7435394877557</v>
      </c>
      <c r="AJ260" s="35">
        <v>11613.466556021236</v>
      </c>
      <c r="AK260" s="35">
        <v>2493.2282982982274</v>
      </c>
      <c r="AL260" s="35">
        <v>5178.8409551323402</v>
      </c>
      <c r="AM260" s="35">
        <v>9300.9477194492774</v>
      </c>
      <c r="AN260" s="38">
        <v>9.4270058749324745E-2</v>
      </c>
      <c r="AO260" s="38">
        <v>8.9198731596071834E-2</v>
      </c>
      <c r="AP260" s="38">
        <v>8.5605573223981185E-2</v>
      </c>
      <c r="AQ260" s="36">
        <v>17.206006604922589</v>
      </c>
      <c r="AR260" s="36">
        <v>10.256799557919308</v>
      </c>
      <c r="AS260" s="36">
        <v>11.469861776883848</v>
      </c>
      <c r="AT260" s="36">
        <v>10.074289392803191</v>
      </c>
      <c r="AU260" s="36">
        <v>21.667823873203847</v>
      </c>
      <c r="AV260" s="36">
        <v>73.989021266399703</v>
      </c>
      <c r="AW260" s="36">
        <v>132.96529173186659</v>
      </c>
      <c r="AX260" s="36">
        <v>105.39370043914535</v>
      </c>
      <c r="AY260" s="36">
        <v>73.211622743230251</v>
      </c>
      <c r="AZ260" s="40">
        <v>0.99532733826443054</v>
      </c>
      <c r="BA260" s="40">
        <v>0.99517955607313813</v>
      </c>
      <c r="BB260" s="40">
        <v>0.9935582532404138</v>
      </c>
      <c r="BC260" s="40">
        <v>0.99595933938352965</v>
      </c>
      <c r="BD260" s="40">
        <v>0.99581608625155205</v>
      </c>
      <c r="BE260" s="40">
        <v>0.99204500191827971</v>
      </c>
      <c r="BF260" s="36">
        <v>127.29386359999437</v>
      </c>
      <c r="BG260" s="36">
        <v>134.53106098347772</v>
      </c>
      <c r="BH260" s="36">
        <v>140.17778922644223</v>
      </c>
      <c r="BJ260" s="41"/>
      <c r="BK260" s="41"/>
      <c r="BL260" s="35">
        <v>32</v>
      </c>
      <c r="BM260" s="35">
        <v>24</v>
      </c>
      <c r="BN260" s="35">
        <v>16</v>
      </c>
      <c r="BO260" s="35">
        <v>2496</v>
      </c>
      <c r="BP260" s="35">
        <v>1152</v>
      </c>
      <c r="BQ260" s="35">
        <v>384</v>
      </c>
      <c r="BR260" s="35">
        <v>4032</v>
      </c>
      <c r="BS260" s="34">
        <v>113.13823962211609</v>
      </c>
      <c r="BT260" s="35">
        <v>14</v>
      </c>
      <c r="BU260" s="35">
        <v>30</v>
      </c>
      <c r="BV260" s="35">
        <v>72</v>
      </c>
      <c r="BW260" s="35">
        <v>31</v>
      </c>
      <c r="BX260" s="37"/>
      <c r="BY260" s="40">
        <v>0.98533500203300961</v>
      </c>
      <c r="CA260" s="38">
        <v>9.1260916376228837E-2</v>
      </c>
      <c r="CB260" s="38">
        <v>9.199591903645786E-2</v>
      </c>
      <c r="CC260" s="36">
        <v>40.865913013617202</v>
      </c>
      <c r="CD260" s="36">
        <v>38.932667939725746</v>
      </c>
      <c r="CE260" s="35">
        <v>120.30634745013477</v>
      </c>
      <c r="CF260" s="36">
        <v>22.303905394704984</v>
      </c>
      <c r="CG260" s="42">
        <v>0.98533500203300961</v>
      </c>
      <c r="CH260" s="35">
        <v>3908.9004308366452</v>
      </c>
      <c r="CI260" s="42">
        <v>0.99340058498944472</v>
      </c>
      <c r="CJ260" s="42">
        <v>0.99528720438685692</v>
      </c>
      <c r="CK260" s="43">
        <v>0.85000117818587917</v>
      </c>
      <c r="CM260" s="39"/>
      <c r="CN260" s="35"/>
      <c r="CO260" s="42">
        <v>0.99416310107235217</v>
      </c>
      <c r="CQ260" s="37">
        <v>0.88487703461920053</v>
      </c>
    </row>
    <row r="261" spans="1:95" ht="11.25" customHeight="1">
      <c r="A261" s="33">
        <v>44469</v>
      </c>
      <c r="B261" s="34">
        <v>166.19206301371256</v>
      </c>
      <c r="C261" s="35">
        <v>149.07308760285378</v>
      </c>
      <c r="D261" s="35">
        <v>149.07308760285378</v>
      </c>
      <c r="E261" s="35">
        <v>138.11147038141885</v>
      </c>
      <c r="F261" s="34">
        <v>125.73922125498454</v>
      </c>
      <c r="G261" s="36">
        <v>14.148029863834381</v>
      </c>
      <c r="H261" s="34">
        <v>14.148029863834381</v>
      </c>
      <c r="I261" s="34">
        <v>3438.659838358561</v>
      </c>
      <c r="J261" s="35">
        <v>982.47423953101747</v>
      </c>
      <c r="K261" s="35">
        <v>327.49141317700582</v>
      </c>
      <c r="L261" s="34">
        <v>608.47428067525232</v>
      </c>
      <c r="M261" s="34">
        <v>25.888943235079449</v>
      </c>
      <c r="N261" s="35">
        <v>11.691780815842332</v>
      </c>
      <c r="O261" s="35">
        <v>25.053816033947854</v>
      </c>
      <c r="P261" s="35">
        <v>60.129158481474853</v>
      </c>
      <c r="Q261" s="34">
        <v>9573.0129292805996</v>
      </c>
      <c r="R261" s="34">
        <v>335.29503154754639</v>
      </c>
      <c r="U261" s="36">
        <v>28.642301250387124</v>
      </c>
      <c r="V261" s="38">
        <v>0.88482108963798445</v>
      </c>
      <c r="W261" s="36">
        <v>20.122588751075579</v>
      </c>
      <c r="X261" s="35">
        <v>4047.1341190338135</v>
      </c>
      <c r="Y261" s="34">
        <v>2128.6941856505377</v>
      </c>
      <c r="Z261" s="35">
        <v>1918.4399333832755</v>
      </c>
      <c r="AA261" s="34">
        <v>935.96569385225814</v>
      </c>
      <c r="AB261" s="34">
        <v>17.118975410858791</v>
      </c>
      <c r="AC261" s="34">
        <v>10.961617221434912</v>
      </c>
      <c r="AD261" s="34">
        <v>12.034002631902695</v>
      </c>
      <c r="AE261" s="39">
        <v>14.035346279014535</v>
      </c>
      <c r="AF261" s="39">
        <v>10.526509709260901</v>
      </c>
      <c r="AG261" s="39">
        <v>7.0176731395072682</v>
      </c>
      <c r="AH261" s="35">
        <v>3677.3262256813828</v>
      </c>
      <c r="AI261" s="35">
        <v>7511.0816526136077</v>
      </c>
      <c r="AJ261" s="35">
        <v>11521.313538027318</v>
      </c>
      <c r="AK261" s="35">
        <v>2478.8699817787669</v>
      </c>
      <c r="AL261" s="35">
        <v>5145.4832775113728</v>
      </c>
      <c r="AM261" s="35">
        <v>9231.9884303993931</v>
      </c>
      <c r="AN261" s="38">
        <v>9.4692320261358487E-2</v>
      </c>
      <c r="AO261" s="38">
        <v>8.9694619308611764E-2</v>
      </c>
      <c r="AP261" s="38">
        <v>8.6339768934250882E-2</v>
      </c>
      <c r="AQ261" s="36">
        <v>17.138030175428909</v>
      </c>
      <c r="AR261" s="36">
        <v>10.337478572320149</v>
      </c>
      <c r="AS261" s="36">
        <v>11.208762615815996</v>
      </c>
      <c r="AT261" s="36">
        <v>10.074964516696015</v>
      </c>
      <c r="AU261" s="36">
        <v>21.68415501980277</v>
      </c>
      <c r="AV261" s="36">
        <v>74.117376441944899</v>
      </c>
      <c r="AW261" s="36">
        <v>131.14865443963416</v>
      </c>
      <c r="AX261" s="36">
        <v>103.84210182091479</v>
      </c>
      <c r="AY261" s="36">
        <v>71.918019594777718</v>
      </c>
      <c r="AZ261" s="40">
        <v>0.99528342313159457</v>
      </c>
      <c r="BA261" s="40">
        <v>0.99513091099849715</v>
      </c>
      <c r="BB261" s="40">
        <v>0.99348686808537578</v>
      </c>
      <c r="BC261" s="40">
        <v>0.99593566238215259</v>
      </c>
      <c r="BD261" s="40">
        <v>0.99578578845750521</v>
      </c>
      <c r="BE261" s="40">
        <v>0.99197167793257957</v>
      </c>
      <c r="BF261" s="36">
        <v>126.72622200912414</v>
      </c>
      <c r="BG261" s="36">
        <v>133.78728949962616</v>
      </c>
      <c r="BH261" s="36">
        <v>138.98577849030605</v>
      </c>
      <c r="BJ261" s="41"/>
      <c r="BK261" s="41"/>
      <c r="BL261" s="35">
        <v>32</v>
      </c>
      <c r="BM261" s="35">
        <v>24</v>
      </c>
      <c r="BN261" s="35">
        <v>16</v>
      </c>
      <c r="BO261" s="35">
        <v>2496</v>
      </c>
      <c r="BP261" s="35">
        <v>1152</v>
      </c>
      <c r="BQ261" s="35">
        <v>384</v>
      </c>
      <c r="BR261" s="35">
        <v>4032</v>
      </c>
      <c r="BS261" s="34">
        <v>111.58028785387675</v>
      </c>
      <c r="BT261" s="35">
        <v>14</v>
      </c>
      <c r="BU261" s="35">
        <v>30</v>
      </c>
      <c r="BV261" s="35">
        <v>72</v>
      </c>
      <c r="BW261" s="35">
        <v>31</v>
      </c>
      <c r="BX261" s="37"/>
      <c r="BY261" s="40">
        <v>0.98520032721619066</v>
      </c>
      <c r="CA261" s="38">
        <v>9.1756647744142314E-2</v>
      </c>
      <c r="CB261" s="38">
        <v>9.2468924624658694E-2</v>
      </c>
      <c r="CC261" s="36">
        <v>40.114595264196396</v>
      </c>
      <c r="CD261" s="36">
        <v>38.68427136356506</v>
      </c>
      <c r="CE261" s="35">
        <v>118.60883322597394</v>
      </c>
      <c r="CF261" s="36">
        <v>22.319618256779574</v>
      </c>
      <c r="CG261" s="42">
        <v>0.98520032721619066</v>
      </c>
      <c r="CH261" s="35">
        <v>3883.9136328090949</v>
      </c>
      <c r="CI261" s="42">
        <v>0.99333431541412653</v>
      </c>
      <c r="CJ261" s="42">
        <v>0.99525346521433378</v>
      </c>
      <c r="CK261" s="43">
        <v>0.84965304761866511</v>
      </c>
      <c r="CM261" s="39"/>
      <c r="CN261" s="35"/>
      <c r="CO261" s="42">
        <v>0.99415898903967592</v>
      </c>
      <c r="CQ261" s="37">
        <v>0.88482108963798445</v>
      </c>
    </row>
    <row r="262" spans="1:95" ht="11.25" customHeight="1">
      <c r="A262" s="33">
        <v>44468</v>
      </c>
      <c r="B262" s="34">
        <v>167.22454992930093</v>
      </c>
      <c r="C262" s="35">
        <v>149.83011094729105</v>
      </c>
      <c r="D262" s="35">
        <v>149.83011094729105</v>
      </c>
      <c r="E262" s="35">
        <v>138.65723982453346</v>
      </c>
      <c r="F262" s="34">
        <v>126.10763279596965</v>
      </c>
      <c r="G262" s="36">
        <v>14.183736115694046</v>
      </c>
      <c r="H262" s="34">
        <v>14.183736115694046</v>
      </c>
      <c r="I262" s="34">
        <v>3470.9485524495444</v>
      </c>
      <c r="J262" s="35">
        <v>991.69958641415553</v>
      </c>
      <c r="K262" s="35">
        <v>330.56652880471853</v>
      </c>
      <c r="L262" s="34">
        <v>614.11200968424475</v>
      </c>
      <c r="M262" s="34">
        <v>25.557828843593597</v>
      </c>
      <c r="N262" s="35">
        <v>11.54224528420356</v>
      </c>
      <c r="O262" s="35">
        <v>24.733382751864774</v>
      </c>
      <c r="P262" s="35">
        <v>59.360118604475453</v>
      </c>
      <c r="Q262" s="34">
        <v>9491.9486287434902</v>
      </c>
      <c r="R262" s="34">
        <v>340.86342684427899</v>
      </c>
      <c r="U262" s="36">
        <v>28.55517700866417</v>
      </c>
      <c r="V262" s="38">
        <v>0.88738421976294379</v>
      </c>
      <c r="W262" s="36">
        <v>19.865224876894562</v>
      </c>
      <c r="X262" s="35">
        <v>4085.0605621337891</v>
      </c>
      <c r="Y262" s="34">
        <v>2148.6824372306701</v>
      </c>
      <c r="Z262" s="35">
        <v>1936.3781249031188</v>
      </c>
      <c r="AA262" s="34">
        <v>944.67853848896334</v>
      </c>
      <c r="AB262" s="34">
        <v>17.394438982009888</v>
      </c>
      <c r="AC262" s="34">
        <v>11.172871122757593</v>
      </c>
      <c r="AD262" s="34">
        <v>12.302836636702219</v>
      </c>
      <c r="AE262" s="39">
        <v>14.167136948773649</v>
      </c>
      <c r="AF262" s="39">
        <v>10.625352711580238</v>
      </c>
      <c r="AG262" s="39">
        <v>7.0835684743868255</v>
      </c>
      <c r="AH262" s="35">
        <v>3645.9037320369457</v>
      </c>
      <c r="AI262" s="35">
        <v>7447.3165845669628</v>
      </c>
      <c r="AJ262" s="35">
        <v>11424.133656047614</v>
      </c>
      <c r="AK262" s="35">
        <v>2457.6392341267529</v>
      </c>
      <c r="AL262" s="35">
        <v>5101.6413349187878</v>
      </c>
      <c r="AM262" s="35">
        <v>9153.8482115698789</v>
      </c>
      <c r="AN262" s="38">
        <v>9.5158563951101199E-2</v>
      </c>
      <c r="AO262" s="38">
        <v>9.0076277423965984E-2</v>
      </c>
      <c r="AP262" s="38">
        <v>8.6431598533197831E-2</v>
      </c>
      <c r="AQ262" s="36">
        <v>17.172025314262729</v>
      </c>
      <c r="AR262" s="36">
        <v>10.390838925824596</v>
      </c>
      <c r="AS262" s="36">
        <v>11.301282518333457</v>
      </c>
      <c r="AT262" s="36">
        <v>10.155562244237753</v>
      </c>
      <c r="AU262" s="36">
        <v>21.856649205369138</v>
      </c>
      <c r="AV262" s="36">
        <v>74.702719647840766</v>
      </c>
      <c r="AW262" s="36">
        <v>132.1131093783892</v>
      </c>
      <c r="AX262" s="36">
        <v>104.67539950938358</v>
      </c>
      <c r="AY262" s="36">
        <v>72.726259729730501</v>
      </c>
      <c r="AZ262" s="40">
        <v>0.99530352334715033</v>
      </c>
      <c r="BA262" s="40">
        <v>0.99515187738060407</v>
      </c>
      <c r="BB262" s="40">
        <v>0.99351528261857691</v>
      </c>
      <c r="BC262" s="40">
        <v>0.99586775711291642</v>
      </c>
      <c r="BD262" s="40">
        <v>0.99571576130690165</v>
      </c>
      <c r="BE262" s="40">
        <v>0.99183920052842678</v>
      </c>
      <c r="BF262" s="36">
        <v>126.10530783300175</v>
      </c>
      <c r="BG262" s="36">
        <v>133.2204254347576</v>
      </c>
      <c r="BH262" s="36">
        <v>138.83811249182062</v>
      </c>
      <c r="BJ262" s="41"/>
      <c r="BK262" s="41"/>
      <c r="BL262" s="35">
        <v>32</v>
      </c>
      <c r="BM262" s="35">
        <v>24</v>
      </c>
      <c r="BN262" s="35">
        <v>16</v>
      </c>
      <c r="BO262" s="35">
        <v>2496</v>
      </c>
      <c r="BP262" s="35">
        <v>1152</v>
      </c>
      <c r="BQ262" s="35">
        <v>384</v>
      </c>
      <c r="BR262" s="35">
        <v>4032</v>
      </c>
      <c r="BS262" s="34">
        <v>111.90554730097453</v>
      </c>
      <c r="BT262" s="35">
        <v>14</v>
      </c>
      <c r="BU262" s="35">
        <v>30</v>
      </c>
      <c r="BV262" s="35">
        <v>72</v>
      </c>
      <c r="BW262" s="35">
        <v>31</v>
      </c>
      <c r="BX262" s="37"/>
      <c r="BY262" s="40">
        <v>0.9852631681760724</v>
      </c>
      <c r="CA262" s="38">
        <v>9.2135917795553399E-2</v>
      </c>
      <c r="CB262" s="38">
        <v>9.2875342522595564E-2</v>
      </c>
      <c r="CC262" s="36">
        <v>40.870146741469696</v>
      </c>
      <c r="CD262" s="36">
        <v>38.86414675842078</v>
      </c>
      <c r="CE262" s="35">
        <v>119.61670359630216</v>
      </c>
      <c r="CF262" s="36">
        <v>22.497274158957865</v>
      </c>
      <c r="CG262" s="42">
        <v>0.9852631681760724</v>
      </c>
      <c r="CH262" s="35">
        <v>3850.8025941095361</v>
      </c>
      <c r="CI262" s="42">
        <v>0.99336298648944288</v>
      </c>
      <c r="CJ262" s="42">
        <v>0.99517454940147343</v>
      </c>
      <c r="CK262" s="43">
        <v>0.84966881143043094</v>
      </c>
      <c r="CM262" s="39"/>
      <c r="CN262" s="35"/>
      <c r="CO262" s="42">
        <v>0.99411249675383784</v>
      </c>
      <c r="CQ262" s="37">
        <v>0.88738421976294379</v>
      </c>
    </row>
    <row r="263" spans="1:95" ht="11.25" customHeight="1">
      <c r="A263" s="33">
        <v>44467</v>
      </c>
      <c r="B263" s="34">
        <v>166.55458879470825</v>
      </c>
      <c r="C263" s="35">
        <v>149.11077947417894</v>
      </c>
      <c r="D263" s="35">
        <v>149.11077947417894</v>
      </c>
      <c r="E263" s="35">
        <v>137.89583433667818</v>
      </c>
      <c r="F263" s="34">
        <v>125.59594305356343</v>
      </c>
      <c r="G263" s="36">
        <v>14.289215445518494</v>
      </c>
      <c r="H263" s="34">
        <v>14.289215445518494</v>
      </c>
      <c r="I263" s="34">
        <v>3462.8728739420571</v>
      </c>
      <c r="J263" s="35">
        <v>989.39224969773068</v>
      </c>
      <c r="K263" s="35">
        <v>329.79741656591023</v>
      </c>
      <c r="L263" s="34">
        <v>611.66289965311682</v>
      </c>
      <c r="M263" s="34">
        <v>25.132206757863361</v>
      </c>
      <c r="N263" s="35">
        <v>11.266161650076679</v>
      </c>
      <c r="O263" s="35">
        <v>25.132206757863361</v>
      </c>
      <c r="P263" s="35">
        <v>61.530575165803398</v>
      </c>
      <c r="Q263" s="34">
        <v>9374.7526652018223</v>
      </c>
      <c r="R263" s="34">
        <v>338.32721392313641</v>
      </c>
      <c r="U263" s="36">
        <v>28.453391172267768</v>
      </c>
      <c r="V263" s="38">
        <v>0.89038997434905076</v>
      </c>
      <c r="W263" s="36">
        <v>20.0149758252278</v>
      </c>
      <c r="X263" s="35">
        <v>4074.5357735951739</v>
      </c>
      <c r="Y263" s="34">
        <v>2143.6832076784162</v>
      </c>
      <c r="Z263" s="35">
        <v>1930.8525659167576</v>
      </c>
      <c r="AA263" s="34">
        <v>941.46031621902705</v>
      </c>
      <c r="AB263" s="34">
        <v>17.443809320529301</v>
      </c>
      <c r="AC263" s="34">
        <v>11.214945137500763</v>
      </c>
      <c r="AD263" s="34">
        <v>12.343637824058533</v>
      </c>
      <c r="AE263" s="39">
        <v>14.134174995681866</v>
      </c>
      <c r="AF263" s="39">
        <v>10.600631246761401</v>
      </c>
      <c r="AG263" s="39">
        <v>7.0670874978409337</v>
      </c>
      <c r="AH263" s="35">
        <v>3601.4540837690806</v>
      </c>
      <c r="AI263" s="35">
        <v>7359.8548220495331</v>
      </c>
      <c r="AJ263" s="35">
        <v>11294.97739241897</v>
      </c>
      <c r="AK263" s="35">
        <v>2427.2436745478644</v>
      </c>
      <c r="AL263" s="35">
        <v>5040.4506303657436</v>
      </c>
      <c r="AM263" s="35">
        <v>9048.2088347464123</v>
      </c>
      <c r="AN263" s="38">
        <v>9.5729384550524099E-2</v>
      </c>
      <c r="AO263" s="38">
        <v>9.0636858418325819E-2</v>
      </c>
      <c r="AP263" s="38">
        <v>8.6764742115723423E-2</v>
      </c>
      <c r="AQ263" s="36">
        <v>17.289848301331684</v>
      </c>
      <c r="AR263" s="36">
        <v>10.477629989381008</v>
      </c>
      <c r="AS263" s="36">
        <v>11.400881286635078</v>
      </c>
      <c r="AT263" s="36">
        <v>10.047345500643608</v>
      </c>
      <c r="AU263" s="36">
        <v>22.502365617084195</v>
      </c>
      <c r="AV263" s="36">
        <v>78.420688460352025</v>
      </c>
      <c r="AW263" s="36">
        <v>131.46358112443616</v>
      </c>
      <c r="AX263" s="36">
        <v>104.13749934187067</v>
      </c>
      <c r="AY263" s="36">
        <v>72.523281951699275</v>
      </c>
      <c r="AZ263" s="40">
        <v>0.99535845462562578</v>
      </c>
      <c r="BA263" s="40">
        <v>0.99501389685151242</v>
      </c>
      <c r="BB263" s="40">
        <v>0.99319969550995357</v>
      </c>
      <c r="BC263" s="40">
        <v>0.99586059463003229</v>
      </c>
      <c r="BD263" s="40">
        <v>0.99553564407882089</v>
      </c>
      <c r="BE263" s="40">
        <v>0.9913330151975267</v>
      </c>
      <c r="BF263" s="36">
        <v>125.35335995675011</v>
      </c>
      <c r="BG263" s="36">
        <v>132.3964688252448</v>
      </c>
      <c r="BH263" s="36">
        <v>138.30502698889913</v>
      </c>
      <c r="BJ263" s="41"/>
      <c r="BK263" s="41"/>
      <c r="BL263" s="35">
        <v>32</v>
      </c>
      <c r="BM263" s="35">
        <v>24</v>
      </c>
      <c r="BN263" s="35">
        <v>16</v>
      </c>
      <c r="BO263" s="35">
        <v>2496</v>
      </c>
      <c r="BP263" s="35">
        <v>1152</v>
      </c>
      <c r="BQ263" s="35">
        <v>384</v>
      </c>
      <c r="BR263" s="35">
        <v>4032</v>
      </c>
      <c r="BS263" s="34">
        <v>111.3061130841573</v>
      </c>
      <c r="BT263" s="35">
        <v>13</v>
      </c>
      <c r="BU263" s="35">
        <v>29</v>
      </c>
      <c r="BV263" s="35">
        <v>71</v>
      </c>
      <c r="BW263" s="35">
        <v>29</v>
      </c>
      <c r="BX263" s="37"/>
      <c r="BY263" s="40">
        <v>0.98532506943486697</v>
      </c>
      <c r="CA263" s="38">
        <v>9.2665433398652533E-2</v>
      </c>
      <c r="CB263" s="38">
        <v>9.3420601614200724E-2</v>
      </c>
      <c r="CC263" s="36">
        <v>41.002392282088593</v>
      </c>
      <c r="CD263" s="36">
        <v>39.168359577347772</v>
      </c>
      <c r="CE263" s="35">
        <v>119.08702190257733</v>
      </c>
      <c r="CF263" s="36">
        <v>22.415774446895433</v>
      </c>
      <c r="CG263" s="42">
        <v>0.98532506943486697</v>
      </c>
      <c r="CH263" s="35">
        <v>3804.4423438480731</v>
      </c>
      <c r="CI263" s="42">
        <v>0.99339398406221002</v>
      </c>
      <c r="CJ263" s="42">
        <v>0.99503219774444362</v>
      </c>
      <c r="CK263" s="43">
        <v>0.84988157335199566</v>
      </c>
      <c r="CM263" s="39"/>
      <c r="CN263" s="35"/>
      <c r="CO263" s="42">
        <v>0.99413382510748372</v>
      </c>
      <c r="CQ263" s="37">
        <v>0.89038997434905076</v>
      </c>
    </row>
    <row r="264" spans="1:95" ht="11.25" customHeight="1">
      <c r="A264" s="33">
        <v>44466</v>
      </c>
      <c r="B264" s="34">
        <v>165.46135171254477</v>
      </c>
      <c r="C264" s="35">
        <v>147.86949527263641</v>
      </c>
      <c r="D264" s="35">
        <v>147.86949527263641</v>
      </c>
      <c r="E264" s="35">
        <v>136.4211674531301</v>
      </c>
      <c r="F264" s="34">
        <v>123.92968185742696</v>
      </c>
      <c r="G264" s="36">
        <v>14.333438863356909</v>
      </c>
      <c r="H264" s="34">
        <v>14.333438863356909</v>
      </c>
      <c r="I264" s="34">
        <v>3471.5507888793945</v>
      </c>
      <c r="J264" s="35">
        <v>991.87165396554133</v>
      </c>
      <c r="K264" s="35">
        <v>330.6238846551804</v>
      </c>
      <c r="L264" s="34">
        <v>613.77365748087561</v>
      </c>
      <c r="M264" s="34">
        <v>23.928001185258228</v>
      </c>
      <c r="N264" s="35">
        <v>10.726345358908862</v>
      </c>
      <c r="O264" s="35">
        <v>23.928001185258228</v>
      </c>
      <c r="P264" s="35">
        <v>58.582347729425315</v>
      </c>
      <c r="Q264" s="34">
        <v>8891.6728617350254</v>
      </c>
      <c r="R264" s="34">
        <v>337.20077260335285</v>
      </c>
      <c r="U264" s="36">
        <v>28.281270044821277</v>
      </c>
      <c r="V264" s="38">
        <v>0.895500581253312</v>
      </c>
      <c r="W264" s="36">
        <v>19.055961535057865</v>
      </c>
      <c r="X264" s="35">
        <v>4085.32444636027</v>
      </c>
      <c r="Y264" s="34">
        <v>2149.0552502586729</v>
      </c>
      <c r="Z264" s="35">
        <v>1936.2691961015976</v>
      </c>
      <c r="AA264" s="34">
        <v>944.39754213605602</v>
      </c>
      <c r="AB264" s="34">
        <v>17.591856439908344</v>
      </c>
      <c r="AC264" s="34">
        <v>11.448327819506327</v>
      </c>
      <c r="AD264" s="34">
        <v>12.49580454826355</v>
      </c>
      <c r="AE264" s="39">
        <v>14.169595056650591</v>
      </c>
      <c r="AF264" s="39">
        <v>10.627196292487943</v>
      </c>
      <c r="AG264" s="39">
        <v>7.0847975283252946</v>
      </c>
      <c r="AH264" s="35">
        <v>3433.1632781544045</v>
      </c>
      <c r="AI264" s="35">
        <v>7013.7780955931121</v>
      </c>
      <c r="AJ264" s="35">
        <v>10760.360909417335</v>
      </c>
      <c r="AK264" s="35">
        <v>2314.0191111540771</v>
      </c>
      <c r="AL264" s="35">
        <v>4804.2648450139959</v>
      </c>
      <c r="AM264" s="35">
        <v>8621.439100517724</v>
      </c>
      <c r="AN264" s="38">
        <v>9.6998280721821276E-2</v>
      </c>
      <c r="AO264" s="38">
        <v>9.1585423747174377E-2</v>
      </c>
      <c r="AP264" s="38">
        <v>8.6877173024648841E-2</v>
      </c>
      <c r="AQ264" s="36">
        <v>17.366248139885485</v>
      </c>
      <c r="AR264" s="36">
        <v>10.649177182189598</v>
      </c>
      <c r="AS264" s="36">
        <v>11.485385712525416</v>
      </c>
      <c r="AT264" s="36">
        <v>10.116869703722177</v>
      </c>
      <c r="AU264" s="36">
        <v>22.663082762245423</v>
      </c>
      <c r="AV264" s="36">
        <v>79.006329365244113</v>
      </c>
      <c r="AW264" s="36">
        <v>130.81552080025784</v>
      </c>
      <c r="AX264" s="36">
        <v>103.91020828038268</v>
      </c>
      <c r="AY264" s="36">
        <v>73.027702027980141</v>
      </c>
      <c r="AZ264" s="40">
        <v>0.99536462542283877</v>
      </c>
      <c r="BA264" s="40">
        <v>0.99501942504063012</v>
      </c>
      <c r="BB264" s="40">
        <v>0.99320503838785945</v>
      </c>
      <c r="BC264" s="40">
        <v>0.99562800944255092</v>
      </c>
      <c r="BD264" s="40">
        <v>0.99528271577580363</v>
      </c>
      <c r="BE264" s="40">
        <v>0.99083606246658995</v>
      </c>
      <c r="BF264" s="36">
        <v>123.71353296884172</v>
      </c>
      <c r="BG264" s="36">
        <v>131.02521677605088</v>
      </c>
      <c r="BH264" s="36">
        <v>138.12604142396938</v>
      </c>
      <c r="BJ264" s="41"/>
      <c r="BK264" s="41"/>
      <c r="BL264" s="35">
        <v>32</v>
      </c>
      <c r="BM264" s="35">
        <v>24</v>
      </c>
      <c r="BN264" s="35">
        <v>16</v>
      </c>
      <c r="BO264" s="35">
        <v>2496</v>
      </c>
      <c r="BP264" s="35">
        <v>1152</v>
      </c>
      <c r="BQ264" s="35">
        <v>384</v>
      </c>
      <c r="BR264" s="35">
        <v>4032</v>
      </c>
      <c r="BS264" s="34">
        <v>109.63399728139241</v>
      </c>
      <c r="BT264" s="35">
        <v>13</v>
      </c>
      <c r="BU264" s="35">
        <v>29</v>
      </c>
      <c r="BV264" s="35">
        <v>71</v>
      </c>
      <c r="BW264" s="35">
        <v>29</v>
      </c>
      <c r="BX264" s="37"/>
      <c r="BY264" s="40">
        <v>0.98534555451152195</v>
      </c>
      <c r="CA264" s="38">
        <v>9.3646789258386681E-2</v>
      </c>
      <c r="CB264" s="38">
        <v>9.4487835138858126E-2</v>
      </c>
      <c r="CC264" s="36">
        <v>41.535988807678223</v>
      </c>
      <c r="CD264" s="36">
        <v>39.500811034600495</v>
      </c>
      <c r="CE264" s="35">
        <v>118.89036441073047</v>
      </c>
      <c r="CF264" s="36">
        <v>22.575555393148733</v>
      </c>
      <c r="CG264" s="42">
        <v>0.98534555451152195</v>
      </c>
      <c r="CH264" s="35">
        <v>3626.224557910592</v>
      </c>
      <c r="CI264" s="42">
        <v>0.9934014011534229</v>
      </c>
      <c r="CJ264" s="42">
        <v>0.99475080395303805</v>
      </c>
      <c r="CK264" s="43">
        <v>0.84976134318347629</v>
      </c>
      <c r="CM264" s="39"/>
      <c r="CN264" s="35"/>
      <c r="CO264" s="42">
        <v>0.99409201067107267</v>
      </c>
      <c r="CQ264" s="37">
        <v>0.895500581253312</v>
      </c>
    </row>
    <row r="265" spans="1:95" ht="11.25" customHeight="1">
      <c r="A265" s="33">
        <v>44465</v>
      </c>
      <c r="B265" s="34">
        <v>164.67583227157593</v>
      </c>
      <c r="C265" s="35">
        <v>147.21813323100409</v>
      </c>
      <c r="D265" s="35">
        <v>147.21813323100409</v>
      </c>
      <c r="E265" s="35">
        <v>135.93896198272705</v>
      </c>
      <c r="F265" s="34">
        <v>123.41449570655823</v>
      </c>
      <c r="G265" s="36">
        <v>14.17751239736875</v>
      </c>
      <c r="H265" s="34">
        <v>14.17751239736875</v>
      </c>
      <c r="I265" s="34">
        <v>3469.8451131184897</v>
      </c>
      <c r="J265" s="35">
        <v>991.38431803385413</v>
      </c>
      <c r="K265" s="35">
        <v>330.46143934461804</v>
      </c>
      <c r="L265" s="34">
        <v>611.02277565002441</v>
      </c>
      <c r="M265" s="34">
        <v>24.049878438313801</v>
      </c>
      <c r="N265" s="35">
        <v>10.780979989588946</v>
      </c>
      <c r="O265" s="35">
        <v>24.049878438313801</v>
      </c>
      <c r="P265" s="35">
        <v>58.880736866216544</v>
      </c>
      <c r="Q265" s="34">
        <v>8965.8791809082031</v>
      </c>
      <c r="R265" s="34">
        <v>334.46200974782306</v>
      </c>
      <c r="U265" s="36">
        <v>28.341051207648384</v>
      </c>
      <c r="V265" s="38">
        <v>0.89372158513629485</v>
      </c>
      <c r="W265" s="36">
        <v>19.153023058427245</v>
      </c>
      <c r="X265" s="35">
        <v>4080.8678887685141</v>
      </c>
      <c r="Y265" s="34">
        <v>2147.9993557400176</v>
      </c>
      <c r="Z265" s="35">
        <v>1932.8685330284966</v>
      </c>
      <c r="AA265" s="34">
        <v>941.48421499464246</v>
      </c>
      <c r="AB265" s="34">
        <v>17.45769904057185</v>
      </c>
      <c r="AC265" s="34">
        <v>11.279171248277029</v>
      </c>
      <c r="AD265" s="34">
        <v>12.377878020207087</v>
      </c>
      <c r="AE265" s="39">
        <v>14.162633114769347</v>
      </c>
      <c r="AF265" s="39">
        <v>10.621974836077008</v>
      </c>
      <c r="AG265" s="39">
        <v>7.0813165573846728</v>
      </c>
      <c r="AH265" s="35">
        <v>3452.3385672086492</v>
      </c>
      <c r="AI265" s="35">
        <v>7062.3317987564515</v>
      </c>
      <c r="AJ265" s="35">
        <v>10850.031063861166</v>
      </c>
      <c r="AK265" s="35">
        <v>2326.0767918115262</v>
      </c>
      <c r="AL265" s="35">
        <v>4833.9298789939003</v>
      </c>
      <c r="AM265" s="35">
        <v>8686.768117802987</v>
      </c>
      <c r="AN265" s="38">
        <v>9.7220678249673675E-2</v>
      </c>
      <c r="AO265" s="38">
        <v>9.1852326949534643E-2</v>
      </c>
      <c r="AP265" s="38">
        <v>8.7461922887599644E-2</v>
      </c>
      <c r="AQ265" s="36">
        <v>17.267597423179787</v>
      </c>
      <c r="AR265" s="36">
        <v>10.526418114837826</v>
      </c>
      <c r="AS265" s="36">
        <v>11.439313763635981</v>
      </c>
      <c r="AT265" s="36">
        <v>10.090634017379017</v>
      </c>
      <c r="AU265" s="36">
        <v>22.582654188968991</v>
      </c>
      <c r="AV265" s="36">
        <v>78.616340834453638</v>
      </c>
      <c r="AW265" s="36">
        <v>130.19299129481158</v>
      </c>
      <c r="AX265" s="36">
        <v>103.35163520671891</v>
      </c>
      <c r="AY265" s="36">
        <v>72.359779542590033</v>
      </c>
      <c r="AZ265" s="40">
        <v>0.99536516591905255</v>
      </c>
      <c r="BA265" s="40">
        <v>0.99502477713985393</v>
      </c>
      <c r="BB265" s="40">
        <v>0.99322179019081402</v>
      </c>
      <c r="BC265" s="40">
        <v>0.99566195146570347</v>
      </c>
      <c r="BD265" s="40">
        <v>0.99532830331546529</v>
      </c>
      <c r="BE265" s="40">
        <v>0.99094987459451878</v>
      </c>
      <c r="BF265" s="36">
        <v>123.43053161162531</v>
      </c>
      <c r="BG265" s="36">
        <v>130.6444855402849</v>
      </c>
      <c r="BH265" s="36">
        <v>137.20256317050811</v>
      </c>
      <c r="BJ265" s="41"/>
      <c r="BK265" s="41"/>
      <c r="BL265" s="35">
        <v>32</v>
      </c>
      <c r="BM265" s="35">
        <v>24</v>
      </c>
      <c r="BN265" s="35">
        <v>16</v>
      </c>
      <c r="BO265" s="35">
        <v>2496</v>
      </c>
      <c r="BP265" s="35">
        <v>1152</v>
      </c>
      <c r="BQ265" s="35">
        <v>384</v>
      </c>
      <c r="BR265" s="35">
        <v>4032</v>
      </c>
      <c r="BS265" s="34">
        <v>109.25781758626302</v>
      </c>
      <c r="BT265" s="35">
        <v>13</v>
      </c>
      <c r="BU265" s="35">
        <v>29</v>
      </c>
      <c r="BV265" s="35">
        <v>71</v>
      </c>
      <c r="BW265" s="35">
        <v>29</v>
      </c>
      <c r="BX265" s="37"/>
      <c r="BY265" s="40">
        <v>0.98534299727138552</v>
      </c>
      <c r="CA265" s="38">
        <v>9.3941404975697335E-2</v>
      </c>
      <c r="CB265" s="38">
        <v>9.4757458319912627E-2</v>
      </c>
      <c r="CC265" s="36">
        <v>41.114748309055962</v>
      </c>
      <c r="CD265" s="36">
        <v>39.23332930165359</v>
      </c>
      <c r="CE265" s="35">
        <v>118.23240197313116</v>
      </c>
      <c r="CF265" s="36">
        <v>22.496850293159049</v>
      </c>
      <c r="CG265" s="42">
        <v>0.98534299727138552</v>
      </c>
      <c r="CH265" s="35">
        <v>3648.3863715771058</v>
      </c>
      <c r="CI265" s="42">
        <v>0.99340807798601716</v>
      </c>
      <c r="CJ265" s="42">
        <v>0.99480125175823775</v>
      </c>
      <c r="CK265" s="43">
        <v>0.85027136572303663</v>
      </c>
      <c r="CM265" s="39"/>
      <c r="CN265" s="35"/>
      <c r="CO265" s="42">
        <v>0.99411260767888798</v>
      </c>
      <c r="CQ265" s="37">
        <v>0.89372158513629485</v>
      </c>
    </row>
    <row r="266" spans="1:95" ht="11.25" customHeight="1">
      <c r="A266" s="33">
        <v>44464</v>
      </c>
      <c r="B266" s="34">
        <v>165.04235156377158</v>
      </c>
      <c r="C266" s="35">
        <v>147.74725571274757</v>
      </c>
      <c r="D266" s="35">
        <v>147.74725571274757</v>
      </c>
      <c r="E266" s="35">
        <v>136.66321941216788</v>
      </c>
      <c r="F266" s="34">
        <v>124.23025520642598</v>
      </c>
      <c r="G266" s="36">
        <v>14.212923636039099</v>
      </c>
      <c r="H266" s="34">
        <v>14.212923636039099</v>
      </c>
      <c r="I266" s="34">
        <v>3458.8757527669272</v>
      </c>
      <c r="J266" s="35">
        <v>988.25021507626491</v>
      </c>
      <c r="K266" s="35">
        <v>329.41673835875497</v>
      </c>
      <c r="L266" s="34">
        <v>608.99705378214514</v>
      </c>
      <c r="M266" s="34">
        <v>25.451348324616749</v>
      </c>
      <c r="N266" s="35">
        <v>11.409225111035095</v>
      </c>
      <c r="O266" s="35">
        <v>25.451348324616749</v>
      </c>
      <c r="P266" s="35">
        <v>62.311921760268589</v>
      </c>
      <c r="Q266" s="34">
        <v>9455.3545328776036</v>
      </c>
      <c r="R266" s="34">
        <v>334.49017175038654</v>
      </c>
      <c r="U266" s="36">
        <v>28.698069784376358</v>
      </c>
      <c r="V266" s="38">
        <v>0.88318508303785614</v>
      </c>
      <c r="W266" s="36">
        <v>20.269136186271133</v>
      </c>
      <c r="X266" s="35">
        <v>4067.8728065490723</v>
      </c>
      <c r="Y266" s="34">
        <v>2141.2087993319074</v>
      </c>
      <c r="Z266" s="35">
        <v>1926.6640072171649</v>
      </c>
      <c r="AA266" s="34">
        <v>938.41379214090011</v>
      </c>
      <c r="AB266" s="34">
        <v>17.295095851023991</v>
      </c>
      <c r="AC266" s="34">
        <v>11.084036300579706</v>
      </c>
      <c r="AD266" s="34">
        <v>12.245863596598307</v>
      </c>
      <c r="AE266" s="39">
        <v>14.117860215375215</v>
      </c>
      <c r="AF266" s="39">
        <v>10.588395161531409</v>
      </c>
      <c r="AG266" s="39">
        <v>7.0589301076876065</v>
      </c>
      <c r="AH266" s="35">
        <v>3619.7218006583948</v>
      </c>
      <c r="AI266" s="35">
        <v>7404.8734867365456</v>
      </c>
      <c r="AJ266" s="35">
        <v>11376.588402122816</v>
      </c>
      <c r="AK266" s="35">
        <v>2438.8635894252038</v>
      </c>
      <c r="AL266" s="35">
        <v>5068.3378830806678</v>
      </c>
      <c r="AM266" s="35">
        <v>9108.2116095840265</v>
      </c>
      <c r="AN266" s="38">
        <v>9.5880050092598285E-2</v>
      </c>
      <c r="AO266" s="38">
        <v>9.0987599140984352E-2</v>
      </c>
      <c r="AP266" s="38">
        <v>8.780229416703135E-2</v>
      </c>
      <c r="AQ266" s="36">
        <v>17.189016263415301</v>
      </c>
      <c r="AR266" s="36">
        <v>10.394577304502457</v>
      </c>
      <c r="AS266" s="36">
        <v>11.373263026982167</v>
      </c>
      <c r="AT266" s="36">
        <v>10.032917773167579</v>
      </c>
      <c r="AU266" s="36">
        <v>22.453395734750959</v>
      </c>
      <c r="AV266" s="36">
        <v>78.164616712068721</v>
      </c>
      <c r="AW266" s="36">
        <v>130.04460818064965</v>
      </c>
      <c r="AX266" s="36">
        <v>102.77788125263838</v>
      </c>
      <c r="AY266" s="36">
        <v>71.004315234139042</v>
      </c>
      <c r="AZ266" s="40">
        <v>0.99532190928574071</v>
      </c>
      <c r="BA266" s="40">
        <v>0.99497836393079098</v>
      </c>
      <c r="BB266" s="40">
        <v>0.99315870947764306</v>
      </c>
      <c r="BC266" s="40">
        <v>0.99588623249915675</v>
      </c>
      <c r="BD266" s="40">
        <v>0.99556986999432184</v>
      </c>
      <c r="BE266" s="40">
        <v>0.99141822565586635</v>
      </c>
      <c r="BF266" s="36">
        <v>125.1563801688749</v>
      </c>
      <c r="BG266" s="36">
        <v>131.88610440644911</v>
      </c>
      <c r="BH266" s="36">
        <v>136.67068854911366</v>
      </c>
      <c r="BJ266" s="41"/>
      <c r="BK266" s="41"/>
      <c r="BL266" s="35">
        <v>32</v>
      </c>
      <c r="BM266" s="35">
        <v>24</v>
      </c>
      <c r="BN266" s="35">
        <v>16</v>
      </c>
      <c r="BO266" s="35">
        <v>2496</v>
      </c>
      <c r="BP266" s="35">
        <v>1152</v>
      </c>
      <c r="BQ266" s="35">
        <v>384</v>
      </c>
      <c r="BR266" s="35">
        <v>4032</v>
      </c>
      <c r="BS266" s="34">
        <v>110.10573728879292</v>
      </c>
      <c r="BT266" s="35">
        <v>13</v>
      </c>
      <c r="BU266" s="35">
        <v>29</v>
      </c>
      <c r="BV266" s="35">
        <v>71</v>
      </c>
      <c r="BW266" s="35">
        <v>29</v>
      </c>
      <c r="BX266" s="37"/>
      <c r="BY266" s="40">
        <v>0.98520624819159397</v>
      </c>
      <c r="CA266" s="38">
        <v>9.3022024839991113E-2</v>
      </c>
      <c r="CB266" s="38">
        <v>9.3712896875416507E-2</v>
      </c>
      <c r="CC266" s="36">
        <v>40.624995748202004</v>
      </c>
      <c r="CD266" s="36">
        <v>38.956856594899925</v>
      </c>
      <c r="CE266" s="35">
        <v>117.61870184510506</v>
      </c>
      <c r="CF266" s="36">
        <v>22.368005630867888</v>
      </c>
      <c r="CG266" s="42">
        <v>0.98520624819159397</v>
      </c>
      <c r="CH266" s="35">
        <v>3825.3179609609388</v>
      </c>
      <c r="CI266" s="42">
        <v>0.99334660580261325</v>
      </c>
      <c r="CJ266" s="42">
        <v>0.9950701154026832</v>
      </c>
      <c r="CK266" s="43">
        <v>0.85029102856861938</v>
      </c>
      <c r="CM266" s="39"/>
      <c r="CN266" s="35"/>
      <c r="CO266" s="42">
        <v>0.99414632613571663</v>
      </c>
      <c r="CQ266" s="37">
        <v>0.88318508303785614</v>
      </c>
    </row>
    <row r="267" spans="1:95" ht="11.25" customHeight="1">
      <c r="A267" s="33">
        <v>44463</v>
      </c>
      <c r="B267" s="34">
        <v>165.7717661857605</v>
      </c>
      <c r="C267" s="35">
        <v>148.46689846118292</v>
      </c>
      <c r="D267" s="35">
        <v>148.46689846118292</v>
      </c>
      <c r="E267" s="35">
        <v>137.44834651549658</v>
      </c>
      <c r="F267" s="34">
        <v>124.95377111434937</v>
      </c>
      <c r="G267" s="36">
        <v>14.341897696256638</v>
      </c>
      <c r="H267" s="34">
        <v>14.341897696256638</v>
      </c>
      <c r="I267" s="34">
        <v>3470.4150365193686</v>
      </c>
      <c r="J267" s="35">
        <v>991.54715329124815</v>
      </c>
      <c r="K267" s="35">
        <v>330.51571776374936</v>
      </c>
      <c r="L267" s="34">
        <v>611.73056475321448</v>
      </c>
      <c r="M267" s="34">
        <v>26.38851175705592</v>
      </c>
      <c r="N267" s="35">
        <v>11.829332856611275</v>
      </c>
      <c r="O267" s="35">
        <v>26.38851175705592</v>
      </c>
      <c r="P267" s="35">
        <v>64.606356370723105</v>
      </c>
      <c r="Q267" s="34">
        <v>9676.1995137532558</v>
      </c>
      <c r="R267" s="34">
        <v>337.33141835530597</v>
      </c>
      <c r="U267" s="36">
        <v>28.737847098597779</v>
      </c>
      <c r="V267" s="38">
        <v>0.88202040659662084</v>
      </c>
      <c r="W267" s="36">
        <v>21.015481448558493</v>
      </c>
      <c r="X267" s="35">
        <v>4082.145601272583</v>
      </c>
      <c r="Y267" s="34">
        <v>2148.352165464371</v>
      </c>
      <c r="Z267" s="35">
        <v>1933.7934358082121</v>
      </c>
      <c r="AA267" s="34">
        <v>942.2462825169639</v>
      </c>
      <c r="AB267" s="34">
        <v>17.304867724577587</v>
      </c>
      <c r="AC267" s="34">
        <v>11.01855194568634</v>
      </c>
      <c r="AD267" s="34">
        <v>12.336867382129034</v>
      </c>
      <c r="AE267" s="39">
        <v>14.164959332732117</v>
      </c>
      <c r="AF267" s="39">
        <v>10.623719499549088</v>
      </c>
      <c r="AG267" s="39">
        <v>7.0824796663660576</v>
      </c>
      <c r="AH267" s="35">
        <v>3698.1678008877343</v>
      </c>
      <c r="AI267" s="35">
        <v>7562.0645009373211</v>
      </c>
      <c r="AJ267" s="35">
        <v>11612.912869213293</v>
      </c>
      <c r="AK267" s="35">
        <v>2492.0561165442127</v>
      </c>
      <c r="AL267" s="35">
        <v>5177.1862907126961</v>
      </c>
      <c r="AM267" s="35">
        <v>9299.6358640092803</v>
      </c>
      <c r="AN267" s="38">
        <v>9.5828636969754771E-2</v>
      </c>
      <c r="AO267" s="38">
        <v>9.109643455673247E-2</v>
      </c>
      <c r="AP267" s="38">
        <v>8.8377714826966075E-2</v>
      </c>
      <c r="AQ267" s="36">
        <v>17.10703093337349</v>
      </c>
      <c r="AR267" s="36">
        <v>10.274145871861169</v>
      </c>
      <c r="AS267" s="36">
        <v>11.385240278123826</v>
      </c>
      <c r="AT267" s="36">
        <v>10.200804184381719</v>
      </c>
      <c r="AU267" s="36">
        <v>22.836590454847865</v>
      </c>
      <c r="AV267" s="36">
        <v>79.53436837567574</v>
      </c>
      <c r="AW267" s="36">
        <v>130.37630070877708</v>
      </c>
      <c r="AX267" s="36">
        <v>102.86173589730491</v>
      </c>
      <c r="AY267" s="36">
        <v>70.684013580473561</v>
      </c>
      <c r="AZ267" s="40">
        <v>0.99525318359483195</v>
      </c>
      <c r="BA267" s="40">
        <v>0.99490292404497893</v>
      </c>
      <c r="BB267" s="40">
        <v>0.99305280794694795</v>
      </c>
      <c r="BC267" s="40">
        <v>0.99590667155660695</v>
      </c>
      <c r="BD267" s="40">
        <v>0.99558899580341265</v>
      </c>
      <c r="BE267" s="40">
        <v>0.99144758251411924</v>
      </c>
      <c r="BF267" s="36">
        <v>125.22352795007836</v>
      </c>
      <c r="BG267" s="36">
        <v>131.72853645031205</v>
      </c>
      <c r="BH267" s="36">
        <v>135.78083596633712</v>
      </c>
      <c r="BJ267" s="41"/>
      <c r="BK267" s="41"/>
      <c r="BL267" s="35">
        <v>32</v>
      </c>
      <c r="BM267" s="35">
        <v>24</v>
      </c>
      <c r="BN267" s="35">
        <v>16</v>
      </c>
      <c r="BO267" s="35">
        <v>2496</v>
      </c>
      <c r="BP267" s="35">
        <v>1152</v>
      </c>
      <c r="BQ267" s="35">
        <v>384</v>
      </c>
      <c r="BR267" s="35">
        <v>4032</v>
      </c>
      <c r="BS267" s="34">
        <v>110.61939573287964</v>
      </c>
      <c r="BT267" s="35">
        <v>13</v>
      </c>
      <c r="BU267" s="35">
        <v>29</v>
      </c>
      <c r="BV267" s="35">
        <v>71</v>
      </c>
      <c r="BW267" s="35">
        <v>29</v>
      </c>
      <c r="BX267" s="37"/>
      <c r="BY267" s="40">
        <v>0.98499050366127172</v>
      </c>
      <c r="CA267" s="38">
        <v>9.3122184654741452E-2</v>
      </c>
      <c r="CB267" s="38">
        <v>9.376696750481614E-2</v>
      </c>
      <c r="CC267" s="36">
        <v>40.66028705239296</v>
      </c>
      <c r="CD267" s="36">
        <v>38.766417083358483</v>
      </c>
      <c r="CE267" s="35">
        <v>117.71305620959606</v>
      </c>
      <c r="CF267" s="36">
        <v>22.7491258553836</v>
      </c>
      <c r="CG267" s="42">
        <v>0.98499050366127172</v>
      </c>
      <c r="CH267" s="35">
        <v>3907.5770946366429</v>
      </c>
      <c r="CI267" s="42">
        <v>0.99324683528489421</v>
      </c>
      <c r="CJ267" s="42">
        <v>0.99509156106878671</v>
      </c>
      <c r="CK267" s="43">
        <v>0.85014484427931447</v>
      </c>
      <c r="CM267" s="39"/>
      <c r="CN267" s="35"/>
      <c r="CO267" s="42">
        <v>0.99404658753880215</v>
      </c>
      <c r="CQ267" s="37">
        <v>0.88202040659662084</v>
      </c>
    </row>
    <row r="268" spans="1:95" ht="11.25" customHeight="1">
      <c r="A268" s="33">
        <v>44462</v>
      </c>
      <c r="B268" s="34">
        <v>165.11523723602295</v>
      </c>
      <c r="C268" s="35">
        <v>147.77333998680115</v>
      </c>
      <c r="D268" s="35">
        <v>147.77333998680115</v>
      </c>
      <c r="E268" s="35">
        <v>136.68227323889732</v>
      </c>
      <c r="F268" s="34">
        <v>124.424289782842</v>
      </c>
      <c r="G268" s="36">
        <v>14.370076795419058</v>
      </c>
      <c r="H268" s="34">
        <v>14.370076795419058</v>
      </c>
      <c r="I268" s="34">
        <v>3472.0548121134439</v>
      </c>
      <c r="J268" s="35">
        <v>1029.783460846967</v>
      </c>
      <c r="K268" s="35">
        <v>332.5793515266908</v>
      </c>
      <c r="L268" s="34">
        <v>611.71700286865234</v>
      </c>
      <c r="M268" s="34">
        <v>26.753261009852093</v>
      </c>
      <c r="N268" s="35">
        <v>11.841329223130476</v>
      </c>
      <c r="O268" s="35">
        <v>28.008645483364493</v>
      </c>
      <c r="P268" s="35">
        <v>64.720159006078461</v>
      </c>
      <c r="Q268" s="34">
        <v>9616.6325276692714</v>
      </c>
      <c r="R268" s="34">
        <v>336.31781927744549</v>
      </c>
      <c r="U268" s="36">
        <v>28.986405222504231</v>
      </c>
      <c r="V268" s="38">
        <v>0.87478423687625939</v>
      </c>
      <c r="W268" s="36">
        <v>21.701554266333435</v>
      </c>
      <c r="X268" s="35">
        <v>4083.7718149820962</v>
      </c>
      <c r="Y268" s="34">
        <v>2109.6919997397858</v>
      </c>
      <c r="Z268" s="35">
        <v>1974.0798152423101</v>
      </c>
      <c r="AA268" s="34">
        <v>944.29635439534309</v>
      </c>
      <c r="AB268" s="34">
        <v>17.341897249221802</v>
      </c>
      <c r="AC268" s="34">
        <v>11.091066747903824</v>
      </c>
      <c r="AD268" s="34">
        <v>12.289925138155619</v>
      </c>
      <c r="AE268" s="39">
        <v>13.910057141141445</v>
      </c>
      <c r="AF268" s="39">
        <v>11.033394223360363</v>
      </c>
      <c r="AG268" s="39">
        <v>7.1267003898576604</v>
      </c>
      <c r="AH268" s="35">
        <v>3618.508860467176</v>
      </c>
      <c r="AI268" s="35">
        <v>7534.0568982708073</v>
      </c>
      <c r="AJ268" s="35">
        <v>11594.998734822218</v>
      </c>
      <c r="AK268" s="35">
        <v>2466.0962749177638</v>
      </c>
      <c r="AL268" s="35">
        <v>5106.1090963494253</v>
      </c>
      <c r="AM268" s="35">
        <v>9274.5180555800725</v>
      </c>
      <c r="AN268" s="38">
        <v>9.3744402046265635E-2</v>
      </c>
      <c r="AO268" s="38">
        <v>9.4194403180212591E-2</v>
      </c>
      <c r="AP268" s="38">
        <v>8.8891351265754787E-2</v>
      </c>
      <c r="AQ268" s="36">
        <v>16.966027121028311</v>
      </c>
      <c r="AR268" s="36">
        <v>10.117540151603556</v>
      </c>
      <c r="AS268" s="36">
        <v>11.319659845961029</v>
      </c>
      <c r="AT268" s="36">
        <v>10.049820445678208</v>
      </c>
      <c r="AU268" s="36">
        <v>25.314364602000587</v>
      </c>
      <c r="AV268" s="36">
        <v>79.729535959685165</v>
      </c>
      <c r="AW268" s="36">
        <v>129.80293708751981</v>
      </c>
      <c r="AX268" s="36">
        <v>102.46722756309988</v>
      </c>
      <c r="AY268" s="36">
        <v>70.134215232580615</v>
      </c>
      <c r="AZ268" s="40">
        <v>0.9951983507928841</v>
      </c>
      <c r="BA268" s="40">
        <v>0.99451467938603411</v>
      </c>
      <c r="BB268" s="40">
        <v>0.99302172267947242</v>
      </c>
      <c r="BC268" s="40">
        <v>0.99592480612055057</v>
      </c>
      <c r="BD268" s="40">
        <v>0.99504233769307848</v>
      </c>
      <c r="BE268" s="40">
        <v>0.99140337692137925</v>
      </c>
      <c r="BF268" s="36">
        <v>128.00764352923863</v>
      </c>
      <c r="BG268" s="36">
        <v>127.39610417236381</v>
      </c>
      <c r="BH268" s="36">
        <v>134.9962603687292</v>
      </c>
      <c r="BJ268" s="41"/>
      <c r="BK268" s="41"/>
      <c r="BL268" s="35">
        <v>31.229166666666668</v>
      </c>
      <c r="BM268" s="35">
        <v>24.770833333333332</v>
      </c>
      <c r="BN268" s="35">
        <v>16</v>
      </c>
      <c r="BO268" s="35">
        <v>2435.875</v>
      </c>
      <c r="BP268" s="35">
        <v>1189</v>
      </c>
      <c r="BQ268" s="35">
        <v>384</v>
      </c>
      <c r="BR268" s="35">
        <v>4008.875</v>
      </c>
      <c r="BS268" s="34">
        <v>109.99823530515035</v>
      </c>
      <c r="BT268" s="35">
        <v>14.541666666666666</v>
      </c>
      <c r="BU268" s="35">
        <v>34.395833333333336</v>
      </c>
      <c r="BV268" s="35">
        <v>79.479166666666671</v>
      </c>
      <c r="BW268" s="35">
        <v>32.854166666666664</v>
      </c>
      <c r="BX268" s="37"/>
      <c r="BY268" s="40">
        <v>0.98475850161681122</v>
      </c>
      <c r="CA268" s="38">
        <v>9.3111914284246936E-2</v>
      </c>
      <c r="CB268" s="38">
        <v>9.3413007290516631E-2</v>
      </c>
      <c r="CC268" s="36">
        <v>40.722889135281243</v>
      </c>
      <c r="CD268" s="36">
        <v>38.403227118592895</v>
      </c>
      <c r="CE268" s="35">
        <v>117.04714647602792</v>
      </c>
      <c r="CF268" s="36">
        <v>22.92219463055525</v>
      </c>
      <c r="CG268" s="42">
        <v>0.98475850161681122</v>
      </c>
      <c r="CH268" s="35">
        <v>3901.264297980736</v>
      </c>
      <c r="CI268" s="42">
        <v>0.99314241257027902</v>
      </c>
      <c r="CJ268" s="42">
        <v>0.99491898755189212</v>
      </c>
      <c r="CK268" s="43">
        <v>0.85020783957016111</v>
      </c>
      <c r="CM268" s="39"/>
      <c r="CN268" s="35"/>
      <c r="CO268" s="42">
        <v>0.99400129569729145</v>
      </c>
      <c r="CQ268" s="37">
        <v>0.87478423687625939</v>
      </c>
    </row>
    <row r="269" spans="1:95" ht="11.25" customHeight="1">
      <c r="A269" s="33">
        <v>44461</v>
      </c>
      <c r="B269" s="34">
        <v>164.55374924341837</v>
      </c>
      <c r="C269" s="35">
        <v>147.19482002655664</v>
      </c>
      <c r="D269" s="35">
        <v>147.19482002655664</v>
      </c>
      <c r="E269" s="35">
        <v>136.07256352901459</v>
      </c>
      <c r="F269" s="34">
        <v>123.79098375638326</v>
      </c>
      <c r="G269" s="36">
        <v>14.38429476817449</v>
      </c>
      <c r="H269" s="34">
        <v>14.38429476817449</v>
      </c>
      <c r="I269" s="34">
        <v>3471.5711135864258</v>
      </c>
      <c r="J269" s="35">
        <v>1040.9508586466045</v>
      </c>
      <c r="K269" s="35">
        <v>333.10427476691342</v>
      </c>
      <c r="L269" s="34">
        <v>613.4928925832113</v>
      </c>
      <c r="M269" s="34">
        <v>26.560998539129894</v>
      </c>
      <c r="N269" s="35">
        <v>11.718087590792599</v>
      </c>
      <c r="O269" s="35">
        <v>28.12341021790224</v>
      </c>
      <c r="P269" s="35">
        <v>64.058878829666213</v>
      </c>
      <c r="Q269" s="34">
        <v>9560.6004842122402</v>
      </c>
      <c r="R269" s="34">
        <v>335.83947118123371</v>
      </c>
      <c r="U269" s="36">
        <v>29.327986372841728</v>
      </c>
      <c r="V269" s="38">
        <v>0.86495579133144551</v>
      </c>
      <c r="W269" s="36">
        <v>21.659429666819349</v>
      </c>
      <c r="X269" s="35">
        <v>4085.0640061696372</v>
      </c>
      <c r="Y269" s="34">
        <v>2097.5159801729078</v>
      </c>
      <c r="Z269" s="35">
        <v>1987.5480259967294</v>
      </c>
      <c r="AA269" s="34">
        <v>946.59716735012466</v>
      </c>
      <c r="AB269" s="34">
        <v>17.358929216861725</v>
      </c>
      <c r="AC269" s="34">
        <v>11.122256497542063</v>
      </c>
      <c r="AD269" s="34">
        <v>12.217835326989492</v>
      </c>
      <c r="AE269" s="39">
        <v>13.829775693447743</v>
      </c>
      <c r="AF269" s="39">
        <v>11.153044914070763</v>
      </c>
      <c r="AG269" s="39">
        <v>7.1379487450052874</v>
      </c>
      <c r="AH269" s="35">
        <v>3600.2520551606754</v>
      </c>
      <c r="AI269" s="35">
        <v>7528.438730976025</v>
      </c>
      <c r="AJ269" s="35">
        <v>11581.324864284778</v>
      </c>
      <c r="AK269" s="35">
        <v>2462.4844440409938</v>
      </c>
      <c r="AL269" s="35">
        <v>5089.9787391863338</v>
      </c>
      <c r="AM269" s="35">
        <v>9265.7351080925528</v>
      </c>
      <c r="AN269" s="38">
        <v>9.2560354285952967E-2</v>
      </c>
      <c r="AO269" s="38">
        <v>9.463291543001992E-2</v>
      </c>
      <c r="AP269" s="38">
        <v>8.8784731279519177E-2</v>
      </c>
      <c r="AQ269" s="36">
        <v>16.920809082383752</v>
      </c>
      <c r="AR269" s="36">
        <v>10.064310536449621</v>
      </c>
      <c r="AS269" s="36">
        <v>11.209181026070061</v>
      </c>
      <c r="AT269" s="36">
        <v>9.791073314437682</v>
      </c>
      <c r="AU269" s="36">
        <v>25.485567276977303</v>
      </c>
      <c r="AV269" s="36">
        <v>78.225500576043629</v>
      </c>
      <c r="AW269" s="36">
        <v>129.23615808456199</v>
      </c>
      <c r="AX269" s="36">
        <v>101.94012036476896</v>
      </c>
      <c r="AY269" s="36">
        <v>69.539097728209995</v>
      </c>
      <c r="AZ269" s="40">
        <v>0.99524135568890626</v>
      </c>
      <c r="BA269" s="40">
        <v>0.99447474898050403</v>
      </c>
      <c r="BB269" s="40">
        <v>0.99308647634727676</v>
      </c>
      <c r="BC269" s="40">
        <v>0.99602390450094769</v>
      </c>
      <c r="BD269" s="40">
        <v>0.99499299140863384</v>
      </c>
      <c r="BE269" s="40">
        <v>0.99155755051666405</v>
      </c>
      <c r="BF269" s="36">
        <v>129.64513902926072</v>
      </c>
      <c r="BG269" s="36">
        <v>126.80577308086717</v>
      </c>
      <c r="BH269" s="36">
        <v>135.15837494873574</v>
      </c>
      <c r="BJ269" s="41"/>
      <c r="BK269" s="41"/>
      <c r="BL269" s="35">
        <v>31</v>
      </c>
      <c r="BM269" s="35">
        <v>25</v>
      </c>
      <c r="BN269" s="35">
        <v>16</v>
      </c>
      <c r="BO269" s="35">
        <v>2418</v>
      </c>
      <c r="BP269" s="35">
        <v>1200</v>
      </c>
      <c r="BQ269" s="35">
        <v>384</v>
      </c>
      <c r="BR269" s="35">
        <v>4002</v>
      </c>
      <c r="BS269" s="34">
        <v>109.39823031425476</v>
      </c>
      <c r="BT269" s="35">
        <v>15</v>
      </c>
      <c r="BU269" s="35">
        <v>36</v>
      </c>
      <c r="BV269" s="35">
        <v>82</v>
      </c>
      <c r="BW269" s="35">
        <v>34</v>
      </c>
      <c r="BX269" s="37"/>
      <c r="BY269" s="40">
        <v>0.98488864069143911</v>
      </c>
      <c r="CA269" s="38">
        <v>9.2619474171024979E-2</v>
      </c>
      <c r="CB269" s="38">
        <v>9.2819533231082843E-2</v>
      </c>
      <c r="CC269" s="36">
        <v>40.69902104139328</v>
      </c>
      <c r="CD269" s="36">
        <v>38.194300644903436</v>
      </c>
      <c r="CE269" s="35">
        <v>116.46665436852557</v>
      </c>
      <c r="CF269" s="36">
        <v>22.487920341651652</v>
      </c>
      <c r="CG269" s="42">
        <v>0.98488864069143911</v>
      </c>
      <c r="CH269" s="35">
        <v>3903.1244763174072</v>
      </c>
      <c r="CI269" s="42">
        <v>0.99319493941320824</v>
      </c>
      <c r="CJ269" s="42">
        <v>0.99497939567392191</v>
      </c>
      <c r="CK269" s="43">
        <v>0.84982049445084373</v>
      </c>
      <c r="CM269" s="39"/>
      <c r="CN269" s="35"/>
      <c r="CO269" s="42">
        <v>0.99411494463393946</v>
      </c>
      <c r="CQ269" s="37">
        <v>0.86495579133144551</v>
      </c>
    </row>
    <row r="270" spans="1:95" ht="11.25" customHeight="1">
      <c r="A270" s="33">
        <v>44460</v>
      </c>
      <c r="B270" s="34">
        <v>164.51139990488687</v>
      </c>
      <c r="C270" s="35">
        <v>147.0988980134328</v>
      </c>
      <c r="D270" s="35">
        <v>147.0988980134328</v>
      </c>
      <c r="E270" s="35">
        <v>136.04900972048441</v>
      </c>
      <c r="F270" s="34">
        <v>123.46920283635457</v>
      </c>
      <c r="G270" s="36">
        <v>14.382091909646988</v>
      </c>
      <c r="H270" s="34">
        <v>14.382091909646988</v>
      </c>
      <c r="I270" s="34">
        <v>3472.5671259562173</v>
      </c>
      <c r="J270" s="35">
        <v>1041.24951303035</v>
      </c>
      <c r="K270" s="35">
        <v>333.19984416971204</v>
      </c>
      <c r="L270" s="34">
        <v>613.83286221822107</v>
      </c>
      <c r="M270" s="34">
        <v>26.432629108428955</v>
      </c>
      <c r="N270" s="35">
        <v>11.661454018424539</v>
      </c>
      <c r="O270" s="35">
        <v>27.987489644218893</v>
      </c>
      <c r="P270" s="35">
        <v>63.749281967387475</v>
      </c>
      <c r="Q270" s="34">
        <v>9345.2596537272129</v>
      </c>
      <c r="R270" s="34">
        <v>336.11246363321942</v>
      </c>
      <c r="U270" s="36">
        <v>29.218748852058688</v>
      </c>
      <c r="V270" s="38">
        <v>0.8680844429122706</v>
      </c>
      <c r="W270" s="36">
        <v>21.554749541501746</v>
      </c>
      <c r="X270" s="35">
        <v>4086.3999881744385</v>
      </c>
      <c r="Y270" s="34">
        <v>2098.1177687561553</v>
      </c>
      <c r="Z270" s="35">
        <v>1988.2822194182831</v>
      </c>
      <c r="AA270" s="34">
        <v>947.0327063879331</v>
      </c>
      <c r="AB270" s="34">
        <v>17.41250189145406</v>
      </c>
      <c r="AC270" s="34">
        <v>11.049888292948404</v>
      </c>
      <c r="AD270" s="34">
        <v>12.498689840237299</v>
      </c>
      <c r="AE270" s="39">
        <v>13.833743530260366</v>
      </c>
      <c r="AF270" s="39">
        <v>11.156244782468036</v>
      </c>
      <c r="AG270" s="39">
        <v>7.139996660779544</v>
      </c>
      <c r="AH270" s="35">
        <v>3530.6968638483377</v>
      </c>
      <c r="AI270" s="35">
        <v>7381.8779324384659</v>
      </c>
      <c r="AJ270" s="35">
        <v>11354.29367626028</v>
      </c>
      <c r="AK270" s="35">
        <v>2415.0354800373507</v>
      </c>
      <c r="AL270" s="35">
        <v>4991.3117434554197</v>
      </c>
      <c r="AM270" s="35">
        <v>9084.7700268191638</v>
      </c>
      <c r="AN270" s="38">
        <v>9.2799717167582271E-2</v>
      </c>
      <c r="AO270" s="38">
        <v>9.4598679054365267E-2</v>
      </c>
      <c r="AP270" s="38">
        <v>8.8201956753714533E-2</v>
      </c>
      <c r="AQ270" s="36">
        <v>16.964354088180546</v>
      </c>
      <c r="AR270" s="36">
        <v>9.9928497243732615</v>
      </c>
      <c r="AS270" s="36">
        <v>11.458304531106272</v>
      </c>
      <c r="AT270" s="36">
        <v>9.9739891819586202</v>
      </c>
      <c r="AU270" s="36">
        <v>25.96475253525038</v>
      </c>
      <c r="AV270" s="36">
        <v>79.7081819279434</v>
      </c>
      <c r="AW270" s="36">
        <v>129.40618691941825</v>
      </c>
      <c r="AX270" s="36">
        <v>102.37524068825563</v>
      </c>
      <c r="AY270" s="36">
        <v>70.271910644513625</v>
      </c>
      <c r="AZ270" s="40">
        <v>0.99517131151288751</v>
      </c>
      <c r="BA270" s="40">
        <v>0.99439275864086918</v>
      </c>
      <c r="BB270" s="40">
        <v>0.99298284031635431</v>
      </c>
      <c r="BC270" s="40">
        <v>0.99587004445093941</v>
      </c>
      <c r="BD270" s="40">
        <v>0.99479801024864956</v>
      </c>
      <c r="BE270" s="40">
        <v>0.99122617504982113</v>
      </c>
      <c r="BF270" s="36">
        <v>129.31073893608763</v>
      </c>
      <c r="BG270" s="36">
        <v>126.85166558302231</v>
      </c>
      <c r="BH270" s="36">
        <v>136.05140341168942</v>
      </c>
      <c r="BJ270" s="41"/>
      <c r="BK270" s="41"/>
      <c r="BL270" s="35">
        <v>31</v>
      </c>
      <c r="BM270" s="35">
        <v>25</v>
      </c>
      <c r="BN270" s="35">
        <v>16</v>
      </c>
      <c r="BO270" s="35">
        <v>2418</v>
      </c>
      <c r="BP270" s="35">
        <v>1200</v>
      </c>
      <c r="BQ270" s="35">
        <v>384</v>
      </c>
      <c r="BR270" s="35">
        <v>4002</v>
      </c>
      <c r="BS270" s="34">
        <v>109.1399028301239</v>
      </c>
      <c r="BT270" s="35">
        <v>15</v>
      </c>
      <c r="BU270" s="35">
        <v>36</v>
      </c>
      <c r="BV270" s="35">
        <v>82</v>
      </c>
      <c r="BW270" s="35">
        <v>34</v>
      </c>
      <c r="BX270" s="37"/>
      <c r="BY270" s="40">
        <v>0.98466683718253956</v>
      </c>
      <c r="CA270" s="38">
        <v>9.2639743305133998E-2</v>
      </c>
      <c r="CB270" s="38">
        <v>9.2897971606666324E-2</v>
      </c>
      <c r="CC270" s="36">
        <v>40.961080024639763</v>
      </c>
      <c r="CD270" s="36">
        <v>38.415508343660079</v>
      </c>
      <c r="CE270" s="35">
        <v>116.81524409679707</v>
      </c>
      <c r="CF270" s="36">
        <v>22.910488710160905</v>
      </c>
      <c r="CG270" s="42">
        <v>0.98466683718253956</v>
      </c>
      <c r="CH270" s="35">
        <v>3827.5066399738575</v>
      </c>
      <c r="CI270" s="42">
        <v>0.99309403442116317</v>
      </c>
      <c r="CJ270" s="42">
        <v>0.9947839744020277</v>
      </c>
      <c r="CK270" s="43">
        <v>0.84978639780868703</v>
      </c>
      <c r="CM270" s="39"/>
      <c r="CN270" s="35"/>
      <c r="CO270" s="42">
        <v>0.99400435911927909</v>
      </c>
      <c r="CQ270" s="37">
        <v>0.8680844429122706</v>
      </c>
    </row>
    <row r="271" spans="1:95" ht="11.25" customHeight="1">
      <c r="A271" s="33">
        <v>44459</v>
      </c>
      <c r="B271" s="34">
        <v>163.26723035176596</v>
      </c>
      <c r="C271" s="35">
        <v>145.70590871572495</v>
      </c>
      <c r="D271" s="35">
        <v>145.70590871572495</v>
      </c>
      <c r="E271" s="35">
        <v>134.31960351268449</v>
      </c>
      <c r="F271" s="34">
        <v>121.7154974937439</v>
      </c>
      <c r="G271" s="36">
        <v>14.34165088335673</v>
      </c>
      <c r="H271" s="34">
        <v>14.34165088335673</v>
      </c>
      <c r="I271" s="34">
        <v>3473.5214335123696</v>
      </c>
      <c r="J271" s="35">
        <v>1041.5356622225997</v>
      </c>
      <c r="K271" s="35">
        <v>333.29141191123188</v>
      </c>
      <c r="L271" s="34">
        <v>613.29823811848962</v>
      </c>
      <c r="M271" s="34">
        <v>24.741943558057148</v>
      </c>
      <c r="N271" s="35">
        <v>10.915563334436976</v>
      </c>
      <c r="O271" s="35">
        <v>26.197352002648746</v>
      </c>
      <c r="P271" s="35">
        <v>59.671746228255472</v>
      </c>
      <c r="Q271" s="34">
        <v>8654.6609242757168</v>
      </c>
      <c r="R271" s="34">
        <v>333.91659291585285</v>
      </c>
      <c r="U271" s="36">
        <v>28.754436704847549</v>
      </c>
      <c r="V271" s="38">
        <v>0.8815352089081715</v>
      </c>
      <c r="W271" s="36">
        <v>20.176063242752928</v>
      </c>
      <c r="X271" s="35">
        <v>4086.8196716308594</v>
      </c>
      <c r="Y271" s="34">
        <v>2098.6943593785381</v>
      </c>
      <c r="Z271" s="35">
        <v>1988.1253122523212</v>
      </c>
      <c r="AA271" s="34">
        <v>946.5896500297215</v>
      </c>
      <c r="AB271" s="34">
        <v>17.561321636041004</v>
      </c>
      <c r="AC271" s="34">
        <v>11.386305203040441</v>
      </c>
      <c r="AD271" s="34">
        <v>12.631081908941269</v>
      </c>
      <c r="AE271" s="39">
        <v>13.837545226671679</v>
      </c>
      <c r="AF271" s="39">
        <v>11.159310666670711</v>
      </c>
      <c r="AG271" s="39">
        <v>7.1419588266692546</v>
      </c>
      <c r="AH271" s="35">
        <v>3291.5452717577045</v>
      </c>
      <c r="AI271" s="35">
        <v>6884.4181791283745</v>
      </c>
      <c r="AJ271" s="35">
        <v>10593.265250882008</v>
      </c>
      <c r="AK271" s="35">
        <v>2251.2437472660804</v>
      </c>
      <c r="AL271" s="35">
        <v>4653.9828617229268</v>
      </c>
      <c r="AM271" s="35">
        <v>8474.087257022753</v>
      </c>
      <c r="AN271" s="38">
        <v>9.4601933011534758E-2</v>
      </c>
      <c r="AO271" s="38">
        <v>9.5943785474850815E-2</v>
      </c>
      <c r="AP271" s="38">
        <v>8.7926705371794173E-2</v>
      </c>
      <c r="AQ271" s="36">
        <v>17.108233535653202</v>
      </c>
      <c r="AR271" s="36">
        <v>10.30024261729206</v>
      </c>
      <c r="AS271" s="36">
        <v>11.59056462331562</v>
      </c>
      <c r="AT271" s="36">
        <v>10.173265096768514</v>
      </c>
      <c r="AU271" s="36">
        <v>26.476744010403127</v>
      </c>
      <c r="AV271" s="36">
        <v>81.248318678180041</v>
      </c>
      <c r="AW271" s="36">
        <v>128.94327773073053</v>
      </c>
      <c r="AX271" s="36">
        <v>102.53217768224658</v>
      </c>
      <c r="AY271" s="36">
        <v>71.603822065884955</v>
      </c>
      <c r="AZ271" s="40">
        <v>0.99515131875537999</v>
      </c>
      <c r="BA271" s="40">
        <v>0.99437098227883236</v>
      </c>
      <c r="BB271" s="40">
        <v>0.99295832761471703</v>
      </c>
      <c r="BC271" s="40">
        <v>0.99548104681728811</v>
      </c>
      <c r="BD271" s="40">
        <v>0.99431094939601872</v>
      </c>
      <c r="BE271" s="40">
        <v>0.99041214514154952</v>
      </c>
      <c r="BF271" s="36">
        <v>126.84730235413738</v>
      </c>
      <c r="BG271" s="36">
        <v>125.07323888263186</v>
      </c>
      <c r="BH271" s="36">
        <v>136.47730742620837</v>
      </c>
      <c r="BJ271" s="41"/>
      <c r="BK271" s="41"/>
      <c r="BL271" s="35">
        <v>31</v>
      </c>
      <c r="BM271" s="35">
        <v>25</v>
      </c>
      <c r="BN271" s="35">
        <v>16</v>
      </c>
      <c r="BO271" s="35">
        <v>2418</v>
      </c>
      <c r="BP271" s="35">
        <v>1200</v>
      </c>
      <c r="BQ271" s="35">
        <v>384</v>
      </c>
      <c r="BR271" s="35">
        <v>4002</v>
      </c>
      <c r="BS271" s="34">
        <v>107.38585567474365</v>
      </c>
      <c r="BT271" s="35">
        <v>15</v>
      </c>
      <c r="BU271" s="35">
        <v>36</v>
      </c>
      <c r="BV271" s="35">
        <v>82</v>
      </c>
      <c r="BW271" s="35">
        <v>34</v>
      </c>
      <c r="BX271" s="37"/>
      <c r="BY271" s="40">
        <v>0.98460222281760268</v>
      </c>
      <c r="CA271" s="38">
        <v>9.3963289377437406E-2</v>
      </c>
      <c r="CB271" s="38">
        <v>9.4363785970634925E-2</v>
      </c>
      <c r="CC271" s="36">
        <v>41.578708748022713</v>
      </c>
      <c r="CD271" s="36">
        <v>38.999040776260884</v>
      </c>
      <c r="CE271" s="35">
        <v>117.01624005740153</v>
      </c>
      <c r="CF271" s="36">
        <v>23.362461979598809</v>
      </c>
      <c r="CG271" s="42">
        <v>0.98460222281760268</v>
      </c>
      <c r="CH271" s="35">
        <v>3568.7996805731218</v>
      </c>
      <c r="CI271" s="42">
        <v>0.99306715260799283</v>
      </c>
      <c r="CJ271" s="42">
        <v>0.99429559137436374</v>
      </c>
      <c r="CK271" s="43">
        <v>0.84993264019556047</v>
      </c>
      <c r="CM271" s="39"/>
      <c r="CN271" s="35"/>
      <c r="CO271" s="42">
        <v>0.99388607838570253</v>
      </c>
      <c r="CQ271" s="37">
        <v>0.8815352089081715</v>
      </c>
    </row>
    <row r="272" spans="1:95" ht="11.25" customHeight="1">
      <c r="A272" s="33">
        <v>44458</v>
      </c>
      <c r="B272" s="34">
        <v>163.58604351679483</v>
      </c>
      <c r="C272" s="35">
        <v>145.99068186680475</v>
      </c>
      <c r="D272" s="35">
        <v>145.99068186680475</v>
      </c>
      <c r="E272" s="35">
        <v>134.57450414697328</v>
      </c>
      <c r="F272" s="34">
        <v>122.24527843793233</v>
      </c>
      <c r="G272" s="36">
        <v>14.257013668616613</v>
      </c>
      <c r="H272" s="34">
        <v>14.257013668616613</v>
      </c>
      <c r="I272" s="34">
        <v>3471.9564336140952</v>
      </c>
      <c r="J272" s="35">
        <v>1041.0663968857857</v>
      </c>
      <c r="K272" s="35">
        <v>333.14124700345138</v>
      </c>
      <c r="L272" s="34">
        <v>611.65130233764648</v>
      </c>
      <c r="M272" s="34">
        <v>24.949821710586548</v>
      </c>
      <c r="N272" s="35">
        <v>11.0072742840823</v>
      </c>
      <c r="O272" s="35">
        <v>26.417458281797522</v>
      </c>
      <c r="P272" s="35">
        <v>60.173099419649908</v>
      </c>
      <c r="Q272" s="34">
        <v>8807.6120402018223</v>
      </c>
      <c r="R272" s="34">
        <v>333.93737602233887</v>
      </c>
      <c r="U272" s="36">
        <v>28.649853026425401</v>
      </c>
      <c r="V272" s="38">
        <v>0.884599340612095</v>
      </c>
      <c r="W272" s="36">
        <v>20.345579543781508</v>
      </c>
      <c r="X272" s="35">
        <v>4083.6077359517417</v>
      </c>
      <c r="Y272" s="34">
        <v>2097.7487897248579</v>
      </c>
      <c r="Z272" s="35">
        <v>1985.8589462268835</v>
      </c>
      <c r="AA272" s="34">
        <v>944.79254934109781</v>
      </c>
      <c r="AB272" s="34">
        <v>17.595361649990082</v>
      </c>
      <c r="AC272" s="34">
        <v>11.416177719831467</v>
      </c>
      <c r="AD272" s="34">
        <v>12.608924080928167</v>
      </c>
      <c r="AE272" s="39">
        <v>13.831310701482581</v>
      </c>
      <c r="AF272" s="39">
        <v>11.154282823776274</v>
      </c>
      <c r="AG272" s="39">
        <v>7.138741007216816</v>
      </c>
      <c r="AH272" s="35">
        <v>3341.5264201628952</v>
      </c>
      <c r="AI272" s="35">
        <v>6994.4431844157953</v>
      </c>
      <c r="AJ272" s="35">
        <v>10771.254211132318</v>
      </c>
      <c r="AK272" s="35">
        <v>2284.9485996190747</v>
      </c>
      <c r="AL272" s="35">
        <v>4726.2803922919293</v>
      </c>
      <c r="AM272" s="35">
        <v>8612.7439594216139</v>
      </c>
      <c r="AN272" s="38">
        <v>9.4727568489507488E-2</v>
      </c>
      <c r="AO272" s="38">
        <v>9.6239449109391292E-2</v>
      </c>
      <c r="AP272" s="38">
        <v>8.8456695960721379E-2</v>
      </c>
      <c r="AQ272" s="36">
        <v>17.164608281315697</v>
      </c>
      <c r="AR272" s="36">
        <v>10.348751997432284</v>
      </c>
      <c r="AS272" s="36">
        <v>11.608656556455271</v>
      </c>
      <c r="AT272" s="36">
        <v>10.137977271176599</v>
      </c>
      <c r="AU272" s="36">
        <v>26.370279934462438</v>
      </c>
      <c r="AV272" s="36">
        <v>80.855700605873565</v>
      </c>
      <c r="AW272" s="36">
        <v>129.1616423965082</v>
      </c>
      <c r="AX272" s="36">
        <v>102.52626466822174</v>
      </c>
      <c r="AY272" s="36">
        <v>71.390023323826384</v>
      </c>
      <c r="AZ272" s="40">
        <v>0.99518270376588902</v>
      </c>
      <c r="BA272" s="40">
        <v>0.99441051818997417</v>
      </c>
      <c r="BB272" s="40">
        <v>0.99301348098780695</v>
      </c>
      <c r="BC272" s="40">
        <v>0.99556314865338036</v>
      </c>
      <c r="BD272" s="40">
        <v>0.9944205003204063</v>
      </c>
      <c r="BE272" s="40">
        <v>0.99061208588263872</v>
      </c>
      <c r="BF272" s="36">
        <v>126.67906704824986</v>
      </c>
      <c r="BG272" s="36">
        <v>124.68899303818863</v>
      </c>
      <c r="BH272" s="36">
        <v>135.65960009775316</v>
      </c>
      <c r="BJ272" s="41"/>
      <c r="BK272" s="41"/>
      <c r="BL272" s="35">
        <v>31</v>
      </c>
      <c r="BM272" s="35">
        <v>25</v>
      </c>
      <c r="BN272" s="35">
        <v>16</v>
      </c>
      <c r="BO272" s="35">
        <v>2418</v>
      </c>
      <c r="BP272" s="35">
        <v>1200</v>
      </c>
      <c r="BQ272" s="35">
        <v>384</v>
      </c>
      <c r="BR272" s="35">
        <v>4002</v>
      </c>
      <c r="BS272" s="34">
        <v>107.94491680463155</v>
      </c>
      <c r="BT272" s="35">
        <v>15</v>
      </c>
      <c r="BU272" s="35">
        <v>36</v>
      </c>
      <c r="BV272" s="35">
        <v>82</v>
      </c>
      <c r="BW272" s="35">
        <v>34</v>
      </c>
      <c r="BX272" s="37"/>
      <c r="BY272" s="40">
        <v>0.98469936051197904</v>
      </c>
      <c r="CA272" s="38">
        <v>9.4208030683264526E-2</v>
      </c>
      <c r="CB272" s="38">
        <v>9.4579203095406211E-2</v>
      </c>
      <c r="CC272" s="36">
        <v>41.620463450749718</v>
      </c>
      <c r="CD272" s="36">
        <v>39.122016835203254</v>
      </c>
      <c r="CE272" s="35">
        <v>117.07618285325869</v>
      </c>
      <c r="CF272" s="36">
        <v>23.269114356007439</v>
      </c>
      <c r="CG272" s="42">
        <v>0.98469936051197904</v>
      </c>
      <c r="CH272" s="35">
        <v>3624.1468928153763</v>
      </c>
      <c r="CI272" s="42">
        <v>0.99311567040506887</v>
      </c>
      <c r="CJ272" s="42">
        <v>0.99440533114351004</v>
      </c>
      <c r="CK272" s="43">
        <v>0.85021790977798395</v>
      </c>
      <c r="CM272" s="39"/>
      <c r="CN272" s="35"/>
      <c r="CO272" s="42">
        <v>0.99391050732020514</v>
      </c>
      <c r="CQ272" s="37">
        <v>0.884599340612095</v>
      </c>
    </row>
    <row r="273" spans="1:95" ht="11.25" customHeight="1">
      <c r="A273" s="33">
        <v>44457</v>
      </c>
      <c r="B273" s="34">
        <v>164.13370577494302</v>
      </c>
      <c r="C273" s="35">
        <v>146.92504427830377</v>
      </c>
      <c r="D273" s="35">
        <v>146.92504427830377</v>
      </c>
      <c r="E273" s="35">
        <v>135.88509891430536</v>
      </c>
      <c r="F273" s="34">
        <v>123.43506916364034</v>
      </c>
      <c r="G273" s="36">
        <v>14.312767585118612</v>
      </c>
      <c r="H273" s="34">
        <v>14.312767585118612</v>
      </c>
      <c r="I273" s="34">
        <v>3449.3220189412436</v>
      </c>
      <c r="J273" s="35">
        <v>1034.2794659493984</v>
      </c>
      <c r="K273" s="35">
        <v>330.9694291038075</v>
      </c>
      <c r="L273" s="34">
        <v>609.64260101318359</v>
      </c>
      <c r="M273" s="34">
        <v>26.383242905139923</v>
      </c>
      <c r="N273" s="35">
        <v>11.639665987561731</v>
      </c>
      <c r="O273" s="35">
        <v>27.935198370148154</v>
      </c>
      <c r="P273" s="35">
        <v>63.630174065337457</v>
      </c>
      <c r="Q273" s="34">
        <v>9335.4553426106777</v>
      </c>
      <c r="R273" s="34">
        <v>332.57568836212158</v>
      </c>
      <c r="U273" s="36">
        <v>28.723387983110214</v>
      </c>
      <c r="V273" s="38">
        <v>0.88244355498877469</v>
      </c>
      <c r="W273" s="36">
        <v>21.514477072261776</v>
      </c>
      <c r="X273" s="35">
        <v>4058.9646199544272</v>
      </c>
      <c r="Y273" s="34">
        <v>2084.0731238880376</v>
      </c>
      <c r="Z273" s="35">
        <v>1974.8914960663894</v>
      </c>
      <c r="AA273" s="34">
        <v>940.61203011699104</v>
      </c>
      <c r="AB273" s="34">
        <v>17.208661496639252</v>
      </c>
      <c r="AC273" s="34">
        <v>11.039945363998413</v>
      </c>
      <c r="AD273" s="34">
        <v>12.236018459002176</v>
      </c>
      <c r="AE273" s="39">
        <v>13.741141476184863</v>
      </c>
      <c r="AF273" s="39">
        <v>11.081565706600697</v>
      </c>
      <c r="AG273" s="39">
        <v>7.0922020522244464</v>
      </c>
      <c r="AH273" s="35">
        <v>3533.526772248912</v>
      </c>
      <c r="AI273" s="35">
        <v>7388.2099623172717</v>
      </c>
      <c r="AJ273" s="35">
        <v>11364.657780947658</v>
      </c>
      <c r="AK273" s="35">
        <v>2416.9302647371501</v>
      </c>
      <c r="AL273" s="35">
        <v>4995.4356664625775</v>
      </c>
      <c r="AM273" s="35">
        <v>9092.7947653648935</v>
      </c>
      <c r="AN273" s="38">
        <v>9.3859952298081736E-2</v>
      </c>
      <c r="AO273" s="38">
        <v>9.563224491367979E-2</v>
      </c>
      <c r="AP273" s="38">
        <v>8.9150069035202145E-2</v>
      </c>
      <c r="AQ273" s="36">
        <v>16.936207422507586</v>
      </c>
      <c r="AR273" s="36">
        <v>10.085793935047084</v>
      </c>
      <c r="AS273" s="36">
        <v>11.33286427632469</v>
      </c>
      <c r="AT273" s="36">
        <v>10.044403614553998</v>
      </c>
      <c r="AU273" s="36">
        <v>26.146970705955788</v>
      </c>
      <c r="AV273" s="36">
        <v>80.262987359674653</v>
      </c>
      <c r="AW273" s="36">
        <v>129.19015444775684</v>
      </c>
      <c r="AX273" s="36">
        <v>102.25480167072381</v>
      </c>
      <c r="AY273" s="36">
        <v>70.201493497356466</v>
      </c>
      <c r="AZ273" s="40">
        <v>0.99518411178121946</v>
      </c>
      <c r="BA273" s="40">
        <v>0.99440785544338117</v>
      </c>
      <c r="BB273" s="40">
        <v>0.99300213237983659</v>
      </c>
      <c r="BC273" s="40">
        <v>0.99584414835582924</v>
      </c>
      <c r="BD273" s="40">
        <v>0.99476582775722711</v>
      </c>
      <c r="BE273" s="40">
        <v>0.99117290234401834</v>
      </c>
      <c r="BF273" s="36">
        <v>127.85005432231878</v>
      </c>
      <c r="BG273" s="36">
        <v>125.48068918419222</v>
      </c>
      <c r="BH273" s="36">
        <v>134.60449475660678</v>
      </c>
      <c r="BJ273" s="41"/>
      <c r="BK273" s="41"/>
      <c r="BL273" s="35">
        <v>31</v>
      </c>
      <c r="BM273" s="35">
        <v>25</v>
      </c>
      <c r="BN273" s="35">
        <v>16</v>
      </c>
      <c r="BO273" s="35">
        <v>2418</v>
      </c>
      <c r="BP273" s="35">
        <v>1200</v>
      </c>
      <c r="BQ273" s="35">
        <v>384</v>
      </c>
      <c r="BR273" s="35">
        <v>4002</v>
      </c>
      <c r="BS273" s="34">
        <v>109.11317793528239</v>
      </c>
      <c r="BT273" s="35">
        <v>15</v>
      </c>
      <c r="BU273" s="35">
        <v>36</v>
      </c>
      <c r="BV273" s="35">
        <v>82</v>
      </c>
      <c r="BW273" s="35">
        <v>34</v>
      </c>
      <c r="BX273" s="37"/>
      <c r="BY273" s="40">
        <v>0.98470727956173165</v>
      </c>
      <c r="CA273" s="38">
        <v>9.3673504613012368E-2</v>
      </c>
      <c r="CB273" s="38">
        <v>9.3939451539903795E-2</v>
      </c>
      <c r="CC273" s="36">
        <v>40.484625319639839</v>
      </c>
      <c r="CD273" s="36">
        <v>38.354865633879363</v>
      </c>
      <c r="CE273" s="35">
        <v>116.60727486476524</v>
      </c>
      <c r="CF273" s="36">
        <v>23.071338538493993</v>
      </c>
      <c r="CG273" s="42">
        <v>0.98470727956173165</v>
      </c>
      <c r="CH273" s="35">
        <v>3830.65801344069</v>
      </c>
      <c r="CI273" s="42">
        <v>0.9931126081178302</v>
      </c>
      <c r="CJ273" s="42">
        <v>0.99475168640238676</v>
      </c>
      <c r="CK273" s="43">
        <v>0.84980342079945781</v>
      </c>
      <c r="CM273" s="39"/>
      <c r="CN273" s="35"/>
      <c r="CO273" s="42">
        <v>0.99396226495801476</v>
      </c>
      <c r="CQ273" s="37">
        <v>0.88244355498877469</v>
      </c>
    </row>
    <row r="274" spans="1:95" ht="11.25" customHeight="1">
      <c r="A274" s="33">
        <v>44456</v>
      </c>
      <c r="B274" s="34">
        <v>164.11309258143106</v>
      </c>
      <c r="C274" s="35">
        <v>146.9301127096017</v>
      </c>
      <c r="D274" s="35">
        <v>146.9301127096017</v>
      </c>
      <c r="E274" s="35">
        <v>135.88023315866786</v>
      </c>
      <c r="F274" s="34">
        <v>123.50438205401103</v>
      </c>
      <c r="G274" s="36">
        <v>14.297449986139933</v>
      </c>
      <c r="H274" s="34">
        <v>14.297449986139933</v>
      </c>
      <c r="I274" s="34">
        <v>3450.0640335083008</v>
      </c>
      <c r="J274" s="35">
        <v>1034.5019590729537</v>
      </c>
      <c r="K274" s="35">
        <v>331.04062690334518</v>
      </c>
      <c r="L274" s="34">
        <v>609.79004859924316</v>
      </c>
      <c r="M274" s="34">
        <v>26.553092658519745</v>
      </c>
      <c r="N274" s="35">
        <v>11.714599702288123</v>
      </c>
      <c r="O274" s="35">
        <v>28.115039285491495</v>
      </c>
      <c r="P274" s="35">
        <v>64.039811705841728</v>
      </c>
      <c r="Q274" s="34">
        <v>9501.9224141438808</v>
      </c>
      <c r="R274" s="34">
        <v>333.20450274149579</v>
      </c>
      <c r="U274" s="36">
        <v>28.820162084367539</v>
      </c>
      <c r="V274" s="38">
        <v>0.87961607786669282</v>
      </c>
      <c r="W274" s="36">
        <v>21.652982738072385</v>
      </c>
      <c r="X274" s="35">
        <v>4059.8540821075439</v>
      </c>
      <c r="Y274" s="34">
        <v>2084.5214475320017</v>
      </c>
      <c r="Z274" s="35">
        <v>1975.332634575542</v>
      </c>
      <c r="AA274" s="34">
        <v>940.83067550258829</v>
      </c>
      <c r="AB274" s="34">
        <v>17.18297987182935</v>
      </c>
      <c r="AC274" s="34">
        <v>11.049879550933838</v>
      </c>
      <c r="AD274" s="34">
        <v>12.230582475662231</v>
      </c>
      <c r="AE274" s="39">
        <v>13.744097456254957</v>
      </c>
      <c r="AF274" s="39">
        <v>11.083949561495933</v>
      </c>
      <c r="AG274" s="39">
        <v>7.0937277193573971</v>
      </c>
      <c r="AH274" s="35">
        <v>3582.207203836052</v>
      </c>
      <c r="AI274" s="35">
        <v>7490.1530252127859</v>
      </c>
      <c r="AJ274" s="35">
        <v>11521.61463942189</v>
      </c>
      <c r="AK274" s="35">
        <v>2450.1990559368783</v>
      </c>
      <c r="AL274" s="35">
        <v>5064.3032392962887</v>
      </c>
      <c r="AM274" s="35">
        <v>9218.3122191621042</v>
      </c>
      <c r="AN274" s="38">
        <v>9.3694233680762767E-2</v>
      </c>
      <c r="AO274" s="38">
        <v>9.5653174310309577E-2</v>
      </c>
      <c r="AP274" s="38">
        <v>8.9621425952739558E-2</v>
      </c>
      <c r="AQ274" s="36">
        <v>16.905340080451175</v>
      </c>
      <c r="AR274" s="36">
        <v>10.091443775479847</v>
      </c>
      <c r="AS274" s="36">
        <v>11.323818108982055</v>
      </c>
      <c r="AT274" s="36">
        <v>9.9419936348861118</v>
      </c>
      <c r="AU274" s="36">
        <v>25.879842058646858</v>
      </c>
      <c r="AV274" s="36">
        <v>79.441579168963031</v>
      </c>
      <c r="AW274" s="36">
        <v>129.03173037820352</v>
      </c>
      <c r="AX274" s="36">
        <v>101.92678194794085</v>
      </c>
      <c r="AY274" s="36">
        <v>69.62349558291821</v>
      </c>
      <c r="AZ274" s="40">
        <v>0.99521891918376859</v>
      </c>
      <c r="BA274" s="40">
        <v>0.99444838945122127</v>
      </c>
      <c r="BB274" s="40">
        <v>0.99305297865994147</v>
      </c>
      <c r="BC274" s="40">
        <v>0.99594237308564926</v>
      </c>
      <c r="BD274" s="40">
        <v>0.99488975267953283</v>
      </c>
      <c r="BE274" s="40">
        <v>0.99138219911842129</v>
      </c>
      <c r="BF274" s="36">
        <v>128.07618493243336</v>
      </c>
      <c r="BG274" s="36">
        <v>125.45323337697775</v>
      </c>
      <c r="BH274" s="36">
        <v>133.89655288823468</v>
      </c>
      <c r="BJ274" s="41"/>
      <c r="BK274" s="41"/>
      <c r="BL274" s="35">
        <v>31</v>
      </c>
      <c r="BM274" s="35">
        <v>25</v>
      </c>
      <c r="BN274" s="35">
        <v>16</v>
      </c>
      <c r="BO274" s="35">
        <v>2418</v>
      </c>
      <c r="BP274" s="35">
        <v>1200</v>
      </c>
      <c r="BQ274" s="35">
        <v>384</v>
      </c>
      <c r="BR274" s="35">
        <v>4002</v>
      </c>
      <c r="BS274" s="34">
        <v>109.21289364496867</v>
      </c>
      <c r="BT274" s="35">
        <v>15</v>
      </c>
      <c r="BU274" s="35">
        <v>36</v>
      </c>
      <c r="BV274" s="35">
        <v>82</v>
      </c>
      <c r="BW274" s="35">
        <v>34</v>
      </c>
      <c r="BX274" s="37"/>
      <c r="BY274" s="40">
        <v>0.98481766986117947</v>
      </c>
      <c r="CA274" s="38">
        <v>9.3669445445734023E-2</v>
      </c>
      <c r="CB274" s="38">
        <v>9.3890828030561674E-2</v>
      </c>
      <c r="CC274" s="36">
        <v>40.463441898425415</v>
      </c>
      <c r="CD274" s="36">
        <v>38.320601964913074</v>
      </c>
      <c r="CE274" s="35">
        <v>116.28981106135181</v>
      </c>
      <c r="CF274" s="36">
        <v>22.835721821284821</v>
      </c>
      <c r="CG274" s="42">
        <v>0.98481766986117947</v>
      </c>
      <c r="CH274" s="35">
        <v>3883.4525478683572</v>
      </c>
      <c r="CI274" s="42">
        <v>0.993162503640454</v>
      </c>
      <c r="CJ274" s="42">
        <v>0.99487590672093551</v>
      </c>
      <c r="CK274" s="43">
        <v>0.84980000850604709</v>
      </c>
      <c r="CM274" s="39"/>
      <c r="CN274" s="35"/>
      <c r="CO274" s="42">
        <v>0.99402392550309304</v>
      </c>
      <c r="CQ274" s="37">
        <v>0.87961607786669282</v>
      </c>
    </row>
    <row r="275" spans="1:95" ht="11.25" customHeight="1">
      <c r="A275" s="33">
        <v>44455</v>
      </c>
      <c r="B275" s="34">
        <v>164.20565032958984</v>
      </c>
      <c r="C275" s="35">
        <v>146.8738377292951</v>
      </c>
      <c r="D275" s="35">
        <v>146.8738377292951</v>
      </c>
      <c r="E275" s="35">
        <v>135.7970889210701</v>
      </c>
      <c r="F275" s="34">
        <v>123.58355164527893</v>
      </c>
      <c r="G275" s="36">
        <v>14.242854495843252</v>
      </c>
      <c r="H275" s="34">
        <v>14.242854495843252</v>
      </c>
      <c r="I275" s="34">
        <v>3462.6432774861655</v>
      </c>
      <c r="J275" s="35">
        <v>1038.2738463226883</v>
      </c>
      <c r="K275" s="35">
        <v>332.24763082326024</v>
      </c>
      <c r="L275" s="34">
        <v>610.34344100952148</v>
      </c>
      <c r="M275" s="34">
        <v>27.813794891039532</v>
      </c>
      <c r="N275" s="35">
        <v>12.27079186369391</v>
      </c>
      <c r="O275" s="35">
        <v>29.449900472865387</v>
      </c>
      <c r="P275" s="35">
        <v>67.080328854860042</v>
      </c>
      <c r="Q275" s="34">
        <v>9614.8546854654942</v>
      </c>
      <c r="R275" s="34">
        <v>334.11310068766278</v>
      </c>
      <c r="U275" s="36">
        <v>28.786510626475017</v>
      </c>
      <c r="V275" s="38">
        <v>0.88059804785907858</v>
      </c>
      <c r="W275" s="36">
        <v>22.6810348760911</v>
      </c>
      <c r="X275" s="35">
        <v>4072.986718495687</v>
      </c>
      <c r="Y275" s="34">
        <v>2092.1218003402169</v>
      </c>
      <c r="Z275" s="35">
        <v>1980.8649181554701</v>
      </c>
      <c r="AA275" s="34">
        <v>942.59107183278172</v>
      </c>
      <c r="AB275" s="34">
        <v>17.33181260029475</v>
      </c>
      <c r="AC275" s="34">
        <v>11.076748808224997</v>
      </c>
      <c r="AD275" s="34">
        <v>12.335618724425634</v>
      </c>
      <c r="AE275" s="39">
        <v>13.79420967257286</v>
      </c>
      <c r="AF275" s="39">
        <v>11.124362639171661</v>
      </c>
      <c r="AG275" s="39">
        <v>7.1195920890698616</v>
      </c>
      <c r="AH275" s="35">
        <v>3599.4610269899003</v>
      </c>
      <c r="AI275" s="35">
        <v>7531.8653267000573</v>
      </c>
      <c r="AJ275" s="35">
        <v>11595.408839245794</v>
      </c>
      <c r="AK275" s="35">
        <v>2461.6098812364626</v>
      </c>
      <c r="AL275" s="35">
        <v>5090.3682739733258</v>
      </c>
      <c r="AM275" s="35">
        <v>9273.2246019722515</v>
      </c>
      <c r="AN275" s="38">
        <v>9.4127360252262066E-2</v>
      </c>
      <c r="AO275" s="38">
        <v>9.6240130381986297E-2</v>
      </c>
      <c r="AP275" s="38">
        <v>9.0316809689276981E-2</v>
      </c>
      <c r="AQ275" s="36">
        <v>16.972969125153046</v>
      </c>
      <c r="AR275" s="36">
        <v>10.078153989187047</v>
      </c>
      <c r="AS275" s="36">
        <v>11.395551413314539</v>
      </c>
      <c r="AT275" s="36">
        <v>10.415159268854298</v>
      </c>
      <c r="AU275" s="36">
        <v>27.09832291209381</v>
      </c>
      <c r="AV275" s="36">
        <v>83.114882728190125</v>
      </c>
      <c r="AW275" s="36">
        <v>129.05019408673539</v>
      </c>
      <c r="AX275" s="36">
        <v>101.78801696183707</v>
      </c>
      <c r="AY275" s="36">
        <v>69.416744421744298</v>
      </c>
      <c r="AZ275" s="40">
        <v>0.99501513543749254</v>
      </c>
      <c r="BA275" s="40">
        <v>0.99421458352562819</v>
      </c>
      <c r="BB275" s="40">
        <v>0.99276623486067694</v>
      </c>
      <c r="BC275" s="40">
        <v>0.99576896430736495</v>
      </c>
      <c r="BD275" s="40">
        <v>0.99467654962202923</v>
      </c>
      <c r="BE275" s="40">
        <v>0.99103711100553815</v>
      </c>
      <c r="BF275" s="36">
        <v>127.48684301609974</v>
      </c>
      <c r="BG275" s="36">
        <v>124.68811037943163</v>
      </c>
      <c r="BH275" s="36">
        <v>132.86563200454501</v>
      </c>
      <c r="BJ275" s="41"/>
      <c r="BK275" s="41"/>
      <c r="BL275" s="35">
        <v>31</v>
      </c>
      <c r="BM275" s="35">
        <v>25</v>
      </c>
      <c r="BN275" s="35">
        <v>16</v>
      </c>
      <c r="BO275" s="35">
        <v>2418</v>
      </c>
      <c r="BP275" s="35">
        <v>1200</v>
      </c>
      <c r="BQ275" s="35">
        <v>384</v>
      </c>
      <c r="BR275" s="35">
        <v>4002</v>
      </c>
      <c r="BS275" s="34">
        <v>109.31328177452087</v>
      </c>
      <c r="BT275" s="35">
        <v>15</v>
      </c>
      <c r="BU275" s="35">
        <v>36</v>
      </c>
      <c r="BV275" s="35">
        <v>82</v>
      </c>
      <c r="BW275" s="35">
        <v>34</v>
      </c>
      <c r="BX275" s="37"/>
      <c r="BY275" s="40">
        <v>0.98416857453407747</v>
      </c>
      <c r="CA275" s="38">
        <v>9.4193758603696207E-2</v>
      </c>
      <c r="CB275" s="38">
        <v>9.4395244495011396E-2</v>
      </c>
      <c r="CC275" s="36">
        <v>40.744180132945381</v>
      </c>
      <c r="CD275" s="36">
        <v>38.446674527654636</v>
      </c>
      <c r="CE275" s="35">
        <v>116.24153944846928</v>
      </c>
      <c r="CF275" s="36">
        <v>23.910930509801048</v>
      </c>
      <c r="CG275" s="42">
        <v>0.98416857453407747</v>
      </c>
      <c r="CH275" s="35">
        <v>3903.4315014380563</v>
      </c>
      <c r="CI275" s="42">
        <v>0.99287452722539316</v>
      </c>
      <c r="CJ275" s="42">
        <v>0.99466229507976522</v>
      </c>
      <c r="CK275" s="43">
        <v>0.85014843327676126</v>
      </c>
      <c r="CM275" s="39"/>
      <c r="CN275" s="35"/>
      <c r="CO275" s="42">
        <v>0.99374254498564851</v>
      </c>
      <c r="CQ275" s="37">
        <v>0.88059804785907858</v>
      </c>
    </row>
    <row r="276" spans="1:95" ht="11.25" customHeight="1">
      <c r="A276" s="33">
        <v>44454</v>
      </c>
      <c r="B276" s="34">
        <v>162.73959970474243</v>
      </c>
      <c r="C276" s="35">
        <v>145.57844214638075</v>
      </c>
      <c r="D276" s="35">
        <v>145.57844214638075</v>
      </c>
      <c r="E276" s="35">
        <v>134.62654301524162</v>
      </c>
      <c r="F276" s="34">
        <v>122.30825583140056</v>
      </c>
      <c r="G276" s="36">
        <v>14.236913988987604</v>
      </c>
      <c r="H276" s="34">
        <v>14.236913988987604</v>
      </c>
      <c r="I276" s="34">
        <v>3445.5255635579429</v>
      </c>
      <c r="J276" s="35">
        <v>1033.1410985181237</v>
      </c>
      <c r="K276" s="35">
        <v>330.60515152579961</v>
      </c>
      <c r="L276" s="34">
        <v>608.63817596435547</v>
      </c>
      <c r="M276" s="34">
        <v>28.299013415972393</v>
      </c>
      <c r="N276" s="35">
        <v>12.484858859987821</v>
      </c>
      <c r="O276" s="35">
        <v>29.963661263970771</v>
      </c>
      <c r="P276" s="35">
        <v>68.250561767933419</v>
      </c>
      <c r="Q276" s="34">
        <v>9560.1077168782558</v>
      </c>
      <c r="R276" s="34">
        <v>329.38561280568439</v>
      </c>
      <c r="U276" s="36">
        <v>28.884377258795276</v>
      </c>
      <c r="V276" s="38">
        <v>0.8777458833253543</v>
      </c>
      <c r="W276" s="36">
        <v>23.076711134208374</v>
      </c>
      <c r="X276" s="35">
        <v>4054.1637395222983</v>
      </c>
      <c r="Y276" s="34">
        <v>2081.7793135140196</v>
      </c>
      <c r="Z276" s="35">
        <v>1972.3844260082788</v>
      </c>
      <c r="AA276" s="34">
        <v>939.24332749015502</v>
      </c>
      <c r="AB276" s="34">
        <v>17.16115755836169</v>
      </c>
      <c r="AC276" s="34">
        <v>10.95189913113912</v>
      </c>
      <c r="AD276" s="34">
        <v>12.202956656614939</v>
      </c>
      <c r="AE276" s="39">
        <v>13.726017451740788</v>
      </c>
      <c r="AF276" s="39">
        <v>11.069368912694182</v>
      </c>
      <c r="AG276" s="39">
        <v>7.0843961041242771</v>
      </c>
      <c r="AH276" s="35">
        <v>3586.4888863352176</v>
      </c>
      <c r="AI276" s="35">
        <v>7498.5660556841149</v>
      </c>
      <c r="AJ276" s="35">
        <v>11534.62668539808</v>
      </c>
      <c r="AK276" s="35">
        <v>2453.3078873262052</v>
      </c>
      <c r="AL276" s="35">
        <v>5070.196195613602</v>
      </c>
      <c r="AM276" s="35">
        <v>9228.692646243655</v>
      </c>
      <c r="AN276" s="38">
        <v>9.433248318002857E-2</v>
      </c>
      <c r="AO276" s="38">
        <v>9.6519638099735891E-2</v>
      </c>
      <c r="AP276" s="38">
        <v>9.0873246697434407E-2</v>
      </c>
      <c r="AQ276" s="36">
        <v>16.920185791742771</v>
      </c>
      <c r="AR276" s="36">
        <v>10.025341675036145</v>
      </c>
      <c r="AS276" s="36">
        <v>11.32824473759657</v>
      </c>
      <c r="AT276" s="36">
        <v>10.545882812175913</v>
      </c>
      <c r="AU276" s="36">
        <v>27.45470022665312</v>
      </c>
      <c r="AV276" s="36">
        <v>84.278975326819037</v>
      </c>
      <c r="AW276" s="36">
        <v>127.71799179424291</v>
      </c>
      <c r="AX276" s="36">
        <v>100.66441592007543</v>
      </c>
      <c r="AY276" s="36">
        <v>68.428275011954881</v>
      </c>
      <c r="AZ276" s="40">
        <v>0.99491101018160633</v>
      </c>
      <c r="BA276" s="40">
        <v>0.99409023633249283</v>
      </c>
      <c r="BB276" s="40">
        <v>0.99260452543126865</v>
      </c>
      <c r="BC276" s="40">
        <v>0.99570136187689451</v>
      </c>
      <c r="BD276" s="40">
        <v>0.99458508129322398</v>
      </c>
      <c r="BE276" s="40">
        <v>0.99086772324559724</v>
      </c>
      <c r="BF276" s="36">
        <v>127.20962700725934</v>
      </c>
      <c r="BG276" s="36">
        <v>124.32703060490273</v>
      </c>
      <c r="BH276" s="36">
        <v>132.05206632436509</v>
      </c>
      <c r="BJ276" s="41"/>
      <c r="BK276" s="41"/>
      <c r="BL276" s="35">
        <v>31</v>
      </c>
      <c r="BM276" s="35">
        <v>25</v>
      </c>
      <c r="BN276" s="35">
        <v>16</v>
      </c>
      <c r="BO276" s="35">
        <v>2418</v>
      </c>
      <c r="BP276" s="35">
        <v>1200</v>
      </c>
      <c r="BQ276" s="35">
        <v>384</v>
      </c>
      <c r="BR276" s="35">
        <v>4002</v>
      </c>
      <c r="BS276" s="34">
        <v>108.08392906188965</v>
      </c>
      <c r="BT276" s="35">
        <v>15</v>
      </c>
      <c r="BU276" s="35">
        <v>36</v>
      </c>
      <c r="BV276" s="35">
        <v>82</v>
      </c>
      <c r="BW276" s="35">
        <v>34</v>
      </c>
      <c r="BX276" s="37"/>
      <c r="BY276" s="40">
        <v>0.98384083983157711</v>
      </c>
      <c r="CA276" s="38">
        <v>9.4478894917119846E-2</v>
      </c>
      <c r="CB276" s="38">
        <v>9.4656381004699391E-2</v>
      </c>
      <c r="CC276" s="36">
        <v>40.316013346115746</v>
      </c>
      <c r="CD276" s="36">
        <v>38.27377220437549</v>
      </c>
      <c r="CE276" s="35">
        <v>114.97863794433611</v>
      </c>
      <c r="CF276" s="36">
        <v>24.224573883515784</v>
      </c>
      <c r="CG276" s="42">
        <v>0.98384083983157711</v>
      </c>
      <c r="CH276" s="35">
        <v>3888.0939236503373</v>
      </c>
      <c r="CI276" s="42">
        <v>0.99272162299273792</v>
      </c>
      <c r="CJ276" s="42">
        <v>0.99457076990911242</v>
      </c>
      <c r="CK276" s="43">
        <v>0.84987331171876368</v>
      </c>
      <c r="CM276" s="39"/>
      <c r="CN276" s="35"/>
      <c r="CO276" s="42">
        <v>0.99366046498040717</v>
      </c>
      <c r="CQ276" s="37">
        <v>0.8777458833253543</v>
      </c>
    </row>
    <row r="277" spans="1:95" ht="11.25" customHeight="1">
      <c r="A277" s="33">
        <v>44453</v>
      </c>
      <c r="B277" s="34">
        <v>162.03348684310913</v>
      </c>
      <c r="C277" s="35">
        <v>144.70842104156813</v>
      </c>
      <c r="D277" s="35">
        <v>144.70842104156813</v>
      </c>
      <c r="E277" s="35">
        <v>133.60141589244208</v>
      </c>
      <c r="F277" s="34">
        <v>121.24656057357788</v>
      </c>
      <c r="G277" s="36">
        <v>14.079106599092484</v>
      </c>
      <c r="H277" s="34">
        <v>14.079106599092484</v>
      </c>
      <c r="I277" s="34">
        <v>3466.5955225626626</v>
      </c>
      <c r="J277" s="35">
        <v>1038.4631331607598</v>
      </c>
      <c r="K277" s="35">
        <v>329.46165392156081</v>
      </c>
      <c r="L277" s="34">
        <v>611.27838961283362</v>
      </c>
      <c r="M277" s="34">
        <v>27.718194623788197</v>
      </c>
      <c r="N277" s="35">
        <v>12.228615275200674</v>
      </c>
      <c r="O277" s="35">
        <v>29.348676660481619</v>
      </c>
      <c r="P277" s="35">
        <v>66.849763504430356</v>
      </c>
      <c r="Q277" s="34">
        <v>9436.4350891113281</v>
      </c>
      <c r="R277" s="34">
        <v>328.86505063374835</v>
      </c>
      <c r="U277" s="36">
        <v>28.977951782721057</v>
      </c>
      <c r="V277" s="38">
        <v>0.8750291654868767</v>
      </c>
      <c r="W277" s="36">
        <v>22.548286603430597</v>
      </c>
      <c r="X277" s="35">
        <v>4077.8739121754961</v>
      </c>
      <c r="Y277" s="34">
        <v>2098.6707354803425</v>
      </c>
      <c r="Z277" s="35">
        <v>1979.2031766951541</v>
      </c>
      <c r="AA277" s="34">
        <v>940.74004353439443</v>
      </c>
      <c r="AB277" s="34">
        <v>17.325065801541012</v>
      </c>
      <c r="AC277" s="34">
        <v>11.107005149126053</v>
      </c>
      <c r="AD277" s="34">
        <v>12.346115370591482</v>
      </c>
      <c r="AE277" s="39">
        <v>13.837389464705554</v>
      </c>
      <c r="AF277" s="39">
        <v>11.126390712436711</v>
      </c>
      <c r="AG277" s="39">
        <v>7.0598925840334461</v>
      </c>
      <c r="AH277" s="35">
        <v>3551.0166238351412</v>
      </c>
      <c r="AI277" s="35">
        <v>7438.5117459040148</v>
      </c>
      <c r="AJ277" s="35">
        <v>11411.627743690744</v>
      </c>
      <c r="AK277" s="35">
        <v>2425.7812169353615</v>
      </c>
      <c r="AL277" s="35">
        <v>5024.2356046161503</v>
      </c>
      <c r="AM277" s="35">
        <v>9143.3981524486535</v>
      </c>
      <c r="AN277" s="38">
        <v>9.5171597572209013E-2</v>
      </c>
      <c r="AO277" s="38">
        <v>9.7260563736260713E-2</v>
      </c>
      <c r="AP277" s="38">
        <v>9.0897843188651128E-2</v>
      </c>
      <c r="AQ277" s="36">
        <v>16.952811690464564</v>
      </c>
      <c r="AR277" s="36">
        <v>10.123924243309855</v>
      </c>
      <c r="AS277" s="36">
        <v>11.415347556248619</v>
      </c>
      <c r="AT277" s="36">
        <v>10.498816795824595</v>
      </c>
      <c r="AU277" s="36">
        <v>27.192572268012864</v>
      </c>
      <c r="AV277" s="36">
        <v>82.774092395025534</v>
      </c>
      <c r="AW277" s="36">
        <v>127.22408433494536</v>
      </c>
      <c r="AX277" s="36">
        <v>100.10137722813428</v>
      </c>
      <c r="AY277" s="36">
        <v>67.962139689196377</v>
      </c>
      <c r="AZ277" s="40">
        <v>0.99495889604972287</v>
      </c>
      <c r="BA277" s="40">
        <v>0.99415857874309932</v>
      </c>
      <c r="BB277" s="40">
        <v>0.99268873974535088</v>
      </c>
      <c r="BC277" s="40">
        <v>0.99567198528765577</v>
      </c>
      <c r="BD277" s="40">
        <v>0.99458771952433345</v>
      </c>
      <c r="BE277" s="40">
        <v>0.99094711932971458</v>
      </c>
      <c r="BF277" s="36">
        <v>126.08803788226112</v>
      </c>
      <c r="BG277" s="36">
        <v>123.37991410927999</v>
      </c>
      <c r="BH277" s="36">
        <v>132.01633371096571</v>
      </c>
      <c r="BJ277" s="41"/>
      <c r="BK277" s="41"/>
      <c r="BL277" s="35">
        <v>30.625</v>
      </c>
      <c r="BM277" s="35">
        <v>24.625</v>
      </c>
      <c r="BN277" s="35">
        <v>15.625</v>
      </c>
      <c r="BO277" s="35">
        <v>2388.75</v>
      </c>
      <c r="BP277" s="35">
        <v>1182</v>
      </c>
      <c r="BQ277" s="35">
        <v>375</v>
      </c>
      <c r="BR277" s="35">
        <v>3945.75</v>
      </c>
      <c r="BS277" s="34">
        <v>107.16494639714558</v>
      </c>
      <c r="BT277" s="35">
        <v>15</v>
      </c>
      <c r="BU277" s="35">
        <v>36</v>
      </c>
      <c r="BV277" s="35">
        <v>82</v>
      </c>
      <c r="BW277" s="35">
        <v>34</v>
      </c>
      <c r="BX277" s="37"/>
      <c r="BY277" s="40">
        <v>0.98397593550963269</v>
      </c>
      <c r="CA277" s="38">
        <v>9.515626604333631E-2</v>
      </c>
      <c r="CB277" s="38">
        <v>9.5391200971328305E-2</v>
      </c>
      <c r="CC277" s="36">
        <v>40.778186321258545</v>
      </c>
      <c r="CD277" s="36">
        <v>38.492083490023035</v>
      </c>
      <c r="CE277" s="35">
        <v>114.59017368263451</v>
      </c>
      <c r="CF277" s="36">
        <v>24.080243368232427</v>
      </c>
      <c r="CG277" s="42">
        <v>0.98397593550963269</v>
      </c>
      <c r="CH277" s="35">
        <v>3842.616910290536</v>
      </c>
      <c r="CI277" s="42">
        <v>0.99278663596426719</v>
      </c>
      <c r="CJ277" s="42">
        <v>0.99456904169012206</v>
      </c>
      <c r="CK277" s="43">
        <v>0.85009875175696059</v>
      </c>
      <c r="CM277" s="39"/>
      <c r="CN277" s="35"/>
      <c r="CO277" s="42">
        <v>0.99369823606197227</v>
      </c>
      <c r="CQ277" s="37">
        <v>0.8750291654868767</v>
      </c>
    </row>
    <row r="278" spans="1:95" ht="11.25" customHeight="1">
      <c r="A278" s="33">
        <v>44452</v>
      </c>
      <c r="B278" s="34">
        <v>159.14648024241129</v>
      </c>
      <c r="C278" s="35">
        <v>141.69103175401688</v>
      </c>
      <c r="D278" s="35">
        <v>141.69103175401688</v>
      </c>
      <c r="E278" s="35">
        <v>130.36931512753168</v>
      </c>
      <c r="F278" s="34">
        <v>117.79005757967631</v>
      </c>
      <c r="G278" s="36">
        <v>14.027697026729584</v>
      </c>
      <c r="H278" s="34">
        <v>14.027697026729584</v>
      </c>
      <c r="I278" s="34">
        <v>3470.6556930541992</v>
      </c>
      <c r="J278" s="35">
        <v>1037.9531044648072</v>
      </c>
      <c r="K278" s="35">
        <v>324.36034514525227</v>
      </c>
      <c r="L278" s="34">
        <v>612.47070185343421</v>
      </c>
      <c r="M278" s="34">
        <v>26.151190797487896</v>
      </c>
      <c r="N278" s="35">
        <v>11.537290057715248</v>
      </c>
      <c r="O278" s="35">
        <v>27.689496138516596</v>
      </c>
      <c r="P278" s="35">
        <v>63.070518982176687</v>
      </c>
      <c r="Q278" s="34">
        <v>8741.4444630940761</v>
      </c>
      <c r="R278" s="34">
        <v>324.32519213358563</v>
      </c>
      <c r="U278" s="36">
        <v>29.036725847809407</v>
      </c>
      <c r="V278" s="38">
        <v>0.87332795638394889</v>
      </c>
      <c r="W278" s="36">
        <v>21.184045981362509</v>
      </c>
      <c r="X278" s="35">
        <v>4083.1263949076333</v>
      </c>
      <c r="Y278" s="34">
        <v>2108.3422434441395</v>
      </c>
      <c r="Z278" s="35">
        <v>1974.7841514634938</v>
      </c>
      <c r="AA278" s="34">
        <v>936.83104699868647</v>
      </c>
      <c r="AB278" s="34">
        <v>17.455448488394421</v>
      </c>
      <c r="AC278" s="34">
        <v>11.321716626485189</v>
      </c>
      <c r="AD278" s="34">
        <v>12.533216317494711</v>
      </c>
      <c r="AE278" s="39">
        <v>13.90115764908224</v>
      </c>
      <c r="AF278" s="39">
        <v>11.120926119265793</v>
      </c>
      <c r="AG278" s="39">
        <v>6.95057882454112</v>
      </c>
      <c r="AH278" s="35">
        <v>3335.9593958030659</v>
      </c>
      <c r="AI278" s="35">
        <v>7001.3257644404093</v>
      </c>
      <c r="AJ278" s="35">
        <v>10675.778859604523</v>
      </c>
      <c r="AK278" s="35">
        <v>2274.4350849153711</v>
      </c>
      <c r="AL278" s="35">
        <v>4723.8992154466796</v>
      </c>
      <c r="AM278" s="35">
        <v>8581.7135946266462</v>
      </c>
      <c r="AN278" s="38">
        <v>9.7062700082967079E-2</v>
      </c>
      <c r="AO278" s="38">
        <v>9.8579729262812707E-2</v>
      </c>
      <c r="AP278" s="38">
        <v>8.9982880583369063E-2</v>
      </c>
      <c r="AQ278" s="36">
        <v>17.076868114161488</v>
      </c>
      <c r="AR278" s="36">
        <v>10.363938740063123</v>
      </c>
      <c r="AS278" s="36">
        <v>11.618836464918585</v>
      </c>
      <c r="AT278" s="36">
        <v>10.592454511395481</v>
      </c>
      <c r="AU278" s="36">
        <v>27.219972210318382</v>
      </c>
      <c r="AV278" s="36">
        <v>81.758381573163334</v>
      </c>
      <c r="AW278" s="36">
        <v>125.0765699971962</v>
      </c>
      <c r="AX278" s="36">
        <v>98.521427817503863</v>
      </c>
      <c r="AY278" s="36">
        <v>67.458773948652066</v>
      </c>
      <c r="AZ278" s="40">
        <v>0.99492740411268121</v>
      </c>
      <c r="BA278" s="40">
        <v>0.99413842360396365</v>
      </c>
      <c r="BB278" s="40">
        <v>0.99265059148307311</v>
      </c>
      <c r="BC278" s="40">
        <v>0.99534281959434801</v>
      </c>
      <c r="BD278" s="40">
        <v>0.99423781690318203</v>
      </c>
      <c r="BE278" s="40">
        <v>0.99047295383705702</v>
      </c>
      <c r="BF278" s="36">
        <v>123.631425766465</v>
      </c>
      <c r="BG278" s="36">
        <v>121.72887965646673</v>
      </c>
      <c r="BH278" s="36">
        <v>133.35870025723403</v>
      </c>
      <c r="BJ278" s="41"/>
      <c r="BK278" s="41"/>
      <c r="BL278" s="35">
        <v>30</v>
      </c>
      <c r="BM278" s="35">
        <v>24</v>
      </c>
      <c r="BN278" s="35">
        <v>15</v>
      </c>
      <c r="BO278" s="35">
        <v>2340</v>
      </c>
      <c r="BP278" s="35">
        <v>1152</v>
      </c>
      <c r="BQ278" s="35">
        <v>360</v>
      </c>
      <c r="BR278" s="35">
        <v>3852</v>
      </c>
      <c r="BS278" s="34">
        <v>103.79371436436971</v>
      </c>
      <c r="BT278" s="35">
        <v>15</v>
      </c>
      <c r="BU278" s="35">
        <v>36</v>
      </c>
      <c r="BV278" s="35">
        <v>82</v>
      </c>
      <c r="BW278" s="35">
        <v>34</v>
      </c>
      <c r="BX278" s="37"/>
      <c r="BY278" s="40">
        <v>0.98385108740451288</v>
      </c>
      <c r="CA278" s="38">
        <v>9.6415378300582E-2</v>
      </c>
      <c r="CB278" s="38">
        <v>9.6854725678846315E-2</v>
      </c>
      <c r="CC278" s="36">
        <v>41.310381432374321</v>
      </c>
      <c r="CD278" s="36">
        <v>39.059643319143198</v>
      </c>
      <c r="CE278" s="35">
        <v>113.10541643586625</v>
      </c>
      <c r="CF278" s="36">
        <v>24.2551302556666</v>
      </c>
      <c r="CG278" s="42">
        <v>0.98385108740451288</v>
      </c>
      <c r="CH278" s="35">
        <v>3596.4503865426104</v>
      </c>
      <c r="CI278" s="42">
        <v>0.99272861071701657</v>
      </c>
      <c r="CJ278" s="42">
        <v>0.99421004021200843</v>
      </c>
      <c r="CK278" s="43">
        <v>0.84999957321495334</v>
      </c>
      <c r="CM278" s="39"/>
      <c r="CN278" s="35"/>
      <c r="CO278" s="42">
        <v>0.99365246842318167</v>
      </c>
      <c r="CQ278" s="37">
        <v>0.87332795638394889</v>
      </c>
    </row>
    <row r="279" spans="1:95" ht="11.25" customHeight="1">
      <c r="A279" s="33">
        <v>44451</v>
      </c>
      <c r="B279" s="34">
        <v>158.79625844955444</v>
      </c>
      <c r="C279" s="35">
        <v>141.29433496793112</v>
      </c>
      <c r="D279" s="35">
        <v>141.29433496793112</v>
      </c>
      <c r="E279" s="35">
        <v>129.96715783079466</v>
      </c>
      <c r="F279" s="34">
        <v>117.7679717540741</v>
      </c>
      <c r="G279" s="36">
        <v>14.074571043252945</v>
      </c>
      <c r="H279" s="34">
        <v>14.074571043252945</v>
      </c>
      <c r="I279" s="34">
        <v>3471.865796407064</v>
      </c>
      <c r="J279" s="35">
        <v>1038.3150045329537</v>
      </c>
      <c r="K279" s="35">
        <v>324.47343891654799</v>
      </c>
      <c r="L279" s="34">
        <v>612.03765233357751</v>
      </c>
      <c r="M279" s="34">
        <v>26.889536599318188</v>
      </c>
      <c r="N279" s="35">
        <v>11.863030852640376</v>
      </c>
      <c r="O279" s="35">
        <v>28.471274046336905</v>
      </c>
      <c r="P279" s="35">
        <v>64.851235327767384</v>
      </c>
      <c r="Q279" s="34">
        <v>8966.9084370930996</v>
      </c>
      <c r="R279" s="34">
        <v>323.27738507588703</v>
      </c>
      <c r="U279" s="36">
        <v>29.2807936668396</v>
      </c>
      <c r="V279" s="38">
        <v>0.8663057656905333</v>
      </c>
      <c r="W279" s="36">
        <v>21.782150730673635</v>
      </c>
      <c r="X279" s="35">
        <v>4083.9034487406416</v>
      </c>
      <c r="Y279" s="34">
        <v>2109.0773529575622</v>
      </c>
      <c r="Z279" s="35">
        <v>1974.8260957830792</v>
      </c>
      <c r="AA279" s="34">
        <v>936.51109125012545</v>
      </c>
      <c r="AB279" s="34">
        <v>17.501923481623333</v>
      </c>
      <c r="AC279" s="34">
        <v>11.327177137136459</v>
      </c>
      <c r="AD279" s="34">
        <v>12.423615237077078</v>
      </c>
      <c r="AE279" s="39">
        <v>13.906004524994916</v>
      </c>
      <c r="AF279" s="39">
        <v>11.124803619995932</v>
      </c>
      <c r="AG279" s="39">
        <v>6.9530022624974563</v>
      </c>
      <c r="AH279" s="35">
        <v>3406.1218400928228</v>
      </c>
      <c r="AI279" s="35">
        <v>7150.9416244626973</v>
      </c>
      <c r="AJ279" s="35">
        <v>10907.65186650342</v>
      </c>
      <c r="AK279" s="35">
        <v>2322.0869524829327</v>
      </c>
      <c r="AL279" s="35">
        <v>4823.9524707640985</v>
      </c>
      <c r="AM279" s="35">
        <v>8766.4977034889907</v>
      </c>
      <c r="AN279" s="38">
        <v>9.6824385476433572E-2</v>
      </c>
      <c r="AO279" s="38">
        <v>9.8766171987524312E-2</v>
      </c>
      <c r="AP279" s="38">
        <v>9.0871956402633861E-2</v>
      </c>
      <c r="AQ279" s="36">
        <v>17.118863450205737</v>
      </c>
      <c r="AR279" s="36">
        <v>10.370422582569004</v>
      </c>
      <c r="AS279" s="36">
        <v>11.52563316136262</v>
      </c>
      <c r="AT279" s="36">
        <v>10.585923810893984</v>
      </c>
      <c r="AU279" s="36">
        <v>27.197085663364657</v>
      </c>
      <c r="AV279" s="36">
        <v>81.661483897632237</v>
      </c>
      <c r="AW279" s="36">
        <v>124.4196060573384</v>
      </c>
      <c r="AX279" s="36">
        <v>97.578769372521137</v>
      </c>
      <c r="AY279" s="36">
        <v>66.284761408375317</v>
      </c>
      <c r="AZ279" s="40">
        <v>0.99489122022758214</v>
      </c>
      <c r="BA279" s="40">
        <v>0.99409793644964606</v>
      </c>
      <c r="BB279" s="40">
        <v>0.99260237810796925</v>
      </c>
      <c r="BC279" s="40">
        <v>0.99544120266488079</v>
      </c>
      <c r="BD279" s="40">
        <v>0.99436207428904122</v>
      </c>
      <c r="BE279" s="40">
        <v>0.99068482230194022</v>
      </c>
      <c r="BF279" s="36">
        <v>123.93572074795891</v>
      </c>
      <c r="BG279" s="36">
        <v>121.49908980491605</v>
      </c>
      <c r="BH279" s="36">
        <v>132.05394133730996</v>
      </c>
      <c r="BJ279" s="41"/>
      <c r="BK279" s="41"/>
      <c r="BL279" s="35">
        <v>30</v>
      </c>
      <c r="BM279" s="35">
        <v>24</v>
      </c>
      <c r="BN279" s="35">
        <v>15</v>
      </c>
      <c r="BO279" s="35">
        <v>2340</v>
      </c>
      <c r="BP279" s="35">
        <v>1152</v>
      </c>
      <c r="BQ279" s="35">
        <v>360</v>
      </c>
      <c r="BR279" s="35">
        <v>3852</v>
      </c>
      <c r="BS279" s="34">
        <v>103.65423035621643</v>
      </c>
      <c r="BT279" s="35">
        <v>15</v>
      </c>
      <c r="BU279" s="35">
        <v>36</v>
      </c>
      <c r="BV279" s="35">
        <v>82</v>
      </c>
      <c r="BW279" s="35">
        <v>34</v>
      </c>
      <c r="BX279" s="37"/>
      <c r="BY279" s="40">
        <v>0.98373487775008661</v>
      </c>
      <c r="CA279" s="38">
        <v>9.6493368508174651E-2</v>
      </c>
      <c r="CB279" s="38">
        <v>9.6848804893414006E-2</v>
      </c>
      <c r="CC279" s="36">
        <v>41.252715855836868</v>
      </c>
      <c r="CD279" s="36">
        <v>39.014919194137363</v>
      </c>
      <c r="CE279" s="35">
        <v>112.26281149820954</v>
      </c>
      <c r="CF279" s="36">
        <v>24.234962396965038</v>
      </c>
      <c r="CG279" s="42">
        <v>0.98373487775008661</v>
      </c>
      <c r="CH279" s="35">
        <v>3672.5897944928192</v>
      </c>
      <c r="CI279" s="42">
        <v>0.99267831745335677</v>
      </c>
      <c r="CJ279" s="42">
        <v>0.99433486072654165</v>
      </c>
      <c r="CK279" s="43">
        <v>0.85013415228454714</v>
      </c>
      <c r="CM279" s="39"/>
      <c r="CN279" s="35"/>
      <c r="CO279" s="42">
        <v>0.9936577463218611</v>
      </c>
      <c r="CQ279" s="37">
        <v>0.8663057656905333</v>
      </c>
    </row>
    <row r="280" spans="1:95" ht="11.25" customHeight="1">
      <c r="A280" s="33">
        <v>44450</v>
      </c>
      <c r="B280" s="34">
        <v>159.54015366236368</v>
      </c>
      <c r="C280" s="35">
        <v>142.27388542890549</v>
      </c>
      <c r="D280" s="35">
        <v>142.27388542890549</v>
      </c>
      <c r="E280" s="35">
        <v>131.24060901999474</v>
      </c>
      <c r="F280" s="34">
        <v>118.86056296030681</v>
      </c>
      <c r="G280" s="36">
        <v>14.288884788751602</v>
      </c>
      <c r="H280" s="34">
        <v>14.288884788751602</v>
      </c>
      <c r="I280" s="34">
        <v>3469.7156117757163</v>
      </c>
      <c r="J280" s="35">
        <v>1037.6719586618965</v>
      </c>
      <c r="K280" s="35">
        <v>324.27248708184266</v>
      </c>
      <c r="L280" s="34">
        <v>611.31059710184729</v>
      </c>
      <c r="M280" s="34">
        <v>28.546110669771831</v>
      </c>
      <c r="N280" s="35">
        <v>12.593872354311102</v>
      </c>
      <c r="O280" s="35">
        <v>30.225293650346647</v>
      </c>
      <c r="P280" s="35">
        <v>68.846502203567354</v>
      </c>
      <c r="Q280" s="34">
        <v>9374.8510640462246</v>
      </c>
      <c r="R280" s="34">
        <v>324.6178092956543</v>
      </c>
      <c r="U280" s="36">
        <v>29.448258391133056</v>
      </c>
      <c r="V280" s="38">
        <v>0.86152674206630608</v>
      </c>
      <c r="W280" s="36">
        <v>23.124075905392409</v>
      </c>
      <c r="X280" s="35">
        <v>4081.0262088775635</v>
      </c>
      <c r="Y280" s="34">
        <v>2107.7711660319769</v>
      </c>
      <c r="Z280" s="35">
        <v>1973.2550428455863</v>
      </c>
      <c r="AA280" s="34">
        <v>935.58308418368995</v>
      </c>
      <c r="AB280" s="34">
        <v>17.266268233458202</v>
      </c>
      <c r="AC280" s="34">
        <v>11.033276408910751</v>
      </c>
      <c r="AD280" s="34">
        <v>12.280524591604868</v>
      </c>
      <c r="AE280" s="39">
        <v>13.897392303507539</v>
      </c>
      <c r="AF280" s="39">
        <v>11.117913842806034</v>
      </c>
      <c r="AG280" s="39">
        <v>6.9486961517537713</v>
      </c>
      <c r="AH280" s="35">
        <v>3537.1731950610238</v>
      </c>
      <c r="AI280" s="35">
        <v>7426.7919358243616</v>
      </c>
      <c r="AJ280" s="35">
        <v>11329.847562349329</v>
      </c>
      <c r="AK280" s="35">
        <v>2411.4191876215</v>
      </c>
      <c r="AL280" s="35">
        <v>5009.7671470494051</v>
      </c>
      <c r="AM280" s="35">
        <v>9105.202583298229</v>
      </c>
      <c r="AN280" s="38">
        <v>9.6072781555160303E-2</v>
      </c>
      <c r="AO280" s="38">
        <v>9.8168658100558165E-2</v>
      </c>
      <c r="AP280" s="38">
        <v>9.12853733974167E-2</v>
      </c>
      <c r="AQ280" s="36">
        <v>16.906982057643233</v>
      </c>
      <c r="AR280" s="36">
        <v>10.114366594485819</v>
      </c>
      <c r="AS280" s="36">
        <v>11.411174355955895</v>
      </c>
      <c r="AT280" s="36">
        <v>10.755402454724205</v>
      </c>
      <c r="AU280" s="36">
        <v>27.631215170533366</v>
      </c>
      <c r="AV280" s="36">
        <v>82.955639134309052</v>
      </c>
      <c r="AW280" s="36">
        <v>124.62400818054704</v>
      </c>
      <c r="AX280" s="36">
        <v>97.570653168703217</v>
      </c>
      <c r="AY280" s="36">
        <v>65.579920795925858</v>
      </c>
      <c r="AZ280" s="40">
        <v>0.9947774022787248</v>
      </c>
      <c r="BA280" s="40">
        <v>0.99396672684315313</v>
      </c>
      <c r="BB280" s="40">
        <v>0.99243877315482765</v>
      </c>
      <c r="BC280" s="40">
        <v>0.99553980390056818</v>
      </c>
      <c r="BD280" s="40">
        <v>0.99448453104515899</v>
      </c>
      <c r="BE280" s="40">
        <v>0.99088920445477235</v>
      </c>
      <c r="BF280" s="36">
        <v>124.9053041428824</v>
      </c>
      <c r="BG280" s="36">
        <v>122.23860682406303</v>
      </c>
      <c r="BH280" s="36">
        <v>131.45588995684153</v>
      </c>
      <c r="BJ280" s="41"/>
      <c r="BK280" s="41"/>
      <c r="BL280" s="35">
        <v>30</v>
      </c>
      <c r="BM280" s="35">
        <v>24</v>
      </c>
      <c r="BN280" s="35">
        <v>15</v>
      </c>
      <c r="BO280" s="35">
        <v>2340</v>
      </c>
      <c r="BP280" s="35">
        <v>1152</v>
      </c>
      <c r="BQ280" s="35">
        <v>360</v>
      </c>
      <c r="BR280" s="35">
        <v>3852</v>
      </c>
      <c r="BS280" s="34">
        <v>104.57027387619019</v>
      </c>
      <c r="BT280" s="35">
        <v>15</v>
      </c>
      <c r="BU280" s="35">
        <v>36</v>
      </c>
      <c r="BV280" s="35">
        <v>82</v>
      </c>
      <c r="BW280" s="35">
        <v>34</v>
      </c>
      <c r="BX280" s="37"/>
      <c r="BY280" s="40">
        <v>0.98337245127273831</v>
      </c>
      <c r="CA280" s="38">
        <v>9.5977476744448634E-2</v>
      </c>
      <c r="CB280" s="38">
        <v>9.625216443249951E-2</v>
      </c>
      <c r="CC280" s="36">
        <v>40.580069233973823</v>
      </c>
      <c r="CD280" s="36">
        <v>38.432523008084949</v>
      </c>
      <c r="CE280" s="35">
        <v>112.10477331998858</v>
      </c>
      <c r="CF280" s="36">
        <v>24.62163180566661</v>
      </c>
      <c r="CG280" s="42">
        <v>0.98337245127273831</v>
      </c>
      <c r="CH280" s="35">
        <v>3814.0824461117827</v>
      </c>
      <c r="CI280" s="42">
        <v>0.99251560209484391</v>
      </c>
      <c r="CJ280" s="42">
        <v>0.99445802067550992</v>
      </c>
      <c r="CK280" s="43">
        <v>0.85020664758975395</v>
      </c>
      <c r="CM280" s="39"/>
      <c r="CN280" s="35"/>
      <c r="CO280" s="42">
        <v>0.99355655551168387</v>
      </c>
      <c r="CQ280" s="37">
        <v>0.86152674206630608</v>
      </c>
    </row>
    <row r="281" spans="1:95" ht="11.25" customHeight="1">
      <c r="A281" s="33">
        <v>44449</v>
      </c>
      <c r="B281" s="34">
        <v>157.06445407867432</v>
      </c>
      <c r="C281" s="35">
        <v>140.16391081611314</v>
      </c>
      <c r="D281" s="35">
        <v>140.16391081611314</v>
      </c>
      <c r="E281" s="35">
        <v>129.4706466794014</v>
      </c>
      <c r="F281" s="34">
        <v>117.1830050945282</v>
      </c>
      <c r="G281" s="36">
        <v>14.026464154322943</v>
      </c>
      <c r="H281" s="34">
        <v>14.026464154322943</v>
      </c>
      <c r="I281" s="34">
        <v>3424.0384953816733</v>
      </c>
      <c r="J281" s="35">
        <v>1023.9388778451395</v>
      </c>
      <c r="K281" s="35">
        <v>320.20573146021019</v>
      </c>
      <c r="L281" s="34">
        <v>604.13562901814782</v>
      </c>
      <c r="M281" s="34">
        <v>28.798530240853626</v>
      </c>
      <c r="N281" s="35">
        <v>12.705233929788363</v>
      </c>
      <c r="O281" s="35">
        <v>30.492561431492074</v>
      </c>
      <c r="P281" s="35">
        <v>69.455278816176389</v>
      </c>
      <c r="Q281" s="34">
        <v>9392.9274190266933</v>
      </c>
      <c r="R281" s="34">
        <v>313.80471261342365</v>
      </c>
      <c r="U281" s="36">
        <v>29.364432847058335</v>
      </c>
      <c r="V281" s="38">
        <v>0.86391494675169866</v>
      </c>
      <c r="W281" s="36">
        <v>23.331523863233855</v>
      </c>
      <c r="X281" s="35">
        <v>4028.1741243998213</v>
      </c>
      <c r="Y281" s="34">
        <v>2079.8938860763237</v>
      </c>
      <c r="Z281" s="35">
        <v>1948.2802383234975</v>
      </c>
      <c r="AA281" s="34">
        <v>924.34136047835796</v>
      </c>
      <c r="AB281" s="34">
        <v>16.900543262561161</v>
      </c>
      <c r="AC281" s="34">
        <v>10.693264136711756</v>
      </c>
      <c r="AD281" s="34">
        <v>11.943039556344351</v>
      </c>
      <c r="AE281" s="39">
        <v>13.713586062041694</v>
      </c>
      <c r="AF281" s="39">
        <v>10.970773691197923</v>
      </c>
      <c r="AG281" s="39">
        <v>6.8615513884330754</v>
      </c>
      <c r="AH281" s="35">
        <v>3549.0138904009227</v>
      </c>
      <c r="AI281" s="35">
        <v>7446.6548867906986</v>
      </c>
      <c r="AJ281" s="35">
        <v>11356.739780208727</v>
      </c>
      <c r="AK281" s="35">
        <v>2419.9199261730791</v>
      </c>
      <c r="AL281" s="35">
        <v>5025.0577142893353</v>
      </c>
      <c r="AM281" s="35">
        <v>9128.2804574955244</v>
      </c>
      <c r="AN281" s="38">
        <v>9.6672484394792479E-2</v>
      </c>
      <c r="AO281" s="38">
        <v>9.8914780878528605E-2</v>
      </c>
      <c r="AP281" s="38">
        <v>9.2612801309862422E-2</v>
      </c>
      <c r="AQ281" s="36">
        <v>16.873172657869535</v>
      </c>
      <c r="AR281" s="36">
        <v>9.9886359611215827</v>
      </c>
      <c r="AS281" s="36">
        <v>11.298756089668803</v>
      </c>
      <c r="AT281" s="36">
        <v>10.698963487166301</v>
      </c>
      <c r="AU281" s="36">
        <v>27.498944663941565</v>
      </c>
      <c r="AV281" s="36">
        <v>82.659191727390109</v>
      </c>
      <c r="AW281" s="36">
        <v>122.55164483185432</v>
      </c>
      <c r="AX281" s="36">
        <v>95.817988829145108</v>
      </c>
      <c r="AY281" s="36">
        <v>64.006235839245122</v>
      </c>
      <c r="AZ281" s="40">
        <v>0.99474972961197072</v>
      </c>
      <c r="BA281" s="40">
        <v>0.99393189826560935</v>
      </c>
      <c r="BB281" s="40">
        <v>0.99239119797648812</v>
      </c>
      <c r="BC281" s="40">
        <v>0.99557879441734842</v>
      </c>
      <c r="BD281" s="40">
        <v>0.99452763605366257</v>
      </c>
      <c r="BE281" s="40">
        <v>0.99094471383605254</v>
      </c>
      <c r="BF281" s="36">
        <v>124.1304604420243</v>
      </c>
      <c r="BG281" s="36">
        <v>121.31655040247716</v>
      </c>
      <c r="BH281" s="36">
        <v>129.57172043474415</v>
      </c>
      <c r="BJ281" s="41"/>
      <c r="BK281" s="41"/>
      <c r="BL281" s="35">
        <v>30.020833333333332</v>
      </c>
      <c r="BM281" s="35">
        <v>24.016458352406818</v>
      </c>
      <c r="BN281" s="35">
        <v>15.020833333333334</v>
      </c>
      <c r="BO281" s="35">
        <v>2341.625</v>
      </c>
      <c r="BP281" s="35">
        <v>1152.7900009155273</v>
      </c>
      <c r="BQ281" s="35">
        <v>360.5</v>
      </c>
      <c r="BR281" s="35">
        <v>3854.9150009155273</v>
      </c>
      <c r="BS281" s="34">
        <v>103.18995642662048</v>
      </c>
      <c r="BT281" s="35">
        <v>15</v>
      </c>
      <c r="BU281" s="35">
        <v>36</v>
      </c>
      <c r="BV281" s="35">
        <v>82</v>
      </c>
      <c r="BW281" s="35">
        <v>34</v>
      </c>
      <c r="BX281" s="37"/>
      <c r="BY281" s="40">
        <v>0.98328667632925904</v>
      </c>
      <c r="CA281" s="38">
        <v>9.6740469975999221E-2</v>
      </c>
      <c r="CB281" s="38">
        <v>9.6963380877115812E-2</v>
      </c>
      <c r="CC281" s="36">
        <v>39.536846955617271</v>
      </c>
      <c r="CD281" s="36">
        <v>38.160564708659919</v>
      </c>
      <c r="CE281" s="35">
        <v>110.07794286092957</v>
      </c>
      <c r="CF281" s="36">
        <v>24.501706671027481</v>
      </c>
      <c r="CG281" s="42">
        <v>0.98328667632925904</v>
      </c>
      <c r="CH281" s="35">
        <v>3826.3168930067864</v>
      </c>
      <c r="CI281" s="42">
        <v>0.99247356373083273</v>
      </c>
      <c r="CJ281" s="42">
        <v>0.99450097084796163</v>
      </c>
      <c r="CK281" s="43">
        <v>0.85002246418328276</v>
      </c>
      <c r="CM281" s="39"/>
      <c r="CN281" s="35"/>
      <c r="CO281" s="42">
        <v>0.99358793974136861</v>
      </c>
      <c r="CQ281" s="37">
        <v>0.86391494675169866</v>
      </c>
    </row>
    <row r="282" spans="1:95" ht="11.25" customHeight="1">
      <c r="A282" s="33">
        <v>44448</v>
      </c>
      <c r="B282" s="34">
        <v>156.48770904541016</v>
      </c>
      <c r="C282" s="35">
        <v>139.57561350862184</v>
      </c>
      <c r="D282" s="35">
        <v>139.57561350862184</v>
      </c>
      <c r="E282" s="35">
        <v>128.88377903898555</v>
      </c>
      <c r="F282" s="34">
        <v>116.62927301724751</v>
      </c>
      <c r="G282" s="36">
        <v>14.03741126259168</v>
      </c>
      <c r="H282" s="34">
        <v>14.03741126259168</v>
      </c>
      <c r="I282" s="34">
        <v>3423.1206334431968</v>
      </c>
      <c r="J282" s="35">
        <v>1020.3711020602385</v>
      </c>
      <c r="K282" s="35">
        <v>329.28473235226835</v>
      </c>
      <c r="L282" s="34">
        <v>604.04043006896973</v>
      </c>
      <c r="M282" s="34">
        <v>29.362606485684712</v>
      </c>
      <c r="N282" s="35">
        <v>12.954091096625607</v>
      </c>
      <c r="O282" s="35">
        <v>31.089818631901458</v>
      </c>
      <c r="P282" s="35">
        <v>70.815697994886648</v>
      </c>
      <c r="Q282" s="34">
        <v>9389.4743957519531</v>
      </c>
      <c r="R282" s="34">
        <v>312.13088798522949</v>
      </c>
      <c r="U282" s="36">
        <v>29.431617127524483</v>
      </c>
      <c r="V282" s="38">
        <v>0.86200022359317052</v>
      </c>
      <c r="W282" s="36">
        <v>23.925984890219816</v>
      </c>
      <c r="X282" s="35">
        <v>4027.1610635121665</v>
      </c>
      <c r="Y282" s="34">
        <v>2073.4647990306898</v>
      </c>
      <c r="Z282" s="35">
        <v>1953.6962644814766</v>
      </c>
      <c r="AA282" s="34">
        <v>933.32516242123802</v>
      </c>
      <c r="AB282" s="34">
        <v>16.912095536788303</v>
      </c>
      <c r="AC282" s="34">
        <v>10.691834469636282</v>
      </c>
      <c r="AD282" s="34">
        <v>11.959672103325525</v>
      </c>
      <c r="AE282" s="39">
        <v>13.671196477125427</v>
      </c>
      <c r="AF282" s="39">
        <v>10.932547522073984</v>
      </c>
      <c r="AG282" s="39">
        <v>7.0561014075486073</v>
      </c>
      <c r="AH282" s="35">
        <v>3543.7180909145163</v>
      </c>
      <c r="AI282" s="35">
        <v>7383.9492618162531</v>
      </c>
      <c r="AJ282" s="35">
        <v>11370.608280558343</v>
      </c>
      <c r="AK282" s="35">
        <v>2420.4840038948696</v>
      </c>
      <c r="AL282" s="35">
        <v>5002.242477353122</v>
      </c>
      <c r="AM282" s="35">
        <v>9092.1936480690547</v>
      </c>
      <c r="AN282" s="38">
        <v>9.6629246605294608E-2</v>
      </c>
      <c r="AO282" s="38">
        <v>9.8848355684560477E-2</v>
      </c>
      <c r="AP282" s="38">
        <v>9.5616227691359898E-2</v>
      </c>
      <c r="AQ282" s="36">
        <v>16.866064474821876</v>
      </c>
      <c r="AR282" s="36">
        <v>9.9126720643471113</v>
      </c>
      <c r="AS282" s="36">
        <v>11.216507669265123</v>
      </c>
      <c r="AT282" s="36">
        <v>10.848174046153321</v>
      </c>
      <c r="AU282" s="36">
        <v>28.005100179564337</v>
      </c>
      <c r="AV282" s="36">
        <v>86.818967643402019</v>
      </c>
      <c r="AW282" s="36">
        <v>121.9566004504331</v>
      </c>
      <c r="AX282" s="36">
        <v>95.336521717605933</v>
      </c>
      <c r="AY282" s="36">
        <v>63.612225015154003</v>
      </c>
      <c r="AZ282" s="40">
        <v>0.99464814017536129</v>
      </c>
      <c r="BA282" s="40">
        <v>0.99378482375201593</v>
      </c>
      <c r="BB282" s="40">
        <v>0.99221137376347823</v>
      </c>
      <c r="BC282" s="40">
        <v>0.9955181798232513</v>
      </c>
      <c r="BD282" s="40">
        <v>0.99440149087007412</v>
      </c>
      <c r="BE282" s="40">
        <v>0.99045126280808604</v>
      </c>
      <c r="BF282" s="36">
        <v>124.18600394368059</v>
      </c>
      <c r="BG282" s="36">
        <v>121.39807401848697</v>
      </c>
      <c r="BH282" s="36">
        <v>125.50170917362334</v>
      </c>
      <c r="BJ282" s="41"/>
      <c r="BK282" s="41"/>
      <c r="BL282" s="35">
        <v>31</v>
      </c>
      <c r="BM282" s="35">
        <v>24.790000915527344</v>
      </c>
      <c r="BN282" s="35">
        <v>16</v>
      </c>
      <c r="BO282" s="35">
        <v>2418</v>
      </c>
      <c r="BP282" s="35">
        <v>1189.9200439453125</v>
      </c>
      <c r="BQ282" s="35">
        <v>384</v>
      </c>
      <c r="BR282" s="35">
        <v>3991.9200439453125</v>
      </c>
      <c r="BS282" s="34">
        <v>102.66175285975139</v>
      </c>
      <c r="BT282" s="35">
        <v>15</v>
      </c>
      <c r="BU282" s="35">
        <v>36</v>
      </c>
      <c r="BV282" s="35">
        <v>82</v>
      </c>
      <c r="BW282" s="35">
        <v>34</v>
      </c>
      <c r="BX282" s="37"/>
      <c r="BY282" s="40">
        <v>0.98298641788428709</v>
      </c>
      <c r="CA282" s="38">
        <v>9.7177278484430127E-2</v>
      </c>
      <c r="CB282" s="38">
        <v>9.719327671746672E-2</v>
      </c>
      <c r="CC282" s="36">
        <v>39.563602109750107</v>
      </c>
      <c r="CD282" s="36">
        <v>37.995244208434116</v>
      </c>
      <c r="CE282" s="35">
        <v>109.44756003119315</v>
      </c>
      <c r="CF282" s="36">
        <v>24.883649464220493</v>
      </c>
      <c r="CG282" s="42">
        <v>0.98298641788428709</v>
      </c>
      <c r="CH282" s="35">
        <v>3831.8405935895548</v>
      </c>
      <c r="CI282" s="42">
        <v>0.99233720564085914</v>
      </c>
      <c r="CJ282" s="42">
        <v>0.99435013263580818</v>
      </c>
      <c r="CK282" s="43">
        <v>0.85000837549264197</v>
      </c>
      <c r="CM282" s="39"/>
      <c r="CN282" s="35"/>
      <c r="CO282" s="42">
        <v>0.99348798587945253</v>
      </c>
      <c r="CQ282" s="37">
        <v>0.86200022359317052</v>
      </c>
    </row>
    <row r="283" spans="1:95" ht="11.25" customHeight="1">
      <c r="A283" s="33">
        <v>44447</v>
      </c>
      <c r="B283" s="34">
        <v>156.02421855926514</v>
      </c>
      <c r="C283" s="35">
        <v>138.69332798322043</v>
      </c>
      <c r="D283" s="35">
        <v>138.69332798322043</v>
      </c>
      <c r="E283" s="35">
        <v>127.66507361332576</v>
      </c>
      <c r="F283" s="34">
        <v>115.07971533139546</v>
      </c>
      <c r="G283" s="36">
        <v>14.071290741364161</v>
      </c>
      <c r="H283" s="34">
        <v>14.071290741364161</v>
      </c>
      <c r="I283" s="34">
        <v>3466.2619069417319</v>
      </c>
      <c r="J283" s="35">
        <v>1033.2307449118268</v>
      </c>
      <c r="K283" s="35">
        <v>333.43467745163576</v>
      </c>
      <c r="L283" s="34">
        <v>613.08693758646643</v>
      </c>
      <c r="M283" s="34">
        <v>28.871520121892292</v>
      </c>
      <c r="N283" s="35">
        <v>12.737435347893658</v>
      </c>
      <c r="O283" s="35">
        <v>30.569844834944782</v>
      </c>
      <c r="P283" s="35">
        <v>69.631313235151993</v>
      </c>
      <c r="Q283" s="34">
        <v>9078.5656941731777</v>
      </c>
      <c r="R283" s="34">
        <v>317.18608697255451</v>
      </c>
      <c r="U283" s="36">
        <v>29.266216710761746</v>
      </c>
      <c r="V283" s="38">
        <v>0.86672325893870017</v>
      </c>
      <c r="W283" s="36">
        <v>23.525825424621321</v>
      </c>
      <c r="X283" s="35">
        <v>4079.3488445281982</v>
      </c>
      <c r="Y283" s="34">
        <v>2099.5964845782692</v>
      </c>
      <c r="Z283" s="35">
        <v>1979.7523599499291</v>
      </c>
      <c r="AA283" s="34">
        <v>946.52161503810225</v>
      </c>
      <c r="AB283" s="34">
        <v>17.33089057604472</v>
      </c>
      <c r="AC283" s="34">
        <v>11.028254369894663</v>
      </c>
      <c r="AD283" s="34">
        <v>12.336864332358042</v>
      </c>
      <c r="AE283" s="39">
        <v>13.843493304911664</v>
      </c>
      <c r="AF283" s="39">
        <v>11.070329409769574</v>
      </c>
      <c r="AG283" s="39">
        <v>7.1450288025350517</v>
      </c>
      <c r="AH283" s="35">
        <v>3438.5726186274474</v>
      </c>
      <c r="AI283" s="35">
        <v>7158.776350568055</v>
      </c>
      <c r="AJ283" s="35">
        <v>11014.292826316796</v>
      </c>
      <c r="AK283" s="35">
        <v>2349.2200777261928</v>
      </c>
      <c r="AL283" s="35">
        <v>4852.009705403575</v>
      </c>
      <c r="AM283" s="35">
        <v>8811.3752387500936</v>
      </c>
      <c r="AN283" s="38">
        <v>9.8667577754954383E-2</v>
      </c>
      <c r="AO283" s="38">
        <v>0.10099831787995109</v>
      </c>
      <c r="AP283" s="38">
        <v>9.738214310180017E-2</v>
      </c>
      <c r="AQ283" s="36">
        <v>16.950014229095455</v>
      </c>
      <c r="AR283" s="36">
        <v>10.019540856105257</v>
      </c>
      <c r="AS283" s="36">
        <v>11.323625478897204</v>
      </c>
      <c r="AT283" s="36">
        <v>11.189803137599689</v>
      </c>
      <c r="AU283" s="36">
        <v>28.904635571000803</v>
      </c>
      <c r="AV283" s="36">
        <v>89.686460873076115</v>
      </c>
      <c r="AW283" s="36">
        <v>121.60506931798714</v>
      </c>
      <c r="AX283" s="36">
        <v>95.000710754065764</v>
      </c>
      <c r="AY283" s="36">
        <v>63.592384103421743</v>
      </c>
      <c r="AZ283" s="40">
        <v>0.99457801528743017</v>
      </c>
      <c r="BA283" s="40">
        <v>0.99369954994094511</v>
      </c>
      <c r="BB283" s="40">
        <v>0.99209756577736796</v>
      </c>
      <c r="BC283" s="40">
        <v>0.99523680082436972</v>
      </c>
      <c r="BD283" s="40">
        <v>0.99404274984470653</v>
      </c>
      <c r="BE283" s="40">
        <v>0.98982151384511941</v>
      </c>
      <c r="BF283" s="36">
        <v>121.62049857758311</v>
      </c>
      <c r="BG283" s="36">
        <v>118.8138599918414</v>
      </c>
      <c r="BH283" s="36">
        <v>123.22587712467556</v>
      </c>
      <c r="BJ283" s="41"/>
      <c r="BK283" s="41"/>
      <c r="BL283" s="35">
        <v>31</v>
      </c>
      <c r="BM283" s="35">
        <v>24.790000915527344</v>
      </c>
      <c r="BN283" s="35">
        <v>16</v>
      </c>
      <c r="BO283" s="35">
        <v>2418</v>
      </c>
      <c r="BP283" s="35">
        <v>1189.9200439453125</v>
      </c>
      <c r="BQ283" s="35">
        <v>384</v>
      </c>
      <c r="BR283" s="35">
        <v>3991.9200439453125</v>
      </c>
      <c r="BS283" s="34">
        <v>101.00545008977254</v>
      </c>
      <c r="BT283" s="35">
        <v>15</v>
      </c>
      <c r="BU283" s="35">
        <v>36</v>
      </c>
      <c r="BV283" s="35">
        <v>82</v>
      </c>
      <c r="BW283" s="35">
        <v>34</v>
      </c>
      <c r="BX283" s="37"/>
      <c r="BY283" s="40">
        <v>0.98276669259235183</v>
      </c>
      <c r="CA283" s="38">
        <v>9.9207745050448645E-2</v>
      </c>
      <c r="CB283" s="38">
        <v>9.9238678242953321E-2</v>
      </c>
      <c r="CC283" s="36">
        <v>40.696009278297424</v>
      </c>
      <c r="CD283" s="36">
        <v>38.293180564097916</v>
      </c>
      <c r="CE283" s="35">
        <v>109.3590314609781</v>
      </c>
      <c r="CF283" s="36">
        <v>25.682087064937551</v>
      </c>
      <c r="CG283" s="42">
        <v>0.98276669259235183</v>
      </c>
      <c r="CH283" s="35">
        <v>3716.8795161625089</v>
      </c>
      <c r="CI283" s="42">
        <v>0.99223232284061202</v>
      </c>
      <c r="CJ283" s="42">
        <v>0.99398825859419748</v>
      </c>
      <c r="CK283" s="43">
        <v>0.8497096078437063</v>
      </c>
      <c r="CM283" s="39"/>
      <c r="CN283" s="35"/>
      <c r="CO283" s="42">
        <v>0.99327903594476874</v>
      </c>
      <c r="CQ283" s="37">
        <v>0.86672325893870017</v>
      </c>
    </row>
    <row r="284" spans="1:95" ht="11.25" customHeight="1">
      <c r="A284" s="33">
        <v>44446</v>
      </c>
      <c r="B284" s="34">
        <v>154.32067217145647</v>
      </c>
      <c r="C284" s="35">
        <v>136.711915113488</v>
      </c>
      <c r="D284" s="35">
        <v>136.711915113488</v>
      </c>
      <c r="E284" s="35">
        <v>125.4432500333202</v>
      </c>
      <c r="F284" s="34">
        <v>112.88847833750199</v>
      </c>
      <c r="G284" s="36">
        <v>14.349472415690519</v>
      </c>
      <c r="H284" s="34">
        <v>14.349472415690519</v>
      </c>
      <c r="I284" s="34">
        <v>3471.7050432477677</v>
      </c>
      <c r="J284" s="35">
        <v>1034.8532465955223</v>
      </c>
      <c r="K284" s="35">
        <v>333.95827620073595</v>
      </c>
      <c r="L284" s="34">
        <v>615.3502857441805</v>
      </c>
      <c r="M284" s="34">
        <v>30.769600576283981</v>
      </c>
      <c r="N284" s="35">
        <v>13.574823783654697</v>
      </c>
      <c r="O284" s="35">
        <v>32.579577080771273</v>
      </c>
      <c r="P284" s="35">
        <v>74.209036683979008</v>
      </c>
      <c r="Q284" s="34">
        <v>8802.6261957908155</v>
      </c>
      <c r="R284" s="34">
        <v>315.54933633609693</v>
      </c>
      <c r="U284" s="36">
        <v>29.265661681139907</v>
      </c>
      <c r="V284" s="38">
        <v>0.86673916011002738</v>
      </c>
      <c r="W284" s="36">
        <v>25.072467555807386</v>
      </c>
      <c r="X284" s="35">
        <v>4087.055328991948</v>
      </c>
      <c r="Y284" s="34">
        <v>2102.8935204515092</v>
      </c>
      <c r="Z284" s="35">
        <v>1984.1618085404386</v>
      </c>
      <c r="AA284" s="34">
        <v>949.30856194491639</v>
      </c>
      <c r="AB284" s="34">
        <v>17.60875705796845</v>
      </c>
      <c r="AC284" s="34">
        <v>11.268665080167809</v>
      </c>
      <c r="AD284" s="34">
        <v>12.442901708641831</v>
      </c>
      <c r="AE284" s="39">
        <v>13.865232002976983</v>
      </c>
      <c r="AF284" s="39">
        <v>11.087713356380597</v>
      </c>
      <c r="AG284" s="39">
        <v>7.1562487757300559</v>
      </c>
      <c r="AH284" s="35">
        <v>3210.4991440949766</v>
      </c>
      <c r="AI284" s="35">
        <v>6674.7893793018857</v>
      </c>
      <c r="AJ284" s="35">
        <v>10257.006669538978</v>
      </c>
      <c r="AK284" s="35">
        <v>2194.4907605583994</v>
      </c>
      <c r="AL284" s="35">
        <v>4527.4562768471933</v>
      </c>
      <c r="AM284" s="35">
        <v>8210.9650882511251</v>
      </c>
      <c r="AN284" s="38">
        <v>9.9927786035014482E-2</v>
      </c>
      <c r="AO284" s="38">
        <v>0.1019604815927402</v>
      </c>
      <c r="AP284" s="38">
        <v>9.6715242170751684E-2</v>
      </c>
      <c r="AQ284" s="36">
        <v>17.170247280995316</v>
      </c>
      <c r="AR284" s="36">
        <v>10.200311521118339</v>
      </c>
      <c r="AS284" s="36">
        <v>11.365702924834782</v>
      </c>
      <c r="AT284" s="36">
        <v>12.786568654450639</v>
      </c>
      <c r="AU284" s="36">
        <v>33.065608225361665</v>
      </c>
      <c r="AV284" s="36">
        <v>102.73489915379493</v>
      </c>
      <c r="AW284" s="36">
        <v>120.26224154290801</v>
      </c>
      <c r="AX284" s="36">
        <v>94.253726658881476</v>
      </c>
      <c r="AY284" s="36">
        <v>64.132611511884846</v>
      </c>
      <c r="AZ284" s="40">
        <v>0.99381413491109871</v>
      </c>
      <c r="BA284" s="40">
        <v>0.99280399962173493</v>
      </c>
      <c r="BB284" s="40">
        <v>0.99096220287306258</v>
      </c>
      <c r="BC284" s="40">
        <v>0.9941733321988574</v>
      </c>
      <c r="BD284" s="40">
        <v>0.99269664769719479</v>
      </c>
      <c r="BE284" s="40">
        <v>0.98748808476840366</v>
      </c>
      <c r="BF284" s="36">
        <v>120.0867193814864</v>
      </c>
      <c r="BG284" s="36">
        <v>117.69265712113335</v>
      </c>
      <c r="BH284" s="36">
        <v>124.07558240730955</v>
      </c>
      <c r="BJ284" s="41"/>
      <c r="BK284" s="41"/>
      <c r="BL284" s="35">
        <v>31</v>
      </c>
      <c r="BM284" s="35">
        <v>24.790000915527344</v>
      </c>
      <c r="BN284" s="35">
        <v>16</v>
      </c>
      <c r="BO284" s="35">
        <v>2418</v>
      </c>
      <c r="BP284" s="35">
        <v>1189.9200439453125</v>
      </c>
      <c r="BQ284" s="35">
        <v>384</v>
      </c>
      <c r="BR284" s="35">
        <v>3991.9200439453125</v>
      </c>
      <c r="BS284" s="34">
        <v>98.547443934849326</v>
      </c>
      <c r="BT284" s="35">
        <v>15</v>
      </c>
      <c r="BU284" s="35">
        <v>36</v>
      </c>
      <c r="BV284" s="35">
        <v>82</v>
      </c>
      <c r="BW284" s="35">
        <v>34</v>
      </c>
      <c r="BX284" s="37"/>
      <c r="BY284" s="40">
        <v>0.98034645556943134</v>
      </c>
      <c r="CA284" s="38">
        <v>0.10006424159520466</v>
      </c>
      <c r="CB284" s="38">
        <v>0.10022466781883102</v>
      </c>
      <c r="CC284" s="36">
        <v>41.320323846778095</v>
      </c>
      <c r="CD284" s="36">
        <v>38.736261726948442</v>
      </c>
      <c r="CE284" s="35">
        <v>108.70290546032727</v>
      </c>
      <c r="CF284" s="36">
        <v>29.375759196807284</v>
      </c>
      <c r="CG284" s="42">
        <v>0.98034645556943134</v>
      </c>
      <c r="CH284" s="35">
        <v>3468.6567046418595</v>
      </c>
      <c r="CI284" s="42">
        <v>0.99112924593111007</v>
      </c>
      <c r="CJ284" s="42">
        <v>0.99263115356945275</v>
      </c>
      <c r="CK284" s="43">
        <v>0.84943920837598408</v>
      </c>
      <c r="CM284" s="39"/>
      <c r="CN284" s="35"/>
      <c r="CO284" s="42">
        <v>0.99231240743177695</v>
      </c>
      <c r="CQ284" s="37">
        <v>0.86673916011002738</v>
      </c>
    </row>
    <row r="285" spans="1:95" ht="11.25" customHeight="1">
      <c r="A285" s="33">
        <v>44445</v>
      </c>
      <c r="B285" s="34">
        <v>151.82673090154475</v>
      </c>
      <c r="C285" s="35">
        <v>134.60383382277055</v>
      </c>
      <c r="D285" s="35">
        <v>134.60383382277055</v>
      </c>
      <c r="E285" s="35">
        <v>123.5469947641546</v>
      </c>
      <c r="F285" s="34">
        <v>111.19354442249644</v>
      </c>
      <c r="G285" s="36">
        <v>14.161752475391735</v>
      </c>
      <c r="H285" s="34">
        <v>14.161752475391735</v>
      </c>
      <c r="I285" s="34">
        <v>3422.8193359375</v>
      </c>
      <c r="J285" s="35">
        <v>1020.2812906568857</v>
      </c>
      <c r="K285" s="35">
        <v>329.25574924616558</v>
      </c>
      <c r="L285" s="34">
        <v>605.91789328835227</v>
      </c>
      <c r="M285" s="34">
        <v>30.664840212735264</v>
      </c>
      <c r="N285" s="35">
        <v>13.528605976206734</v>
      </c>
      <c r="O285" s="35">
        <v>32.468654342896166</v>
      </c>
      <c r="P285" s="35">
        <v>73.956379336596811</v>
      </c>
      <c r="Q285" s="34">
        <v>8593.1638139204551</v>
      </c>
      <c r="R285" s="34">
        <v>303.54673239968042</v>
      </c>
      <c r="U285" s="36">
        <v>29.041271960293809</v>
      </c>
      <c r="V285" s="38">
        <v>0.87319653508372785</v>
      </c>
      <c r="W285" s="36">
        <v>24.987104055241371</v>
      </c>
      <c r="X285" s="35">
        <v>4028.7372292258524</v>
      </c>
      <c r="Y285" s="34">
        <v>2073.2822960344488</v>
      </c>
      <c r="Z285" s="35">
        <v>1955.4549331914036</v>
      </c>
      <c r="AA285" s="34">
        <v>935.17364253451785</v>
      </c>
      <c r="AB285" s="34">
        <v>17.222897078774192</v>
      </c>
      <c r="AC285" s="34">
        <v>11.056839058615944</v>
      </c>
      <c r="AD285" s="34">
        <v>12.260894948785955</v>
      </c>
      <c r="AE285" s="39">
        <v>13.669993160666696</v>
      </c>
      <c r="AF285" s="39">
        <v>10.93158525703806</v>
      </c>
      <c r="AG285" s="39">
        <v>7.0554803409892628</v>
      </c>
      <c r="AH285" s="35">
        <v>3216.3505485842829</v>
      </c>
      <c r="AI285" s="35">
        <v>6689.9890052367755</v>
      </c>
      <c r="AJ285" s="35">
        <v>10285.140763267413</v>
      </c>
      <c r="AK285" s="35">
        <v>2198.2156141914338</v>
      </c>
      <c r="AL285" s="35">
        <v>4536.6124279634805</v>
      </c>
      <c r="AM285" s="35">
        <v>8231.4381661006228</v>
      </c>
      <c r="AN285" s="38">
        <v>0.10104614474495147</v>
      </c>
      <c r="AO285" s="38">
        <v>0.10331332745388332</v>
      </c>
      <c r="AP285" s="38">
        <v>9.8697718869898698E-2</v>
      </c>
      <c r="AQ285" s="36">
        <v>17.161664459858802</v>
      </c>
      <c r="AR285" s="36">
        <v>10.231894978482455</v>
      </c>
      <c r="AS285" s="36">
        <v>11.457335721767667</v>
      </c>
      <c r="AT285" s="36">
        <v>12.635751367051872</v>
      </c>
      <c r="AU285" s="36">
        <v>32.665002145901077</v>
      </c>
      <c r="AV285" s="36">
        <v>101.44253021759756</v>
      </c>
      <c r="AW285" s="36">
        <v>118.13009484568978</v>
      </c>
      <c r="AX285" s="36">
        <v>92.392942949967932</v>
      </c>
      <c r="AY285" s="36">
        <v>62.421108184113663</v>
      </c>
      <c r="AZ285" s="40">
        <v>0.99384564194300717</v>
      </c>
      <c r="BA285" s="40">
        <v>0.99284297372577812</v>
      </c>
      <c r="BB285" s="40">
        <v>0.99101537570419107</v>
      </c>
      <c r="BC285" s="40">
        <v>0.99425181438732535</v>
      </c>
      <c r="BD285" s="40">
        <v>0.99279969301663173</v>
      </c>
      <c r="BE285" s="40">
        <v>0.98767620819465463</v>
      </c>
      <c r="BF285" s="36">
        <v>118.7576233639488</v>
      </c>
      <c r="BG285" s="36">
        <v>116.1515198061598</v>
      </c>
      <c r="BH285" s="36">
        <v>121.5833571170794</v>
      </c>
      <c r="BJ285" s="41"/>
      <c r="BK285" s="41"/>
      <c r="BL285" s="35">
        <v>31</v>
      </c>
      <c r="BM285" s="35">
        <v>24.790000915527344</v>
      </c>
      <c r="BN285" s="35">
        <v>16</v>
      </c>
      <c r="BO285" s="35">
        <v>2418</v>
      </c>
      <c r="BP285" s="35">
        <v>1189.9200439453125</v>
      </c>
      <c r="BQ285" s="35">
        <v>384</v>
      </c>
      <c r="BR285" s="35">
        <v>3991.9200439453125</v>
      </c>
      <c r="BS285" s="34">
        <v>96.994461059570313</v>
      </c>
      <c r="BT285" s="35">
        <v>15</v>
      </c>
      <c r="BU285" s="35">
        <v>36</v>
      </c>
      <c r="BV285" s="35">
        <v>82</v>
      </c>
      <c r="BW285" s="35">
        <v>34</v>
      </c>
      <c r="BX285" s="37"/>
      <c r="BY285" s="40">
        <v>0.98044463317554953</v>
      </c>
      <c r="CA285" s="38">
        <v>0.10139589507180122</v>
      </c>
      <c r="CB285" s="38">
        <v>0.10149604619409197</v>
      </c>
      <c r="CC285" s="36">
        <v>40.540631086176091</v>
      </c>
      <c r="CD285" s="36">
        <v>38.850895160108919</v>
      </c>
      <c r="CE285" s="35">
        <v>106.55021792525413</v>
      </c>
      <c r="CF285" s="36">
        <v>29.020358139140232</v>
      </c>
      <c r="CG285" s="42">
        <v>0.98044463317554953</v>
      </c>
      <c r="CH285" s="35">
        <v>3475.6116149135864</v>
      </c>
      <c r="CI285" s="42">
        <v>0.99117713841179644</v>
      </c>
      <c r="CJ285" s="42">
        <v>0.99273503855787604</v>
      </c>
      <c r="CK285" s="43">
        <v>0.84960103903207818</v>
      </c>
      <c r="CM285" s="39"/>
      <c r="CN285" s="35"/>
      <c r="CO285" s="42">
        <v>0.99240541536091187</v>
      </c>
      <c r="CQ285" s="37">
        <v>0.87319653508372785</v>
      </c>
    </row>
    <row r="286" spans="1:95" ht="11.25" customHeight="1">
      <c r="A286" s="33">
        <v>44444</v>
      </c>
      <c r="B286" s="34">
        <v>152.54110457257528</v>
      </c>
      <c r="C286" s="35">
        <v>135.05602626102728</v>
      </c>
      <c r="D286" s="35">
        <v>135.05602626102728</v>
      </c>
      <c r="E286" s="35">
        <v>123.87139582052465</v>
      </c>
      <c r="F286" s="34">
        <v>111.17425453372118</v>
      </c>
      <c r="G286" s="36">
        <v>13.943702511671113</v>
      </c>
      <c r="H286" s="34">
        <v>13.943702511671113</v>
      </c>
      <c r="I286" s="34">
        <v>3458.1451564881859</v>
      </c>
      <c r="J286" s="35">
        <v>1030.8112866185613</v>
      </c>
      <c r="K286" s="35">
        <v>332.65389223052671</v>
      </c>
      <c r="L286" s="34">
        <v>612.07973870998478</v>
      </c>
      <c r="M286" s="34">
        <v>30.48085013831534</v>
      </c>
      <c r="N286" s="35">
        <v>13.447433884550884</v>
      </c>
      <c r="O286" s="35">
        <v>32.273841322922124</v>
      </c>
      <c r="P286" s="35">
        <v>73.512638568878174</v>
      </c>
      <c r="Q286" s="34">
        <v>8674.2917331602512</v>
      </c>
      <c r="R286" s="34">
        <v>308.36759111357901</v>
      </c>
      <c r="U286" s="36">
        <v>29.141326524593207</v>
      </c>
      <c r="V286" s="38">
        <v>0.87031010767449446</v>
      </c>
      <c r="W286" s="36">
        <v>24.837180589057681</v>
      </c>
      <c r="X286" s="35">
        <v>4070.2248951981705</v>
      </c>
      <c r="Y286" s="34">
        <v>2094.6799776390976</v>
      </c>
      <c r="Z286" s="35">
        <v>1975.5449175590729</v>
      </c>
      <c r="AA286" s="34">
        <v>944.73363094051149</v>
      </c>
      <c r="AB286" s="34">
        <v>17.485078311548001</v>
      </c>
      <c r="AC286" s="34">
        <v>11.184630440502632</v>
      </c>
      <c r="AD286" s="34">
        <v>12.47636036756562</v>
      </c>
      <c r="AE286" s="39">
        <v>13.811076775642404</v>
      </c>
      <c r="AF286" s="39">
        <v>11.044406642341729</v>
      </c>
      <c r="AG286" s="39">
        <v>7.1282976906541435</v>
      </c>
      <c r="AH286" s="35">
        <v>3325.8267652813283</v>
      </c>
      <c r="AI286" s="35">
        <v>6919.4656661342924</v>
      </c>
      <c r="AJ286" s="35">
        <v>10640.113118779409</v>
      </c>
      <c r="AK286" s="35">
        <v>2272.7884837136608</v>
      </c>
      <c r="AL286" s="35">
        <v>4691.5534591706346</v>
      </c>
      <c r="AM286" s="35">
        <v>8514.5975348461652</v>
      </c>
      <c r="AN286" s="38">
        <v>0.1013841641381419</v>
      </c>
      <c r="AO286" s="38">
        <v>0.10422557399620352</v>
      </c>
      <c r="AP286" s="38">
        <v>0.10108286960455282</v>
      </c>
      <c r="AQ286" s="36">
        <v>17.15740752342543</v>
      </c>
      <c r="AR286" s="36">
        <v>10.192923027231316</v>
      </c>
      <c r="AS286" s="36">
        <v>11.482519769654633</v>
      </c>
      <c r="AT286" s="36">
        <v>12.232633822685145</v>
      </c>
      <c r="AU286" s="36">
        <v>31.615884435366912</v>
      </c>
      <c r="AV286" s="36">
        <v>98.161074585277362</v>
      </c>
      <c r="AW286" s="36">
        <v>118.55815765598462</v>
      </c>
      <c r="AX286" s="36">
        <v>92.223610439866292</v>
      </c>
      <c r="AY286" s="36">
        <v>61.373698184065354</v>
      </c>
      <c r="AZ286" s="40">
        <v>0.99408328844460792</v>
      </c>
      <c r="BA286" s="40">
        <v>0.99312086250241149</v>
      </c>
      <c r="BB286" s="40">
        <v>0.99136628146333095</v>
      </c>
      <c r="BC286" s="40">
        <v>0.9946177860762927</v>
      </c>
      <c r="BD286" s="40">
        <v>0.99326110536509671</v>
      </c>
      <c r="BE286" s="40">
        <v>0.98847143694302031</v>
      </c>
      <c r="BF286" s="36">
        <v>118.36168007115286</v>
      </c>
      <c r="BG286" s="36">
        <v>115.13489002648339</v>
      </c>
      <c r="BH286" s="36">
        <v>118.71447701223072</v>
      </c>
      <c r="BJ286" s="41"/>
      <c r="BK286" s="41"/>
      <c r="BL286" s="35">
        <v>31</v>
      </c>
      <c r="BM286" s="35">
        <v>24.790000915527344</v>
      </c>
      <c r="BN286" s="35">
        <v>16</v>
      </c>
      <c r="BO286" s="35">
        <v>2418</v>
      </c>
      <c r="BP286" s="35">
        <v>1189.9200439453125</v>
      </c>
      <c r="BQ286" s="35">
        <v>384</v>
      </c>
      <c r="BR286" s="35">
        <v>3991.9200439453125</v>
      </c>
      <c r="BS286" s="34">
        <v>97.269945935505191</v>
      </c>
      <c r="BT286" s="35">
        <v>15</v>
      </c>
      <c r="BU286" s="35">
        <v>36</v>
      </c>
      <c r="BV286" s="35">
        <v>82</v>
      </c>
      <c r="BW286" s="35">
        <v>34</v>
      </c>
      <c r="BX286" s="37"/>
      <c r="BY286" s="40">
        <v>0.98119813043950233</v>
      </c>
      <c r="CA286" s="38">
        <v>0.10224520816734736</v>
      </c>
      <c r="CB286" s="38">
        <v>0.10220215483092288</v>
      </c>
      <c r="CC286" s="36">
        <v>41.14606911961625</v>
      </c>
      <c r="CD286" s="36">
        <v>38.83285032031138</v>
      </c>
      <c r="CE286" s="35">
        <v>106.62046582831678</v>
      </c>
      <c r="CF286" s="36">
        <v>28.089158117598391</v>
      </c>
      <c r="CG286" s="42">
        <v>0.98119813043950233</v>
      </c>
      <c r="CH286" s="35">
        <v>3594.2056322171215</v>
      </c>
      <c r="CI286" s="42">
        <v>0.99151944733904585</v>
      </c>
      <c r="CJ286" s="42">
        <v>0.99320023238738642</v>
      </c>
      <c r="CK286" s="43">
        <v>0.84962016731997214</v>
      </c>
      <c r="CM286" s="39"/>
      <c r="CN286" s="35"/>
      <c r="CO286" s="42">
        <v>0.99264910902401593</v>
      </c>
      <c r="CQ286" s="37">
        <v>0.87031010767449446</v>
      </c>
    </row>
    <row r="287" spans="1:95" ht="11.25" customHeight="1">
      <c r="A287" s="33">
        <v>44443</v>
      </c>
      <c r="B287" s="34">
        <v>152.78883735501037</v>
      </c>
      <c r="C287" s="35">
        <v>135.19339359049894</v>
      </c>
      <c r="D287" s="35">
        <v>135.19339359049894</v>
      </c>
      <c r="E287" s="35">
        <v>123.87216277998321</v>
      </c>
      <c r="F287" s="34">
        <v>111.38849468620457</v>
      </c>
      <c r="G287" s="36">
        <v>13.878207089949628</v>
      </c>
      <c r="H287" s="34">
        <v>13.878207089949628</v>
      </c>
      <c r="I287" s="34">
        <v>3473.5069604990435</v>
      </c>
      <c r="J287" s="35">
        <v>1035.3903659343919</v>
      </c>
      <c r="K287" s="35">
        <v>334.13161039001648</v>
      </c>
      <c r="L287" s="34">
        <v>613.81685840840237</v>
      </c>
      <c r="M287" s="34">
        <v>34.802772132717834</v>
      </c>
      <c r="N287" s="35">
        <v>15.354164176199044</v>
      </c>
      <c r="O287" s="35">
        <v>36.849994022877709</v>
      </c>
      <c r="P287" s="35">
        <v>83.936097496554765</v>
      </c>
      <c r="Q287" s="34">
        <v>9305.4529257015311</v>
      </c>
      <c r="R287" s="34">
        <v>311.26220018036514</v>
      </c>
      <c r="U287" s="36">
        <v>29.181512726677788</v>
      </c>
      <c r="V287" s="38">
        <v>0.86915401858877883</v>
      </c>
      <c r="W287" s="36">
        <v>28.358878854679872</v>
      </c>
      <c r="X287" s="35">
        <v>4087.3238189074459</v>
      </c>
      <c r="Y287" s="34">
        <v>2103.984984174635</v>
      </c>
      <c r="Z287" s="35">
        <v>1983.3388347328107</v>
      </c>
      <c r="AA287" s="34">
        <v>947.94846879841884</v>
      </c>
      <c r="AB287" s="34">
        <v>17.595443764511419</v>
      </c>
      <c r="AC287" s="34">
        <v>11.321230810515734</v>
      </c>
      <c r="AD287" s="34">
        <v>12.642632698526187</v>
      </c>
      <c r="AE287" s="39">
        <v>13.872428467085506</v>
      </c>
      <c r="AF287" s="39">
        <v>11.093468206439912</v>
      </c>
      <c r="AG287" s="39">
        <v>7.1599630797860669</v>
      </c>
      <c r="AH287" s="35">
        <v>3539.8755225468294</v>
      </c>
      <c r="AI287" s="35">
        <v>7366.0316937291809</v>
      </c>
      <c r="AJ287" s="35">
        <v>11330.045218695519</v>
      </c>
      <c r="AK287" s="35">
        <v>2419.1426894986707</v>
      </c>
      <c r="AL287" s="35">
        <v>4993.8669529811741</v>
      </c>
      <c r="AM287" s="35">
        <v>9065.3147687291184</v>
      </c>
      <c r="AN287" s="38">
        <v>0.10209900965342487</v>
      </c>
      <c r="AO287" s="38">
        <v>0.10610748298751033</v>
      </c>
      <c r="AP287" s="38">
        <v>0.1057538710427624</v>
      </c>
      <c r="AQ287" s="36">
        <v>17.159616254042703</v>
      </c>
      <c r="AR287" s="36">
        <v>10.259343888685059</v>
      </c>
      <c r="AS287" s="36">
        <v>11.580251080492037</v>
      </c>
      <c r="AT287" s="36">
        <v>13.162910923919435</v>
      </c>
      <c r="AU287" s="36">
        <v>34.018837533473445</v>
      </c>
      <c r="AV287" s="36">
        <v>105.59782480291688</v>
      </c>
      <c r="AW287" s="36">
        <v>118.09396575619266</v>
      </c>
      <c r="AX287" s="36">
        <v>90.869486300499972</v>
      </c>
      <c r="AY287" s="36">
        <v>58.845228286981438</v>
      </c>
      <c r="AZ287" s="40">
        <v>0.99365305558748129</v>
      </c>
      <c r="BA287" s="40">
        <v>0.9926209499832831</v>
      </c>
      <c r="BB287" s="40">
        <v>0.9907409616060886</v>
      </c>
      <c r="BC287" s="40">
        <v>0.99455885302629787</v>
      </c>
      <c r="BD287" s="40">
        <v>0.99318787667877984</v>
      </c>
      <c r="BE287" s="40">
        <v>0.9883514442138096</v>
      </c>
      <c r="BF287" s="36">
        <v>117.53297158056679</v>
      </c>
      <c r="BG287" s="36">
        <v>113.09287207776376</v>
      </c>
      <c r="BH287" s="36">
        <v>113.4710236294585</v>
      </c>
      <c r="BJ287" s="41"/>
      <c r="BK287" s="41"/>
      <c r="BL287" s="35">
        <v>31</v>
      </c>
      <c r="BM287" s="35">
        <v>24.790000915527344</v>
      </c>
      <c r="BN287" s="35">
        <v>16</v>
      </c>
      <c r="BO287" s="35">
        <v>2418</v>
      </c>
      <c r="BP287" s="35">
        <v>1189.9200439453125</v>
      </c>
      <c r="BQ287" s="35">
        <v>384</v>
      </c>
      <c r="BR287" s="35">
        <v>3991.9200439453125</v>
      </c>
      <c r="BS287" s="34">
        <v>97.497501139738119</v>
      </c>
      <c r="BT287" s="35">
        <v>15</v>
      </c>
      <c r="BU287" s="35">
        <v>36</v>
      </c>
      <c r="BV287" s="35">
        <v>82</v>
      </c>
      <c r="BW287" s="35">
        <v>34</v>
      </c>
      <c r="BX287" s="37"/>
      <c r="BY287" s="40">
        <v>0.97983147087201206</v>
      </c>
      <c r="CA287" s="38">
        <v>0.10396649894262623</v>
      </c>
      <c r="CB287" s="38">
        <v>0.10364544081221458</v>
      </c>
      <c r="CC287" s="36">
        <v>41.559307273553337</v>
      </c>
      <c r="CD287" s="36">
        <v>38.999211223219802</v>
      </c>
      <c r="CE287" s="35">
        <v>105.42205713279161</v>
      </c>
      <c r="CF287" s="36">
        <v>30.222977383289489</v>
      </c>
      <c r="CG287" s="42">
        <v>0.97983147087201206</v>
      </c>
      <c r="CH287" s="35">
        <v>3825.9459383995118</v>
      </c>
      <c r="CI287" s="42">
        <v>0.99090348564954456</v>
      </c>
      <c r="CJ287" s="42">
        <v>0.99312695518509408</v>
      </c>
      <c r="CK287" s="43">
        <v>0.84982426506826725</v>
      </c>
      <c r="CM287" s="39"/>
      <c r="CN287" s="35"/>
      <c r="CO287" s="42">
        <v>0.99209069169022179</v>
      </c>
      <c r="CQ287" s="37">
        <v>0.86915401858877883</v>
      </c>
    </row>
    <row r="288" spans="1:95" ht="11.25" customHeight="1">
      <c r="A288" s="33">
        <v>44442</v>
      </c>
      <c r="B288" s="34"/>
      <c r="F288" s="34"/>
      <c r="H288" s="34"/>
      <c r="I288" s="34"/>
      <c r="J288" s="35"/>
      <c r="K288" s="35"/>
      <c r="L288" s="34"/>
      <c r="M288" s="34"/>
      <c r="N288" s="35"/>
      <c r="O288" s="35"/>
      <c r="P288" s="35"/>
      <c r="Q288" s="34"/>
      <c r="R288" s="34"/>
      <c r="U288" s="36"/>
      <c r="V288" s="38"/>
      <c r="W288" s="36"/>
      <c r="X288" s="35"/>
      <c r="Y288" s="34"/>
      <c r="Z288" s="35"/>
      <c r="AA288" s="34"/>
      <c r="AB288" s="34"/>
      <c r="AC288" s="34"/>
      <c r="AD288" s="34"/>
      <c r="AE288" s="39"/>
      <c r="AF288" s="39"/>
      <c r="AG288" s="39"/>
      <c r="AH288" s="35"/>
      <c r="AI288" s="35"/>
      <c r="AJ288" s="35"/>
      <c r="AK288" s="35"/>
      <c r="AL288" s="35"/>
      <c r="AM288" s="35"/>
      <c r="AN288" s="38"/>
      <c r="AO288" s="38"/>
      <c r="AP288" s="38"/>
      <c r="AQ288" s="36"/>
      <c r="AR288" s="36"/>
      <c r="AS288" s="36"/>
      <c r="AT288" s="36"/>
      <c r="AU288" s="36"/>
      <c r="AV288" s="36"/>
      <c r="AW288" s="36"/>
      <c r="AX288" s="36"/>
      <c r="AY288" s="36"/>
      <c r="AZ288" s="40"/>
      <c r="BA288" s="40"/>
      <c r="BB288" s="40"/>
      <c r="BC288" s="40"/>
      <c r="BD288" s="40"/>
      <c r="BE288" s="40"/>
      <c r="BF288" s="36"/>
      <c r="BG288" s="36"/>
      <c r="BH288" s="36"/>
      <c r="BJ288" s="41"/>
      <c r="BK288" s="41"/>
      <c r="BL288" s="35"/>
      <c r="BM288" s="35"/>
      <c r="BN288" s="35"/>
      <c r="BO288" s="35"/>
      <c r="BP288" s="35"/>
      <c r="BQ288" s="35"/>
      <c r="BR288" s="35"/>
      <c r="BS288" s="34"/>
      <c r="BT288" s="35"/>
      <c r="BU288" s="35"/>
      <c r="BV288" s="35"/>
      <c r="BW288" s="35"/>
      <c r="BX288" s="37"/>
      <c r="BY288" s="40"/>
      <c r="CA288" s="38"/>
      <c r="CB288" s="38"/>
      <c r="CC288" s="36"/>
      <c r="CD288" s="36"/>
      <c r="CE288" s="35"/>
      <c r="CF288" s="36"/>
      <c r="CG288" s="42"/>
      <c r="CH288" s="35"/>
      <c r="CI288" s="42"/>
      <c r="CJ288" s="42"/>
      <c r="CK288" s="43"/>
      <c r="CM288" s="39"/>
      <c r="CN288" s="35"/>
      <c r="CO288" s="42"/>
    </row>
    <row r="289" spans="1:93" ht="11.25" customHeight="1">
      <c r="A289" s="33">
        <v>44441</v>
      </c>
      <c r="B289" s="34"/>
      <c r="F289" s="34"/>
      <c r="H289" s="34"/>
      <c r="I289" s="34"/>
      <c r="J289" s="35"/>
      <c r="K289" s="35"/>
      <c r="L289" s="34"/>
      <c r="M289" s="34"/>
      <c r="N289" s="35"/>
      <c r="O289" s="35"/>
      <c r="P289" s="35"/>
      <c r="Q289" s="34"/>
      <c r="R289" s="34"/>
      <c r="U289" s="36"/>
      <c r="V289" s="38"/>
      <c r="W289" s="36"/>
      <c r="X289" s="35"/>
      <c r="Y289" s="34"/>
      <c r="Z289" s="35"/>
      <c r="AA289" s="34"/>
      <c r="AB289" s="34"/>
      <c r="AC289" s="34"/>
      <c r="AD289" s="34"/>
      <c r="AE289" s="39"/>
      <c r="AF289" s="39"/>
      <c r="AG289" s="39"/>
      <c r="AH289" s="35"/>
      <c r="AI289" s="35"/>
      <c r="AJ289" s="35"/>
      <c r="AK289" s="35"/>
      <c r="AL289" s="35"/>
      <c r="AM289" s="35"/>
      <c r="AN289" s="38"/>
      <c r="AO289" s="38"/>
      <c r="AP289" s="38"/>
      <c r="AQ289" s="36"/>
      <c r="AR289" s="36"/>
      <c r="AS289" s="36"/>
      <c r="AT289" s="36"/>
      <c r="AU289" s="36"/>
      <c r="AV289" s="36"/>
      <c r="AW289" s="36"/>
      <c r="AX289" s="36"/>
      <c r="AY289" s="36"/>
      <c r="AZ289" s="40"/>
      <c r="BA289" s="40"/>
      <c r="BB289" s="40"/>
      <c r="BC289" s="40"/>
      <c r="BD289" s="40"/>
      <c r="BE289" s="40"/>
      <c r="BF289" s="36"/>
      <c r="BG289" s="36"/>
      <c r="BH289" s="36"/>
      <c r="BJ289" s="41"/>
      <c r="BK289" s="41"/>
      <c r="BL289" s="35"/>
      <c r="BM289" s="35"/>
      <c r="BN289" s="35"/>
      <c r="BO289" s="35"/>
      <c r="BP289" s="35"/>
      <c r="BQ289" s="35"/>
      <c r="BR289" s="35"/>
      <c r="BS289" s="34"/>
      <c r="BT289" s="35"/>
      <c r="BU289" s="35"/>
      <c r="BV289" s="35"/>
      <c r="BW289" s="35"/>
      <c r="BX289" s="37"/>
      <c r="BY289" s="40"/>
      <c r="CA289" s="38"/>
      <c r="CB289" s="38"/>
      <c r="CC289" s="36"/>
      <c r="CD289" s="36"/>
      <c r="CE289" s="35"/>
      <c r="CF289" s="36"/>
      <c r="CG289" s="42"/>
      <c r="CH289" s="35"/>
      <c r="CI289" s="42"/>
      <c r="CJ289" s="42"/>
      <c r="CK289" s="43"/>
      <c r="CM289" s="39"/>
      <c r="CN289" s="35"/>
      <c r="CO289" s="42"/>
    </row>
    <row r="290" spans="1:93" ht="11.25" customHeight="1">
      <c r="A290" s="33">
        <v>44440</v>
      </c>
      <c r="B290" s="34"/>
      <c r="F290" s="34"/>
      <c r="H290" s="34"/>
      <c r="I290" s="34"/>
      <c r="J290" s="35"/>
      <c r="K290" s="35"/>
      <c r="L290" s="34"/>
      <c r="M290" s="34"/>
      <c r="N290" s="35"/>
      <c r="O290" s="35"/>
      <c r="P290" s="35"/>
      <c r="Q290" s="34"/>
      <c r="R290" s="34"/>
      <c r="U290" s="36"/>
      <c r="V290" s="38"/>
      <c r="W290" s="36"/>
      <c r="X290" s="35"/>
      <c r="Y290" s="34"/>
      <c r="Z290" s="35"/>
      <c r="AA290" s="34"/>
      <c r="AB290" s="34"/>
      <c r="AC290" s="34"/>
      <c r="AD290" s="34"/>
      <c r="AE290" s="39"/>
      <c r="AF290" s="39"/>
      <c r="AG290" s="39"/>
      <c r="AH290" s="35"/>
      <c r="AI290" s="35"/>
      <c r="AJ290" s="35"/>
      <c r="AK290" s="35"/>
      <c r="AL290" s="35"/>
      <c r="AM290" s="35"/>
      <c r="AN290" s="38"/>
      <c r="AO290" s="38"/>
      <c r="AP290" s="38"/>
      <c r="AQ290" s="36"/>
      <c r="AR290" s="36"/>
      <c r="AS290" s="36"/>
      <c r="AT290" s="36"/>
      <c r="AU290" s="36"/>
      <c r="AV290" s="36"/>
      <c r="AW290" s="36"/>
      <c r="AX290" s="36"/>
      <c r="AY290" s="36"/>
      <c r="AZ290" s="40"/>
      <c r="BA290" s="40"/>
      <c r="BB290" s="40"/>
      <c r="BC290" s="40"/>
      <c r="BD290" s="40"/>
      <c r="BE290" s="40"/>
      <c r="BF290" s="36"/>
      <c r="BG290" s="36"/>
      <c r="BH290" s="36"/>
      <c r="BJ290" s="41"/>
      <c r="BK290" s="41"/>
      <c r="BL290" s="35"/>
      <c r="BM290" s="35"/>
      <c r="BN290" s="35"/>
      <c r="BO290" s="35"/>
      <c r="BP290" s="35"/>
      <c r="BQ290" s="35"/>
      <c r="BR290" s="35"/>
      <c r="BS290" s="34"/>
      <c r="BT290" s="35"/>
      <c r="BU290" s="35"/>
      <c r="BV290" s="35"/>
      <c r="BW290" s="35"/>
      <c r="BX290" s="37"/>
      <c r="BY290" s="40"/>
      <c r="CA290" s="38"/>
      <c r="CB290" s="38"/>
      <c r="CC290" s="36"/>
      <c r="CD290" s="36"/>
      <c r="CE290" s="35"/>
      <c r="CF290" s="36"/>
      <c r="CG290" s="42"/>
      <c r="CH290" s="35"/>
      <c r="CI290" s="42"/>
      <c r="CJ290" s="42"/>
      <c r="CK290" s="43"/>
      <c r="CM290" s="39"/>
      <c r="CN290" s="35"/>
      <c r="CO290" s="42"/>
    </row>
    <row r="291" spans="1:93" ht="11.25" customHeight="1">
      <c r="A291" s="33">
        <v>44439</v>
      </c>
      <c r="B291" s="34"/>
      <c r="F291" s="34"/>
      <c r="H291" s="34"/>
      <c r="I291" s="34"/>
      <c r="J291" s="35"/>
      <c r="K291" s="35"/>
      <c r="L291" s="34"/>
      <c r="M291" s="34"/>
      <c r="N291" s="35"/>
      <c r="O291" s="35"/>
      <c r="P291" s="35"/>
      <c r="Q291" s="34"/>
      <c r="R291" s="34"/>
      <c r="U291" s="36"/>
      <c r="V291" s="38"/>
      <c r="W291" s="36"/>
      <c r="X291" s="35"/>
      <c r="Y291" s="34"/>
      <c r="Z291" s="35"/>
      <c r="AA291" s="34"/>
      <c r="AB291" s="34"/>
      <c r="AC291" s="34"/>
      <c r="AD291" s="34"/>
      <c r="AE291" s="39"/>
      <c r="AF291" s="39"/>
      <c r="AG291" s="39"/>
      <c r="AH291" s="35"/>
      <c r="AI291" s="35"/>
      <c r="AJ291" s="35"/>
      <c r="AK291" s="35"/>
      <c r="AL291" s="35"/>
      <c r="AM291" s="35"/>
      <c r="AN291" s="38"/>
      <c r="AO291" s="38"/>
      <c r="AP291" s="38"/>
      <c r="AQ291" s="36"/>
      <c r="AR291" s="36"/>
      <c r="AS291" s="36"/>
      <c r="AT291" s="36"/>
      <c r="AU291" s="36"/>
      <c r="AV291" s="36"/>
      <c r="AW291" s="36"/>
      <c r="AX291" s="36"/>
      <c r="AY291" s="36"/>
      <c r="AZ291" s="40"/>
      <c r="BA291" s="40"/>
      <c r="BB291" s="40"/>
      <c r="BC291" s="40"/>
      <c r="BD291" s="40"/>
      <c r="BE291" s="40"/>
      <c r="BF291" s="36"/>
      <c r="BG291" s="36"/>
      <c r="BH291" s="36"/>
      <c r="BJ291" s="41"/>
      <c r="BK291" s="41"/>
      <c r="BL291" s="35"/>
      <c r="BM291" s="35"/>
      <c r="BN291" s="35"/>
      <c r="BO291" s="35"/>
      <c r="BP291" s="35"/>
      <c r="BQ291" s="35"/>
      <c r="BR291" s="35"/>
      <c r="BS291" s="34"/>
      <c r="BT291" s="35"/>
      <c r="BU291" s="35"/>
      <c r="BV291" s="35"/>
      <c r="BW291" s="35"/>
      <c r="BX291" s="37"/>
      <c r="BY291" s="40"/>
      <c r="CA291" s="38"/>
      <c r="CB291" s="38"/>
      <c r="CC291" s="36"/>
      <c r="CD291" s="36"/>
      <c r="CE291" s="35"/>
      <c r="CF291" s="36"/>
      <c r="CG291" s="42"/>
      <c r="CH291" s="35"/>
      <c r="CI291" s="42"/>
      <c r="CJ291" s="42"/>
      <c r="CK291" s="43"/>
      <c r="CM291" s="39"/>
      <c r="CN291" s="35"/>
      <c r="CO291" s="42"/>
    </row>
    <row r="292" spans="1:93" ht="11.25" customHeight="1">
      <c r="A292" s="33">
        <v>44438</v>
      </c>
      <c r="B292" s="34"/>
      <c r="F292" s="34"/>
      <c r="H292" s="34"/>
      <c r="I292" s="34"/>
      <c r="J292" s="35"/>
      <c r="K292" s="35"/>
      <c r="L292" s="34"/>
      <c r="M292" s="34"/>
      <c r="N292" s="35"/>
      <c r="O292" s="35"/>
      <c r="P292" s="35"/>
      <c r="Q292" s="34"/>
      <c r="R292" s="34"/>
      <c r="U292" s="36"/>
      <c r="V292" s="38"/>
      <c r="W292" s="36"/>
      <c r="X292" s="35"/>
      <c r="Y292" s="34"/>
      <c r="Z292" s="35"/>
      <c r="AA292" s="34"/>
      <c r="AB292" s="34"/>
      <c r="AC292" s="34"/>
      <c r="AD292" s="34"/>
      <c r="AE292" s="39"/>
      <c r="AF292" s="39"/>
      <c r="AG292" s="39"/>
      <c r="AH292" s="35"/>
      <c r="AI292" s="35"/>
      <c r="AJ292" s="35"/>
      <c r="AK292" s="35"/>
      <c r="AL292" s="35"/>
      <c r="AM292" s="35"/>
      <c r="AN292" s="38"/>
      <c r="AO292" s="38"/>
      <c r="AP292" s="38"/>
      <c r="AQ292" s="36"/>
      <c r="AR292" s="36"/>
      <c r="AS292" s="36"/>
      <c r="AT292" s="36"/>
      <c r="AU292" s="36"/>
      <c r="AV292" s="36"/>
      <c r="AW292" s="36"/>
      <c r="AX292" s="36"/>
      <c r="AY292" s="36"/>
      <c r="AZ292" s="40"/>
      <c r="BA292" s="40"/>
      <c r="BB292" s="40"/>
      <c r="BC292" s="40"/>
      <c r="BD292" s="40"/>
      <c r="BE292" s="40"/>
      <c r="BF292" s="36"/>
      <c r="BG292" s="36"/>
      <c r="BH292" s="36"/>
      <c r="BJ292" s="41"/>
      <c r="BK292" s="41"/>
      <c r="BL292" s="35"/>
      <c r="BM292" s="35"/>
      <c r="BN292" s="35"/>
      <c r="BO292" s="35"/>
      <c r="BP292" s="35"/>
      <c r="BQ292" s="35"/>
      <c r="BR292" s="35"/>
      <c r="BS292" s="34"/>
      <c r="BT292" s="35"/>
      <c r="BU292" s="35"/>
      <c r="BV292" s="35"/>
      <c r="BW292" s="35"/>
      <c r="BX292" s="37"/>
      <c r="BY292" s="40"/>
      <c r="CA292" s="38"/>
      <c r="CB292" s="38"/>
      <c r="CC292" s="36"/>
      <c r="CD292" s="36"/>
      <c r="CE292" s="35"/>
      <c r="CF292" s="36"/>
      <c r="CG292" s="42"/>
      <c r="CH292" s="35"/>
      <c r="CI292" s="42"/>
      <c r="CJ292" s="42"/>
      <c r="CK292" s="43"/>
      <c r="CM292" s="39"/>
      <c r="CN292" s="35"/>
      <c r="CO292" s="42"/>
    </row>
    <row r="293" spans="1:93" ht="11.25" customHeight="1">
      <c r="A293" s="33">
        <v>44437</v>
      </c>
      <c r="B293" s="34"/>
      <c r="F293" s="34"/>
      <c r="H293" s="34"/>
      <c r="I293" s="34"/>
      <c r="J293" s="35"/>
      <c r="K293" s="35"/>
      <c r="L293" s="34"/>
      <c r="M293" s="34"/>
      <c r="N293" s="35"/>
      <c r="O293" s="35"/>
      <c r="P293" s="35"/>
      <c r="Q293" s="34"/>
      <c r="R293" s="34"/>
      <c r="U293" s="36"/>
      <c r="V293" s="38"/>
      <c r="W293" s="36"/>
      <c r="X293" s="35"/>
      <c r="Y293" s="34"/>
      <c r="Z293" s="35"/>
      <c r="AA293" s="34"/>
      <c r="AB293" s="34"/>
      <c r="AC293" s="34"/>
      <c r="AD293" s="34"/>
      <c r="AE293" s="39"/>
      <c r="AF293" s="39"/>
      <c r="AG293" s="39"/>
      <c r="AH293" s="35"/>
      <c r="AI293" s="35"/>
      <c r="AJ293" s="35"/>
      <c r="AK293" s="35"/>
      <c r="AL293" s="35"/>
      <c r="AM293" s="35"/>
      <c r="AN293" s="38"/>
      <c r="AO293" s="38"/>
      <c r="AP293" s="38"/>
      <c r="AQ293" s="36"/>
      <c r="AR293" s="36"/>
      <c r="AS293" s="36"/>
      <c r="AT293" s="36"/>
      <c r="AU293" s="36"/>
      <c r="AV293" s="36"/>
      <c r="AW293" s="36"/>
      <c r="AX293" s="36"/>
      <c r="AY293" s="36"/>
      <c r="AZ293" s="40"/>
      <c r="BA293" s="40"/>
      <c r="BB293" s="40"/>
      <c r="BC293" s="40"/>
      <c r="BD293" s="40"/>
      <c r="BE293" s="40"/>
      <c r="BF293" s="36"/>
      <c r="BG293" s="36"/>
      <c r="BH293" s="36"/>
      <c r="BJ293" s="41"/>
      <c r="BK293" s="41"/>
      <c r="BL293" s="35"/>
      <c r="BM293" s="35"/>
      <c r="BN293" s="35"/>
      <c r="BO293" s="35"/>
      <c r="BP293" s="35"/>
      <c r="BQ293" s="35"/>
      <c r="BR293" s="35"/>
      <c r="BS293" s="34"/>
      <c r="BT293" s="35"/>
      <c r="BU293" s="35"/>
      <c r="BV293" s="35"/>
      <c r="BW293" s="35"/>
      <c r="BX293" s="37"/>
      <c r="BY293" s="40"/>
      <c r="CA293" s="38"/>
      <c r="CB293" s="38"/>
      <c r="CC293" s="36"/>
      <c r="CD293" s="36"/>
      <c r="CE293" s="35"/>
      <c r="CF293" s="36"/>
      <c r="CG293" s="42"/>
      <c r="CH293" s="35"/>
      <c r="CI293" s="42"/>
      <c r="CJ293" s="42"/>
      <c r="CK293" s="43"/>
      <c r="CM293" s="39"/>
      <c r="CN293" s="35"/>
      <c r="CO293" s="42"/>
    </row>
    <row r="294" spans="1:93" ht="11.25" customHeight="1">
      <c r="A294" s="33">
        <v>44436</v>
      </c>
      <c r="B294" s="34"/>
      <c r="F294" s="34"/>
      <c r="H294" s="34"/>
      <c r="I294" s="34"/>
      <c r="J294" s="35"/>
      <c r="K294" s="35"/>
      <c r="L294" s="34"/>
      <c r="M294" s="34"/>
      <c r="N294" s="35"/>
      <c r="O294" s="35"/>
      <c r="P294" s="35"/>
      <c r="Q294" s="34"/>
      <c r="R294" s="34"/>
      <c r="U294" s="36"/>
      <c r="V294" s="38"/>
      <c r="W294" s="36"/>
      <c r="X294" s="35"/>
      <c r="Y294" s="34"/>
      <c r="Z294" s="35"/>
      <c r="AA294" s="34"/>
      <c r="AB294" s="34"/>
      <c r="AC294" s="34"/>
      <c r="AD294" s="34"/>
      <c r="AE294" s="39"/>
      <c r="AF294" s="39"/>
      <c r="AG294" s="39"/>
      <c r="AH294" s="35"/>
      <c r="AI294" s="35"/>
      <c r="AJ294" s="35"/>
      <c r="AK294" s="35"/>
      <c r="AL294" s="35"/>
      <c r="AM294" s="35"/>
      <c r="AN294" s="38"/>
      <c r="AO294" s="38"/>
      <c r="AP294" s="38"/>
      <c r="AQ294" s="36"/>
      <c r="AR294" s="36"/>
      <c r="AS294" s="36"/>
      <c r="AT294" s="36"/>
      <c r="AU294" s="36"/>
      <c r="AV294" s="36"/>
      <c r="AW294" s="36"/>
      <c r="AX294" s="36"/>
      <c r="AY294" s="36"/>
      <c r="AZ294" s="40"/>
      <c r="BA294" s="40"/>
      <c r="BB294" s="40"/>
      <c r="BC294" s="40"/>
      <c r="BD294" s="40"/>
      <c r="BE294" s="40"/>
      <c r="BF294" s="36"/>
      <c r="BG294" s="36"/>
      <c r="BH294" s="36"/>
      <c r="BJ294" s="41"/>
      <c r="BK294" s="41"/>
      <c r="BL294" s="35"/>
      <c r="BM294" s="35"/>
      <c r="BN294" s="35"/>
      <c r="BO294" s="35"/>
      <c r="BP294" s="35"/>
      <c r="BQ294" s="35"/>
      <c r="BR294" s="35"/>
      <c r="BS294" s="34"/>
      <c r="BT294" s="35"/>
      <c r="BU294" s="35"/>
      <c r="BV294" s="35"/>
      <c r="BW294" s="35"/>
      <c r="BX294" s="37"/>
      <c r="BY294" s="40"/>
      <c r="CA294" s="38"/>
      <c r="CB294" s="38"/>
      <c r="CC294" s="36"/>
      <c r="CD294" s="36"/>
      <c r="CE294" s="35"/>
      <c r="CF294" s="36"/>
      <c r="CG294" s="42"/>
      <c r="CH294" s="35"/>
      <c r="CI294" s="42"/>
      <c r="CJ294" s="42"/>
      <c r="CK294" s="43"/>
      <c r="CM294" s="39"/>
      <c r="CN294" s="35"/>
      <c r="CO294" s="42"/>
    </row>
    <row r="295" spans="1:93" ht="11.25" customHeight="1">
      <c r="A295" s="33">
        <v>44435</v>
      </c>
      <c r="B295" s="34"/>
      <c r="F295" s="34"/>
      <c r="H295" s="34"/>
      <c r="I295" s="34"/>
      <c r="J295" s="35"/>
      <c r="K295" s="35"/>
      <c r="L295" s="34"/>
      <c r="M295" s="34"/>
      <c r="N295" s="35"/>
      <c r="O295" s="35"/>
      <c r="P295" s="35"/>
      <c r="Q295" s="34"/>
      <c r="R295" s="34"/>
      <c r="U295" s="36"/>
      <c r="V295" s="38"/>
      <c r="W295" s="36"/>
      <c r="X295" s="35"/>
      <c r="Y295" s="34"/>
      <c r="Z295" s="35"/>
      <c r="AA295" s="34"/>
      <c r="AB295" s="34"/>
      <c r="AC295" s="34"/>
      <c r="AD295" s="34"/>
      <c r="AE295" s="39"/>
      <c r="AF295" s="39"/>
      <c r="AG295" s="39"/>
      <c r="AH295" s="35"/>
      <c r="AI295" s="35"/>
      <c r="AJ295" s="35"/>
      <c r="AK295" s="35"/>
      <c r="AL295" s="35"/>
      <c r="AM295" s="35"/>
      <c r="AN295" s="38"/>
      <c r="AO295" s="38"/>
      <c r="AP295" s="38"/>
      <c r="AQ295" s="36"/>
      <c r="AR295" s="36"/>
      <c r="AS295" s="36"/>
      <c r="AT295" s="36"/>
      <c r="AU295" s="36"/>
      <c r="AV295" s="36"/>
      <c r="AW295" s="36"/>
      <c r="AX295" s="36"/>
      <c r="AY295" s="36"/>
      <c r="AZ295" s="40"/>
      <c r="BA295" s="40"/>
      <c r="BB295" s="40"/>
      <c r="BC295" s="40"/>
      <c r="BD295" s="40"/>
      <c r="BE295" s="40"/>
      <c r="BF295" s="36"/>
      <c r="BG295" s="36"/>
      <c r="BH295" s="36"/>
      <c r="BJ295" s="41"/>
      <c r="BK295" s="41"/>
      <c r="BL295" s="35"/>
      <c r="BM295" s="35"/>
      <c r="BN295" s="35"/>
      <c r="BO295" s="35"/>
      <c r="BP295" s="35"/>
      <c r="BQ295" s="35"/>
      <c r="BR295" s="35"/>
      <c r="BS295" s="34"/>
      <c r="BT295" s="35"/>
      <c r="BU295" s="35"/>
      <c r="BV295" s="35"/>
      <c r="BW295" s="35"/>
      <c r="BX295" s="37"/>
      <c r="BY295" s="40"/>
      <c r="CA295" s="38"/>
      <c r="CB295" s="38"/>
      <c r="CC295" s="36"/>
      <c r="CD295" s="36"/>
      <c r="CE295" s="35"/>
      <c r="CF295" s="36"/>
      <c r="CG295" s="42"/>
      <c r="CH295" s="35"/>
      <c r="CI295" s="42"/>
      <c r="CJ295" s="42"/>
      <c r="CK295" s="43"/>
      <c r="CM295" s="39"/>
      <c r="CN295" s="35"/>
      <c r="CO295" s="42"/>
    </row>
    <row r="296" spans="1:93" ht="11.25" customHeight="1">
      <c r="A296" s="33">
        <v>44434</v>
      </c>
      <c r="B296" s="34"/>
      <c r="F296" s="34"/>
      <c r="H296" s="34"/>
      <c r="I296" s="34"/>
      <c r="J296" s="35"/>
      <c r="K296" s="35"/>
      <c r="L296" s="34"/>
      <c r="M296" s="34"/>
      <c r="N296" s="35"/>
      <c r="O296" s="35"/>
      <c r="P296" s="35"/>
      <c r="Q296" s="34"/>
      <c r="R296" s="34"/>
      <c r="U296" s="36"/>
      <c r="V296" s="38"/>
      <c r="W296" s="36"/>
      <c r="X296" s="35"/>
      <c r="Y296" s="34"/>
      <c r="Z296" s="35"/>
      <c r="AA296" s="34"/>
      <c r="AB296" s="34"/>
      <c r="AC296" s="34"/>
      <c r="AD296" s="34"/>
      <c r="AE296" s="39"/>
      <c r="AF296" s="39"/>
      <c r="AG296" s="39"/>
      <c r="AH296" s="35"/>
      <c r="AI296" s="35"/>
      <c r="AJ296" s="35"/>
      <c r="AK296" s="35"/>
      <c r="AL296" s="35"/>
      <c r="AM296" s="35"/>
      <c r="AN296" s="38"/>
      <c r="AO296" s="38"/>
      <c r="AP296" s="38"/>
      <c r="AQ296" s="36"/>
      <c r="AR296" s="36"/>
      <c r="AS296" s="36"/>
      <c r="AT296" s="36"/>
      <c r="AU296" s="36"/>
      <c r="AV296" s="36"/>
      <c r="AW296" s="36"/>
      <c r="AX296" s="36"/>
      <c r="AY296" s="36"/>
      <c r="AZ296" s="40"/>
      <c r="BA296" s="40"/>
      <c r="BB296" s="40"/>
      <c r="BC296" s="40"/>
      <c r="BD296" s="40"/>
      <c r="BE296" s="40"/>
      <c r="BF296" s="36"/>
      <c r="BG296" s="36"/>
      <c r="BH296" s="36"/>
      <c r="BJ296" s="41"/>
      <c r="BK296" s="41"/>
      <c r="BL296" s="35"/>
      <c r="BM296" s="35"/>
      <c r="BN296" s="35"/>
      <c r="BO296" s="35"/>
      <c r="BP296" s="35"/>
      <c r="BQ296" s="35"/>
      <c r="BR296" s="35"/>
      <c r="BS296" s="34"/>
      <c r="BT296" s="35"/>
      <c r="BU296" s="35"/>
      <c r="BV296" s="35"/>
      <c r="BW296" s="35"/>
      <c r="BX296" s="37"/>
      <c r="BY296" s="40"/>
      <c r="CA296" s="38"/>
      <c r="CB296" s="38"/>
      <c r="CC296" s="36"/>
      <c r="CD296" s="36"/>
      <c r="CE296" s="35"/>
      <c r="CF296" s="36"/>
      <c r="CG296" s="42"/>
      <c r="CH296" s="35"/>
      <c r="CI296" s="42"/>
      <c r="CJ296" s="42"/>
      <c r="CK296" s="43"/>
      <c r="CM296" s="39"/>
      <c r="CN296" s="35"/>
      <c r="CO296" s="42"/>
    </row>
    <row r="297" spans="1:93" ht="11.25" customHeight="1">
      <c r="A297" s="33">
        <v>44433</v>
      </c>
      <c r="B297" s="34"/>
      <c r="F297" s="34"/>
      <c r="H297" s="34"/>
      <c r="I297" s="34"/>
      <c r="J297" s="35"/>
      <c r="K297" s="35"/>
      <c r="L297" s="34"/>
      <c r="M297" s="34"/>
      <c r="N297" s="35"/>
      <c r="O297" s="35"/>
      <c r="P297" s="35"/>
      <c r="Q297" s="34"/>
      <c r="R297" s="34"/>
      <c r="U297" s="36"/>
      <c r="V297" s="38"/>
      <c r="W297" s="36"/>
      <c r="X297" s="35"/>
      <c r="Y297" s="34"/>
      <c r="Z297" s="35"/>
      <c r="AA297" s="34"/>
      <c r="AB297" s="34"/>
      <c r="AC297" s="34"/>
      <c r="AD297" s="34"/>
      <c r="AE297" s="39"/>
      <c r="AF297" s="39"/>
      <c r="AG297" s="39"/>
      <c r="AH297" s="35"/>
      <c r="AI297" s="35"/>
      <c r="AJ297" s="35"/>
      <c r="AK297" s="35"/>
      <c r="AL297" s="35"/>
      <c r="AM297" s="35"/>
      <c r="AN297" s="38"/>
      <c r="AO297" s="38"/>
      <c r="AP297" s="38"/>
      <c r="AQ297" s="36"/>
      <c r="AR297" s="36"/>
      <c r="AS297" s="36"/>
      <c r="AT297" s="36"/>
      <c r="AU297" s="36"/>
      <c r="AV297" s="36"/>
      <c r="AW297" s="36"/>
      <c r="AX297" s="36"/>
      <c r="AY297" s="36"/>
      <c r="AZ297" s="40"/>
      <c r="BA297" s="40"/>
      <c r="BB297" s="40"/>
      <c r="BC297" s="40"/>
      <c r="BD297" s="40"/>
      <c r="BE297" s="40"/>
      <c r="BF297" s="36"/>
      <c r="BG297" s="36"/>
      <c r="BH297" s="36"/>
      <c r="BJ297" s="41"/>
      <c r="BK297" s="41"/>
      <c r="BL297" s="35"/>
      <c r="BM297" s="35"/>
      <c r="BN297" s="35"/>
      <c r="BO297" s="35"/>
      <c r="BP297" s="35"/>
      <c r="BQ297" s="35"/>
      <c r="BR297" s="35"/>
      <c r="BS297" s="34"/>
      <c r="BT297" s="35"/>
      <c r="BU297" s="35"/>
      <c r="BV297" s="35"/>
      <c r="BW297" s="35"/>
      <c r="BX297" s="37"/>
      <c r="BY297" s="40"/>
      <c r="CA297" s="38"/>
      <c r="CB297" s="38"/>
      <c r="CC297" s="36"/>
      <c r="CD297" s="36"/>
      <c r="CE297" s="35"/>
      <c r="CF297" s="36"/>
      <c r="CG297" s="42"/>
      <c r="CH297" s="35"/>
      <c r="CI297" s="42"/>
      <c r="CJ297" s="42"/>
      <c r="CK297" s="43"/>
      <c r="CM297" s="39"/>
      <c r="CN297" s="35"/>
      <c r="CO297" s="42"/>
    </row>
    <row r="298" spans="1:93" ht="11.25" customHeight="1">
      <c r="A298" s="33">
        <v>44432</v>
      </c>
      <c r="B298" s="34"/>
      <c r="F298" s="34"/>
      <c r="H298" s="34"/>
      <c r="I298" s="34"/>
      <c r="J298" s="35"/>
      <c r="K298" s="35"/>
      <c r="L298" s="34"/>
      <c r="M298" s="34"/>
      <c r="N298" s="35"/>
      <c r="O298" s="35"/>
      <c r="P298" s="35"/>
      <c r="Q298" s="34"/>
      <c r="R298" s="34"/>
      <c r="U298" s="36"/>
      <c r="V298" s="38"/>
      <c r="W298" s="36"/>
      <c r="X298" s="35"/>
      <c r="Y298" s="34"/>
      <c r="Z298" s="35"/>
      <c r="AA298" s="34"/>
      <c r="AB298" s="34"/>
      <c r="AC298" s="34"/>
      <c r="AD298" s="34"/>
      <c r="AE298" s="39"/>
      <c r="AF298" s="39"/>
      <c r="AG298" s="39"/>
      <c r="AH298" s="35"/>
      <c r="AI298" s="35"/>
      <c r="AJ298" s="35"/>
      <c r="AK298" s="35"/>
      <c r="AL298" s="35"/>
      <c r="AM298" s="35"/>
      <c r="AN298" s="38"/>
      <c r="AO298" s="38"/>
      <c r="AP298" s="38"/>
      <c r="AQ298" s="36"/>
      <c r="AR298" s="36"/>
      <c r="AS298" s="36"/>
      <c r="AT298" s="36"/>
      <c r="AU298" s="36"/>
      <c r="AV298" s="36"/>
      <c r="AW298" s="36"/>
      <c r="AX298" s="36"/>
      <c r="AY298" s="36"/>
      <c r="AZ298" s="40"/>
      <c r="BA298" s="40"/>
      <c r="BB298" s="40"/>
      <c r="BC298" s="40"/>
      <c r="BD298" s="40"/>
      <c r="BE298" s="40"/>
      <c r="BF298" s="36"/>
      <c r="BG298" s="36"/>
      <c r="BH298" s="36"/>
      <c r="BJ298" s="41"/>
      <c r="BK298" s="41"/>
      <c r="BL298" s="35"/>
      <c r="BM298" s="35"/>
      <c r="BN298" s="35"/>
      <c r="BO298" s="35"/>
      <c r="BP298" s="35"/>
      <c r="BQ298" s="35"/>
      <c r="BR298" s="35"/>
      <c r="BS298" s="34"/>
      <c r="BT298" s="35"/>
      <c r="BU298" s="35"/>
      <c r="BV298" s="35"/>
      <c r="BW298" s="35"/>
      <c r="BX298" s="37"/>
      <c r="BY298" s="40"/>
      <c r="CA298" s="38"/>
      <c r="CB298" s="38"/>
      <c r="CC298" s="36"/>
      <c r="CD298" s="36"/>
      <c r="CE298" s="35"/>
      <c r="CF298" s="36"/>
      <c r="CG298" s="42"/>
      <c r="CH298" s="35"/>
      <c r="CI298" s="42"/>
      <c r="CJ298" s="42"/>
      <c r="CK298" s="43"/>
      <c r="CM298" s="39"/>
      <c r="CN298" s="35"/>
      <c r="CO298" s="42"/>
    </row>
    <row r="299" spans="1:93" ht="11.25" customHeight="1">
      <c r="A299" s="33">
        <v>44431</v>
      </c>
      <c r="B299" s="34"/>
      <c r="F299" s="34"/>
      <c r="H299" s="34"/>
      <c r="I299" s="34"/>
      <c r="J299" s="35"/>
      <c r="K299" s="35"/>
      <c r="L299" s="34"/>
      <c r="M299" s="34"/>
      <c r="N299" s="35"/>
      <c r="O299" s="35"/>
      <c r="P299" s="35"/>
      <c r="Q299" s="34"/>
      <c r="R299" s="34"/>
      <c r="U299" s="36"/>
      <c r="V299" s="38"/>
      <c r="W299" s="36"/>
      <c r="X299" s="35"/>
      <c r="Y299" s="34"/>
      <c r="Z299" s="35"/>
      <c r="AA299" s="34"/>
      <c r="AB299" s="34"/>
      <c r="AC299" s="34"/>
      <c r="AD299" s="34"/>
      <c r="AE299" s="39"/>
      <c r="AF299" s="39"/>
      <c r="AG299" s="39"/>
      <c r="AH299" s="35"/>
      <c r="AI299" s="35"/>
      <c r="AJ299" s="35"/>
      <c r="AK299" s="35"/>
      <c r="AL299" s="35"/>
      <c r="AM299" s="35"/>
      <c r="AN299" s="38"/>
      <c r="AO299" s="38"/>
      <c r="AP299" s="38"/>
      <c r="AQ299" s="36"/>
      <c r="AR299" s="36"/>
      <c r="AS299" s="36"/>
      <c r="AT299" s="36"/>
      <c r="AU299" s="36"/>
      <c r="AV299" s="36"/>
      <c r="AW299" s="36"/>
      <c r="AX299" s="36"/>
      <c r="AY299" s="36"/>
      <c r="AZ299" s="40"/>
      <c r="BA299" s="40"/>
      <c r="BB299" s="40"/>
      <c r="BC299" s="40"/>
      <c r="BD299" s="40"/>
      <c r="BE299" s="40"/>
      <c r="BF299" s="36"/>
      <c r="BG299" s="36"/>
      <c r="BH299" s="36"/>
      <c r="BJ299" s="41"/>
      <c r="BK299" s="41"/>
      <c r="BL299" s="35"/>
      <c r="BM299" s="35"/>
      <c r="BN299" s="35"/>
      <c r="BO299" s="35"/>
      <c r="BP299" s="35"/>
      <c r="BQ299" s="35"/>
      <c r="BR299" s="35"/>
      <c r="BS299" s="34"/>
      <c r="BT299" s="35"/>
      <c r="BU299" s="35"/>
      <c r="BV299" s="35"/>
      <c r="BW299" s="35"/>
      <c r="BX299" s="37"/>
      <c r="BY299" s="40"/>
      <c r="CA299" s="38"/>
      <c r="CB299" s="38"/>
      <c r="CC299" s="36"/>
      <c r="CD299" s="36"/>
      <c r="CE299" s="35"/>
      <c r="CF299" s="36"/>
      <c r="CG299" s="42"/>
      <c r="CH299" s="35"/>
      <c r="CI299" s="42"/>
      <c r="CJ299" s="42"/>
      <c r="CK299" s="43"/>
      <c r="CM299" s="39"/>
      <c r="CN299" s="35"/>
      <c r="CO299" s="42"/>
    </row>
    <row r="300" spans="1:93" ht="11.25" customHeight="1">
      <c r="A300" s="33">
        <v>44430</v>
      </c>
      <c r="B300" s="34"/>
      <c r="F300" s="34"/>
      <c r="H300" s="34"/>
      <c r="I300" s="34"/>
      <c r="J300" s="35"/>
      <c r="K300" s="35"/>
      <c r="L300" s="34"/>
      <c r="M300" s="34"/>
      <c r="N300" s="35"/>
      <c r="O300" s="35"/>
      <c r="P300" s="35"/>
      <c r="Q300" s="34"/>
      <c r="R300" s="34"/>
      <c r="U300" s="36"/>
      <c r="V300" s="38"/>
      <c r="W300" s="36"/>
      <c r="X300" s="35"/>
      <c r="Y300" s="34"/>
      <c r="Z300" s="35"/>
      <c r="AA300" s="34"/>
      <c r="AB300" s="34"/>
      <c r="AC300" s="34"/>
      <c r="AD300" s="34"/>
      <c r="AE300" s="39"/>
      <c r="AF300" s="39"/>
      <c r="AG300" s="39"/>
      <c r="AH300" s="35"/>
      <c r="AI300" s="35"/>
      <c r="AJ300" s="35"/>
      <c r="AK300" s="35"/>
      <c r="AL300" s="35"/>
      <c r="AM300" s="35"/>
      <c r="AN300" s="38"/>
      <c r="AO300" s="38"/>
      <c r="AP300" s="38"/>
      <c r="AQ300" s="36"/>
      <c r="AR300" s="36"/>
      <c r="AS300" s="36"/>
      <c r="AT300" s="36"/>
      <c r="AU300" s="36"/>
      <c r="AV300" s="36"/>
      <c r="AW300" s="36"/>
      <c r="AX300" s="36"/>
      <c r="AY300" s="36"/>
      <c r="AZ300" s="40"/>
      <c r="BA300" s="40"/>
      <c r="BB300" s="40"/>
      <c r="BC300" s="40"/>
      <c r="BD300" s="40"/>
      <c r="BE300" s="40"/>
      <c r="BF300" s="36"/>
      <c r="BG300" s="36"/>
      <c r="BH300" s="36"/>
      <c r="BJ300" s="41"/>
      <c r="BK300" s="41"/>
      <c r="BL300" s="35"/>
      <c r="BM300" s="35"/>
      <c r="BN300" s="35"/>
      <c r="BO300" s="35"/>
      <c r="BP300" s="35"/>
      <c r="BQ300" s="35"/>
      <c r="BR300" s="35"/>
      <c r="BS300" s="34"/>
      <c r="BT300" s="35"/>
      <c r="BU300" s="35"/>
      <c r="BV300" s="35"/>
      <c r="BW300" s="35"/>
      <c r="BX300" s="37"/>
      <c r="BY300" s="40"/>
      <c r="CA300" s="38"/>
      <c r="CB300" s="38"/>
      <c r="CC300" s="36"/>
      <c r="CD300" s="36"/>
      <c r="CE300" s="35"/>
      <c r="CF300" s="36"/>
      <c r="CG300" s="42"/>
      <c r="CH300" s="35"/>
      <c r="CI300" s="42"/>
      <c r="CJ300" s="42"/>
      <c r="CK300" s="43"/>
      <c r="CM300" s="39"/>
      <c r="CN300" s="35"/>
      <c r="CO300" s="42"/>
    </row>
    <row r="301" spans="1:93" ht="11.25" customHeight="1">
      <c r="A301" s="33">
        <v>44429</v>
      </c>
      <c r="B301" s="34"/>
      <c r="F301" s="34"/>
      <c r="H301" s="34"/>
      <c r="I301" s="34"/>
      <c r="J301" s="35"/>
      <c r="K301" s="35"/>
      <c r="L301" s="34"/>
      <c r="M301" s="34"/>
      <c r="N301" s="35"/>
      <c r="O301" s="35"/>
      <c r="P301" s="35"/>
      <c r="Q301" s="34"/>
      <c r="R301" s="34"/>
      <c r="U301" s="36"/>
      <c r="V301" s="38"/>
      <c r="W301" s="36"/>
      <c r="X301" s="35"/>
      <c r="Y301" s="34"/>
      <c r="Z301" s="35"/>
      <c r="AA301" s="34"/>
      <c r="AB301" s="34"/>
      <c r="AC301" s="34"/>
      <c r="AD301" s="34"/>
      <c r="AE301" s="39"/>
      <c r="AF301" s="39"/>
      <c r="AG301" s="39"/>
      <c r="AH301" s="35"/>
      <c r="AI301" s="35"/>
      <c r="AJ301" s="35"/>
      <c r="AK301" s="35"/>
      <c r="AL301" s="35"/>
      <c r="AM301" s="35"/>
      <c r="AN301" s="38"/>
      <c r="AO301" s="38"/>
      <c r="AP301" s="38"/>
      <c r="AQ301" s="36"/>
      <c r="AR301" s="36"/>
      <c r="AS301" s="36"/>
      <c r="AT301" s="36"/>
      <c r="AU301" s="36"/>
      <c r="AV301" s="36"/>
      <c r="AW301" s="36"/>
      <c r="AX301" s="36"/>
      <c r="AY301" s="36"/>
      <c r="AZ301" s="40"/>
      <c r="BA301" s="40"/>
      <c r="BB301" s="40"/>
      <c r="BC301" s="40"/>
      <c r="BD301" s="40"/>
      <c r="BE301" s="40"/>
      <c r="BF301" s="36"/>
      <c r="BG301" s="36"/>
      <c r="BH301" s="36"/>
      <c r="BJ301" s="41"/>
      <c r="BK301" s="41"/>
      <c r="BL301" s="35"/>
      <c r="BM301" s="35"/>
      <c r="BN301" s="35"/>
      <c r="BO301" s="35"/>
      <c r="BP301" s="35"/>
      <c r="BQ301" s="35"/>
      <c r="BR301" s="35"/>
      <c r="BS301" s="34"/>
      <c r="BT301" s="35"/>
      <c r="BU301" s="35"/>
      <c r="BV301" s="35"/>
      <c r="BW301" s="35"/>
      <c r="BX301" s="37"/>
      <c r="BY301" s="40"/>
      <c r="CA301" s="38"/>
      <c r="CB301" s="38"/>
      <c r="CC301" s="36"/>
      <c r="CD301" s="36"/>
      <c r="CE301" s="35"/>
      <c r="CF301" s="36"/>
      <c r="CG301" s="42"/>
      <c r="CH301" s="35"/>
      <c r="CI301" s="42"/>
      <c r="CJ301" s="42"/>
      <c r="CK301" s="43"/>
      <c r="CM301" s="39"/>
      <c r="CN301" s="35"/>
      <c r="CO301" s="42"/>
    </row>
    <row r="302" spans="1:93" ht="11.25" customHeight="1">
      <c r="A302" s="33">
        <v>44428</v>
      </c>
      <c r="B302" s="34"/>
      <c r="F302" s="34"/>
      <c r="H302" s="34"/>
      <c r="I302" s="34"/>
      <c r="J302" s="35"/>
      <c r="K302" s="35"/>
      <c r="L302" s="34"/>
      <c r="M302" s="34"/>
      <c r="N302" s="35"/>
      <c r="O302" s="35"/>
      <c r="P302" s="35"/>
      <c r="Q302" s="34"/>
      <c r="R302" s="34"/>
      <c r="U302" s="36"/>
      <c r="V302" s="38"/>
      <c r="W302" s="36"/>
      <c r="X302" s="35"/>
      <c r="Y302" s="34"/>
      <c r="Z302" s="35"/>
      <c r="AA302" s="34"/>
      <c r="AB302" s="34"/>
      <c r="AC302" s="34"/>
      <c r="AD302" s="34"/>
      <c r="AE302" s="39"/>
      <c r="AF302" s="39"/>
      <c r="AG302" s="39"/>
      <c r="AH302" s="35"/>
      <c r="AI302" s="35"/>
      <c r="AJ302" s="35"/>
      <c r="AK302" s="35"/>
      <c r="AL302" s="35"/>
      <c r="AM302" s="35"/>
      <c r="AN302" s="38"/>
      <c r="AO302" s="38"/>
      <c r="AP302" s="38"/>
      <c r="AQ302" s="36"/>
      <c r="AR302" s="36"/>
      <c r="AS302" s="36"/>
      <c r="AT302" s="36"/>
      <c r="AU302" s="36"/>
      <c r="AV302" s="36"/>
      <c r="AW302" s="36"/>
      <c r="AX302" s="36"/>
      <c r="AY302" s="36"/>
      <c r="AZ302" s="40"/>
      <c r="BA302" s="40"/>
      <c r="BB302" s="40"/>
      <c r="BC302" s="40"/>
      <c r="BD302" s="40"/>
      <c r="BE302" s="40"/>
      <c r="BF302" s="36"/>
      <c r="BG302" s="36"/>
      <c r="BH302" s="36"/>
      <c r="BJ302" s="41"/>
      <c r="BK302" s="41"/>
      <c r="BL302" s="35"/>
      <c r="BM302" s="35"/>
      <c r="BN302" s="35"/>
      <c r="BO302" s="35"/>
      <c r="BP302" s="35"/>
      <c r="BQ302" s="35"/>
      <c r="BR302" s="35"/>
      <c r="BS302" s="34"/>
      <c r="BT302" s="35"/>
      <c r="BU302" s="35"/>
      <c r="BV302" s="35"/>
      <c r="BW302" s="35"/>
      <c r="BX302" s="37"/>
      <c r="BY302" s="40"/>
      <c r="CA302" s="38"/>
      <c r="CB302" s="38"/>
      <c r="CC302" s="36"/>
      <c r="CD302" s="36"/>
      <c r="CE302" s="35"/>
      <c r="CF302" s="36"/>
      <c r="CG302" s="42"/>
      <c r="CH302" s="35"/>
      <c r="CI302" s="42"/>
      <c r="CJ302" s="42"/>
      <c r="CK302" s="43"/>
      <c r="CM302" s="39"/>
      <c r="CN302" s="35"/>
      <c r="CO302" s="42"/>
    </row>
    <row r="303" spans="1:93" ht="11.25" customHeight="1">
      <c r="A303" s="33">
        <v>44427</v>
      </c>
      <c r="B303" s="34"/>
      <c r="F303" s="34"/>
      <c r="H303" s="34"/>
      <c r="I303" s="34"/>
      <c r="J303" s="35"/>
      <c r="K303" s="35"/>
      <c r="L303" s="34"/>
      <c r="M303" s="34"/>
      <c r="N303" s="35"/>
      <c r="O303" s="35"/>
      <c r="P303" s="35"/>
      <c r="Q303" s="34"/>
      <c r="R303" s="34"/>
      <c r="U303" s="36"/>
      <c r="V303" s="38"/>
      <c r="W303" s="36"/>
      <c r="X303" s="35"/>
      <c r="Y303" s="34"/>
      <c r="Z303" s="35"/>
      <c r="AA303" s="34"/>
      <c r="AB303" s="34"/>
      <c r="AC303" s="34"/>
      <c r="AD303" s="34"/>
      <c r="AE303" s="39"/>
      <c r="AF303" s="39"/>
      <c r="AG303" s="39"/>
      <c r="AH303" s="35"/>
      <c r="AI303" s="35"/>
      <c r="AJ303" s="35"/>
      <c r="AK303" s="35"/>
      <c r="AL303" s="35"/>
      <c r="AM303" s="35"/>
      <c r="AN303" s="38"/>
      <c r="AO303" s="38"/>
      <c r="AP303" s="38"/>
      <c r="AQ303" s="36"/>
      <c r="AR303" s="36"/>
      <c r="AS303" s="36"/>
      <c r="AT303" s="36"/>
      <c r="AU303" s="36"/>
      <c r="AV303" s="36"/>
      <c r="AW303" s="36"/>
      <c r="AX303" s="36"/>
      <c r="AY303" s="36"/>
      <c r="AZ303" s="40"/>
      <c r="BA303" s="40"/>
      <c r="BB303" s="40"/>
      <c r="BC303" s="40"/>
      <c r="BD303" s="40"/>
      <c r="BE303" s="40"/>
      <c r="BF303" s="36"/>
      <c r="BG303" s="36"/>
      <c r="BH303" s="36"/>
      <c r="BJ303" s="41"/>
      <c r="BK303" s="41"/>
      <c r="BL303" s="35"/>
      <c r="BM303" s="35"/>
      <c r="BN303" s="35"/>
      <c r="BO303" s="35"/>
      <c r="BP303" s="35"/>
      <c r="BQ303" s="35"/>
      <c r="BR303" s="35"/>
      <c r="BS303" s="34"/>
      <c r="BT303" s="35"/>
      <c r="BU303" s="35"/>
      <c r="BV303" s="35"/>
      <c r="BW303" s="35"/>
      <c r="BX303" s="37"/>
      <c r="BY303" s="40"/>
      <c r="CA303" s="38"/>
      <c r="CB303" s="38"/>
      <c r="CC303" s="36"/>
      <c r="CD303" s="36"/>
      <c r="CE303" s="35"/>
      <c r="CF303" s="36"/>
      <c r="CG303" s="42"/>
      <c r="CH303" s="35"/>
      <c r="CI303" s="42"/>
      <c r="CJ303" s="42"/>
      <c r="CK303" s="43"/>
      <c r="CM303" s="39"/>
      <c r="CN303" s="35"/>
      <c r="CO303" s="42"/>
    </row>
    <row r="304" spans="1:93" ht="11.25" customHeight="1">
      <c r="A304" s="33">
        <v>44426</v>
      </c>
      <c r="B304" s="34"/>
      <c r="F304" s="34"/>
      <c r="H304" s="34"/>
      <c r="I304" s="34"/>
      <c r="J304" s="35"/>
      <c r="K304" s="35"/>
      <c r="L304" s="34"/>
      <c r="M304" s="34"/>
      <c r="N304" s="35"/>
      <c r="O304" s="35"/>
      <c r="P304" s="35"/>
      <c r="Q304" s="34"/>
      <c r="R304" s="34"/>
      <c r="U304" s="36"/>
      <c r="V304" s="38"/>
      <c r="W304" s="36"/>
      <c r="X304" s="35"/>
      <c r="Y304" s="34"/>
      <c r="Z304" s="35"/>
      <c r="AA304" s="34"/>
      <c r="AB304" s="34"/>
      <c r="AC304" s="34"/>
      <c r="AD304" s="34"/>
      <c r="AE304" s="39"/>
      <c r="AF304" s="39"/>
      <c r="AG304" s="39"/>
      <c r="AH304" s="35"/>
      <c r="AI304" s="35"/>
      <c r="AJ304" s="35"/>
      <c r="AK304" s="35"/>
      <c r="AL304" s="35"/>
      <c r="AM304" s="35"/>
      <c r="AN304" s="38"/>
      <c r="AO304" s="38"/>
      <c r="AP304" s="38"/>
      <c r="AQ304" s="36"/>
      <c r="AR304" s="36"/>
      <c r="AS304" s="36"/>
      <c r="AT304" s="36"/>
      <c r="AU304" s="36"/>
      <c r="AV304" s="36"/>
      <c r="AW304" s="36"/>
      <c r="AX304" s="36"/>
      <c r="AY304" s="36"/>
      <c r="AZ304" s="40"/>
      <c r="BA304" s="40"/>
      <c r="BB304" s="40"/>
      <c r="BC304" s="40"/>
      <c r="BD304" s="40"/>
      <c r="BE304" s="40"/>
      <c r="BF304" s="36"/>
      <c r="BG304" s="36"/>
      <c r="BH304" s="36"/>
      <c r="BJ304" s="41"/>
      <c r="BK304" s="41"/>
      <c r="BL304" s="35"/>
      <c r="BM304" s="35"/>
      <c r="BN304" s="35"/>
      <c r="BO304" s="35"/>
      <c r="BP304" s="35"/>
      <c r="BQ304" s="35"/>
      <c r="BR304" s="35"/>
      <c r="BS304" s="34"/>
      <c r="BT304" s="35"/>
      <c r="BU304" s="35"/>
      <c r="BV304" s="35"/>
      <c r="BW304" s="35"/>
      <c r="BX304" s="37"/>
      <c r="BY304" s="40"/>
      <c r="CA304" s="38"/>
      <c r="CB304" s="38"/>
      <c r="CC304" s="36"/>
      <c r="CD304" s="36"/>
      <c r="CE304" s="35"/>
      <c r="CF304" s="36"/>
      <c r="CG304" s="42"/>
      <c r="CH304" s="35"/>
      <c r="CI304" s="42"/>
      <c r="CJ304" s="42"/>
      <c r="CK304" s="43"/>
      <c r="CM304" s="39"/>
      <c r="CN304" s="35"/>
      <c r="CO304" s="42"/>
    </row>
    <row r="305" spans="1:95" ht="11.25" customHeight="1">
      <c r="A305" s="33">
        <v>44425</v>
      </c>
      <c r="B305" s="34"/>
      <c r="F305" s="34"/>
      <c r="H305" s="34"/>
      <c r="I305" s="34"/>
      <c r="J305" s="35"/>
      <c r="K305" s="35"/>
      <c r="L305" s="34"/>
      <c r="M305" s="34"/>
      <c r="N305" s="35"/>
      <c r="O305" s="35"/>
      <c r="P305" s="35"/>
      <c r="Q305" s="34"/>
      <c r="R305" s="34"/>
      <c r="U305" s="36"/>
      <c r="V305" s="38"/>
      <c r="W305" s="36"/>
      <c r="X305" s="35"/>
      <c r="Y305" s="34"/>
      <c r="Z305" s="35"/>
      <c r="AA305" s="34"/>
      <c r="AB305" s="34"/>
      <c r="AC305" s="34"/>
      <c r="AD305" s="34"/>
      <c r="AE305" s="39"/>
      <c r="AF305" s="39"/>
      <c r="AG305" s="39"/>
      <c r="AH305" s="35"/>
      <c r="AI305" s="35"/>
      <c r="AJ305" s="35"/>
      <c r="AK305" s="35"/>
      <c r="AL305" s="35"/>
      <c r="AM305" s="35"/>
      <c r="AN305" s="38"/>
      <c r="AO305" s="38"/>
      <c r="AP305" s="38"/>
      <c r="AQ305" s="36"/>
      <c r="AR305" s="36"/>
      <c r="AS305" s="36"/>
      <c r="AT305" s="36"/>
      <c r="AU305" s="36"/>
      <c r="AV305" s="36"/>
      <c r="AW305" s="36"/>
      <c r="AX305" s="36"/>
      <c r="AY305" s="36"/>
      <c r="AZ305" s="40"/>
      <c r="BA305" s="40"/>
      <c r="BB305" s="40"/>
      <c r="BC305" s="40"/>
      <c r="BD305" s="40"/>
      <c r="BE305" s="40"/>
      <c r="BF305" s="36"/>
      <c r="BG305" s="36"/>
      <c r="BH305" s="36"/>
      <c r="BJ305" s="41"/>
      <c r="BK305" s="41"/>
      <c r="BL305" s="35"/>
      <c r="BM305" s="35"/>
      <c r="BN305" s="35"/>
      <c r="BO305" s="35"/>
      <c r="BP305" s="35"/>
      <c r="BQ305" s="35"/>
      <c r="BR305" s="35"/>
      <c r="BS305" s="34"/>
      <c r="BT305" s="35"/>
      <c r="BU305" s="35"/>
      <c r="BV305" s="35"/>
      <c r="BW305" s="35"/>
      <c r="BX305" s="37"/>
      <c r="BY305" s="40"/>
      <c r="CA305" s="38"/>
      <c r="CB305" s="38"/>
      <c r="CC305" s="36"/>
      <c r="CD305" s="36"/>
      <c r="CE305" s="35"/>
      <c r="CF305" s="36"/>
      <c r="CG305" s="42"/>
      <c r="CH305" s="35"/>
      <c r="CI305" s="42"/>
      <c r="CJ305" s="42"/>
      <c r="CK305" s="43"/>
      <c r="CM305" s="39"/>
      <c r="CN305" s="35"/>
      <c r="CO305" s="42"/>
    </row>
    <row r="306" spans="1:95" ht="11.25" customHeight="1">
      <c r="A306" s="33">
        <v>44424</v>
      </c>
      <c r="B306" s="34"/>
      <c r="F306" s="34"/>
      <c r="H306" s="34"/>
      <c r="I306" s="34"/>
      <c r="J306" s="35"/>
      <c r="K306" s="35"/>
      <c r="L306" s="34"/>
      <c r="M306" s="34"/>
      <c r="N306" s="35"/>
      <c r="O306" s="35"/>
      <c r="P306" s="35"/>
      <c r="Q306" s="34"/>
      <c r="R306" s="34"/>
      <c r="U306" s="36"/>
      <c r="V306" s="38"/>
      <c r="W306" s="36"/>
      <c r="X306" s="35"/>
      <c r="Y306" s="34"/>
      <c r="Z306" s="35"/>
      <c r="AA306" s="34"/>
      <c r="AB306" s="34"/>
      <c r="AC306" s="34"/>
      <c r="AD306" s="34"/>
      <c r="AE306" s="39"/>
      <c r="AF306" s="39"/>
      <c r="AG306" s="39"/>
      <c r="AH306" s="35"/>
      <c r="AI306" s="35"/>
      <c r="AJ306" s="35"/>
      <c r="AK306" s="35"/>
      <c r="AL306" s="35"/>
      <c r="AM306" s="35"/>
      <c r="AN306" s="38"/>
      <c r="AO306" s="38"/>
      <c r="AP306" s="38"/>
      <c r="AQ306" s="36"/>
      <c r="AR306" s="36"/>
      <c r="AS306" s="36"/>
      <c r="AT306" s="36"/>
      <c r="AU306" s="36"/>
      <c r="AV306" s="36"/>
      <c r="AW306" s="36"/>
      <c r="AX306" s="36"/>
      <c r="AY306" s="36"/>
      <c r="AZ306" s="40"/>
      <c r="BA306" s="40"/>
      <c r="BB306" s="40"/>
      <c r="BC306" s="40"/>
      <c r="BD306" s="40"/>
      <c r="BE306" s="40"/>
      <c r="BF306" s="36"/>
      <c r="BG306" s="36"/>
      <c r="BH306" s="36"/>
      <c r="BJ306" s="41"/>
      <c r="BK306" s="41"/>
      <c r="BL306" s="35"/>
      <c r="BM306" s="35"/>
      <c r="BN306" s="35"/>
      <c r="BO306" s="35"/>
      <c r="BP306" s="35"/>
      <c r="BQ306" s="35"/>
      <c r="BR306" s="35"/>
      <c r="BS306" s="34"/>
      <c r="BT306" s="35"/>
      <c r="BU306" s="35"/>
      <c r="BV306" s="35"/>
      <c r="BW306" s="35"/>
      <c r="BX306" s="37"/>
      <c r="BY306" s="40"/>
      <c r="CA306" s="38"/>
      <c r="CB306" s="38"/>
      <c r="CC306" s="36"/>
      <c r="CD306" s="36"/>
      <c r="CE306" s="35"/>
      <c r="CF306" s="36"/>
      <c r="CG306" s="42"/>
      <c r="CH306" s="35"/>
      <c r="CI306" s="42"/>
      <c r="CJ306" s="42"/>
      <c r="CK306" s="43"/>
      <c r="CM306" s="39"/>
      <c r="CN306" s="35"/>
      <c r="CO306" s="42"/>
    </row>
    <row r="307" spans="1:95" ht="11.25" customHeight="1">
      <c r="A307" s="33">
        <v>44423</v>
      </c>
      <c r="B307" s="34"/>
      <c r="F307" s="34"/>
      <c r="H307" s="34"/>
      <c r="I307" s="34"/>
      <c r="J307" s="35"/>
      <c r="K307" s="35"/>
      <c r="L307" s="34"/>
      <c r="M307" s="34"/>
      <c r="N307" s="35"/>
      <c r="O307" s="35"/>
      <c r="P307" s="35"/>
      <c r="Q307" s="34"/>
      <c r="R307" s="34"/>
      <c r="U307" s="36"/>
      <c r="V307" s="38"/>
      <c r="W307" s="36"/>
      <c r="X307" s="35"/>
      <c r="Y307" s="34"/>
      <c r="Z307" s="35"/>
      <c r="AA307" s="34"/>
      <c r="AB307" s="34"/>
      <c r="AC307" s="34"/>
      <c r="AD307" s="34"/>
      <c r="AE307" s="39"/>
      <c r="AF307" s="39"/>
      <c r="AG307" s="39"/>
      <c r="AH307" s="35"/>
      <c r="AI307" s="35"/>
      <c r="AJ307" s="35"/>
      <c r="AK307" s="35"/>
      <c r="AL307" s="35"/>
      <c r="AM307" s="35"/>
      <c r="AN307" s="38"/>
      <c r="AO307" s="38"/>
      <c r="AP307" s="38"/>
      <c r="AQ307" s="36"/>
      <c r="AR307" s="36"/>
      <c r="AS307" s="36"/>
      <c r="AT307" s="36"/>
      <c r="AU307" s="36"/>
      <c r="AV307" s="36"/>
      <c r="AW307" s="36"/>
      <c r="AX307" s="36"/>
      <c r="AY307" s="36"/>
      <c r="AZ307" s="40"/>
      <c r="BA307" s="40"/>
      <c r="BB307" s="40"/>
      <c r="BC307" s="40"/>
      <c r="BD307" s="40"/>
      <c r="BE307" s="40"/>
      <c r="BF307" s="36"/>
      <c r="BG307" s="36"/>
      <c r="BH307" s="36"/>
      <c r="BJ307" s="41"/>
      <c r="BK307" s="41"/>
      <c r="BL307" s="35"/>
      <c r="BM307" s="35"/>
      <c r="BN307" s="35"/>
      <c r="BO307" s="35"/>
      <c r="BP307" s="35"/>
      <c r="BQ307" s="35"/>
      <c r="BR307" s="35"/>
      <c r="BS307" s="34"/>
      <c r="BT307" s="35"/>
      <c r="BU307" s="35"/>
      <c r="BV307" s="35"/>
      <c r="BW307" s="35"/>
      <c r="BX307" s="37"/>
      <c r="BY307" s="40"/>
      <c r="CA307" s="38"/>
      <c r="CB307" s="38"/>
      <c r="CC307" s="36"/>
      <c r="CD307" s="36"/>
      <c r="CE307" s="35"/>
      <c r="CF307" s="36"/>
      <c r="CG307" s="42"/>
      <c r="CH307" s="35"/>
      <c r="CI307" s="42"/>
      <c r="CJ307" s="42"/>
      <c r="CK307" s="43"/>
      <c r="CM307" s="39"/>
      <c r="CN307" s="35"/>
      <c r="CO307" s="42"/>
    </row>
    <row r="308" spans="1:95" ht="11.25" customHeight="1">
      <c r="A308" s="33">
        <v>44422</v>
      </c>
      <c r="B308" s="34"/>
      <c r="F308" s="34"/>
      <c r="H308" s="34"/>
      <c r="I308" s="34"/>
      <c r="J308" s="35"/>
      <c r="K308" s="35"/>
      <c r="L308" s="34"/>
      <c r="M308" s="34"/>
      <c r="N308" s="35"/>
      <c r="O308" s="35"/>
      <c r="P308" s="35"/>
      <c r="Q308" s="34"/>
      <c r="R308" s="34"/>
      <c r="U308" s="36"/>
      <c r="V308" s="38"/>
      <c r="W308" s="36"/>
      <c r="X308" s="35"/>
      <c r="Y308" s="34"/>
      <c r="Z308" s="35"/>
      <c r="AA308" s="34"/>
      <c r="AB308" s="34"/>
      <c r="AC308" s="34"/>
      <c r="AD308" s="34"/>
      <c r="AE308" s="39"/>
      <c r="AF308" s="39"/>
      <c r="AG308" s="39"/>
      <c r="AH308" s="35"/>
      <c r="AI308" s="35"/>
      <c r="AJ308" s="35"/>
      <c r="AK308" s="35"/>
      <c r="AL308" s="35"/>
      <c r="AM308" s="35"/>
      <c r="AN308" s="38"/>
      <c r="AO308" s="38"/>
      <c r="AP308" s="38"/>
      <c r="AQ308" s="36"/>
      <c r="AR308" s="36"/>
      <c r="AS308" s="36"/>
      <c r="AT308" s="36"/>
      <c r="AU308" s="36"/>
      <c r="AV308" s="36"/>
      <c r="AW308" s="36"/>
      <c r="AX308" s="36"/>
      <c r="AY308" s="36"/>
      <c r="AZ308" s="40"/>
      <c r="BA308" s="40"/>
      <c r="BB308" s="40"/>
      <c r="BC308" s="40"/>
      <c r="BD308" s="40"/>
      <c r="BE308" s="40"/>
      <c r="BF308" s="36"/>
      <c r="BG308" s="36"/>
      <c r="BH308" s="36"/>
      <c r="BJ308" s="41"/>
      <c r="BK308" s="41"/>
      <c r="BL308" s="35"/>
      <c r="BM308" s="35"/>
      <c r="BN308" s="35"/>
      <c r="BO308" s="35"/>
      <c r="BP308" s="35"/>
      <c r="BQ308" s="35"/>
      <c r="BR308" s="35"/>
      <c r="BS308" s="34"/>
      <c r="BT308" s="35"/>
      <c r="BU308" s="35"/>
      <c r="BV308" s="35"/>
      <c r="BW308" s="35"/>
      <c r="BX308" s="37"/>
      <c r="BY308" s="40"/>
      <c r="CA308" s="38"/>
      <c r="CB308" s="38"/>
      <c r="CC308" s="36"/>
      <c r="CD308" s="36"/>
      <c r="CE308" s="35"/>
      <c r="CF308" s="36"/>
      <c r="CG308" s="42"/>
      <c r="CH308" s="35"/>
      <c r="CI308" s="42"/>
      <c r="CJ308" s="42"/>
      <c r="CK308" s="43"/>
      <c r="CM308" s="39"/>
      <c r="CN308" s="35"/>
      <c r="CO308" s="42"/>
    </row>
    <row r="309" spans="1:95" ht="11.25" customHeight="1">
      <c r="A309" s="33">
        <v>44421</v>
      </c>
      <c r="B309" s="34"/>
      <c r="F309" s="34"/>
      <c r="H309" s="34"/>
      <c r="I309" s="34"/>
      <c r="J309" s="35"/>
      <c r="K309" s="35"/>
      <c r="L309" s="34"/>
      <c r="M309" s="34"/>
      <c r="N309" s="35"/>
      <c r="O309" s="35"/>
      <c r="P309" s="35"/>
      <c r="Q309" s="34"/>
      <c r="R309" s="34"/>
      <c r="U309" s="36"/>
      <c r="V309" s="38"/>
      <c r="W309" s="36"/>
      <c r="X309" s="35"/>
      <c r="Y309" s="34"/>
      <c r="Z309" s="35"/>
      <c r="AA309" s="34"/>
      <c r="AB309" s="34"/>
      <c r="AC309" s="34"/>
      <c r="AD309" s="34"/>
      <c r="AE309" s="39"/>
      <c r="AF309" s="39"/>
      <c r="AG309" s="39"/>
      <c r="AH309" s="35"/>
      <c r="AI309" s="35"/>
      <c r="AJ309" s="35"/>
      <c r="AK309" s="35"/>
      <c r="AL309" s="35"/>
      <c r="AM309" s="35"/>
      <c r="AN309" s="38"/>
      <c r="AO309" s="38"/>
      <c r="AP309" s="38"/>
      <c r="AQ309" s="36"/>
      <c r="AR309" s="36"/>
      <c r="AS309" s="36"/>
      <c r="AT309" s="36"/>
      <c r="AU309" s="36"/>
      <c r="AV309" s="36"/>
      <c r="AW309" s="36"/>
      <c r="AX309" s="36"/>
      <c r="AY309" s="36"/>
      <c r="AZ309" s="40"/>
      <c r="BA309" s="40"/>
      <c r="BB309" s="40"/>
      <c r="BC309" s="40"/>
      <c r="BD309" s="40"/>
      <c r="BE309" s="40"/>
      <c r="BF309" s="36"/>
      <c r="BG309" s="36"/>
      <c r="BH309" s="36"/>
      <c r="BJ309" s="41"/>
      <c r="BK309" s="41"/>
      <c r="BL309" s="35"/>
      <c r="BM309" s="35"/>
      <c r="BN309" s="35"/>
      <c r="BO309" s="35"/>
      <c r="BP309" s="35"/>
      <c r="BQ309" s="35"/>
      <c r="BR309" s="35"/>
      <c r="BS309" s="34"/>
      <c r="BT309" s="35"/>
      <c r="BU309" s="35"/>
      <c r="BV309" s="35"/>
      <c r="BW309" s="35"/>
      <c r="BX309" s="37"/>
      <c r="BY309" s="40"/>
      <c r="CA309" s="38"/>
      <c r="CB309" s="38"/>
      <c r="CC309" s="36"/>
      <c r="CD309" s="36"/>
      <c r="CE309" s="35"/>
      <c r="CF309" s="36"/>
      <c r="CG309" s="42"/>
      <c r="CH309" s="35"/>
      <c r="CI309" s="42"/>
      <c r="CJ309" s="42"/>
      <c r="CK309" s="43"/>
      <c r="CM309" s="39"/>
      <c r="CN309" s="35"/>
      <c r="CO309" s="42"/>
    </row>
    <row r="310" spans="1:95" ht="11.25" customHeight="1">
      <c r="A310" s="33">
        <v>44420</v>
      </c>
      <c r="B310" s="34"/>
      <c r="F310" s="34"/>
      <c r="H310" s="34"/>
      <c r="I310" s="34"/>
      <c r="J310" s="35"/>
      <c r="K310" s="35"/>
      <c r="L310" s="34"/>
      <c r="M310" s="34"/>
      <c r="N310" s="35"/>
      <c r="O310" s="35"/>
      <c r="P310" s="35"/>
      <c r="Q310" s="34"/>
      <c r="R310" s="34"/>
      <c r="U310" s="36"/>
      <c r="V310" s="38"/>
      <c r="W310" s="36"/>
      <c r="X310" s="35"/>
      <c r="Y310" s="34"/>
      <c r="Z310" s="35"/>
      <c r="AA310" s="34"/>
      <c r="AB310" s="34"/>
      <c r="AC310" s="34"/>
      <c r="AD310" s="34"/>
      <c r="AE310" s="39"/>
      <c r="AF310" s="39"/>
      <c r="AG310" s="39"/>
      <c r="AH310" s="35"/>
      <c r="AI310" s="35"/>
      <c r="AJ310" s="35"/>
      <c r="AK310" s="35"/>
      <c r="AL310" s="35"/>
      <c r="AM310" s="35"/>
      <c r="AN310" s="38"/>
      <c r="AO310" s="38"/>
      <c r="AP310" s="38"/>
      <c r="AQ310" s="36"/>
      <c r="AR310" s="36"/>
      <c r="AS310" s="36"/>
      <c r="AT310" s="36"/>
      <c r="AU310" s="36"/>
      <c r="AV310" s="36"/>
      <c r="AW310" s="36"/>
      <c r="AX310" s="36"/>
      <c r="AY310" s="36"/>
      <c r="AZ310" s="40"/>
      <c r="BA310" s="40"/>
      <c r="BB310" s="40"/>
      <c r="BC310" s="40"/>
      <c r="BD310" s="40"/>
      <c r="BE310" s="40"/>
      <c r="BF310" s="36"/>
      <c r="BG310" s="36"/>
      <c r="BH310" s="36"/>
      <c r="BJ310" s="41"/>
      <c r="BK310" s="41"/>
      <c r="BL310" s="35"/>
      <c r="BM310" s="35"/>
      <c r="BN310" s="35"/>
      <c r="BO310" s="35"/>
      <c r="BP310" s="35"/>
      <c r="BQ310" s="35"/>
      <c r="BR310" s="35"/>
      <c r="BS310" s="34"/>
      <c r="BT310" s="35"/>
      <c r="BU310" s="35"/>
      <c r="BV310" s="35"/>
      <c r="BW310" s="35"/>
      <c r="BX310" s="37"/>
      <c r="BY310" s="40"/>
      <c r="CA310" s="38"/>
      <c r="CB310" s="38"/>
      <c r="CC310" s="36"/>
      <c r="CD310" s="36"/>
      <c r="CE310" s="35"/>
      <c r="CF310" s="36"/>
      <c r="CG310" s="42"/>
      <c r="CH310" s="35"/>
      <c r="CI310" s="42"/>
      <c r="CJ310" s="42"/>
      <c r="CK310" s="43"/>
      <c r="CM310" s="39"/>
      <c r="CN310" s="35"/>
      <c r="CO310" s="42"/>
    </row>
    <row r="311" spans="1:95" ht="11.25" customHeight="1">
      <c r="A311" s="33">
        <v>44419</v>
      </c>
      <c r="B311" s="34">
        <v>162.05855746799045</v>
      </c>
      <c r="C311" s="35">
        <v>144.76777367062039</v>
      </c>
      <c r="D311" s="35">
        <v>144.76777367062039</v>
      </c>
      <c r="E311" s="35">
        <v>134.05940965016683</v>
      </c>
      <c r="F311" s="34">
        <v>121.50615098741319</v>
      </c>
      <c r="G311" s="36">
        <v>13.167725075615778</v>
      </c>
      <c r="H311" s="34">
        <v>13.167725075615778</v>
      </c>
      <c r="I311" s="34">
        <v>3468.1097981770831</v>
      </c>
      <c r="J311" s="35">
        <v>1033.7815682739608</v>
      </c>
      <c r="K311" s="35">
        <v>333.61243407665916</v>
      </c>
      <c r="L311" s="34">
        <v>611.91607801649309</v>
      </c>
      <c r="M311" s="34">
        <v>29.200056711832683</v>
      </c>
      <c r="N311" s="35">
        <v>12.882377961102653</v>
      </c>
      <c r="O311" s="35">
        <v>30.917707106646372</v>
      </c>
      <c r="P311" s="35">
        <v>70.423666187361178</v>
      </c>
      <c r="Q311" s="34">
        <v>9627.1525824652781</v>
      </c>
      <c r="R311" s="34">
        <v>329.9776394314236</v>
      </c>
      <c r="U311" s="36">
        <v>29.369555181927151</v>
      </c>
      <c r="V311" s="38">
        <v>0.86376878276116009</v>
      </c>
      <c r="W311" s="36">
        <v>23.793531954374753</v>
      </c>
      <c r="X311" s="35">
        <v>4080.0258761935761</v>
      </c>
      <c r="Y311" s="34">
        <v>2100.7157958264629</v>
      </c>
      <c r="Z311" s="35">
        <v>1979.3100803671132</v>
      </c>
      <c r="AA311" s="34">
        <v>945.52851209315224</v>
      </c>
      <c r="AB311" s="34">
        <v>17.290783797370064</v>
      </c>
      <c r="AC311" s="34">
        <v>10.708364020453558</v>
      </c>
      <c r="AD311" s="34">
        <v>11.964572143554687</v>
      </c>
      <c r="AE311" s="39">
        <v>13.850873379075578</v>
      </c>
      <c r="AF311" s="39">
        <v>11.07623108864958</v>
      </c>
      <c r="AG311" s="39">
        <v>7.1488378730712672</v>
      </c>
      <c r="AH311" s="35">
        <v>3581.889641935586</v>
      </c>
      <c r="AI311" s="35">
        <v>7464.2996261229555</v>
      </c>
      <c r="AJ311" s="35">
        <v>11495.389909370135</v>
      </c>
      <c r="AK311" s="35">
        <v>2446.4488755836092</v>
      </c>
      <c r="AL311" s="35">
        <v>5056.3667629514302</v>
      </c>
      <c r="AM311" s="35">
        <v>9191.5221705094482</v>
      </c>
      <c r="AN311" s="38">
        <v>9.3411738594478599E-2</v>
      </c>
      <c r="AO311" s="38">
        <v>9.4614646852376416E-2</v>
      </c>
      <c r="AP311" s="38">
        <v>8.9479526376568835E-2</v>
      </c>
      <c r="AQ311" s="36">
        <v>16.909806133818204</v>
      </c>
      <c r="AR311" s="36">
        <v>9.7360723521740233</v>
      </c>
      <c r="AS311" s="36">
        <v>11.004805880696791</v>
      </c>
      <c r="AT311" s="36">
        <v>10.836089085971</v>
      </c>
      <c r="AU311" s="36">
        <v>27.97133229251245</v>
      </c>
      <c r="AV311" s="36">
        <v>86.705311999600553</v>
      </c>
      <c r="AW311" s="36">
        <v>128.0776080055771</v>
      </c>
      <c r="AX311" s="36">
        <v>101.11862130555389</v>
      </c>
      <c r="AY311" s="36">
        <v>69.009562721563796</v>
      </c>
      <c r="AZ311" s="40">
        <v>0.99473425417155736</v>
      </c>
      <c r="BA311" s="40">
        <v>0.99388539072497994</v>
      </c>
      <c r="BB311" s="40">
        <v>0.99233819329584894</v>
      </c>
      <c r="BC311" s="40">
        <v>0.99557068647780922</v>
      </c>
      <c r="BD311" s="40">
        <v>0.99446809663858604</v>
      </c>
      <c r="BE311" s="40">
        <v>0.9905668168567564</v>
      </c>
      <c r="BF311" s="36">
        <v>128.46351197995259</v>
      </c>
      <c r="BG311" s="36">
        <v>126.83025725100615</v>
      </c>
      <c r="BH311" s="36">
        <v>134.10889044605324</v>
      </c>
      <c r="BJ311" s="41"/>
      <c r="BK311" s="41"/>
      <c r="BL311" s="35">
        <v>31</v>
      </c>
      <c r="BM311" s="35">
        <v>24.790000915527344</v>
      </c>
      <c r="BN311" s="35">
        <v>16</v>
      </c>
      <c r="BO311" s="35">
        <v>2418</v>
      </c>
      <c r="BP311" s="35">
        <v>1189.9200439453125</v>
      </c>
      <c r="BQ311" s="35">
        <v>384</v>
      </c>
      <c r="BR311" s="35">
        <v>3991.9200439453125</v>
      </c>
      <c r="BS311" s="34">
        <v>108.38938886854383</v>
      </c>
      <c r="BT311" s="35">
        <v>15</v>
      </c>
      <c r="BU311" s="35">
        <v>36</v>
      </c>
      <c r="BV311" s="35">
        <v>82</v>
      </c>
      <c r="BW311" s="35">
        <v>34</v>
      </c>
      <c r="BX311" s="37"/>
      <c r="BY311" s="40">
        <v>0.98325959460477097</v>
      </c>
      <c r="CA311" s="38">
        <v>9.3167515282140345E-2</v>
      </c>
      <c r="CB311" s="38">
        <v>9.3392047607757406E-2</v>
      </c>
      <c r="CC311" s="36">
        <v>39.96371996137831</v>
      </c>
      <c r="CD311" s="36">
        <v>37.650684366689021</v>
      </c>
      <c r="CE311" s="35">
        <v>115.54023274703187</v>
      </c>
      <c r="CF311" s="36">
        <v>24.853932024583045</v>
      </c>
      <c r="CG311" s="42">
        <v>0.98325959460477097</v>
      </c>
      <c r="CH311" s="35">
        <v>3873.25644932767</v>
      </c>
      <c r="CI311" s="42">
        <v>0.99246110938073795</v>
      </c>
      <c r="CJ311" s="42">
        <v>0.9944172385898894</v>
      </c>
      <c r="CK311" s="43">
        <v>0.85002152030776468</v>
      </c>
      <c r="CM311" s="39"/>
      <c r="CN311" s="35"/>
      <c r="CO311" s="42">
        <v>0.99349576288928476</v>
      </c>
      <c r="CQ311" s="37">
        <v>0.86376878276116009</v>
      </c>
    </row>
    <row r="312" spans="1:95" ht="11.25" customHeight="1">
      <c r="A312" s="33">
        <v>44418</v>
      </c>
      <c r="B312" s="34">
        <v>161.72825082143149</v>
      </c>
      <c r="C312" s="35">
        <v>144.44060890873274</v>
      </c>
      <c r="D312" s="35">
        <v>144.44060890873274</v>
      </c>
      <c r="E312" s="35">
        <v>133.55348112185797</v>
      </c>
      <c r="F312" s="34">
        <v>121.10391624768575</v>
      </c>
      <c r="G312" s="36">
        <v>13.529033382733664</v>
      </c>
      <c r="H312" s="34">
        <v>13.529033382733664</v>
      </c>
      <c r="I312" s="34">
        <v>3466.2441202799478</v>
      </c>
      <c r="J312" s="35">
        <v>1033.2254430257324</v>
      </c>
      <c r="K312" s="35">
        <v>333.43296647595247</v>
      </c>
      <c r="L312" s="34">
        <v>612.55544408162439</v>
      </c>
      <c r="M312" s="34">
        <v>29.257017552852631</v>
      </c>
      <c r="N312" s="35">
        <v>12.907507743905573</v>
      </c>
      <c r="O312" s="35">
        <v>30.978018585373373</v>
      </c>
      <c r="P312" s="35">
        <v>70.561042333350457</v>
      </c>
      <c r="Q312" s="34">
        <v>9419.3075866699219</v>
      </c>
      <c r="R312" s="34">
        <v>331.43747234344482</v>
      </c>
      <c r="U312" s="36">
        <v>29.257083292360662</v>
      </c>
      <c r="V312" s="38">
        <v>0.86698496887389631</v>
      </c>
      <c r="W312" s="36">
        <v>23.839946233782879</v>
      </c>
      <c r="X312" s="35">
        <v>4078.7995643615723</v>
      </c>
      <c r="Y312" s="34">
        <v>2099.5857107782631</v>
      </c>
      <c r="Z312" s="35">
        <v>1979.2138535833092</v>
      </c>
      <c r="AA312" s="34">
        <v>945.9884105575768</v>
      </c>
      <c r="AB312" s="34">
        <v>17.287641912698746</v>
      </c>
      <c r="AC312" s="34">
        <v>10.887127786874771</v>
      </c>
      <c r="AD312" s="34">
        <v>12.225655297438303</v>
      </c>
      <c r="AE312" s="39">
        <v>13.843422268867668</v>
      </c>
      <c r="AF312" s="39">
        <v>11.070272603847133</v>
      </c>
      <c r="AG312" s="39">
        <v>7.1449921387704096</v>
      </c>
      <c r="AH312" s="35">
        <v>3543.9422338513696</v>
      </c>
      <c r="AI312" s="35">
        <v>7380.8645123308424</v>
      </c>
      <c r="AJ312" s="35">
        <v>11360.089895749215</v>
      </c>
      <c r="AK312" s="35">
        <v>2420.9346047404556</v>
      </c>
      <c r="AL312" s="35">
        <v>5001.5015042072546</v>
      </c>
      <c r="AM312" s="35">
        <v>9086.254120319727</v>
      </c>
      <c r="AN312" s="38">
        <v>9.4122373518338201E-2</v>
      </c>
      <c r="AO312" s="38">
        <v>9.5390571440480895E-2</v>
      </c>
      <c r="AP312" s="38">
        <v>9.0141045193607272E-2</v>
      </c>
      <c r="AQ312" s="36">
        <v>16.912270199089274</v>
      </c>
      <c r="AR312" s="36">
        <v>9.8967589445097577</v>
      </c>
      <c r="AS312" s="36">
        <v>11.233050888937381</v>
      </c>
      <c r="AT312" s="36">
        <v>11.006579672702287</v>
      </c>
      <c r="AU312" s="36">
        <v>28.423532097559228</v>
      </c>
      <c r="AV312" s="36">
        <v>88.160692752499926</v>
      </c>
      <c r="AW312" s="36">
        <v>127.5152609973657</v>
      </c>
      <c r="AX312" s="36">
        <v>100.61539420445229</v>
      </c>
      <c r="AY312" s="36">
        <v>68.721199912106329</v>
      </c>
      <c r="AZ312" s="40">
        <v>0.99466837818806364</v>
      </c>
      <c r="BA312" s="40">
        <v>0.99380625626937935</v>
      </c>
      <c r="BB312" s="40">
        <v>0.99223430894635067</v>
      </c>
      <c r="BC312" s="40">
        <v>0.99545358240939263</v>
      </c>
      <c r="BD312" s="40">
        <v>0.99431700019011293</v>
      </c>
      <c r="BE312" s="40">
        <v>0.99029735558954424</v>
      </c>
      <c r="BF312" s="36">
        <v>127.49359744590373</v>
      </c>
      <c r="BG312" s="36">
        <v>125.79859643138232</v>
      </c>
      <c r="BH312" s="36">
        <v>133.12470444763636</v>
      </c>
      <c r="BJ312" s="41"/>
      <c r="BK312" s="41"/>
      <c r="BL312" s="35">
        <v>31</v>
      </c>
      <c r="BM312" s="35">
        <v>24.790000915527344</v>
      </c>
      <c r="BN312" s="35">
        <v>16</v>
      </c>
      <c r="BO312" s="35">
        <v>2418</v>
      </c>
      <c r="BP312" s="35">
        <v>1189.9200439453125</v>
      </c>
      <c r="BQ312" s="35">
        <v>384</v>
      </c>
      <c r="BR312" s="35">
        <v>3991.9200439453125</v>
      </c>
      <c r="BS312" s="34">
        <v>107.5765467484792</v>
      </c>
      <c r="BT312" s="35">
        <v>15</v>
      </c>
      <c r="BU312" s="35">
        <v>36</v>
      </c>
      <c r="BV312" s="35">
        <v>82</v>
      </c>
      <c r="BW312" s="35">
        <v>34</v>
      </c>
      <c r="BX312" s="37"/>
      <c r="BY312" s="40">
        <v>0.98305239490405483</v>
      </c>
      <c r="CA312" s="38">
        <v>9.3891184321466911E-2</v>
      </c>
      <c r="CB312" s="38">
        <v>9.4117419523961673E-2</v>
      </c>
      <c r="CC312" s="36">
        <v>40.400424997011818</v>
      </c>
      <c r="CD312" s="36">
        <v>38.042080032536418</v>
      </c>
      <c r="CE312" s="35">
        <v>114.99092496121163</v>
      </c>
      <c r="CF312" s="36">
        <v>25.255124386190655</v>
      </c>
      <c r="CG312" s="42">
        <v>0.98305239490405483</v>
      </c>
      <c r="CH312" s="35">
        <v>3831.3213134971211</v>
      </c>
      <c r="CI312" s="42">
        <v>0.99236372646434401</v>
      </c>
      <c r="CJ312" s="42">
        <v>0.99426487980804745</v>
      </c>
      <c r="CK312" s="43">
        <v>0.84981967502551115</v>
      </c>
      <c r="CM312" s="39"/>
      <c r="CN312" s="35"/>
      <c r="CO312" s="42">
        <v>0.99339077144389409</v>
      </c>
      <c r="CQ312" s="37">
        <v>0.86698496887389631</v>
      </c>
    </row>
    <row r="313" spans="1:95" ht="11.25" customHeight="1">
      <c r="A313" s="33">
        <v>44417</v>
      </c>
      <c r="B313" s="34">
        <v>160.12695773442587</v>
      </c>
      <c r="C313" s="35">
        <v>142.72953086098036</v>
      </c>
      <c r="D313" s="35">
        <v>142.72953086098036</v>
      </c>
      <c r="E313" s="35">
        <v>131.71956563989323</v>
      </c>
      <c r="F313" s="34">
        <v>119.14187343915303</v>
      </c>
      <c r="G313" s="36">
        <v>13.881087978680929</v>
      </c>
      <c r="H313" s="34">
        <v>13.881087978680929</v>
      </c>
      <c r="I313" s="34">
        <v>3463.7348937988281</v>
      </c>
      <c r="J313" s="35">
        <v>1032.4774874425009</v>
      </c>
      <c r="K313" s="35">
        <v>333.19159316232322</v>
      </c>
      <c r="L313" s="34">
        <v>612.73164812723792</v>
      </c>
      <c r="M313" s="34">
        <v>28.250757217407227</v>
      </c>
      <c r="N313" s="35">
        <v>12.463569360620834</v>
      </c>
      <c r="O313" s="35">
        <v>29.912566465490006</v>
      </c>
      <c r="P313" s="35">
        <v>68.134179171393896</v>
      </c>
      <c r="Q313" s="34">
        <v>8809.7989298502598</v>
      </c>
      <c r="R313" s="34">
        <v>329.94011751810712</v>
      </c>
      <c r="U313" s="36">
        <v>29.067382635893651</v>
      </c>
      <c r="V313" s="38">
        <v>0.87244217400986213</v>
      </c>
      <c r="W313" s="36">
        <v>23.019999626071741</v>
      </c>
      <c r="X313" s="35">
        <v>4076.4665419260659</v>
      </c>
      <c r="Y313" s="34">
        <v>2098.065813194004</v>
      </c>
      <c r="Z313" s="35">
        <v>1978.4007287320621</v>
      </c>
      <c r="AA313" s="34">
        <v>945.92324128956113</v>
      </c>
      <c r="AB313" s="34">
        <v>17.397426873445511</v>
      </c>
      <c r="AC313" s="34">
        <v>11.009965221087137</v>
      </c>
      <c r="AD313" s="34">
        <v>12.324511617422104</v>
      </c>
      <c r="AE313" s="39">
        <v>13.833400966114313</v>
      </c>
      <c r="AF313" s="39">
        <v>11.062258794026794</v>
      </c>
      <c r="AG313" s="39">
        <v>7.1398198534783548</v>
      </c>
      <c r="AH313" s="35">
        <v>3344.6522461097375</v>
      </c>
      <c r="AI313" s="35">
        <v>6962.6985595710294</v>
      </c>
      <c r="AJ313" s="35">
        <v>10711.829026532856</v>
      </c>
      <c r="AK313" s="35">
        <v>2285.114172656009</v>
      </c>
      <c r="AL313" s="35">
        <v>4719.3208235464863</v>
      </c>
      <c r="AM313" s="35">
        <v>8569.7418604147933</v>
      </c>
      <c r="AN313" s="38">
        <v>9.5644865129033113E-2</v>
      </c>
      <c r="AO313" s="38">
        <v>9.6611882684594724E-2</v>
      </c>
      <c r="AP313" s="38">
        <v>9.0222135243270163E-2</v>
      </c>
      <c r="AQ313" s="36">
        <v>17.032938382495963</v>
      </c>
      <c r="AR313" s="36">
        <v>10.012931478090847</v>
      </c>
      <c r="AS313" s="36">
        <v>11.322671029363766</v>
      </c>
      <c r="AT313" s="36">
        <v>11.32239126696021</v>
      </c>
      <c r="AU313" s="36">
        <v>29.248902153046778</v>
      </c>
      <c r="AV313" s="36">
        <v>90.761727925014625</v>
      </c>
      <c r="AW313" s="36">
        <v>126.18390330254526</v>
      </c>
      <c r="AX313" s="36">
        <v>99.896418986350881</v>
      </c>
      <c r="AY313" s="36">
        <v>69.041593154625204</v>
      </c>
      <c r="AZ313" s="40">
        <v>0.99454575639599907</v>
      </c>
      <c r="BA313" s="40">
        <v>0.99366167980861886</v>
      </c>
      <c r="BB313" s="40">
        <v>0.99204944789689442</v>
      </c>
      <c r="BC313" s="40">
        <v>0.99504515292826712</v>
      </c>
      <c r="BD313" s="40">
        <v>0.99380230688977267</v>
      </c>
      <c r="BE313" s="40">
        <v>0.98940904762321247</v>
      </c>
      <c r="BF313" s="36">
        <v>125.46413217072315</v>
      </c>
      <c r="BG313" s="36">
        <v>124.20832372324179</v>
      </c>
      <c r="BH313" s="36">
        <v>133.00505433221946</v>
      </c>
      <c r="BJ313" s="41"/>
      <c r="BK313" s="41"/>
      <c r="BL313" s="35">
        <v>31</v>
      </c>
      <c r="BM313" s="35">
        <v>24.790000915527344</v>
      </c>
      <c r="BN313" s="35">
        <v>16</v>
      </c>
      <c r="BO313" s="35">
        <v>2418</v>
      </c>
      <c r="BP313" s="35">
        <v>1189.9200439453125</v>
      </c>
      <c r="BQ313" s="35">
        <v>384</v>
      </c>
      <c r="BR313" s="35">
        <v>3991.9200439453125</v>
      </c>
      <c r="BS313" s="34">
        <v>105.24951640764873</v>
      </c>
      <c r="BT313" s="35">
        <v>15</v>
      </c>
      <c r="BU313" s="35">
        <v>36</v>
      </c>
      <c r="BV313" s="35">
        <v>82</v>
      </c>
      <c r="BW313" s="35">
        <v>34</v>
      </c>
      <c r="BX313" s="37"/>
      <c r="BY313" s="40">
        <v>0.98266451988427284</v>
      </c>
      <c r="CA313" s="38">
        <v>9.5086673965090754E-2</v>
      </c>
      <c r="CB313" s="38">
        <v>9.5411480017691438E-2</v>
      </c>
      <c r="CC313" s="36">
        <v>40.73190371195475</v>
      </c>
      <c r="CD313" s="36">
        <v>38.36854088995058</v>
      </c>
      <c r="CE313" s="35">
        <v>114.25531801354329</v>
      </c>
      <c r="CF313" s="36">
        <v>25.987829018259866</v>
      </c>
      <c r="CG313" s="42">
        <v>0.98266451988427284</v>
      </c>
      <c r="CH313" s="35">
        <v>3615.2531179869702</v>
      </c>
      <c r="CI313" s="42">
        <v>0.9921856765500453</v>
      </c>
      <c r="CJ313" s="42">
        <v>0.99374566534714026</v>
      </c>
      <c r="CK313" s="43">
        <v>0.84969049989117984</v>
      </c>
      <c r="CM313" s="39"/>
      <c r="CN313" s="35"/>
      <c r="CO313" s="42">
        <v>0.99319902372951296</v>
      </c>
      <c r="CQ313" s="37">
        <v>0.87244217400986213</v>
      </c>
    </row>
    <row r="314" spans="1:95" ht="11.25" customHeight="1">
      <c r="A314" s="33">
        <v>44416</v>
      </c>
      <c r="B314" s="34">
        <v>155.95218563079834</v>
      </c>
      <c r="C314" s="35">
        <v>139.60807139674822</v>
      </c>
      <c r="D314" s="35">
        <v>139.60807139674822</v>
      </c>
      <c r="E314" s="35">
        <v>129.28891417384148</v>
      </c>
      <c r="F314" s="34">
        <v>117.3404684861501</v>
      </c>
      <c r="G314" s="36">
        <v>13.966299821933111</v>
      </c>
      <c r="H314" s="34">
        <v>13.966299821933111</v>
      </c>
      <c r="I314" s="34">
        <v>3349.0682754516602</v>
      </c>
      <c r="J314" s="35">
        <v>998.29741719042454</v>
      </c>
      <c r="K314" s="35">
        <v>322.16131676385243</v>
      </c>
      <c r="L314" s="34">
        <v>593.10832532246911</v>
      </c>
      <c r="M314" s="34">
        <v>28.682483394940693</v>
      </c>
      <c r="N314" s="35">
        <v>12.6540367918856</v>
      </c>
      <c r="O314" s="35">
        <v>30.369688300525439</v>
      </c>
      <c r="P314" s="35">
        <v>69.175401128974613</v>
      </c>
      <c r="Q314" s="34">
        <v>8990.5847574869786</v>
      </c>
      <c r="R314" s="34">
        <v>308.1535536448161</v>
      </c>
      <c r="U314" s="36">
        <v>29.148884790915027</v>
      </c>
      <c r="V314" s="38">
        <v>0.87009252829155337</v>
      </c>
      <c r="W314" s="36">
        <v>23.371789716825916</v>
      </c>
      <c r="X314" s="35">
        <v>3942.1766007741294</v>
      </c>
      <c r="Y314" s="34">
        <v>2028.6095414973831</v>
      </c>
      <c r="Z314" s="35">
        <v>1913.567059276746</v>
      </c>
      <c r="AA314" s="34">
        <v>915.26964208632148</v>
      </c>
      <c r="AB314" s="34">
        <v>16.344114234050114</v>
      </c>
      <c r="AC314" s="34">
        <v>10.319157222906748</v>
      </c>
      <c r="AD314" s="34">
        <v>11.536213040351868</v>
      </c>
      <c r="AE314" s="39">
        <v>13.375447526356371</v>
      </c>
      <c r="AF314" s="39">
        <v>10.696043755611692</v>
      </c>
      <c r="AG314" s="39">
        <v>6.9034567877968378</v>
      </c>
      <c r="AH314" s="35">
        <v>3404.2622009882616</v>
      </c>
      <c r="AI314" s="35">
        <v>7084.2140167359312</v>
      </c>
      <c r="AJ314" s="35">
        <v>10894.604094002974</v>
      </c>
      <c r="AK314" s="35">
        <v>2326.057373217966</v>
      </c>
      <c r="AL314" s="35">
        <v>4802.6630905953944</v>
      </c>
      <c r="AM314" s="35">
        <v>8717.7545593736613</v>
      </c>
      <c r="AN314" s="38">
        <v>9.5199840093286456E-2</v>
      </c>
      <c r="AO314" s="38">
        <v>9.6320408094133822E-2</v>
      </c>
      <c r="AP314" s="38">
        <v>9.0864550750438547E-2</v>
      </c>
      <c r="AQ314" s="36">
        <v>16.824795741030449</v>
      </c>
      <c r="AR314" s="36">
        <v>9.8638381085756421</v>
      </c>
      <c r="AS314" s="36">
        <v>11.13274131367651</v>
      </c>
      <c r="AT314" s="36">
        <v>10.889813511606251</v>
      </c>
      <c r="AU314" s="36">
        <v>28.138552484618302</v>
      </c>
      <c r="AV314" s="36">
        <v>87.349547686623453</v>
      </c>
      <c r="AW314" s="36">
        <v>122.24681200970976</v>
      </c>
      <c r="AX314" s="36">
        <v>96.62072595188738</v>
      </c>
      <c r="AY314" s="36">
        <v>66.105495716839229</v>
      </c>
      <c r="AZ314" s="40">
        <v>0.99455987761196984</v>
      </c>
      <c r="BA314" s="40">
        <v>0.99367648995408508</v>
      </c>
      <c r="BB314" s="40">
        <v>0.99206499785491276</v>
      </c>
      <c r="BC314" s="40">
        <v>0.99531833838795603</v>
      </c>
      <c r="BD314" s="40">
        <v>0.99414105217171711</v>
      </c>
      <c r="BE314" s="40">
        <v>0.98998026990875754</v>
      </c>
      <c r="BF314" s="36">
        <v>126.05063189435175</v>
      </c>
      <c r="BG314" s="36">
        <v>124.58418976248953</v>
      </c>
      <c r="BH314" s="36">
        <v>132.06470401155957</v>
      </c>
      <c r="BJ314" s="41"/>
      <c r="BK314" s="41"/>
      <c r="BL314" s="35">
        <v>31</v>
      </c>
      <c r="BM314" s="35">
        <v>24.790000915527344</v>
      </c>
      <c r="BN314" s="35">
        <v>16</v>
      </c>
      <c r="BO314" s="35">
        <v>2418</v>
      </c>
      <c r="BP314" s="35">
        <v>1189.9200439453125</v>
      </c>
      <c r="BQ314" s="35">
        <v>384</v>
      </c>
      <c r="BR314" s="35">
        <v>3991.9200439453125</v>
      </c>
      <c r="BS314" s="34">
        <v>103.38513970375061</v>
      </c>
      <c r="BT314" s="35">
        <v>15</v>
      </c>
      <c r="BU314" s="35">
        <v>36</v>
      </c>
      <c r="BV314" s="35">
        <v>82</v>
      </c>
      <c r="BW314" s="35">
        <v>34</v>
      </c>
      <c r="BX314" s="37"/>
      <c r="BY314" s="40">
        <v>0.98271067151056135</v>
      </c>
      <c r="CA314" s="38">
        <v>9.4864775558701944E-2</v>
      </c>
      <c r="CB314" s="38">
        <v>9.5116831220565121E-2</v>
      </c>
      <c r="CC314" s="36">
        <v>38.199484497308731</v>
      </c>
      <c r="CD314" s="36">
        <v>37.821375163282603</v>
      </c>
      <c r="CE314" s="35">
        <v>110.24345333785816</v>
      </c>
      <c r="CF314" s="36">
        <v>25.001028964896889</v>
      </c>
      <c r="CG314" s="42">
        <v>0.98271067151056135</v>
      </c>
      <c r="CH314" s="35">
        <v>3679.1341994267486</v>
      </c>
      <c r="CI314" s="42">
        <v>0.99220401272685033</v>
      </c>
      <c r="CJ314" s="42">
        <v>0.99408751584208788</v>
      </c>
      <c r="CK314" s="43">
        <v>0.84954800725923851</v>
      </c>
      <c r="CM314" s="39"/>
      <c r="CN314" s="35"/>
      <c r="CO314" s="42">
        <v>0.9934572678383965</v>
      </c>
      <c r="CQ314" s="37">
        <v>0.87009252829155337</v>
      </c>
    </row>
    <row r="315" spans="1:95" ht="11.25" customHeight="1">
      <c r="A315" s="33">
        <v>44415</v>
      </c>
      <c r="B315" s="34">
        <v>162.63992071151733</v>
      </c>
      <c r="C315" s="35">
        <v>145.22903897364935</v>
      </c>
      <c r="D315" s="35">
        <v>145.22903897364935</v>
      </c>
      <c r="E315" s="35">
        <v>134.15348341067633</v>
      </c>
      <c r="F315" s="34">
        <v>121.93083190917969</v>
      </c>
      <c r="G315" s="36">
        <v>14.198616524537405</v>
      </c>
      <c r="H315" s="34">
        <v>14.198616524537405</v>
      </c>
      <c r="I315" s="34">
        <v>3468.962979634603</v>
      </c>
      <c r="J315" s="35">
        <v>1034.0358864231846</v>
      </c>
      <c r="K315" s="35">
        <v>333.69450527950914</v>
      </c>
      <c r="L315" s="34">
        <v>611.82788403828943</v>
      </c>
      <c r="M315" s="34">
        <v>28.610426306724548</v>
      </c>
      <c r="N315" s="35">
        <v>12.622246900025536</v>
      </c>
      <c r="O315" s="35">
        <v>30.293392560061285</v>
      </c>
      <c r="P315" s="35">
        <v>69.001616386806262</v>
      </c>
      <c r="Q315" s="34">
        <v>9398.2014567057286</v>
      </c>
      <c r="R315" s="34">
        <v>337.16898059844971</v>
      </c>
      <c r="U315" s="36">
        <v>29.046160070984456</v>
      </c>
      <c r="V315" s="38">
        <v>0.87305525360467739</v>
      </c>
      <c r="W315" s="36">
        <v>23.313074329800134</v>
      </c>
      <c r="X315" s="35">
        <v>4080.7908636728926</v>
      </c>
      <c r="Y315" s="34">
        <v>2101.2325879319092</v>
      </c>
      <c r="Z315" s="35">
        <v>1979.5582757409829</v>
      </c>
      <c r="AA315" s="34">
        <v>945.52238931779857</v>
      </c>
      <c r="AB315" s="34">
        <v>17.410881737867992</v>
      </c>
      <c r="AC315" s="34">
        <v>11.075555562973022</v>
      </c>
      <c r="AD315" s="34">
        <v>12.228017052014669</v>
      </c>
      <c r="AE315" s="39">
        <v>13.85428079955105</v>
      </c>
      <c r="AF315" s="39">
        <v>11.078955925962692</v>
      </c>
      <c r="AG315" s="39">
        <v>7.1505965417037674</v>
      </c>
      <c r="AH315" s="35">
        <v>3530.6077393020487</v>
      </c>
      <c r="AI315" s="35">
        <v>7358.5981593962797</v>
      </c>
      <c r="AJ315" s="35">
        <v>11334.38673583608</v>
      </c>
      <c r="AK315" s="35">
        <v>2411.3093452958706</v>
      </c>
      <c r="AL315" s="35">
        <v>4984.3214525647554</v>
      </c>
      <c r="AM315" s="35">
        <v>9062.0230064567786</v>
      </c>
      <c r="AN315" s="38">
        <v>9.4687042064298968E-2</v>
      </c>
      <c r="AO315" s="38">
        <v>9.6031574436582764E-2</v>
      </c>
      <c r="AP315" s="38">
        <v>9.0636001689157988E-2</v>
      </c>
      <c r="AQ315" s="36">
        <v>17.022988083497076</v>
      </c>
      <c r="AR315" s="36">
        <v>10.068673837439597</v>
      </c>
      <c r="AS315" s="36">
        <v>11.248139679802554</v>
      </c>
      <c r="AT315" s="36">
        <v>10.890491202929116</v>
      </c>
      <c r="AU315" s="36">
        <v>28.108480151279231</v>
      </c>
      <c r="AV315" s="36">
        <v>87.116349880971867</v>
      </c>
      <c r="AW315" s="36">
        <v>127.74242782606673</v>
      </c>
      <c r="AX315" s="36">
        <v>100.72250436760197</v>
      </c>
      <c r="AY315" s="36">
        <v>68.87843418504076</v>
      </c>
      <c r="AZ315" s="40">
        <v>0.99476539709654022</v>
      </c>
      <c r="BA315" s="40">
        <v>0.99392226347189683</v>
      </c>
      <c r="BB315" s="40">
        <v>0.99238562776350914</v>
      </c>
      <c r="BC315" s="40">
        <v>0.9954835777399631</v>
      </c>
      <c r="BD315" s="40">
        <v>0.99436062051398888</v>
      </c>
      <c r="BE315" s="40">
        <v>0.99038665540587356</v>
      </c>
      <c r="BF315" s="36">
        <v>126.73328618557099</v>
      </c>
      <c r="BG315" s="36">
        <v>124.95890096985286</v>
      </c>
      <c r="BH315" s="36">
        <v>132.39772029170896</v>
      </c>
      <c r="BJ315" s="41"/>
      <c r="BK315" s="41"/>
      <c r="BL315" s="35">
        <v>31</v>
      </c>
      <c r="BM315" s="35">
        <v>24.790000915527344</v>
      </c>
      <c r="BN315" s="35">
        <v>16</v>
      </c>
      <c r="BO315" s="35">
        <v>2418</v>
      </c>
      <c r="BP315" s="35">
        <v>1189.9200439453125</v>
      </c>
      <c r="BQ315" s="35">
        <v>384</v>
      </c>
      <c r="BR315" s="35">
        <v>3991.9200439453125</v>
      </c>
      <c r="BS315" s="34">
        <v>107.75019232432048</v>
      </c>
      <c r="BT315" s="35">
        <v>15</v>
      </c>
      <c r="BU315" s="35">
        <v>36</v>
      </c>
      <c r="BV315" s="35">
        <v>82</v>
      </c>
      <c r="BW315" s="35">
        <v>34</v>
      </c>
      <c r="BX315" s="37"/>
      <c r="BY315" s="40">
        <v>0.98335798344349978</v>
      </c>
      <c r="CA315" s="38">
        <v>9.446912596340723E-2</v>
      </c>
      <c r="CB315" s="38">
        <v>9.4698136103000194E-2</v>
      </c>
      <c r="CC315" s="36">
        <v>40.714454352855682</v>
      </c>
      <c r="CD315" s="36">
        <v>38.339801600739229</v>
      </c>
      <c r="CE315" s="35">
        <v>115.23672516322488</v>
      </c>
      <c r="CF315" s="36">
        <v>24.975987774343789</v>
      </c>
      <c r="CG315" s="42">
        <v>0.98335798344349978</v>
      </c>
      <c r="CH315" s="35">
        <v>3818.0391053661683</v>
      </c>
      <c r="CI315" s="42">
        <v>0.99250651302483694</v>
      </c>
      <c r="CJ315" s="42">
        <v>0.994308723854197</v>
      </c>
      <c r="CK315" s="43">
        <v>0.85007124734453621</v>
      </c>
      <c r="CM315" s="39"/>
      <c r="CN315" s="35"/>
      <c r="CO315" s="42">
        <v>0.99346382108078612</v>
      </c>
      <c r="CQ315" s="37">
        <v>0.87305525360467739</v>
      </c>
    </row>
    <row r="316" spans="1:95" ht="11.25" customHeight="1">
      <c r="A316" s="33">
        <v>44414</v>
      </c>
      <c r="B316" s="34">
        <v>162.54964256286621</v>
      </c>
      <c r="C316" s="35">
        <v>145.21226137876511</v>
      </c>
      <c r="D316" s="35">
        <v>145.21226137876511</v>
      </c>
      <c r="E316" s="35">
        <v>134.2709843715032</v>
      </c>
      <c r="F316" s="34">
        <v>122.09677696228027</v>
      </c>
      <c r="G316" s="36">
        <v>14.214140365521112</v>
      </c>
      <c r="H316" s="34">
        <v>14.214140365521112</v>
      </c>
      <c r="I316" s="34">
        <v>3460.2350794474282</v>
      </c>
      <c r="J316" s="35">
        <v>1031.4342553133567</v>
      </c>
      <c r="K316" s="35">
        <v>332.85493093057943</v>
      </c>
      <c r="L316" s="34">
        <v>611.5505428314209</v>
      </c>
      <c r="M316" s="34">
        <v>29.271985769271851</v>
      </c>
      <c r="N316" s="35">
        <v>12.914111368796405</v>
      </c>
      <c r="O316" s="35">
        <v>30.993867285111371</v>
      </c>
      <c r="P316" s="35">
        <v>70.597142149420335</v>
      </c>
      <c r="Q316" s="34">
        <v>9513.4620157877598</v>
      </c>
      <c r="R316" s="34">
        <v>335.87370681762695</v>
      </c>
      <c r="U316" s="36">
        <v>29.032660192913479</v>
      </c>
      <c r="V316" s="38">
        <v>0.87344550848147418</v>
      </c>
      <c r="W316" s="36">
        <v>23.852143016110581</v>
      </c>
      <c r="X316" s="35">
        <v>4071.7856222788491</v>
      </c>
      <c r="Y316" s="34">
        <v>2095.9458932034922</v>
      </c>
      <c r="Z316" s="35">
        <v>1975.8397290753571</v>
      </c>
      <c r="AA316" s="34">
        <v>944.40547376200038</v>
      </c>
      <c r="AB316" s="34">
        <v>17.337381184101105</v>
      </c>
      <c r="AC316" s="34">
        <v>10.941277007261911</v>
      </c>
      <c r="AD316" s="34">
        <v>12.204220314820608</v>
      </c>
      <c r="AE316" s="39">
        <v>13.819423471671378</v>
      </c>
      <c r="AF316" s="39">
        <v>11.051081306928822</v>
      </c>
      <c r="AG316" s="39">
        <v>7.13260566279813</v>
      </c>
      <c r="AH316" s="35">
        <v>3584.9590238225819</v>
      </c>
      <c r="AI316" s="35">
        <v>7466.4289077705771</v>
      </c>
      <c r="AJ316" s="35">
        <v>11491.834657755522</v>
      </c>
      <c r="AK316" s="35">
        <v>2448.9164948514881</v>
      </c>
      <c r="AL316" s="35">
        <v>5059.4294216927265</v>
      </c>
      <c r="AM316" s="35">
        <v>9191.6073054977223</v>
      </c>
      <c r="AN316" s="38">
        <v>9.4680495476287735E-2</v>
      </c>
      <c r="AO316" s="38">
        <v>9.6154684758231843E-2</v>
      </c>
      <c r="AP316" s="38">
        <v>9.1128072502125138E-2</v>
      </c>
      <c r="AQ316" s="36">
        <v>17.004649165340183</v>
      </c>
      <c r="AR316" s="36">
        <v>9.971317796314807</v>
      </c>
      <c r="AS316" s="36">
        <v>11.241342625581034</v>
      </c>
      <c r="AT316" s="36">
        <v>10.94849194266456</v>
      </c>
      <c r="AU316" s="36">
        <v>28.272860264129822</v>
      </c>
      <c r="AV316" s="36">
        <v>87.692257598662067</v>
      </c>
      <c r="AW316" s="36">
        <v>127.48679968788109</v>
      </c>
      <c r="AX316" s="36">
        <v>100.38530473757497</v>
      </c>
      <c r="AY316" s="36">
        <v>68.364689484629125</v>
      </c>
      <c r="AZ316" s="40">
        <v>0.99472660199073892</v>
      </c>
      <c r="BA316" s="40">
        <v>0.99387403900680527</v>
      </c>
      <c r="BB316" s="40">
        <v>0.99231939096144872</v>
      </c>
      <c r="BC316" s="40">
        <v>0.99552925060299846</v>
      </c>
      <c r="BD316" s="40">
        <v>0.99441184807462524</v>
      </c>
      <c r="BE316" s="40">
        <v>0.99045952958127226</v>
      </c>
      <c r="BF316" s="36">
        <v>126.74204903168616</v>
      </c>
      <c r="BG316" s="36">
        <v>124.79891156808847</v>
      </c>
      <c r="BH316" s="36">
        <v>131.68280279076632</v>
      </c>
      <c r="BJ316" s="41"/>
      <c r="BK316" s="41"/>
      <c r="BL316" s="35">
        <v>31</v>
      </c>
      <c r="BM316" s="35">
        <v>24.790000915527344</v>
      </c>
      <c r="BN316" s="35">
        <v>16</v>
      </c>
      <c r="BO316" s="35">
        <v>2418</v>
      </c>
      <c r="BP316" s="35">
        <v>1189.9200439453125</v>
      </c>
      <c r="BQ316" s="35">
        <v>384</v>
      </c>
      <c r="BR316" s="35">
        <v>3991.9200439453125</v>
      </c>
      <c r="BS316" s="34">
        <v>107.8265323638916</v>
      </c>
      <c r="BT316" s="35">
        <v>15</v>
      </c>
      <c r="BU316" s="35">
        <v>36</v>
      </c>
      <c r="BV316" s="35">
        <v>82</v>
      </c>
      <c r="BW316" s="35">
        <v>34</v>
      </c>
      <c r="BX316" s="37"/>
      <c r="BY316" s="40">
        <v>0.98323726873020123</v>
      </c>
      <c r="CA316" s="38">
        <v>9.4583848370643847E-2</v>
      </c>
      <c r="CB316" s="38">
        <v>9.477820208082452E-2</v>
      </c>
      <c r="CC316" s="36">
        <v>40.482878506183624</v>
      </c>
      <c r="CD316" s="36">
        <v>38.217309587236024</v>
      </c>
      <c r="CE316" s="35">
        <v>114.84043617930162</v>
      </c>
      <c r="CF316" s="36">
        <v>25.121402550757626</v>
      </c>
      <c r="CG316" s="42">
        <v>0.98323726873020123</v>
      </c>
      <c r="CH316" s="35">
        <v>3875.672257796552</v>
      </c>
      <c r="CI316" s="42">
        <v>0.99244724945191476</v>
      </c>
      <c r="CJ316" s="42">
        <v>0.99436052643044293</v>
      </c>
      <c r="CK316" s="43">
        <v>0.84980777487760872</v>
      </c>
      <c r="CM316" s="39"/>
      <c r="CN316" s="35"/>
      <c r="CO316" s="42">
        <v>0.99342576624969292</v>
      </c>
      <c r="CQ316" s="37">
        <v>0.87344550848147418</v>
      </c>
    </row>
    <row r="317" spans="1:95" ht="11.25" customHeight="1">
      <c r="A317" s="33">
        <v>44413</v>
      </c>
      <c r="B317" s="34">
        <v>161.74941953023276</v>
      </c>
      <c r="C317" s="35">
        <v>144.3681645989418</v>
      </c>
      <c r="D317" s="35">
        <v>144.3681645989418</v>
      </c>
      <c r="E317" s="35">
        <v>133.45916467905045</v>
      </c>
      <c r="F317" s="34">
        <v>121.13419691721599</v>
      </c>
      <c r="G317" s="36">
        <v>14.116403688987097</v>
      </c>
      <c r="H317" s="34">
        <v>14.116403688987097</v>
      </c>
      <c r="I317" s="34">
        <v>3468.7396774291992</v>
      </c>
      <c r="J317" s="35">
        <v>1033.9693240253555</v>
      </c>
      <c r="K317" s="35">
        <v>333.67302487761458</v>
      </c>
      <c r="L317" s="34">
        <v>611.86505381266272</v>
      </c>
      <c r="M317" s="34">
        <v>27.931538283824921</v>
      </c>
      <c r="N317" s="35">
        <v>12.322737478158054</v>
      </c>
      <c r="O317" s="35">
        <v>29.574569947579327</v>
      </c>
      <c r="P317" s="35">
        <v>67.364298213930681</v>
      </c>
      <c r="Q317" s="34">
        <v>9446.3443501790371</v>
      </c>
      <c r="R317" s="34">
        <v>333.02178064982098</v>
      </c>
      <c r="U317" s="36">
        <v>29.229194323221844</v>
      </c>
      <c r="V317" s="38">
        <v>0.86778468949615573</v>
      </c>
      <c r="W317" s="36">
        <v>22.759885545760582</v>
      </c>
      <c r="X317" s="35">
        <v>4080.6047312418618</v>
      </c>
      <c r="Y317" s="34">
        <v>2101.0973285262294</v>
      </c>
      <c r="Z317" s="35">
        <v>1979.5074027156327</v>
      </c>
      <c r="AA317" s="34">
        <v>945.5380786902773</v>
      </c>
      <c r="AB317" s="34">
        <v>17.381254931290943</v>
      </c>
      <c r="AC317" s="34">
        <v>10.908999919891357</v>
      </c>
      <c r="AD317" s="34">
        <v>12.197406560182571</v>
      </c>
      <c r="AE317" s="39">
        <v>13.85338897929382</v>
      </c>
      <c r="AF317" s="39">
        <v>11.078242757414523</v>
      </c>
      <c r="AG317" s="39">
        <v>7.1501362473774552</v>
      </c>
      <c r="AH317" s="35">
        <v>3565.5220117065255</v>
      </c>
      <c r="AI317" s="35">
        <v>7432.1681770401492</v>
      </c>
      <c r="AJ317" s="35">
        <v>11448.472707860334</v>
      </c>
      <c r="AK317" s="35">
        <v>2435.0103260485084</v>
      </c>
      <c r="AL317" s="35">
        <v>5033.8497912424464</v>
      </c>
      <c r="AM317" s="35">
        <v>9152.908064621186</v>
      </c>
      <c r="AN317" s="38">
        <v>9.4787182365279762E-2</v>
      </c>
      <c r="AO317" s="38">
        <v>9.6351232228926095E-2</v>
      </c>
      <c r="AP317" s="38">
        <v>9.1579992269929272E-2</v>
      </c>
      <c r="AQ317" s="36">
        <v>16.995018267543102</v>
      </c>
      <c r="AR317" s="36">
        <v>9.9174387463953213</v>
      </c>
      <c r="AS317" s="36">
        <v>11.219410908747282</v>
      </c>
      <c r="AT317" s="36">
        <v>10.464353743874412</v>
      </c>
      <c r="AU317" s="36">
        <v>27.005733437959822</v>
      </c>
      <c r="AV317" s="36">
        <v>83.690960568862067</v>
      </c>
      <c r="AW317" s="36">
        <v>126.82895043274844</v>
      </c>
      <c r="AX317" s="36">
        <v>99.775884843534698</v>
      </c>
      <c r="AY317" s="36">
        <v>67.752558277109856</v>
      </c>
      <c r="AZ317" s="40">
        <v>0.99493934898495673</v>
      </c>
      <c r="BA317" s="40">
        <v>0.9941248604598748</v>
      </c>
      <c r="BB317" s="40">
        <v>0.99264012074213726</v>
      </c>
      <c r="BC317" s="40">
        <v>0.99570254235395561</v>
      </c>
      <c r="BD317" s="40">
        <v>0.99463517296742887</v>
      </c>
      <c r="BE317" s="40">
        <v>0.99085635297787455</v>
      </c>
      <c r="BF317" s="36">
        <v>126.59939562034667</v>
      </c>
      <c r="BG317" s="36">
        <v>124.54433350150158</v>
      </c>
      <c r="BH317" s="36">
        <v>131.03298769266502</v>
      </c>
      <c r="BJ317" s="41"/>
      <c r="BK317" s="41"/>
      <c r="BL317" s="35">
        <v>31</v>
      </c>
      <c r="BM317" s="35">
        <v>24.790000915527344</v>
      </c>
      <c r="BN317" s="35">
        <v>16</v>
      </c>
      <c r="BO317" s="35">
        <v>2418</v>
      </c>
      <c r="BP317" s="35">
        <v>1189.9200439453125</v>
      </c>
      <c r="BQ317" s="35">
        <v>384</v>
      </c>
      <c r="BR317" s="35">
        <v>3991.9200439453125</v>
      </c>
      <c r="BS317" s="34">
        <v>107.02545221646626</v>
      </c>
      <c r="BT317" s="35">
        <v>15</v>
      </c>
      <c r="BU317" s="35">
        <v>36</v>
      </c>
      <c r="BV317" s="35">
        <v>82</v>
      </c>
      <c r="BW317" s="35">
        <v>34</v>
      </c>
      <c r="BX317" s="37"/>
      <c r="BY317" s="40">
        <v>0.98391026492477462</v>
      </c>
      <c r="CA317" s="38">
        <v>9.4774527906390515E-2</v>
      </c>
      <c r="CB317" s="38">
        <v>9.4944884242806837E-2</v>
      </c>
      <c r="CC317" s="36">
        <v>40.487661411364869</v>
      </c>
      <c r="CD317" s="36">
        <v>38.1318679226857</v>
      </c>
      <c r="CE317" s="35">
        <v>114.2607644398757</v>
      </c>
      <c r="CF317" s="36">
        <v>23.996612444691216</v>
      </c>
      <c r="CG317" s="42">
        <v>0.98391026492477462</v>
      </c>
      <c r="CH317" s="35">
        <v>3855.9014861420937</v>
      </c>
      <c r="CI317" s="42">
        <v>0.99275615873895917</v>
      </c>
      <c r="CJ317" s="42">
        <v>0.99458559385009404</v>
      </c>
      <c r="CK317" s="43">
        <v>0.85005529961573811</v>
      </c>
      <c r="CM317" s="39"/>
      <c r="CN317" s="35"/>
      <c r="CO317" s="42">
        <v>0.99372012215049788</v>
      </c>
      <c r="CQ317" s="37">
        <v>0.86778468949615573</v>
      </c>
    </row>
    <row r="318" spans="1:95" ht="11.25" customHeight="1">
      <c r="A318" s="33">
        <v>44412</v>
      </c>
      <c r="B318" s="34">
        <v>161.60642941792807</v>
      </c>
      <c r="C318" s="35">
        <v>144.51804451147717</v>
      </c>
      <c r="D318" s="35">
        <v>144.51804451147717</v>
      </c>
      <c r="E318" s="35">
        <v>133.66289810339612</v>
      </c>
      <c r="F318" s="34">
        <v>121.58996152877808</v>
      </c>
      <c r="G318" s="36">
        <v>14.218229601780573</v>
      </c>
      <c r="H318" s="34">
        <v>14.218229601780573</v>
      </c>
      <c r="I318" s="34">
        <v>3447.3450342814126</v>
      </c>
      <c r="J318" s="35">
        <v>1027.5919631477943</v>
      </c>
      <c r="K318" s="35">
        <v>331.61498191124537</v>
      </c>
      <c r="L318" s="34">
        <v>607.64337158203125</v>
      </c>
      <c r="M318" s="34">
        <v>29.551036179065704</v>
      </c>
      <c r="N318" s="35">
        <v>13.037221843705458</v>
      </c>
      <c r="O318" s="35">
        <v>31.2893324248931</v>
      </c>
      <c r="P318" s="35">
        <v>71.270146078923162</v>
      </c>
      <c r="Q318" s="34">
        <v>9625.9023844401036</v>
      </c>
      <c r="R318" s="34">
        <v>330.74697589874268</v>
      </c>
      <c r="U318" s="36">
        <v>29.185751809014214</v>
      </c>
      <c r="V318" s="38">
        <v>0.86903217484903628</v>
      </c>
      <c r="W318" s="36">
        <v>24.079525959501265</v>
      </c>
      <c r="X318" s="35">
        <v>4054.9884058634439</v>
      </c>
      <c r="Y318" s="34">
        <v>2088.1380892223729</v>
      </c>
      <c r="Z318" s="35">
        <v>1966.850316641071</v>
      </c>
      <c r="AA318" s="34">
        <v>939.25835349327667</v>
      </c>
      <c r="AB318" s="34">
        <v>17.088384906450909</v>
      </c>
      <c r="AC318" s="34">
        <v>10.855146408081055</v>
      </c>
      <c r="AD318" s="34">
        <v>12.060085872809092</v>
      </c>
      <c r="AE318" s="39">
        <v>13.767943445422238</v>
      </c>
      <c r="AF318" s="39">
        <v>11.009913890869225</v>
      </c>
      <c r="AG318" s="39">
        <v>7.1060353266695433</v>
      </c>
      <c r="AH318" s="35">
        <v>3631.3492014367885</v>
      </c>
      <c r="AI318" s="35">
        <v>7569.9807552460206</v>
      </c>
      <c r="AJ318" s="35">
        <v>11662.323236564293</v>
      </c>
      <c r="AK318" s="35">
        <v>2480.0011616846141</v>
      </c>
      <c r="AL318" s="35">
        <v>5126.9636396102333</v>
      </c>
      <c r="AM318" s="35">
        <v>9323.2084065916079</v>
      </c>
      <c r="AN318" s="38">
        <v>9.4576418175873644E-2</v>
      </c>
      <c r="AO318" s="38">
        <v>9.6263173947689212E-2</v>
      </c>
      <c r="AP318" s="38">
        <v>9.1965904151443512E-2</v>
      </c>
      <c r="AQ318" s="36">
        <v>16.868203601827958</v>
      </c>
      <c r="AR318" s="36">
        <v>9.9650947708275872</v>
      </c>
      <c r="AS318" s="36">
        <v>11.206253299402512</v>
      </c>
      <c r="AT318" s="36">
        <v>10.818725750478883</v>
      </c>
      <c r="AU318" s="36">
        <v>27.919701304136172</v>
      </c>
      <c r="AV318" s="36">
        <v>86.514128391931223</v>
      </c>
      <c r="AW318" s="36">
        <v>126.5091876637175</v>
      </c>
      <c r="AX318" s="36">
        <v>99.393870169729368</v>
      </c>
      <c r="AY318" s="36">
        <v>67.148508911743093</v>
      </c>
      <c r="AZ318" s="40">
        <v>0.99474305817064634</v>
      </c>
      <c r="BA318" s="40">
        <v>0.99389710272506004</v>
      </c>
      <c r="BB318" s="40">
        <v>0.9923556201930942</v>
      </c>
      <c r="BC318" s="40">
        <v>0.99563761262791917</v>
      </c>
      <c r="BD318" s="40">
        <v>0.99455433990433795</v>
      </c>
      <c r="BE318" s="40">
        <v>0.99072056264120789</v>
      </c>
      <c r="BF318" s="36">
        <v>126.88152323219605</v>
      </c>
      <c r="BG318" s="36">
        <v>124.6582624267196</v>
      </c>
      <c r="BH318" s="36">
        <v>130.4831405804392</v>
      </c>
      <c r="BJ318" s="41"/>
      <c r="BK318" s="41"/>
      <c r="BL318" s="35">
        <v>31</v>
      </c>
      <c r="BM318" s="35">
        <v>24.790000915527344</v>
      </c>
      <c r="BN318" s="35">
        <v>16</v>
      </c>
      <c r="BO318" s="35">
        <v>2418</v>
      </c>
      <c r="BP318" s="35">
        <v>1189.9200439453125</v>
      </c>
      <c r="BQ318" s="35">
        <v>384</v>
      </c>
      <c r="BR318" s="35">
        <v>3991.9200439453125</v>
      </c>
      <c r="BS318" s="34">
        <v>107.35021432240804</v>
      </c>
      <c r="BT318" s="35">
        <v>15</v>
      </c>
      <c r="BU318" s="35">
        <v>36</v>
      </c>
      <c r="BV318" s="35">
        <v>82</v>
      </c>
      <c r="BW318" s="35">
        <v>34</v>
      </c>
      <c r="BX318" s="37"/>
      <c r="BY318" s="40">
        <v>0.98328636916684098</v>
      </c>
      <c r="CA318" s="38">
        <v>9.4698497778945803E-2</v>
      </c>
      <c r="CB318" s="38">
        <v>9.4828093336118011E-2</v>
      </c>
      <c r="CC318" s="36">
        <v>40.003617187341057</v>
      </c>
      <c r="CD318" s="36">
        <v>38.039551672058053</v>
      </c>
      <c r="CE318" s="35">
        <v>113.70190584724654</v>
      </c>
      <c r="CF318" s="36">
        <v>24.808331809179794</v>
      </c>
      <c r="CG318" s="42">
        <v>0.98328636916684098</v>
      </c>
      <c r="CH318" s="35">
        <v>3927.2909937698078</v>
      </c>
      <c r="CI318" s="42">
        <v>0.99247546560060229</v>
      </c>
      <c r="CJ318" s="42">
        <v>0.99450423735849935</v>
      </c>
      <c r="CK318" s="43">
        <v>0.85014917164660952</v>
      </c>
      <c r="CM318" s="39"/>
      <c r="CN318" s="35"/>
      <c r="CO318" s="42">
        <v>0.99350769639795411</v>
      </c>
      <c r="CQ318" s="37">
        <v>0.86903217484903628</v>
      </c>
    </row>
    <row r="319" spans="1:95" ht="11.25" customHeight="1">
      <c r="A319" s="33">
        <v>44411</v>
      </c>
      <c r="B319" s="34">
        <v>161.97338104248047</v>
      </c>
      <c r="C319" s="35">
        <v>144.60889938473701</v>
      </c>
      <c r="D319" s="35">
        <v>144.60889938473701</v>
      </c>
      <c r="E319" s="35">
        <v>133.66627030571303</v>
      </c>
      <c r="F319" s="34">
        <v>121.40895160039265</v>
      </c>
      <c r="G319" s="36">
        <v>14.282889982064566</v>
      </c>
      <c r="H319" s="34">
        <v>14.282889982064566</v>
      </c>
      <c r="I319" s="34">
        <v>3466.3994140625</v>
      </c>
      <c r="J319" s="35">
        <v>1031.2414074227086</v>
      </c>
      <c r="K319" s="35">
        <v>329.9219279537952</v>
      </c>
      <c r="L319" s="34">
        <v>611.33070882161462</v>
      </c>
      <c r="M319" s="34">
        <v>29.963616470495861</v>
      </c>
      <c r="N319" s="35">
        <v>15.068533608534459</v>
      </c>
      <c r="O319" s="35">
        <v>36.652310885219428</v>
      </c>
      <c r="P319" s="35">
        <v>85.066750522424385</v>
      </c>
      <c r="Q319" s="34">
        <v>9416.4872945149746</v>
      </c>
      <c r="R319" s="34">
        <v>331.64888223012287</v>
      </c>
      <c r="U319" s="36">
        <v>29.107577226780084</v>
      </c>
      <c r="V319" s="38">
        <v>0.87128244386934106</v>
      </c>
      <c r="W319" s="36">
        <v>28.151859018145693</v>
      </c>
      <c r="X319" s="35">
        <v>4077.7301228841147</v>
      </c>
      <c r="Y319" s="34">
        <v>2105.2360786859963</v>
      </c>
      <c r="Z319" s="35">
        <v>1972.4940441981184</v>
      </c>
      <c r="AA319" s="34">
        <v>941.25263677540988</v>
      </c>
      <c r="AB319" s="34">
        <v>17.364481657743454</v>
      </c>
      <c r="AC319" s="34">
        <v>10.942629079023996</v>
      </c>
      <c r="AD319" s="34">
        <v>12.287163813908895</v>
      </c>
      <c r="AE319" s="39">
        <v>13.880677441885689</v>
      </c>
      <c r="AF319" s="39">
        <v>11.049015079529021</v>
      </c>
      <c r="AG319" s="39">
        <v>7.0697555990098975</v>
      </c>
      <c r="AH319" s="35">
        <v>3569.2091490786129</v>
      </c>
      <c r="AI319" s="35">
        <v>7439.4972558927002</v>
      </c>
      <c r="AJ319" s="35">
        <v>11408.523932159314</v>
      </c>
      <c r="AK319" s="35">
        <v>2434.7878913526065</v>
      </c>
      <c r="AL319" s="35">
        <v>5038.9492287170806</v>
      </c>
      <c r="AM319" s="35">
        <v>9142.8916485181089</v>
      </c>
      <c r="AN319" s="38">
        <v>9.5296064846452838E-2</v>
      </c>
      <c r="AO319" s="38">
        <v>9.6419304171232526E-2</v>
      </c>
      <c r="AP319" s="38">
        <v>9.0630469749285375E-2</v>
      </c>
      <c r="AQ319" s="36">
        <v>17.020257314296682</v>
      </c>
      <c r="AR319" s="36">
        <v>10.005931229934758</v>
      </c>
      <c r="AS319" s="36">
        <v>11.35464037616592</v>
      </c>
      <c r="AT319" s="36">
        <v>12.874118264291813</v>
      </c>
      <c r="AU319" s="36">
        <v>33.481032162328574</v>
      </c>
      <c r="AV319" s="36">
        <v>105.03189377857352</v>
      </c>
      <c r="AW319" s="36">
        <v>126.90965344282382</v>
      </c>
      <c r="AX319" s="36">
        <v>99.843210274001166</v>
      </c>
      <c r="AY319" s="36">
        <v>67.965596481009868</v>
      </c>
      <c r="AZ319" s="40">
        <v>0.99381115140992293</v>
      </c>
      <c r="BA319" s="40">
        <v>0.99272619960599373</v>
      </c>
      <c r="BB319" s="40">
        <v>0.99069585927596415</v>
      </c>
      <c r="BC319" s="40">
        <v>0.99471242718512964</v>
      </c>
      <c r="BD319" s="40">
        <v>0.99335555278637855</v>
      </c>
      <c r="BE319" s="40">
        <v>0.98851217997365226</v>
      </c>
      <c r="BF319" s="36">
        <v>125.92335286179103</v>
      </c>
      <c r="BG319" s="36">
        <v>124.45640531370165</v>
      </c>
      <c r="BH319" s="36">
        <v>132.40580163819155</v>
      </c>
      <c r="BJ319" s="41"/>
      <c r="BK319" s="41"/>
      <c r="BL319" s="35">
        <v>31.143228967984516</v>
      </c>
      <c r="BM319" s="35">
        <v>24.790000915527344</v>
      </c>
      <c r="BN319" s="35">
        <v>15.861979236205419</v>
      </c>
      <c r="BO319" s="35">
        <v>2429.1718595027924</v>
      </c>
      <c r="BP319" s="35">
        <v>1189.9200439453125</v>
      </c>
      <c r="BQ319" s="35">
        <v>380.68750166893005</v>
      </c>
      <c r="BR319" s="35">
        <v>3999.7794051170349</v>
      </c>
      <c r="BS319" s="34">
        <v>107.09598366419475</v>
      </c>
      <c r="BT319" s="35">
        <v>14.479166666666666</v>
      </c>
      <c r="BU319" s="35">
        <v>35.21875</v>
      </c>
      <c r="BV319" s="35">
        <v>81.739583333333329</v>
      </c>
      <c r="BW319" s="35">
        <v>28.791666666666668</v>
      </c>
      <c r="BX319" s="37"/>
      <c r="BY319" s="40">
        <v>0.98272283394192206</v>
      </c>
      <c r="CA319" s="38">
        <v>9.4909006214835542E-2</v>
      </c>
      <c r="CB319" s="38">
        <v>9.5186166597045846E-2</v>
      </c>
      <c r="CC319" s="36">
        <v>40.594274550676346</v>
      </c>
      <c r="CD319" s="36">
        <v>38.380828920397356</v>
      </c>
      <c r="CE319" s="35">
        <v>114.31291107995266</v>
      </c>
      <c r="CF319" s="36">
        <v>25.881945689932952</v>
      </c>
      <c r="CG319" s="42">
        <v>0.98272283394192206</v>
      </c>
      <c r="CH319" s="35">
        <v>3847.9745851031148</v>
      </c>
      <c r="CI319" s="42">
        <v>0.99221314595306953</v>
      </c>
      <c r="CJ319" s="42">
        <v>0.99328618782369293</v>
      </c>
      <c r="CK319" s="43">
        <v>0.85008063545185519</v>
      </c>
      <c r="CM319" s="39"/>
      <c r="CN319" s="35"/>
      <c r="CO319" s="42">
        <v>0.99322673323933341</v>
      </c>
      <c r="CQ319" s="37">
        <v>0.87128244386934106</v>
      </c>
    </row>
    <row r="320" spans="1:95" ht="11.25" customHeight="1">
      <c r="A320" s="33">
        <v>44410</v>
      </c>
      <c r="B320" s="34">
        <v>160.63244469960532</v>
      </c>
      <c r="C320" s="35">
        <v>143.14603018760681</v>
      </c>
      <c r="D320" s="35">
        <v>143.14603018760681</v>
      </c>
      <c r="E320" s="35">
        <v>131.99285400907198</v>
      </c>
      <c r="F320" s="34">
        <v>119.60185074806213</v>
      </c>
      <c r="G320" s="36">
        <v>14.29577648639679</v>
      </c>
      <c r="H320" s="34">
        <v>14.29577648639679</v>
      </c>
      <c r="I320" s="34">
        <v>3471.8432159423828</v>
      </c>
      <c r="J320" s="35">
        <v>1027.3523188772019</v>
      </c>
      <c r="K320" s="35">
        <v>320.56539975507195</v>
      </c>
      <c r="L320" s="34">
        <v>611.86539204915368</v>
      </c>
      <c r="M320" s="34">
        <v>28.776105185349781</v>
      </c>
      <c r="N320" s="35">
        <v>26.248189649301484</v>
      </c>
      <c r="O320" s="35">
        <v>66.694838226074239</v>
      </c>
      <c r="P320" s="35">
        <v>162.71349667030873</v>
      </c>
      <c r="Q320" s="34">
        <v>8849.6884765625</v>
      </c>
      <c r="R320" s="34">
        <v>330.15402317047119</v>
      </c>
      <c r="U320" s="36">
        <v>29.045026214034465</v>
      </c>
      <c r="V320" s="38">
        <v>0.87308802312485034</v>
      </c>
      <c r="W320" s="36">
        <v>50.816987431517404</v>
      </c>
      <c r="X320" s="35">
        <v>4083.7086079915366</v>
      </c>
      <c r="Y320" s="34">
        <v>2123.9254973101092</v>
      </c>
      <c r="Z320" s="35">
        <v>1959.7831106814276</v>
      </c>
      <c r="AA320" s="34">
        <v>932.43079180422569</v>
      </c>
      <c r="AB320" s="34">
        <v>17.486414511998493</v>
      </c>
      <c r="AC320" s="34">
        <v>11.153176178534826</v>
      </c>
      <c r="AD320" s="34">
        <v>12.4358302851518</v>
      </c>
      <c r="AE320" s="39">
        <v>14.003904377868853</v>
      </c>
      <c r="AF320" s="39">
        <v>11.007346273684307</v>
      </c>
      <c r="AG320" s="39">
        <v>6.8692585661801138</v>
      </c>
      <c r="AH320" s="35">
        <v>3385.4723941202838</v>
      </c>
      <c r="AI320" s="35">
        <v>7042.1017631355908</v>
      </c>
      <c r="AJ320" s="35">
        <v>10646.315824539206</v>
      </c>
      <c r="AK320" s="35">
        <v>2304.2084361260113</v>
      </c>
      <c r="AL320" s="35">
        <v>4775.2576050405532</v>
      </c>
      <c r="AM320" s="35">
        <v>8597.3392963999122</v>
      </c>
      <c r="AN320" s="38">
        <v>9.6880242743846753E-2</v>
      </c>
      <c r="AO320" s="38">
        <v>9.6363181769938688E-2</v>
      </c>
      <c r="AP320" s="38">
        <v>8.6508030261961869E-2</v>
      </c>
      <c r="AQ320" s="36">
        <v>17.168421565683552</v>
      </c>
      <c r="AR320" s="36">
        <v>10.312559601984573</v>
      </c>
      <c r="AS320" s="36">
        <v>11.584652457407921</v>
      </c>
      <c r="AT320" s="36">
        <v>23.956467046177025</v>
      </c>
      <c r="AU320" s="36">
        <v>64.178713575274529</v>
      </c>
      <c r="AV320" s="36">
        <v>208.02185655843846</v>
      </c>
      <c r="AW320" s="36">
        <v>126.20365972482574</v>
      </c>
      <c r="AX320" s="36">
        <v>99.7308517778702</v>
      </c>
      <c r="AY320" s="36">
        <v>69.328446893522255</v>
      </c>
      <c r="AZ320" s="40">
        <v>0.98860858712355404</v>
      </c>
      <c r="BA320" s="40">
        <v>0.98603324810044291</v>
      </c>
      <c r="BB320" s="40">
        <v>0.98107397055523393</v>
      </c>
      <c r="BC320" s="40">
        <v>0.98960316841541729</v>
      </c>
      <c r="BD320" s="40">
        <v>0.98656015677404907</v>
      </c>
      <c r="BE320" s="40">
        <v>0.97580392614659905</v>
      </c>
      <c r="BF320" s="36">
        <v>123.86426437563986</v>
      </c>
      <c r="BG320" s="36">
        <v>124.52888934955759</v>
      </c>
      <c r="BH320" s="36">
        <v>138.71544599572829</v>
      </c>
      <c r="BJ320" s="41"/>
      <c r="BK320" s="41"/>
      <c r="BL320" s="35">
        <v>31.517707586288452</v>
      </c>
      <c r="BM320" s="35">
        <v>24.773542563120525</v>
      </c>
      <c r="BN320" s="35">
        <v>15.460208594799042</v>
      </c>
      <c r="BO320" s="35">
        <v>2458.3811917304993</v>
      </c>
      <c r="BP320" s="35">
        <v>1189.1300430297852</v>
      </c>
      <c r="BQ320" s="35">
        <v>371.045006275177</v>
      </c>
      <c r="BR320" s="35">
        <v>4018.5562410354614</v>
      </c>
      <c r="BS320" s="34">
        <v>105.27800011634827</v>
      </c>
      <c r="BT320" s="35">
        <v>12.979166666666666</v>
      </c>
      <c r="BU320" s="35">
        <v>32.979166666666664</v>
      </c>
      <c r="BV320" s="35">
        <v>80.458333333333329</v>
      </c>
      <c r="BW320" s="35">
        <v>14.229166666666666</v>
      </c>
      <c r="BX320" s="37"/>
      <c r="BY320" s="40">
        <v>0.98243591487889848</v>
      </c>
      <c r="CA320" s="38">
        <v>9.5055229235094588E-2</v>
      </c>
      <c r="CB320" s="38">
        <v>9.5769542752142611E-2</v>
      </c>
      <c r="CC320" s="36">
        <v>41.07542097568512</v>
      </c>
      <c r="CD320" s="36">
        <v>39.065633625076046</v>
      </c>
      <c r="CE320" s="35">
        <v>114.1192829347425</v>
      </c>
      <c r="CF320" s="36">
        <v>26.543702782240068</v>
      </c>
      <c r="CG320" s="42">
        <v>0.98243591487889848</v>
      </c>
      <c r="CH320" s="35">
        <v>3616.4791293295234</v>
      </c>
      <c r="CI320" s="42">
        <v>0.99204306062435788</v>
      </c>
      <c r="CJ320" s="42">
        <v>0.98642152592716859</v>
      </c>
      <c r="CK320" s="43">
        <v>0.85016918424302479</v>
      </c>
      <c r="CM320" s="39"/>
      <c r="CN320" s="35"/>
      <c r="CO320" s="42">
        <v>0.99305355239077364</v>
      </c>
      <c r="CQ320" s="37">
        <v>0.87308802312485034</v>
      </c>
    </row>
    <row r="321" spans="1:95" ht="11.25" customHeight="1">
      <c r="A321" s="33">
        <v>44409</v>
      </c>
      <c r="B321" s="34">
        <v>160.1410673459371</v>
      </c>
      <c r="C321" s="35">
        <v>142.79372375210127</v>
      </c>
      <c r="D321" s="35">
        <v>142.79372375210127</v>
      </c>
      <c r="E321" s="35">
        <v>131.72574646274251</v>
      </c>
      <c r="F321" s="34">
        <v>119.36482652028401</v>
      </c>
      <c r="G321" s="36">
        <v>14.008052984873453</v>
      </c>
      <c r="H321" s="34">
        <v>14.008052984873453</v>
      </c>
      <c r="I321" s="34">
        <v>3461.1384429931641</v>
      </c>
      <c r="J321" s="35">
        <v>1035.106824072722</v>
      </c>
      <c r="K321" s="35">
        <v>323.47088252272562</v>
      </c>
      <c r="L321" s="34">
        <v>611.92214965820313</v>
      </c>
      <c r="M321" s="34">
        <v>28.406076888243359</v>
      </c>
      <c r="N321" s="35">
        <v>13.634916906356812</v>
      </c>
      <c r="O321" s="35">
        <v>36.359778416951499</v>
      </c>
      <c r="P321" s="35">
        <v>62.493369154135394</v>
      </c>
      <c r="Q321" s="34">
        <v>8940.2184549967442</v>
      </c>
      <c r="R321" s="34">
        <v>326.61534023284912</v>
      </c>
      <c r="U321" s="36">
        <v>28.999771762777261</v>
      </c>
      <c r="V321" s="38">
        <v>0.87439712474142972</v>
      </c>
      <c r="W321" s="36">
        <v>24.997347661654157</v>
      </c>
      <c r="X321" s="35">
        <v>4073.0605926513672</v>
      </c>
      <c r="Y321" s="34">
        <v>2102.5607363977165</v>
      </c>
      <c r="Z321" s="35">
        <v>1970.4998562536507</v>
      </c>
      <c r="AA321" s="34">
        <v>935.39303218092869</v>
      </c>
      <c r="AB321" s="34">
        <v>17.347343593835831</v>
      </c>
      <c r="AC321" s="34">
        <v>11.067977289358774</v>
      </c>
      <c r="AD321" s="34">
        <v>12.373715798060099</v>
      </c>
      <c r="AE321" s="39">
        <v>13.863037822402527</v>
      </c>
      <c r="AF321" s="39">
        <v>11.090430257922021</v>
      </c>
      <c r="AG321" s="39">
        <v>6.9315189112012634</v>
      </c>
      <c r="AH321" s="35">
        <v>3407.5933537477331</v>
      </c>
      <c r="AI321" s="35">
        <v>7138.2036526418551</v>
      </c>
      <c r="AJ321" s="35">
        <v>10878.52625928933</v>
      </c>
      <c r="AK321" s="35">
        <v>2324.4077872489975</v>
      </c>
      <c r="AL321" s="35">
        <v>4821.3480954749621</v>
      </c>
      <c r="AM321" s="35">
        <v>8747.2578927608702</v>
      </c>
      <c r="AN321" s="38">
        <v>9.6276989565442866E-2</v>
      </c>
      <c r="AO321" s="38">
        <v>9.7631718077316451E-2</v>
      </c>
      <c r="AP321" s="38">
        <v>8.8982479763894576E-2</v>
      </c>
      <c r="AQ321" s="36">
        <v>17.031589130959254</v>
      </c>
      <c r="AR321" s="36">
        <v>10.161606643864307</v>
      </c>
      <c r="AS321" s="36">
        <v>11.49307066575623</v>
      </c>
      <c r="AT321" s="36">
        <v>12.230531033305224</v>
      </c>
      <c r="AU321" s="36">
        <v>34.967516238647939</v>
      </c>
      <c r="AV321" s="36">
        <v>79.35617079440415</v>
      </c>
      <c r="AW321" s="36">
        <v>125.90547821243253</v>
      </c>
      <c r="AX321" s="36">
        <v>99.32674053725836</v>
      </c>
      <c r="AY321" s="36">
        <v>68.113410888606111</v>
      </c>
      <c r="AZ321" s="40">
        <v>0.99413402545751484</v>
      </c>
      <c r="BA321" s="40">
        <v>0.99245858674857423</v>
      </c>
      <c r="BB321" s="40">
        <v>0.9928556617490546</v>
      </c>
      <c r="BC321" s="40">
        <v>0.99473821628872594</v>
      </c>
      <c r="BD321" s="40">
        <v>0.99274735705736183</v>
      </c>
      <c r="BE321" s="40">
        <v>0.99092788028347956</v>
      </c>
      <c r="BF321" s="36">
        <v>124.64037413470616</v>
      </c>
      <c r="BG321" s="36">
        <v>122.91087605871041</v>
      </c>
      <c r="BH321" s="36">
        <v>134.85800836120444</v>
      </c>
      <c r="BJ321" s="41"/>
      <c r="BK321" s="41"/>
      <c r="BL321" s="35">
        <v>30</v>
      </c>
      <c r="BM321" s="35">
        <v>24</v>
      </c>
      <c r="BN321" s="35">
        <v>15</v>
      </c>
      <c r="BO321" s="35">
        <v>2340</v>
      </c>
      <c r="BP321" s="35">
        <v>1152</v>
      </c>
      <c r="BQ321" s="35">
        <v>360</v>
      </c>
      <c r="BR321" s="35">
        <v>3852</v>
      </c>
      <c r="BS321" s="34">
        <v>105.29910763104756</v>
      </c>
      <c r="BT321" s="35">
        <v>12</v>
      </c>
      <c r="BU321" s="35">
        <v>32</v>
      </c>
      <c r="BV321" s="35">
        <v>55</v>
      </c>
      <c r="BW321" s="35">
        <v>25</v>
      </c>
      <c r="BX321" s="37"/>
      <c r="BY321" s="40">
        <v>0.98284235465795133</v>
      </c>
      <c r="CA321" s="38">
        <v>9.5543381120994697E-2</v>
      </c>
      <c r="CB321" s="38">
        <v>9.6000412129596813E-2</v>
      </c>
      <c r="CC321" s="36">
        <v>40.7890366812547</v>
      </c>
      <c r="CD321" s="36">
        <v>38.686266440579793</v>
      </c>
      <c r="CE321" s="35">
        <v>113.77723254463132</v>
      </c>
      <c r="CF321" s="36">
        <v>25.769256469043768</v>
      </c>
      <c r="CG321" s="42">
        <v>0.98284235465795133</v>
      </c>
      <c r="CH321" s="35">
        <v>3671.4226556447879</v>
      </c>
      <c r="CI321" s="42">
        <v>0.99226292378934655</v>
      </c>
      <c r="CJ321" s="42">
        <v>0.99349148757385009</v>
      </c>
      <c r="CK321" s="43">
        <v>0.84976355353950894</v>
      </c>
      <c r="CM321" s="39"/>
      <c r="CN321" s="35"/>
      <c r="CO321" s="42">
        <v>0.99325622384113277</v>
      </c>
      <c r="CQ321" s="37">
        <v>0.87439712474142972</v>
      </c>
    </row>
    <row r="322" spans="1:95" ht="11.25" customHeight="1">
      <c r="A322" s="33">
        <v>44408</v>
      </c>
      <c r="B322" s="34">
        <v>161.34692446390787</v>
      </c>
      <c r="C322" s="35">
        <v>144.0841529170672</v>
      </c>
      <c r="D322" s="35">
        <v>144.0841529170672</v>
      </c>
      <c r="E322" s="35">
        <v>133.22570413351059</v>
      </c>
      <c r="F322" s="34">
        <v>120.83202870686848</v>
      </c>
      <c r="G322" s="36">
        <v>14.200573404630026</v>
      </c>
      <c r="H322" s="34">
        <v>14.200573404630026</v>
      </c>
      <c r="I322" s="34">
        <v>3454.1017939249673</v>
      </c>
      <c r="J322" s="35">
        <v>1033.0024056598033</v>
      </c>
      <c r="K322" s="35">
        <v>322.81325176868853</v>
      </c>
      <c r="L322" s="34">
        <v>610.91676839192712</v>
      </c>
      <c r="M322" s="34">
        <v>29.365645269552868</v>
      </c>
      <c r="N322" s="35">
        <v>14.095509729385377</v>
      </c>
      <c r="O322" s="35">
        <v>37.588025945027674</v>
      </c>
      <c r="P322" s="35">
        <v>64.604419593016317</v>
      </c>
      <c r="Q322" s="34">
        <v>9299.7325541178379</v>
      </c>
      <c r="R322" s="34">
        <v>328.96366818745929</v>
      </c>
      <c r="U322" s="36">
        <v>28.978253470526802</v>
      </c>
      <c r="V322" s="38">
        <v>0.87502042301680494</v>
      </c>
      <c r="W322" s="36">
        <v>25.841767837206525</v>
      </c>
      <c r="X322" s="35">
        <v>4065.0185623168945</v>
      </c>
      <c r="Y322" s="34">
        <v>2098.2861364964756</v>
      </c>
      <c r="Z322" s="35">
        <v>1966.7324258204189</v>
      </c>
      <c r="AA322" s="34">
        <v>933.7300201606156</v>
      </c>
      <c r="AB322" s="34">
        <v>17.262771546840668</v>
      </c>
      <c r="AC322" s="34">
        <v>10.85844878355662</v>
      </c>
      <c r="AD322" s="34">
        <v>12.241731683413187</v>
      </c>
      <c r="AE322" s="39">
        <v>13.834853647229508</v>
      </c>
      <c r="AF322" s="39">
        <v>11.067882917783606</v>
      </c>
      <c r="AG322" s="39">
        <v>6.917426823614754</v>
      </c>
      <c r="AH322" s="35">
        <v>3532.6759262903238</v>
      </c>
      <c r="AI322" s="35">
        <v>7399.354871054371</v>
      </c>
      <c r="AJ322" s="35">
        <v>11275.095015461551</v>
      </c>
      <c r="AK322" s="35">
        <v>2409.7974630912045</v>
      </c>
      <c r="AL322" s="35">
        <v>4998.0671718424692</v>
      </c>
      <c r="AM322" s="35">
        <v>9066.7445995502148</v>
      </c>
      <c r="AN322" s="38">
        <v>9.5670290756263376E-2</v>
      </c>
      <c r="AO322" s="38">
        <v>9.7184477372930206E-2</v>
      </c>
      <c r="AP322" s="38">
        <v>8.9252501549363455E-2</v>
      </c>
      <c r="AQ322" s="36">
        <v>16.998355738204477</v>
      </c>
      <c r="AR322" s="36">
        <v>9.9972474141628158</v>
      </c>
      <c r="AS322" s="36">
        <v>11.399956597047618</v>
      </c>
      <c r="AT322" s="36">
        <v>12.179543554375803</v>
      </c>
      <c r="AU322" s="36">
        <v>34.824517250087972</v>
      </c>
      <c r="AV322" s="36">
        <v>79.041499744579227</v>
      </c>
      <c r="AW322" s="36">
        <v>126.53645551904843</v>
      </c>
      <c r="AX322" s="36">
        <v>99.651959391171644</v>
      </c>
      <c r="AY322" s="36">
        <v>67.817592115773522</v>
      </c>
      <c r="AZ322" s="40">
        <v>0.99415074920391688</v>
      </c>
      <c r="BA322" s="40">
        <v>0.99247948763938454</v>
      </c>
      <c r="BB322" s="40">
        <v>0.99287457379176403</v>
      </c>
      <c r="BC322" s="40">
        <v>0.99494582273368637</v>
      </c>
      <c r="BD322" s="40">
        <v>0.99303240311649299</v>
      </c>
      <c r="BE322" s="40">
        <v>0.99128226246182116</v>
      </c>
      <c r="BF322" s="36">
        <v>125.43078844164984</v>
      </c>
      <c r="BG322" s="36">
        <v>123.47650905145973</v>
      </c>
      <c r="BH322" s="36">
        <v>134.45001307176901</v>
      </c>
      <c r="BJ322" s="41"/>
      <c r="BK322" s="41"/>
      <c r="BL322" s="35">
        <v>30</v>
      </c>
      <c r="BM322" s="35">
        <v>24</v>
      </c>
      <c r="BN322" s="35">
        <v>15</v>
      </c>
      <c r="BO322" s="35">
        <v>2340</v>
      </c>
      <c r="BP322" s="35">
        <v>1152</v>
      </c>
      <c r="BQ322" s="35">
        <v>360</v>
      </c>
      <c r="BR322" s="35">
        <v>3852</v>
      </c>
      <c r="BS322" s="34">
        <v>106.62971766789754</v>
      </c>
      <c r="BT322" s="35">
        <v>12</v>
      </c>
      <c r="BU322" s="35">
        <v>32</v>
      </c>
      <c r="BV322" s="35">
        <v>55</v>
      </c>
      <c r="BW322" s="35">
        <v>25</v>
      </c>
      <c r="BX322" s="37"/>
      <c r="BY322" s="40">
        <v>0.98289164838055498</v>
      </c>
      <c r="CA322" s="38">
        <v>9.5127984200492788E-2</v>
      </c>
      <c r="CB322" s="38">
        <v>9.5523338229761875E-2</v>
      </c>
      <c r="CC322" s="36">
        <v>40.362952013810471</v>
      </c>
      <c r="CD322" s="36">
        <v>38.395559749414915</v>
      </c>
      <c r="CE322" s="35">
        <v>114.08524115341358</v>
      </c>
      <c r="CF322" s="36">
        <v>25.663799177429407</v>
      </c>
      <c r="CG322" s="42">
        <v>0.98289164838055498</v>
      </c>
      <c r="CH322" s="35">
        <v>3806.0040242559767</v>
      </c>
      <c r="CI322" s="42">
        <v>0.99228438932738827</v>
      </c>
      <c r="CJ322" s="42">
        <v>0.99374735881268605</v>
      </c>
      <c r="CK322" s="43">
        <v>0.84971365836919333</v>
      </c>
      <c r="CM322" s="39"/>
      <c r="CN322" s="35"/>
      <c r="CO322" s="42">
        <v>0.99328382185777786</v>
      </c>
      <c r="CQ322" s="37">
        <v>0.87502042301680494</v>
      </c>
    </row>
    <row r="323" spans="1:95" ht="11.25" customHeight="1">
      <c r="A323" s="33">
        <v>44407</v>
      </c>
      <c r="B323" s="34">
        <v>162.04282744725546</v>
      </c>
      <c r="C323" s="35">
        <v>144.7748513321082</v>
      </c>
      <c r="D323" s="35">
        <v>144.7748513321082</v>
      </c>
      <c r="E323" s="35">
        <v>133.86575596531233</v>
      </c>
      <c r="F323" s="34">
        <v>121.52823909123738</v>
      </c>
      <c r="G323" s="36">
        <v>14.238335708777109</v>
      </c>
      <c r="H323" s="34">
        <v>14.238335708777109</v>
      </c>
      <c r="I323" s="34">
        <v>3458.7369333902993</v>
      </c>
      <c r="J323" s="35">
        <v>1034.3886155933606</v>
      </c>
      <c r="K323" s="35">
        <v>323.24644237292517</v>
      </c>
      <c r="L323" s="34">
        <v>611.47223726908362</v>
      </c>
      <c r="M323" s="34">
        <v>29.986734628677368</v>
      </c>
      <c r="N323" s="35">
        <v>14.393632621765136</v>
      </c>
      <c r="O323" s="35">
        <v>38.383020324707033</v>
      </c>
      <c r="P323" s="35">
        <v>65.970816183090221</v>
      </c>
      <c r="Q323" s="34">
        <v>9512.6115010579433</v>
      </c>
      <c r="R323" s="34">
        <v>330.1310567855835</v>
      </c>
      <c r="U323" s="36">
        <v>29.019645938166871</v>
      </c>
      <c r="V323" s="38">
        <v>0.8738219231370179</v>
      </c>
      <c r="W323" s="36">
        <v>26.388326473236088</v>
      </c>
      <c r="X323" s="35">
        <v>4070.2091706593828</v>
      </c>
      <c r="Y323" s="34">
        <v>2101.1018754240135</v>
      </c>
      <c r="Z323" s="35">
        <v>1969.1072952353693</v>
      </c>
      <c r="AA323" s="34">
        <v>934.71867964200874</v>
      </c>
      <c r="AB323" s="34">
        <v>17.267976115147274</v>
      </c>
      <c r="AC323" s="34">
        <v>10.909095366795858</v>
      </c>
      <c r="AD323" s="34">
        <v>12.221518039703369</v>
      </c>
      <c r="AE323" s="39">
        <v>13.853418958839649</v>
      </c>
      <c r="AF323" s="39">
        <v>11.08273516707172</v>
      </c>
      <c r="AG323" s="39">
        <v>6.9267094794198254</v>
      </c>
      <c r="AH323" s="35">
        <v>3603.5009981604339</v>
      </c>
      <c r="AI323" s="35">
        <v>7548.7708743683979</v>
      </c>
      <c r="AJ323" s="35">
        <v>11504.450871548563</v>
      </c>
      <c r="AK323" s="35">
        <v>2458.0222005616929</v>
      </c>
      <c r="AL323" s="35">
        <v>5098.5883379607822</v>
      </c>
      <c r="AM323" s="35">
        <v>9250.4572833616239</v>
      </c>
      <c r="AN323" s="38">
        <v>9.5354045536638954E-2</v>
      </c>
      <c r="AO323" s="38">
        <v>9.7055979088924008E-2</v>
      </c>
      <c r="AP323" s="38">
        <v>8.9621683718475648E-2</v>
      </c>
      <c r="AQ323" s="36">
        <v>16.971540095688532</v>
      </c>
      <c r="AR323" s="36">
        <v>10.026431312424483</v>
      </c>
      <c r="AS323" s="36">
        <v>11.364088229873108</v>
      </c>
      <c r="AT323" s="36">
        <v>12.192774130312879</v>
      </c>
      <c r="AU323" s="36">
        <v>34.858927341078875</v>
      </c>
      <c r="AV323" s="36">
        <v>79.107949268016242</v>
      </c>
      <c r="AW323" s="36">
        <v>126.95236084120505</v>
      </c>
      <c r="AX323" s="36">
        <v>99.780941351752759</v>
      </c>
      <c r="AY323" s="36">
        <v>67.536229483605084</v>
      </c>
      <c r="AZ323" s="40">
        <v>0.99414422187949492</v>
      </c>
      <c r="BA323" s="40">
        <v>0.99247183381350246</v>
      </c>
      <c r="BB323" s="40">
        <v>0.99286837243151771</v>
      </c>
      <c r="BC323" s="40">
        <v>0.99503959967183098</v>
      </c>
      <c r="BD323" s="40">
        <v>0.99316302375668541</v>
      </c>
      <c r="BE323" s="40">
        <v>0.99144821203484668</v>
      </c>
      <c r="BF323" s="36">
        <v>125.84678429180128</v>
      </c>
      <c r="BG323" s="36">
        <v>123.63998707390749</v>
      </c>
      <c r="BH323" s="36">
        <v>133.89616778117036</v>
      </c>
      <c r="BJ323" s="41"/>
      <c r="BK323" s="41"/>
      <c r="BL323" s="35">
        <v>30</v>
      </c>
      <c r="BM323" s="35">
        <v>24</v>
      </c>
      <c r="BN323" s="35">
        <v>15</v>
      </c>
      <c r="BO323" s="35">
        <v>2340</v>
      </c>
      <c r="BP323" s="35">
        <v>1152</v>
      </c>
      <c r="BQ323" s="35">
        <v>360</v>
      </c>
      <c r="BR323" s="35">
        <v>3852</v>
      </c>
      <c r="BS323" s="34">
        <v>107.31303421656291</v>
      </c>
      <c r="BT323" s="35">
        <v>12</v>
      </c>
      <c r="BU323" s="35">
        <v>32</v>
      </c>
      <c r="BV323" s="35">
        <v>55</v>
      </c>
      <c r="BW323" s="35">
        <v>25</v>
      </c>
      <c r="BX323" s="37"/>
      <c r="BY323" s="40">
        <v>0.98287207295591372</v>
      </c>
      <c r="CA323" s="38">
        <v>9.498148638246405E-2</v>
      </c>
      <c r="CB323" s="38">
        <v>9.5327300260858477E-2</v>
      </c>
      <c r="CC323" s="36">
        <v>40.3985895216465</v>
      </c>
      <c r="CD323" s="36">
        <v>38.362059637986121</v>
      </c>
      <c r="CE323" s="35">
        <v>114.27243401196093</v>
      </c>
      <c r="CF323" s="36">
        <v>25.689284386855913</v>
      </c>
      <c r="CG323" s="42">
        <v>0.98287207295591372</v>
      </c>
      <c r="CH323" s="35">
        <v>3882.5312400455264</v>
      </c>
      <c r="CI323" s="42">
        <v>0.99227649881618829</v>
      </c>
      <c r="CJ323" s="42">
        <v>0.99386447335706696</v>
      </c>
      <c r="CK323" s="43">
        <v>0.84976884193643942</v>
      </c>
      <c r="CM323" s="39"/>
      <c r="CN323" s="35"/>
      <c r="CO323" s="42">
        <v>0.99327715241630843</v>
      </c>
      <c r="CQ323" s="37">
        <v>0.8738219231370179</v>
      </c>
    </row>
    <row r="324" spans="1:95" ht="11.25" customHeight="1">
      <c r="A324" s="33">
        <v>44406</v>
      </c>
      <c r="B324" s="34">
        <v>161.72826528549194</v>
      </c>
      <c r="C324" s="35">
        <v>144.42462793986002</v>
      </c>
      <c r="D324" s="35">
        <v>144.42462793986002</v>
      </c>
      <c r="E324" s="35">
        <v>133.4929173886776</v>
      </c>
      <c r="F324" s="34">
        <v>121.02744579315186</v>
      </c>
      <c r="G324" s="36">
        <v>14.270772447188696</v>
      </c>
      <c r="H324" s="34">
        <v>14.270772447188696</v>
      </c>
      <c r="I324" s="34">
        <v>3467.4747721354165</v>
      </c>
      <c r="J324" s="35">
        <v>1046.4934586478475</v>
      </c>
      <c r="K324" s="35">
        <v>327.02920582745242</v>
      </c>
      <c r="L324" s="34">
        <v>613.34365844726563</v>
      </c>
      <c r="M324" s="34">
        <v>29.6441610455513</v>
      </c>
      <c r="N324" s="35">
        <v>14.26884579097687</v>
      </c>
      <c r="O324" s="35">
        <v>34.911416721218849</v>
      </c>
      <c r="P324" s="35">
        <v>72.254761117636505</v>
      </c>
      <c r="Q324" s="34">
        <v>9426.1752319335938</v>
      </c>
      <c r="R324" s="34">
        <v>331.00390815734863</v>
      </c>
      <c r="U324" s="36">
        <v>29.143943300953612</v>
      </c>
      <c r="V324" s="38">
        <v>0.87023477129309645</v>
      </c>
      <c r="W324" s="36">
        <v>25.967677347765953</v>
      </c>
      <c r="X324" s="35">
        <v>4080.8184305826821</v>
      </c>
      <c r="Y324" s="34">
        <v>2093.9521076601163</v>
      </c>
      <c r="Z324" s="35">
        <v>1986.8663229225656</v>
      </c>
      <c r="AA324" s="34">
        <v>940.37286427471804</v>
      </c>
      <c r="AB324" s="34">
        <v>17.303637345631916</v>
      </c>
      <c r="AC324" s="34">
        <v>10.931710551182428</v>
      </c>
      <c r="AD324" s="34">
        <v>12.238200495640436</v>
      </c>
      <c r="AE324" s="39">
        <v>13.806277632923845</v>
      </c>
      <c r="AF324" s="39">
        <v>11.21242991408408</v>
      </c>
      <c r="AG324" s="39">
        <v>7.0077686963025521</v>
      </c>
      <c r="AH324" s="35">
        <v>3550.542367652326</v>
      </c>
      <c r="AI324" s="35">
        <v>7462.9104643294731</v>
      </c>
      <c r="AJ324" s="35">
        <v>11403.540210602958</v>
      </c>
      <c r="AK324" s="35">
        <v>2430.5141966983856</v>
      </c>
      <c r="AL324" s="35">
        <v>5031.0830937304881</v>
      </c>
      <c r="AM324" s="35">
        <v>9156.4262185626958</v>
      </c>
      <c r="AN324" s="38">
        <v>9.4809668566432345E-2</v>
      </c>
      <c r="AO324" s="38">
        <v>9.7861057920607009E-2</v>
      </c>
      <c r="AP324" s="38">
        <v>9.0255064244284935E-2</v>
      </c>
      <c r="AQ324" s="36">
        <v>16.887462115414916</v>
      </c>
      <c r="AR324" s="36">
        <v>9.9269156456649927</v>
      </c>
      <c r="AS324" s="36">
        <v>11.29702286718598</v>
      </c>
      <c r="AT324" s="36">
        <v>12.132260529829169</v>
      </c>
      <c r="AU324" s="36">
        <v>32.374053926911749</v>
      </c>
      <c r="AV324" s="36">
        <v>88.193833841012349</v>
      </c>
      <c r="AW324" s="36">
        <v>126.72444741095022</v>
      </c>
      <c r="AX324" s="36">
        <v>99.707141832033756</v>
      </c>
      <c r="AY324" s="36">
        <v>67.568551856500733</v>
      </c>
      <c r="AZ324" s="40">
        <v>0.9941292892630047</v>
      </c>
      <c r="BA324" s="40">
        <v>0.99306085467665517</v>
      </c>
      <c r="BB324" s="40">
        <v>0.99210884690239132</v>
      </c>
      <c r="BC324" s="40">
        <v>0.99500835644313057</v>
      </c>
      <c r="BD324" s="40">
        <v>0.99356519196288862</v>
      </c>
      <c r="BE324" s="40">
        <v>0.99036809430493544</v>
      </c>
      <c r="BF324" s="36">
        <v>126.56936978523134</v>
      </c>
      <c r="BG324" s="36">
        <v>122.62283133844102</v>
      </c>
      <c r="BH324" s="36">
        <v>132.95652826217844</v>
      </c>
      <c r="BJ324" s="41"/>
      <c r="BK324" s="41"/>
      <c r="BL324" s="35">
        <v>29.552083333333332</v>
      </c>
      <c r="BM324" s="35">
        <v>24</v>
      </c>
      <c r="BN324" s="35">
        <v>15</v>
      </c>
      <c r="BO324" s="35">
        <v>2305.0625</v>
      </c>
      <c r="BP324" s="35">
        <v>1152</v>
      </c>
      <c r="BQ324" s="35">
        <v>360</v>
      </c>
      <c r="BR324" s="35">
        <v>3817.0625</v>
      </c>
      <c r="BS324" s="34">
        <v>106.81133755048116</v>
      </c>
      <c r="BT324" s="35">
        <v>12.895833333333334</v>
      </c>
      <c r="BU324" s="35">
        <v>31.552083333333332</v>
      </c>
      <c r="BV324" s="35">
        <v>65.302083333333329</v>
      </c>
      <c r="BW324" s="35">
        <v>26.791666666666668</v>
      </c>
      <c r="BX324" s="37"/>
      <c r="BY324" s="40">
        <v>0.9829239439856553</v>
      </c>
      <c r="CA324" s="38">
        <v>9.5057376468224652E-2</v>
      </c>
      <c r="CB324" s="38">
        <v>9.5301026247904971E-2</v>
      </c>
      <c r="CC324" s="36">
        <v>40.473548392454781</v>
      </c>
      <c r="CD324" s="36">
        <v>38.111400628265891</v>
      </c>
      <c r="CE324" s="35">
        <v>114.10771406183208</v>
      </c>
      <c r="CF324" s="36">
        <v>25.571575393034301</v>
      </c>
      <c r="CG324" s="42">
        <v>0.9829239439856553</v>
      </c>
      <c r="CH324" s="35">
        <v>3849.7164490199375</v>
      </c>
      <c r="CI324" s="42">
        <v>0.99229965078256654</v>
      </c>
      <c r="CJ324" s="42">
        <v>0.99380410186734203</v>
      </c>
      <c r="CK324" s="43">
        <v>0.84970082132282254</v>
      </c>
      <c r="CM324" s="39"/>
      <c r="CN324" s="35"/>
      <c r="CO324" s="42">
        <v>0.99330795668523142</v>
      </c>
      <c r="CQ324" s="37">
        <v>0.87023477129309645</v>
      </c>
    </row>
    <row r="325" spans="1:95" ht="11.25" customHeight="1">
      <c r="A325" s="33">
        <v>44405</v>
      </c>
      <c r="B325" s="34">
        <v>161.79014057360197</v>
      </c>
      <c r="C325" s="35">
        <v>144.46936892459269</v>
      </c>
      <c r="D325" s="35">
        <v>144.46936892459269</v>
      </c>
      <c r="E325" s="35">
        <v>133.57584467436141</v>
      </c>
      <c r="F325" s="34">
        <v>121.23202619050679</v>
      </c>
      <c r="G325" s="36">
        <v>14.26818319621839</v>
      </c>
      <c r="H325" s="34">
        <v>14.26818319621839</v>
      </c>
      <c r="I325" s="34">
        <v>3471.6262823807565</v>
      </c>
      <c r="J325" s="35">
        <v>1059.7015043197221</v>
      </c>
      <c r="K325" s="35">
        <v>331.15672009991317</v>
      </c>
      <c r="L325" s="34">
        <v>612.04577700966286</v>
      </c>
      <c r="M325" s="34">
        <v>29.502147554096421</v>
      </c>
      <c r="N325" s="35">
        <v>14.242416060598273</v>
      </c>
      <c r="O325" s="35">
        <v>31.536778419896173</v>
      </c>
      <c r="P325" s="35">
        <v>79.350603766190375</v>
      </c>
      <c r="Q325" s="34">
        <v>9483.1441303453939</v>
      </c>
      <c r="R325" s="34">
        <v>331.05967664216695</v>
      </c>
      <c r="U325" s="36">
        <v>29.110022784673674</v>
      </c>
      <c r="V325" s="38">
        <v>0.87121194217875131</v>
      </c>
      <c r="W325" s="36">
        <v>25.732096243938056</v>
      </c>
      <c r="X325" s="35">
        <v>4083.6720593904192</v>
      </c>
      <c r="Y325" s="34">
        <v>2080.768057961121</v>
      </c>
      <c r="Z325" s="35">
        <v>2002.904001429298</v>
      </c>
      <c r="AA325" s="34">
        <v>943.20249710957603</v>
      </c>
      <c r="AB325" s="34">
        <v>17.320771649009302</v>
      </c>
      <c r="AC325" s="34">
        <v>10.893524250231291</v>
      </c>
      <c r="AD325" s="34">
        <v>12.217355547453227</v>
      </c>
      <c r="AE325" s="39">
        <v>13.719349832710687</v>
      </c>
      <c r="AF325" s="39">
        <v>11.35394468913988</v>
      </c>
      <c r="AG325" s="39">
        <v>7.0962154307124257</v>
      </c>
      <c r="AH325" s="35">
        <v>3536.9118914772243</v>
      </c>
      <c r="AI325" s="35">
        <v>7475.2509988218681</v>
      </c>
      <c r="AJ325" s="35">
        <v>11476.915921629794</v>
      </c>
      <c r="AK325" s="35">
        <v>2431.0652290734115</v>
      </c>
      <c r="AL325" s="35">
        <v>5023.865668800855</v>
      </c>
      <c r="AM325" s="35">
        <v>9191.8784503068837</v>
      </c>
      <c r="AN325" s="38">
        <v>9.427907492413945E-2</v>
      </c>
      <c r="AO325" s="38">
        <v>9.9122324161481923E-2</v>
      </c>
      <c r="AP325" s="38">
        <v>9.1490644025656459E-2</v>
      </c>
      <c r="AQ325" s="36">
        <v>16.825545467802296</v>
      </c>
      <c r="AR325" s="36">
        <v>9.7973644735491607</v>
      </c>
      <c r="AS325" s="36">
        <v>11.261124008344286</v>
      </c>
      <c r="AT325" s="36">
        <v>12.044323678218406</v>
      </c>
      <c r="AU325" s="36">
        <v>29.689633184231845</v>
      </c>
      <c r="AV325" s="36">
        <v>97.808846299511586</v>
      </c>
      <c r="AW325" s="36">
        <v>126.7774574878149</v>
      </c>
      <c r="AX325" s="36">
        <v>99.792779151353869</v>
      </c>
      <c r="AY325" s="36">
        <v>67.573113003512248</v>
      </c>
      <c r="AZ325" s="40">
        <v>0.99414149160200582</v>
      </c>
      <c r="BA325" s="40">
        <v>0.99372260715175065</v>
      </c>
      <c r="BB325" s="40">
        <v>0.9913673136350557</v>
      </c>
      <c r="BC325" s="40">
        <v>0.99504566001184214</v>
      </c>
      <c r="BD325" s="40">
        <v>0.99409028124127408</v>
      </c>
      <c r="BE325" s="40">
        <v>0.98935921021711881</v>
      </c>
      <c r="BF325" s="36">
        <v>127.28169012748225</v>
      </c>
      <c r="BG325" s="36">
        <v>121.06253663352959</v>
      </c>
      <c r="BH325" s="36">
        <v>131.16095233338694</v>
      </c>
      <c r="BJ325" s="41"/>
      <c r="BK325" s="41"/>
      <c r="BL325" s="35">
        <v>29</v>
      </c>
      <c r="BM325" s="35">
        <v>24</v>
      </c>
      <c r="BN325" s="35">
        <v>15</v>
      </c>
      <c r="BO325" s="35">
        <v>2262</v>
      </c>
      <c r="BP325" s="35">
        <v>1152</v>
      </c>
      <c r="BQ325" s="35">
        <v>360</v>
      </c>
      <c r="BR325" s="35">
        <v>3774</v>
      </c>
      <c r="BS325" s="34">
        <v>106.98363093325966</v>
      </c>
      <c r="BT325" s="35">
        <v>14</v>
      </c>
      <c r="BU325" s="35">
        <v>31</v>
      </c>
      <c r="BV325" s="35">
        <v>78</v>
      </c>
      <c r="BW325" s="35">
        <v>29</v>
      </c>
      <c r="BX325" s="37"/>
      <c r="BY325" s="40">
        <v>0.98306414592476743</v>
      </c>
      <c r="CA325" s="38">
        <v>9.5382765736331768E-2</v>
      </c>
      <c r="CB325" s="38">
        <v>9.5491472379879955E-2</v>
      </c>
      <c r="CC325" s="36">
        <v>40.43165144669382</v>
      </c>
      <c r="CD325" s="36">
        <v>37.884033949695748</v>
      </c>
      <c r="CE325" s="35">
        <v>114.07950440031669</v>
      </c>
      <c r="CF325" s="36">
        <v>25.391392616219782</v>
      </c>
      <c r="CG325" s="42">
        <v>0.98306414592476743</v>
      </c>
      <c r="CH325" s="35">
        <v>3867.4189297120083</v>
      </c>
      <c r="CI325" s="42">
        <v>0.99237161836090682</v>
      </c>
      <c r="CJ325" s="42">
        <v>0.99383010683810469</v>
      </c>
      <c r="CK325" s="43">
        <v>0.85012367102244135</v>
      </c>
      <c r="CM325" s="39"/>
      <c r="CN325" s="35"/>
      <c r="CO325" s="42">
        <v>0.99335511025041012</v>
      </c>
      <c r="CQ325" s="37">
        <v>0.87121194217875131</v>
      </c>
    </row>
    <row r="326" spans="1:95" ht="11.25" customHeight="1">
      <c r="A326" s="33">
        <v>44404</v>
      </c>
      <c r="B326" s="34">
        <v>161.31720781326294</v>
      </c>
      <c r="C326" s="35">
        <v>144.04409996668497</v>
      </c>
      <c r="D326" s="35">
        <v>144.04409996668497</v>
      </c>
      <c r="E326" s="35">
        <v>133.08395602305728</v>
      </c>
      <c r="F326" s="34">
        <v>120.55875166257222</v>
      </c>
      <c r="G326" s="36">
        <v>14.172796577215195</v>
      </c>
      <c r="H326" s="34">
        <v>14.172796577215195</v>
      </c>
      <c r="I326" s="34">
        <v>3471.2706654866538</v>
      </c>
      <c r="J326" s="35">
        <v>1059.5929535348769</v>
      </c>
      <c r="K326" s="35">
        <v>331.12279797964902</v>
      </c>
      <c r="L326" s="34">
        <v>611.51517168680823</v>
      </c>
      <c r="M326" s="34">
        <v>28.968984405199688</v>
      </c>
      <c r="N326" s="35">
        <v>13.985026954234332</v>
      </c>
      <c r="O326" s="35">
        <v>30.966845398661732</v>
      </c>
      <c r="P326" s="35">
        <v>77.916578745019848</v>
      </c>
      <c r="Q326" s="34">
        <v>9330.7131042480469</v>
      </c>
      <c r="R326" s="34">
        <v>328.99423599243164</v>
      </c>
      <c r="U326" s="36">
        <v>28.973291494228217</v>
      </c>
      <c r="V326" s="38">
        <v>0.87516422712746622</v>
      </c>
      <c r="W326" s="36">
        <v>25.267065505549422</v>
      </c>
      <c r="X326" s="35">
        <v>4082.7858371734619</v>
      </c>
      <c r="Y326" s="34">
        <v>2080.5549139721279</v>
      </c>
      <c r="Z326" s="35">
        <v>2002.230923201334</v>
      </c>
      <c r="AA326" s="34">
        <v>942.63796966645725</v>
      </c>
      <c r="AB326" s="34">
        <v>17.273107846577961</v>
      </c>
      <c r="AC326" s="34">
        <v>10.960143943627676</v>
      </c>
      <c r="AD326" s="34">
        <v>12.241549958785376</v>
      </c>
      <c r="AE326" s="39">
        <v>13.717944487728317</v>
      </c>
      <c r="AF326" s="39">
        <v>11.352781645016538</v>
      </c>
      <c r="AG326" s="39">
        <v>7.0954885281353368</v>
      </c>
      <c r="AH326" s="35">
        <v>3484.5699246394388</v>
      </c>
      <c r="AI326" s="35">
        <v>7366.6684659964412</v>
      </c>
      <c r="AJ326" s="35">
        <v>11313.376627020145</v>
      </c>
      <c r="AK326" s="35">
        <v>2394.9119455810851</v>
      </c>
      <c r="AL326" s="35">
        <v>4950.1199384556785</v>
      </c>
      <c r="AM326" s="35">
        <v>9059.5396852977083</v>
      </c>
      <c r="AN326" s="38">
        <v>9.4827398761937673E-2</v>
      </c>
      <c r="AO326" s="38">
        <v>9.955911603087958E-2</v>
      </c>
      <c r="AP326" s="38">
        <v>9.1669283148581873E-2</v>
      </c>
      <c r="AQ326" s="36">
        <v>16.785694440033456</v>
      </c>
      <c r="AR326" s="36">
        <v>9.8634951261908679</v>
      </c>
      <c r="AS326" s="36">
        <v>11.295353149496099</v>
      </c>
      <c r="AT326" s="36">
        <v>12.058418903971532</v>
      </c>
      <c r="AU326" s="36">
        <v>29.71857736774615</v>
      </c>
      <c r="AV326" s="36">
        <v>97.876214599523223</v>
      </c>
      <c r="AW326" s="36">
        <v>126.60322271962448</v>
      </c>
      <c r="AX326" s="36">
        <v>99.795465952370861</v>
      </c>
      <c r="AY326" s="36">
        <v>67.740441732836103</v>
      </c>
      <c r="AZ326" s="40">
        <v>0.99416052561763757</v>
      </c>
      <c r="BA326" s="40">
        <v>0.99374422321404954</v>
      </c>
      <c r="BB326" s="40">
        <v>0.99139949915209635</v>
      </c>
      <c r="BC326" s="40">
        <v>0.99496498444286408</v>
      </c>
      <c r="BD326" s="40">
        <v>0.99399639246377169</v>
      </c>
      <c r="BE326" s="40">
        <v>0.98919633690016717</v>
      </c>
      <c r="BF326" s="36">
        <v>126.5457046873738</v>
      </c>
      <c r="BG326" s="36">
        <v>120.53140363638866</v>
      </c>
      <c r="BH326" s="36">
        <v>130.90535442008243</v>
      </c>
      <c r="BJ326" s="41"/>
      <c r="BK326" s="41"/>
      <c r="BL326" s="35">
        <v>29</v>
      </c>
      <c r="BM326" s="35">
        <v>24</v>
      </c>
      <c r="BN326" s="35">
        <v>15</v>
      </c>
      <c r="BO326" s="35">
        <v>2262</v>
      </c>
      <c r="BP326" s="35">
        <v>1152</v>
      </c>
      <c r="BQ326" s="35">
        <v>360</v>
      </c>
      <c r="BR326" s="35">
        <v>3774</v>
      </c>
      <c r="BS326" s="34">
        <v>106.46297796567281</v>
      </c>
      <c r="BT326" s="35">
        <v>14</v>
      </c>
      <c r="BU326" s="35">
        <v>31</v>
      </c>
      <c r="BV326" s="35">
        <v>78</v>
      </c>
      <c r="BW326" s="35">
        <v>29</v>
      </c>
      <c r="BX326" s="37"/>
      <c r="BY326" s="40">
        <v>0.98311818643908255</v>
      </c>
      <c r="CA326" s="38">
        <v>9.583624978986216E-2</v>
      </c>
      <c r="CB326" s="38">
        <v>9.597048744053148E-2</v>
      </c>
      <c r="CC326" s="36">
        <v>40.474801748991013</v>
      </c>
      <c r="CD326" s="36">
        <v>37.944542715720424</v>
      </c>
      <c r="CE326" s="35">
        <v>114.03428570419473</v>
      </c>
      <c r="CF326" s="36">
        <v>25.416367744162628</v>
      </c>
      <c r="CG326" s="42">
        <v>0.98311818643908255</v>
      </c>
      <c r="CH326" s="35">
        <v>3810.615600612753</v>
      </c>
      <c r="CI326" s="42">
        <v>0.99239782034153712</v>
      </c>
      <c r="CJ326" s="42">
        <v>0.99373205140272303</v>
      </c>
      <c r="CK326" s="43">
        <v>0.85022109998545403</v>
      </c>
      <c r="CM326" s="39"/>
      <c r="CN326" s="35"/>
      <c r="CO326" s="42">
        <v>0.99334857429650758</v>
      </c>
      <c r="CQ326" s="37">
        <v>0.87516422712746622</v>
      </c>
    </row>
    <row r="327" spans="1:95" ht="11.25" customHeight="1">
      <c r="A327" s="33">
        <v>44403</v>
      </c>
      <c r="B327" s="34">
        <v>159.95410903294882</v>
      </c>
      <c r="C327" s="35">
        <v>142.52859582503638</v>
      </c>
      <c r="D327" s="35">
        <v>142.52859582503638</v>
      </c>
      <c r="E327" s="35">
        <v>131.42104611794156</v>
      </c>
      <c r="F327" s="34">
        <v>118.86479663848877</v>
      </c>
      <c r="G327" s="36">
        <v>14.131735732158026</v>
      </c>
      <c r="H327" s="34">
        <v>14.131735732158026</v>
      </c>
      <c r="I327" s="34">
        <v>3471.3203811645508</v>
      </c>
      <c r="J327" s="35">
        <v>1059.6081290677166</v>
      </c>
      <c r="K327" s="35">
        <v>331.12754033366144</v>
      </c>
      <c r="L327" s="34">
        <v>613.60759480794275</v>
      </c>
      <c r="M327" s="34">
        <v>28.430065075556438</v>
      </c>
      <c r="N327" s="35">
        <v>13.724859001992764</v>
      </c>
      <c r="O327" s="35">
        <v>30.39075921869826</v>
      </c>
      <c r="P327" s="35">
        <v>76.467071582531105</v>
      </c>
      <c r="Q327" s="34">
        <v>8918.6745808919277</v>
      </c>
      <c r="R327" s="34">
        <v>325.94123427073163</v>
      </c>
      <c r="U327" s="36">
        <v>28.767861701824042</v>
      </c>
      <c r="V327" s="38">
        <v>0.8811428012508099</v>
      </c>
      <c r="W327" s="36">
        <v>24.797014163264233</v>
      </c>
      <c r="X327" s="35">
        <v>4084.9279759724936</v>
      </c>
      <c r="Y327" s="34">
        <v>2080.5847117631729</v>
      </c>
      <c r="Z327" s="35">
        <v>2004.343264209321</v>
      </c>
      <c r="AA327" s="34">
        <v>944.73513514160413</v>
      </c>
      <c r="AB327" s="34">
        <v>17.425513207912445</v>
      </c>
      <c r="AC327" s="34">
        <v>11.107549707094828</v>
      </c>
      <c r="AD327" s="34">
        <v>12.482328842083612</v>
      </c>
      <c r="AE327" s="39">
        <v>13.71814095668026</v>
      </c>
      <c r="AF327" s="39">
        <v>11.352944240011249</v>
      </c>
      <c r="AG327" s="39">
        <v>7.0955901500070313</v>
      </c>
      <c r="AH327" s="35">
        <v>3352.6499087280094</v>
      </c>
      <c r="AI327" s="35">
        <v>7078.8718631618485</v>
      </c>
      <c r="AJ327" s="35">
        <v>10857.653440632457</v>
      </c>
      <c r="AK327" s="35">
        <v>2305.0279524474604</v>
      </c>
      <c r="AL327" s="35">
        <v>4760.0928279140853</v>
      </c>
      <c r="AM327" s="35">
        <v>8700.4958856673638</v>
      </c>
      <c r="AN327" s="38">
        <v>9.6198510281372496E-2</v>
      </c>
      <c r="AO327" s="38">
        <v>0.10084790524674023</v>
      </c>
      <c r="AP327" s="38">
        <v>9.2092093981790676E-2</v>
      </c>
      <c r="AQ327" s="36">
        <v>16.916055243524838</v>
      </c>
      <c r="AR327" s="36">
        <v>9.9747567003776574</v>
      </c>
      <c r="AS327" s="36">
        <v>11.471105423994061</v>
      </c>
      <c r="AT327" s="36">
        <v>12.379732619699661</v>
      </c>
      <c r="AU327" s="36">
        <v>30.537667311974534</v>
      </c>
      <c r="AV327" s="36">
        <v>100.70402619441799</v>
      </c>
      <c r="AW327" s="36">
        <v>125.65310122960723</v>
      </c>
      <c r="AX327" s="36">
        <v>99.194574895853989</v>
      </c>
      <c r="AY327" s="36">
        <v>67.891041575632968</v>
      </c>
      <c r="AZ327" s="40">
        <v>0.99404568652305514</v>
      </c>
      <c r="BA327" s="40">
        <v>0.99361551122690706</v>
      </c>
      <c r="BB327" s="40">
        <v>0.99121118237542094</v>
      </c>
      <c r="BC327" s="40">
        <v>0.99462924837568467</v>
      </c>
      <c r="BD327" s="40">
        <v>0.99358464878397001</v>
      </c>
      <c r="BE327" s="40">
        <v>0.98842548430368071</v>
      </c>
      <c r="BF327" s="36">
        <v>124.74205645078095</v>
      </c>
      <c r="BG327" s="36">
        <v>118.99106848714524</v>
      </c>
      <c r="BH327" s="36">
        <v>130.30434515228586</v>
      </c>
      <c r="BJ327" s="41"/>
      <c r="BK327" s="41"/>
      <c r="BL327" s="35">
        <v>29</v>
      </c>
      <c r="BM327" s="35">
        <v>24</v>
      </c>
      <c r="BN327" s="35">
        <v>15</v>
      </c>
      <c r="BO327" s="35">
        <v>2262</v>
      </c>
      <c r="BP327" s="35">
        <v>1152</v>
      </c>
      <c r="BQ327" s="35">
        <v>360</v>
      </c>
      <c r="BR327" s="35">
        <v>3774</v>
      </c>
      <c r="BS327" s="34">
        <v>104.7444137732188</v>
      </c>
      <c r="BT327" s="35">
        <v>14</v>
      </c>
      <c r="BU327" s="35">
        <v>31</v>
      </c>
      <c r="BV327" s="35">
        <v>78</v>
      </c>
      <c r="BW327" s="35">
        <v>29</v>
      </c>
      <c r="BX327" s="37"/>
      <c r="BY327" s="40">
        <v>0.98279081326841156</v>
      </c>
      <c r="CA327" s="38">
        <v>9.7029290062357082E-2</v>
      </c>
      <c r="CB327" s="38">
        <v>9.7226012436182827E-2</v>
      </c>
      <c r="CC327" s="36">
        <v>41.015391757090882</v>
      </c>
      <c r="CD327" s="36">
        <v>38.361917367896552</v>
      </c>
      <c r="CE327" s="35">
        <v>113.45647924832335</v>
      </c>
      <c r="CF327" s="36">
        <v>26.115770064355253</v>
      </c>
      <c r="CG327" s="42">
        <v>0.98279081326841156</v>
      </c>
      <c r="CH327" s="35">
        <v>3664.4882578254992</v>
      </c>
      <c r="CI327" s="42">
        <v>0.99224173661497095</v>
      </c>
      <c r="CJ327" s="42">
        <v>0.99330237425481538</v>
      </c>
      <c r="CK327" s="43">
        <v>0.8497874140212075</v>
      </c>
      <c r="CM327" s="39"/>
      <c r="CN327" s="35"/>
      <c r="CO327" s="42">
        <v>0.99316554174770122</v>
      </c>
      <c r="CQ327" s="37">
        <v>0.8811428012508099</v>
      </c>
    </row>
    <row r="328" spans="1:95" ht="11.25" customHeight="1">
      <c r="A328" s="33">
        <v>44402</v>
      </c>
      <c r="B328" s="34">
        <v>158.5041076145815</v>
      </c>
      <c r="C328" s="35">
        <v>141.32692271671937</v>
      </c>
      <c r="D328" s="35">
        <v>141.32692271671937</v>
      </c>
      <c r="E328" s="35">
        <v>130.35268531756452</v>
      </c>
      <c r="F328" s="34">
        <v>118.61889082662175</v>
      </c>
      <c r="G328" s="36">
        <v>14.029884541972299</v>
      </c>
      <c r="H328" s="34">
        <v>14.029884541972299</v>
      </c>
      <c r="I328" s="34">
        <v>3452.6888962649227</v>
      </c>
      <c r="J328" s="35">
        <v>1053.9209349489113</v>
      </c>
      <c r="K328" s="35">
        <v>329.35029217153476</v>
      </c>
      <c r="L328" s="34">
        <v>611.92444876338664</v>
      </c>
      <c r="M328" s="34">
        <v>28.223269976926655</v>
      </c>
      <c r="N328" s="35">
        <v>13.625026885412868</v>
      </c>
      <c r="O328" s="35">
        <v>30.169702389128492</v>
      </c>
      <c r="P328" s="35">
        <v>75.9108640758717</v>
      </c>
      <c r="Q328" s="34">
        <v>9035.752271330759</v>
      </c>
      <c r="R328" s="34">
        <v>322.51335161187677</v>
      </c>
      <c r="U328" s="36">
        <v>28.905522514272622</v>
      </c>
      <c r="V328" s="38">
        <v>0.87713109608225648</v>
      </c>
      <c r="W328" s="36">
        <v>24.616645213140899</v>
      </c>
      <c r="X328" s="35">
        <v>4064.6133450283096</v>
      </c>
      <c r="Y328" s="34">
        <v>2069.4176691444768</v>
      </c>
      <c r="Z328" s="35">
        <v>1995.1956758838328</v>
      </c>
      <c r="AA328" s="34">
        <v>941.2747409349214</v>
      </c>
      <c r="AB328" s="34">
        <v>17.177184897862123</v>
      </c>
      <c r="AC328" s="34">
        <v>10.974237399154834</v>
      </c>
      <c r="AD328" s="34">
        <v>12.237359261244871</v>
      </c>
      <c r="AE328" s="39">
        <v>13.644512104249298</v>
      </c>
      <c r="AF328" s="39">
        <v>11.292010017309764</v>
      </c>
      <c r="AG328" s="39">
        <v>7.0575062608186023</v>
      </c>
      <c r="AH328" s="35">
        <v>3398.8391479538104</v>
      </c>
      <c r="AI328" s="35">
        <v>7170.6510294423251</v>
      </c>
      <c r="AJ328" s="35">
        <v>10989.185737553131</v>
      </c>
      <c r="AK328" s="35">
        <v>2337.2017375133792</v>
      </c>
      <c r="AL328" s="35">
        <v>4823.9783316828143</v>
      </c>
      <c r="AM328" s="35">
        <v>8809.8598980945007</v>
      </c>
      <c r="AN328" s="38">
        <v>9.6308383628411404E-2</v>
      </c>
      <c r="AO328" s="38">
        <v>0.10123144328940631</v>
      </c>
      <c r="AP328" s="38">
        <v>9.2689239120305675E-2</v>
      </c>
      <c r="AQ328" s="36">
        <v>16.796743152538905</v>
      </c>
      <c r="AR328" s="36">
        <v>9.9185783672480419</v>
      </c>
      <c r="AS328" s="36">
        <v>11.301890556762794</v>
      </c>
      <c r="AT328" s="36">
        <v>12.000565103021353</v>
      </c>
      <c r="AU328" s="36">
        <v>29.618043720102019</v>
      </c>
      <c r="AV328" s="36">
        <v>97.753490763478709</v>
      </c>
      <c r="AW328" s="36">
        <v>124.26774707053833</v>
      </c>
      <c r="AX328" s="36">
        <v>97.840876328701214</v>
      </c>
      <c r="AY328" s="36">
        <v>66.786158360027684</v>
      </c>
      <c r="AZ328" s="40">
        <v>0.99417036763805045</v>
      </c>
      <c r="BA328" s="40">
        <v>0.9937458876647558</v>
      </c>
      <c r="BB328" s="40">
        <v>0.99138341983255718</v>
      </c>
      <c r="BC328" s="40">
        <v>0.99486541323737454</v>
      </c>
      <c r="BD328" s="40">
        <v>0.99386024528228556</v>
      </c>
      <c r="BE328" s="40">
        <v>0.98890408112112871</v>
      </c>
      <c r="BF328" s="36">
        <v>124.59974456948467</v>
      </c>
      <c r="BG328" s="36">
        <v>118.54024411855619</v>
      </c>
      <c r="BH328" s="36">
        <v>129.46486683772042</v>
      </c>
      <c r="BJ328" s="41"/>
      <c r="BK328" s="41"/>
      <c r="BL328" s="35">
        <v>29</v>
      </c>
      <c r="BM328" s="35">
        <v>24</v>
      </c>
      <c r="BN328" s="35">
        <v>15</v>
      </c>
      <c r="BO328" s="35">
        <v>2262</v>
      </c>
      <c r="BP328" s="35">
        <v>1152</v>
      </c>
      <c r="BQ328" s="35">
        <v>360</v>
      </c>
      <c r="BR328" s="35">
        <v>3774</v>
      </c>
      <c r="BS328" s="34">
        <v>104.1642005577516</v>
      </c>
      <c r="BT328" s="35">
        <v>14</v>
      </c>
      <c r="BU328" s="35">
        <v>31</v>
      </c>
      <c r="BV328" s="35">
        <v>78</v>
      </c>
      <c r="BW328" s="35">
        <v>29</v>
      </c>
      <c r="BX328" s="37"/>
      <c r="BY328" s="40">
        <v>0.9831535471056817</v>
      </c>
      <c r="CA328" s="38">
        <v>9.7304699598632846E-2</v>
      </c>
      <c r="CB328" s="38">
        <v>9.7465901568673213E-2</v>
      </c>
      <c r="CC328" s="36">
        <v>40.388781558261826</v>
      </c>
      <c r="CD328" s="36">
        <v>38.01721207654974</v>
      </c>
      <c r="CE328" s="35">
        <v>111.97077661924816</v>
      </c>
      <c r="CF328" s="36">
        <v>25.329067237159276</v>
      </c>
      <c r="CG328" s="42">
        <v>0.9831535471056817</v>
      </c>
      <c r="CH328" s="35">
        <v>3713.7050693343635</v>
      </c>
      <c r="CI328" s="42">
        <v>0.99240023926240728</v>
      </c>
      <c r="CJ328" s="42">
        <v>0.99358994635314668</v>
      </c>
      <c r="CK328" s="43">
        <v>0.84945076030125444</v>
      </c>
      <c r="CM328" s="39"/>
      <c r="CN328" s="35"/>
      <c r="CO328" s="42">
        <v>0.99337142070957707</v>
      </c>
      <c r="CQ328" s="37">
        <v>0.87713109608225648</v>
      </c>
    </row>
    <row r="329" spans="1:95" ht="11.25" customHeight="1">
      <c r="A329" s="33">
        <v>44401</v>
      </c>
      <c r="B329" s="34">
        <v>161.49767510096231</v>
      </c>
      <c r="C329" s="35">
        <v>144.17222313086191</v>
      </c>
      <c r="D329" s="35">
        <v>144.17222313086191</v>
      </c>
      <c r="E329" s="35">
        <v>133.15675527850786</v>
      </c>
      <c r="F329" s="34">
        <v>120.74692797660828</v>
      </c>
      <c r="G329" s="36">
        <v>14.232525527477264</v>
      </c>
      <c r="H329" s="34">
        <v>14.232525527477264</v>
      </c>
      <c r="I329" s="34">
        <v>3470.2746632893882</v>
      </c>
      <c r="J329" s="35">
        <v>1059.2889274269673</v>
      </c>
      <c r="K329" s="35">
        <v>331.0277898209273</v>
      </c>
      <c r="L329" s="34">
        <v>613.74091339111328</v>
      </c>
      <c r="M329" s="34">
        <v>28.034713009993236</v>
      </c>
      <c r="N329" s="35">
        <v>13.533999384134667</v>
      </c>
      <c r="O329" s="35">
        <v>29.968141493441042</v>
      </c>
      <c r="P329" s="35">
        <v>75.403710854464563</v>
      </c>
      <c r="Q329" s="34">
        <v>9361.2282104492188</v>
      </c>
      <c r="R329" s="34">
        <v>329.02981662750244</v>
      </c>
      <c r="U329" s="36">
        <v>28.98873011271159</v>
      </c>
      <c r="V329" s="38">
        <v>0.8747168903044128</v>
      </c>
      <c r="W329" s="36">
        <v>24.452183761251707</v>
      </c>
      <c r="X329" s="35">
        <v>4084.0155766805015</v>
      </c>
      <c r="Y329" s="34">
        <v>2079.9579460414934</v>
      </c>
      <c r="Z329" s="35">
        <v>2004.057630639008</v>
      </c>
      <c r="AA329" s="34">
        <v>944.76870321204058</v>
      </c>
      <c r="AB329" s="34">
        <v>17.325451970100403</v>
      </c>
      <c r="AC329" s="34">
        <v>11.01546785235405</v>
      </c>
      <c r="AD329" s="34">
        <v>12.294250637292862</v>
      </c>
      <c r="AE329" s="39">
        <v>13.714008435438419</v>
      </c>
      <c r="AF329" s="39">
        <v>11.349524222431793</v>
      </c>
      <c r="AG329" s="39">
        <v>7.0934526390198709</v>
      </c>
      <c r="AH329" s="35">
        <v>3498.6494904350543</v>
      </c>
      <c r="AI329" s="35">
        <v>7387.7873643021921</v>
      </c>
      <c r="AJ329" s="35">
        <v>11331.800458930158</v>
      </c>
      <c r="AK329" s="35">
        <v>2405.2009796654725</v>
      </c>
      <c r="AL329" s="35">
        <v>4967.5740894887304</v>
      </c>
      <c r="AM329" s="35">
        <v>9080.3000032334767</v>
      </c>
      <c r="AN329" s="38">
        <v>9.472115861562426E-2</v>
      </c>
      <c r="AO329" s="38">
        <v>9.953107063661229E-2</v>
      </c>
      <c r="AP329" s="38">
        <v>9.1657847560869435E-2</v>
      </c>
      <c r="AQ329" s="36">
        <v>16.823884203643811</v>
      </c>
      <c r="AR329" s="36">
        <v>9.893334113851207</v>
      </c>
      <c r="AS329" s="36">
        <v>11.296449191712128</v>
      </c>
      <c r="AT329" s="36">
        <v>11.610334074221656</v>
      </c>
      <c r="AU329" s="36">
        <v>28.636211118301052</v>
      </c>
      <c r="AV329" s="36">
        <v>94.427669214321355</v>
      </c>
      <c r="AW329" s="36">
        <v>126.64408868702816</v>
      </c>
      <c r="AX329" s="36">
        <v>99.743933937231176</v>
      </c>
      <c r="AY329" s="36">
        <v>67.694834638185739</v>
      </c>
      <c r="AZ329" s="40">
        <v>0.99437302766024271</v>
      </c>
      <c r="BA329" s="40">
        <v>0.99396724820735882</v>
      </c>
      <c r="BB329" s="40">
        <v>0.99169590092534232</v>
      </c>
      <c r="BC329" s="40">
        <v>0.99517282165923759</v>
      </c>
      <c r="BD329" s="40">
        <v>0.99423537312127985</v>
      </c>
      <c r="BE329" s="40">
        <v>0.9896008205477026</v>
      </c>
      <c r="BF329" s="36">
        <v>126.68763954520082</v>
      </c>
      <c r="BG329" s="36">
        <v>120.56536640514973</v>
      </c>
      <c r="BH329" s="36">
        <v>130.9216866786106</v>
      </c>
      <c r="BJ329" s="41"/>
      <c r="BK329" s="41"/>
      <c r="BL329" s="35">
        <v>29</v>
      </c>
      <c r="BM329" s="35">
        <v>24</v>
      </c>
      <c r="BN329" s="35">
        <v>15</v>
      </c>
      <c r="BO329" s="35">
        <v>2262</v>
      </c>
      <c r="BP329" s="35">
        <v>1152</v>
      </c>
      <c r="BQ329" s="35">
        <v>360</v>
      </c>
      <c r="BR329" s="35">
        <v>3774</v>
      </c>
      <c r="BS329" s="34">
        <v>106.48525818188985</v>
      </c>
      <c r="BT329" s="35">
        <v>14</v>
      </c>
      <c r="BU329" s="35">
        <v>31</v>
      </c>
      <c r="BV329" s="35">
        <v>78</v>
      </c>
      <c r="BW329" s="35">
        <v>29</v>
      </c>
      <c r="BX329" s="37"/>
      <c r="BY329" s="40">
        <v>0.98373579934765532</v>
      </c>
      <c r="CA329" s="38">
        <v>9.5770200693579666E-2</v>
      </c>
      <c r="CB329" s="38">
        <v>9.5897159322690106E-2</v>
      </c>
      <c r="CC329" s="36">
        <v>40.635170459747314</v>
      </c>
      <c r="CD329" s="36">
        <v>38.013667509207146</v>
      </c>
      <c r="CE329" s="35">
        <v>114.03847643331343</v>
      </c>
      <c r="CF329" s="36">
        <v>24.490442013162149</v>
      </c>
      <c r="CG329" s="42">
        <v>0.98373579934765532</v>
      </c>
      <c r="CH329" s="35">
        <v>3824.0906116211891</v>
      </c>
      <c r="CI329" s="42">
        <v>0.99266892031145992</v>
      </c>
      <c r="CJ329" s="42">
        <v>0.99398131794924538</v>
      </c>
      <c r="CK329" s="43">
        <v>0.84972121142349721</v>
      </c>
      <c r="CM329" s="39"/>
      <c r="CN329" s="35"/>
      <c r="CO329" s="42">
        <v>0.99359088768560766</v>
      </c>
      <c r="CQ329" s="37">
        <v>0.8747168903044128</v>
      </c>
    </row>
    <row r="330" spans="1:95" ht="11.25" customHeight="1">
      <c r="A330" s="33">
        <v>44400</v>
      </c>
      <c r="B330" s="34">
        <v>161.74435504277548</v>
      </c>
      <c r="C330" s="35">
        <v>144.49531952540082</v>
      </c>
      <c r="D330" s="35">
        <v>144.49531952540082</v>
      </c>
      <c r="E330" s="35">
        <v>133.54950539271039</v>
      </c>
      <c r="F330" s="34">
        <v>121.12905875841777</v>
      </c>
      <c r="G330" s="36">
        <v>14.317498495181402</v>
      </c>
      <c r="H330" s="34">
        <v>14.317498495181402</v>
      </c>
      <c r="I330" s="34">
        <v>3470.5878575642905</v>
      </c>
      <c r="J330" s="35">
        <v>1059.3845288590521</v>
      </c>
      <c r="K330" s="35">
        <v>331.05766526845377</v>
      </c>
      <c r="L330" s="34">
        <v>614.2057215372721</v>
      </c>
      <c r="M330" s="34">
        <v>28.152236243089039</v>
      </c>
      <c r="N330" s="35">
        <v>13.590734738042984</v>
      </c>
      <c r="O330" s="35">
        <v>30.093769777095176</v>
      </c>
      <c r="P330" s="35">
        <v>75.719807826239489</v>
      </c>
      <c r="Q330" s="34">
        <v>9498.3511047363281</v>
      </c>
      <c r="R330" s="34">
        <v>330.36280600229901</v>
      </c>
      <c r="U330" s="36">
        <v>28.929818118060073</v>
      </c>
      <c r="V330" s="38">
        <v>0.87642535189752058</v>
      </c>
      <c r="W330" s="36">
        <v>24.554688812430605</v>
      </c>
      <c r="X330" s="35">
        <v>4084.7935791015625</v>
      </c>
      <c r="Y330" s="34">
        <v>2080.1456634367846</v>
      </c>
      <c r="Z330" s="35">
        <v>2004.6479156647781</v>
      </c>
      <c r="AA330" s="34">
        <v>945.26338680572587</v>
      </c>
      <c r="AB330" s="34">
        <v>17.249035517374676</v>
      </c>
      <c r="AC330" s="34">
        <v>10.94581413269043</v>
      </c>
      <c r="AD330" s="34">
        <v>12.242756346861521</v>
      </c>
      <c r="AE330" s="39">
        <v>13.715246132550227</v>
      </c>
      <c r="AF330" s="39">
        <v>11.350548523489845</v>
      </c>
      <c r="AG330" s="39">
        <v>7.0940928271811519</v>
      </c>
      <c r="AH330" s="35">
        <v>3526.3660827918934</v>
      </c>
      <c r="AI330" s="35">
        <v>7444.7414782491287</v>
      </c>
      <c r="AJ330" s="35">
        <v>11416.653533084653</v>
      </c>
      <c r="AK330" s="35">
        <v>2424.3748850626384</v>
      </c>
      <c r="AL330" s="35">
        <v>5006.4641504239316</v>
      </c>
      <c r="AM330" s="35">
        <v>9149.3692094633607</v>
      </c>
      <c r="AN330" s="38">
        <v>9.4836603124668392E-2</v>
      </c>
      <c r="AO330" s="38">
        <v>9.9655413073647892E-2</v>
      </c>
      <c r="AP330" s="38">
        <v>9.1901223756734707E-2</v>
      </c>
      <c r="AQ330" s="36">
        <v>16.744034868277822</v>
      </c>
      <c r="AR330" s="36">
        <v>9.8253528463263429</v>
      </c>
      <c r="AS330" s="36">
        <v>11.238753923546575</v>
      </c>
      <c r="AT330" s="36">
        <v>11.590434266770409</v>
      </c>
      <c r="AU330" s="36">
        <v>28.591187548970975</v>
      </c>
      <c r="AV330" s="36">
        <v>94.300003840174398</v>
      </c>
      <c r="AW330" s="36">
        <v>126.74841803728377</v>
      </c>
      <c r="AX330" s="36">
        <v>99.823062060640027</v>
      </c>
      <c r="AY330" s="36">
        <v>67.653536572197069</v>
      </c>
      <c r="AZ330" s="40">
        <v>0.99439412822588624</v>
      </c>
      <c r="BA330" s="40">
        <v>0.99398901722395294</v>
      </c>
      <c r="BB330" s="40">
        <v>0.99172404063135622</v>
      </c>
      <c r="BC330" s="40">
        <v>0.99521920708790423</v>
      </c>
      <c r="BD330" s="40">
        <v>0.99428914565451343</v>
      </c>
      <c r="BE330" s="40">
        <v>0.98969327811772656</v>
      </c>
      <c r="BF330" s="36">
        <v>126.53342279905662</v>
      </c>
      <c r="BG330" s="36">
        <v>120.41493412035425</v>
      </c>
      <c r="BH330" s="36">
        <v>130.57497505979202</v>
      </c>
      <c r="BJ330" s="41"/>
      <c r="BK330" s="41"/>
      <c r="BL330" s="35">
        <v>29</v>
      </c>
      <c r="BM330" s="35">
        <v>24</v>
      </c>
      <c r="BN330" s="35">
        <v>15</v>
      </c>
      <c r="BO330" s="35">
        <v>2262</v>
      </c>
      <c r="BP330" s="35">
        <v>1152</v>
      </c>
      <c r="BQ330" s="35">
        <v>360</v>
      </c>
      <c r="BR330" s="35">
        <v>3774</v>
      </c>
      <c r="BS330" s="34">
        <v>106.77564891179402</v>
      </c>
      <c r="BT330" s="35">
        <v>14</v>
      </c>
      <c r="BU330" s="35">
        <v>31</v>
      </c>
      <c r="BV330" s="35">
        <v>78</v>
      </c>
      <c r="BW330" s="35">
        <v>29</v>
      </c>
      <c r="BX330" s="37"/>
      <c r="BY330" s="40">
        <v>0.98379742085481603</v>
      </c>
      <c r="CA330" s="38">
        <v>9.5908961609472446E-2</v>
      </c>
      <c r="CB330" s="38">
        <v>9.6027523232980069E-2</v>
      </c>
      <c r="CC330" s="36">
        <v>40.437605996926628</v>
      </c>
      <c r="CD330" s="36">
        <v>37.808141638150744</v>
      </c>
      <c r="CE330" s="35">
        <v>114.06939420757745</v>
      </c>
      <c r="CF330" s="36">
        <v>24.451849732892597</v>
      </c>
      <c r="CG330" s="42">
        <v>0.98379742085481603</v>
      </c>
      <c r="CH330" s="35">
        <v>3854.0422911252958</v>
      </c>
      <c r="CI330" s="42">
        <v>0.99269540027935987</v>
      </c>
      <c r="CJ330" s="42">
        <v>0.99403743879399076</v>
      </c>
      <c r="CK330" s="43">
        <v>0.8496360441125731</v>
      </c>
      <c r="CM330" s="39"/>
      <c r="CN330" s="35"/>
      <c r="CO330" s="42">
        <v>0.99360098722805701</v>
      </c>
      <c r="CQ330" s="37">
        <v>0.87642535189752058</v>
      </c>
    </row>
    <row r="331" spans="1:95" ht="11.25" customHeight="1">
      <c r="A331" s="33">
        <v>44399</v>
      </c>
      <c r="B331" s="34">
        <v>160.96837170918783</v>
      </c>
      <c r="C331" s="35">
        <v>143.78629795710248</v>
      </c>
      <c r="D331" s="35">
        <v>143.78629795710248</v>
      </c>
      <c r="E331" s="35">
        <v>132.9273953040441</v>
      </c>
      <c r="F331" s="34">
        <v>120.71209573745728</v>
      </c>
      <c r="G331" s="36">
        <v>14.265422165393829</v>
      </c>
      <c r="H331" s="34">
        <v>14.265422165393829</v>
      </c>
      <c r="I331" s="34">
        <v>3456.2763137817383</v>
      </c>
      <c r="J331" s="35">
        <v>1055.0159813133446</v>
      </c>
      <c r="K331" s="35">
        <v>329.69249416042021</v>
      </c>
      <c r="L331" s="34">
        <v>611.90064366658532</v>
      </c>
      <c r="M331" s="34">
        <v>28.430042167504627</v>
      </c>
      <c r="N331" s="35">
        <v>13.72484794293327</v>
      </c>
      <c r="O331" s="35">
        <v>30.390734730780807</v>
      </c>
      <c r="P331" s="35">
        <v>76.467009967771062</v>
      </c>
      <c r="Q331" s="34">
        <v>9552.6654256184902</v>
      </c>
      <c r="R331" s="34">
        <v>326.63469060262042</v>
      </c>
      <c r="U331" s="36">
        <v>29.043169418970745</v>
      </c>
      <c r="V331" s="38">
        <v>0.87314168941646886</v>
      </c>
      <c r="W331" s="36">
        <v>24.796994182610526</v>
      </c>
      <c r="X331" s="35">
        <v>4068.1769574483237</v>
      </c>
      <c r="Y331" s="34">
        <v>2071.5678383079735</v>
      </c>
      <c r="Z331" s="35">
        <v>1996.6091191403502</v>
      </c>
      <c r="AA331" s="34">
        <v>941.59313782700553</v>
      </c>
      <c r="AB331" s="34">
        <v>17.182073752085369</v>
      </c>
      <c r="AC331" s="34">
        <v>10.858902653058371</v>
      </c>
      <c r="AD331" s="34">
        <v>12.176732808351517</v>
      </c>
      <c r="AE331" s="39">
        <v>13.658689043788836</v>
      </c>
      <c r="AF331" s="39">
        <v>11.303742656928691</v>
      </c>
      <c r="AG331" s="39">
        <v>7.0648391605804326</v>
      </c>
      <c r="AH331" s="35">
        <v>3515.0852562055989</v>
      </c>
      <c r="AI331" s="35">
        <v>7419.540654675634</v>
      </c>
      <c r="AJ331" s="35">
        <v>11375.993862864318</v>
      </c>
      <c r="AK331" s="35">
        <v>2416.7675636934464</v>
      </c>
      <c r="AL331" s="35">
        <v>4990.0402000356762</v>
      </c>
      <c r="AM331" s="35">
        <v>9117.648509299941</v>
      </c>
      <c r="AN331" s="38">
        <v>9.4577977957144427E-2</v>
      </c>
      <c r="AO331" s="38">
        <v>9.9400273459045216E-2</v>
      </c>
      <c r="AP331" s="38">
        <v>9.159243794341361E-2</v>
      </c>
      <c r="AQ331" s="36">
        <v>16.780845761901098</v>
      </c>
      <c r="AR331" s="36">
        <v>9.8056622687926751</v>
      </c>
      <c r="AS331" s="36">
        <v>11.242699894635294</v>
      </c>
      <c r="AT331" s="36">
        <v>11.649422912026488</v>
      </c>
      <c r="AU331" s="36">
        <v>28.740814483936045</v>
      </c>
      <c r="AV331" s="36">
        <v>94.811240421804484</v>
      </c>
      <c r="AW331" s="36">
        <v>126.09669908899875</v>
      </c>
      <c r="AX331" s="36">
        <v>99.293177138654968</v>
      </c>
      <c r="AY331" s="36">
        <v>67.348415858696001</v>
      </c>
      <c r="AZ331" s="40">
        <v>0.99432098967682347</v>
      </c>
      <c r="BA331" s="40">
        <v>0.99390972146265211</v>
      </c>
      <c r="BB331" s="40">
        <v>0.99161329701514866</v>
      </c>
      <c r="BC331" s="40">
        <v>0.99517975038765272</v>
      </c>
      <c r="BD331" s="40">
        <v>0.99424036413900418</v>
      </c>
      <c r="BE331" s="40">
        <v>0.98960134947896949</v>
      </c>
      <c r="BF331" s="36">
        <v>126.87943070042681</v>
      </c>
      <c r="BG331" s="36">
        <v>120.72401395298199</v>
      </c>
      <c r="BH331" s="36">
        <v>131.01518279722694</v>
      </c>
      <c r="BJ331" s="41"/>
      <c r="BK331" s="41"/>
      <c r="BL331" s="35">
        <v>29</v>
      </c>
      <c r="BM331" s="35">
        <v>24</v>
      </c>
      <c r="BN331" s="35">
        <v>15</v>
      </c>
      <c r="BO331" s="35">
        <v>2262</v>
      </c>
      <c r="BP331" s="35">
        <v>1152</v>
      </c>
      <c r="BQ331" s="35">
        <v>360</v>
      </c>
      <c r="BR331" s="35">
        <v>3774</v>
      </c>
      <c r="BS331" s="34">
        <v>106.43488462766011</v>
      </c>
      <c r="BT331" s="35">
        <v>14</v>
      </c>
      <c r="BU331" s="35">
        <v>31</v>
      </c>
      <c r="BV331" s="35">
        <v>78</v>
      </c>
      <c r="BW331" s="35">
        <v>29</v>
      </c>
      <c r="BX331" s="37"/>
      <c r="BY331" s="40">
        <v>0.98358682536749098</v>
      </c>
      <c r="CA331" s="38">
        <v>9.5643426115555749E-2</v>
      </c>
      <c r="CB331" s="38">
        <v>9.5765177218736008E-2</v>
      </c>
      <c r="CC331" s="36">
        <v>40.217709213495255</v>
      </c>
      <c r="CD331" s="36">
        <v>37.829207925329065</v>
      </c>
      <c r="CE331" s="35">
        <v>113.47485743217391</v>
      </c>
      <c r="CF331" s="36">
        <v>24.579528508952958</v>
      </c>
      <c r="CG331" s="42">
        <v>0.98358682536749098</v>
      </c>
      <c r="CH331" s="35">
        <v>3841.4435619670521</v>
      </c>
      <c r="CI331" s="42">
        <v>0.99259912537854733</v>
      </c>
      <c r="CJ331" s="42">
        <v>0.99398660264269589</v>
      </c>
      <c r="CK331" s="43">
        <v>0.84958848888166683</v>
      </c>
      <c r="CM331" s="39"/>
      <c r="CN331" s="35"/>
      <c r="CO331" s="42">
        <v>0.99356757388192396</v>
      </c>
      <c r="CQ331" s="37">
        <v>0.87314168941646886</v>
      </c>
    </row>
    <row r="332" spans="1:95" ht="11.25" customHeight="1">
      <c r="A332" s="33">
        <v>44398</v>
      </c>
      <c r="B332" s="34">
        <v>161.69815905888876</v>
      </c>
      <c r="C332" s="35">
        <v>144.43261321385702</v>
      </c>
      <c r="D332" s="35">
        <v>144.43261321385702</v>
      </c>
      <c r="E332" s="35">
        <v>133.5735696454843</v>
      </c>
      <c r="F332" s="34">
        <v>121.18654656410217</v>
      </c>
      <c r="G332" s="36">
        <v>14.376690020163855</v>
      </c>
      <c r="H332" s="34">
        <v>14.376690020163855</v>
      </c>
      <c r="I332" s="34">
        <v>3470.4697926839194</v>
      </c>
      <c r="J332" s="35">
        <v>1059.3484899766495</v>
      </c>
      <c r="K332" s="35">
        <v>331.04640311770294</v>
      </c>
      <c r="L332" s="34">
        <v>613.10305786132813</v>
      </c>
      <c r="M332" s="34">
        <v>27.363208313783009</v>
      </c>
      <c r="N332" s="35">
        <v>13.209824703205591</v>
      </c>
      <c r="O332" s="35">
        <v>29.250326128526662</v>
      </c>
      <c r="P332" s="35">
        <v>73.597594775002577</v>
      </c>
      <c r="Q332" s="34">
        <v>9593.0636393229161</v>
      </c>
      <c r="R332" s="34">
        <v>330.25614802042645</v>
      </c>
      <c r="U332" s="36">
        <v>29.15061314900716</v>
      </c>
      <c r="V332" s="38">
        <v>0.87004278331631946</v>
      </c>
      <c r="W332" s="36">
        <v>23.866490009993296</v>
      </c>
      <c r="X332" s="35">
        <v>4083.5728505452475</v>
      </c>
      <c r="Y332" s="34">
        <v>2080.0748995895669</v>
      </c>
      <c r="Z332" s="35">
        <v>2003.4979509556806</v>
      </c>
      <c r="AA332" s="34">
        <v>944.14946097903112</v>
      </c>
      <c r="AB332" s="34">
        <v>17.265545845031738</v>
      </c>
      <c r="AC332" s="34">
        <v>10.859043568372726</v>
      </c>
      <c r="AD332" s="34">
        <v>12.122353384892145</v>
      </c>
      <c r="AE332" s="39">
        <v>13.714779557733408</v>
      </c>
      <c r="AF332" s="39">
        <v>11.350162392606958</v>
      </c>
      <c r="AG332" s="39">
        <v>7.0938514953793481</v>
      </c>
      <c r="AH332" s="35">
        <v>3523.3819227392664</v>
      </c>
      <c r="AI332" s="35">
        <v>7443.8449252929413</v>
      </c>
      <c r="AJ332" s="35">
        <v>11423.426885570281</v>
      </c>
      <c r="AK332" s="35">
        <v>2421.8076119653706</v>
      </c>
      <c r="AL332" s="35">
        <v>5003.8197230245996</v>
      </c>
      <c r="AM332" s="35">
        <v>9151.2996576962069</v>
      </c>
      <c r="AN332" s="38">
        <v>9.4219103392350165E-2</v>
      </c>
      <c r="AO332" s="38">
        <v>9.8995238175477715E-2</v>
      </c>
      <c r="AP332" s="38">
        <v>9.1281036491491094E-2</v>
      </c>
      <c r="AQ332" s="36">
        <v>16.769853929875389</v>
      </c>
      <c r="AR332" s="36">
        <v>9.7586962132580144</v>
      </c>
      <c r="AS332" s="36">
        <v>11.151993238548009</v>
      </c>
      <c r="AT332" s="36">
        <v>11.195019803501802</v>
      </c>
      <c r="AU332" s="36">
        <v>27.601117878254037</v>
      </c>
      <c r="AV332" s="36">
        <v>90.967258950511294</v>
      </c>
      <c r="AW332" s="36">
        <v>126.64570717989822</v>
      </c>
      <c r="AX332" s="36">
        <v>99.753554425026451</v>
      </c>
      <c r="AY332" s="36">
        <v>67.614857770023363</v>
      </c>
      <c r="AZ332" s="40">
        <v>0.99454546899681873</v>
      </c>
      <c r="BA332" s="40">
        <v>0.99415440048850401</v>
      </c>
      <c r="BB332" s="40">
        <v>0.99195768934163275</v>
      </c>
      <c r="BC332" s="40">
        <v>0.99537741158786064</v>
      </c>
      <c r="BD332" s="40">
        <v>0.99448399035016188</v>
      </c>
      <c r="BE332" s="40">
        <v>0.9900596349859434</v>
      </c>
      <c r="BF332" s="36">
        <v>127.36270637207426</v>
      </c>
      <c r="BG332" s="36">
        <v>121.21795170318143</v>
      </c>
      <c r="BH332" s="36">
        <v>131.46213563338097</v>
      </c>
      <c r="BJ332" s="41"/>
      <c r="BK332" s="41"/>
      <c r="BL332" s="35">
        <v>29</v>
      </c>
      <c r="BM332" s="35">
        <v>24</v>
      </c>
      <c r="BN332" s="35">
        <v>15</v>
      </c>
      <c r="BO332" s="35">
        <v>2262</v>
      </c>
      <c r="BP332" s="35">
        <v>1152</v>
      </c>
      <c r="BQ332" s="35">
        <v>360</v>
      </c>
      <c r="BR332" s="35">
        <v>3774</v>
      </c>
      <c r="BS332" s="34">
        <v>106.84321308135986</v>
      </c>
      <c r="BT332" s="35">
        <v>14</v>
      </c>
      <c r="BU332" s="35">
        <v>31</v>
      </c>
      <c r="BV332" s="35">
        <v>78</v>
      </c>
      <c r="BW332" s="35">
        <v>29</v>
      </c>
      <c r="BX332" s="37"/>
      <c r="BY332" s="40">
        <v>0.98423218575133942</v>
      </c>
      <c r="CA332" s="38">
        <v>9.5277375818813528E-2</v>
      </c>
      <c r="CB332" s="38">
        <v>9.5396740696497923E-2</v>
      </c>
      <c r="CC332" s="36">
        <v>40.246942798296608</v>
      </c>
      <c r="CD332" s="36">
        <v>37.68054338168141</v>
      </c>
      <c r="CE332" s="35">
        <v>114.02799524635149</v>
      </c>
      <c r="CF332" s="36">
        <v>23.605891687957687</v>
      </c>
      <c r="CG332" s="42">
        <v>0.98423218575133942</v>
      </c>
      <c r="CH332" s="35">
        <v>3851.8805023743089</v>
      </c>
      <c r="CI332" s="42">
        <v>0.99289614298862172</v>
      </c>
      <c r="CJ332" s="42">
        <v>0.9942406725354902</v>
      </c>
      <c r="CK332" s="43">
        <v>0.84986111909832462</v>
      </c>
      <c r="CM332" s="39"/>
      <c r="CN332" s="35"/>
      <c r="CO332" s="42">
        <v>0.99382237319244005</v>
      </c>
      <c r="CQ332" s="37">
        <v>0.87004278331631946</v>
      </c>
    </row>
    <row r="333" spans="1:95" ht="11.25" customHeight="1">
      <c r="A333" s="33">
        <v>44397</v>
      </c>
      <c r="B333" s="34">
        <v>160.82697836558023</v>
      </c>
      <c r="C333" s="35">
        <v>143.61291449268657</v>
      </c>
      <c r="D333" s="35">
        <v>143.61291449268657</v>
      </c>
      <c r="E333" s="35">
        <v>132.7175093491872</v>
      </c>
      <c r="F333" s="34">
        <v>120.27997080485027</v>
      </c>
      <c r="G333" s="36">
        <v>14.211533437172571</v>
      </c>
      <c r="H333" s="34">
        <v>14.211533437172571</v>
      </c>
      <c r="I333" s="34">
        <v>3471.0941187540689</v>
      </c>
      <c r="J333" s="35">
        <v>1039.8388830593387</v>
      </c>
      <c r="K333" s="35">
        <v>324.9496509560434</v>
      </c>
      <c r="L333" s="34">
        <v>611.88932418823242</v>
      </c>
      <c r="M333" s="34">
        <v>26.07794948418935</v>
      </c>
      <c r="N333" s="35">
        <v>12.589354923401755</v>
      </c>
      <c r="O333" s="35">
        <v>27.876428758961026</v>
      </c>
      <c r="P333" s="35">
        <v>70.140691716095489</v>
      </c>
      <c r="Q333" s="34">
        <v>9474.5689900716152</v>
      </c>
      <c r="R333" s="34">
        <v>327.48989168802899</v>
      </c>
      <c r="U333" s="36">
        <v>29.112267759111191</v>
      </c>
      <c r="V333" s="38">
        <v>0.87114722902900066</v>
      </c>
      <c r="W333" s="36">
        <v>22.556638840690539</v>
      </c>
      <c r="X333" s="35">
        <v>4082.9834429423013</v>
      </c>
      <c r="Y333" s="34">
        <v>2106.3055847386868</v>
      </c>
      <c r="Z333" s="35">
        <v>1976.6778582036145</v>
      </c>
      <c r="AA333" s="34">
        <v>936.83897514427576</v>
      </c>
      <c r="AB333" s="34">
        <v>17.21406387289365</v>
      </c>
      <c r="AC333" s="34">
        <v>10.895405143499374</v>
      </c>
      <c r="AD333" s="34">
        <v>12.29980511466662</v>
      </c>
      <c r="AE333" s="39">
        <v>13.887729130145187</v>
      </c>
      <c r="AF333" s="39">
        <v>11.141130889921486</v>
      </c>
      <c r="AG333" s="39">
        <v>6.9632068062009296</v>
      </c>
      <c r="AH333" s="35">
        <v>3527.2308684138998</v>
      </c>
      <c r="AI333" s="35">
        <v>7411.3186449703253</v>
      </c>
      <c r="AJ333" s="35">
        <v>11309.921086973904</v>
      </c>
      <c r="AK333" s="35">
        <v>2406.329006214738</v>
      </c>
      <c r="AL333" s="35">
        <v>4997.283969387142</v>
      </c>
      <c r="AM333" s="35">
        <v>9087.6066720836097</v>
      </c>
      <c r="AN333" s="38">
        <v>9.5987655752947793E-2</v>
      </c>
      <c r="AO333" s="38">
        <v>9.793052439834149E-2</v>
      </c>
      <c r="AP333" s="38">
        <v>9.0267700014200619E-2</v>
      </c>
      <c r="AQ333" s="36">
        <v>16.833420846781948</v>
      </c>
      <c r="AR333" s="36">
        <v>9.9639286679550843</v>
      </c>
      <c r="AS333" s="36">
        <v>11.408787718412654</v>
      </c>
      <c r="AT333" s="36">
        <v>10.887026481681719</v>
      </c>
      <c r="AU333" s="36">
        <v>25.886830042612793</v>
      </c>
      <c r="AV333" s="36">
        <v>85.803091954712741</v>
      </c>
      <c r="AW333" s="36">
        <v>126.03971473550415</v>
      </c>
      <c r="AX333" s="36">
        <v>99.106640780623408</v>
      </c>
      <c r="AY333" s="36">
        <v>67.199876738008584</v>
      </c>
      <c r="AZ333" s="40">
        <v>0.99476823207014176</v>
      </c>
      <c r="BA333" s="40">
        <v>0.99442168407284248</v>
      </c>
      <c r="BB333" s="40">
        <v>0.99228172012202498</v>
      </c>
      <c r="BC333" s="40">
        <v>0.99547567001288506</v>
      </c>
      <c r="BD333" s="40">
        <v>0.99481982008603209</v>
      </c>
      <c r="BE333" s="40">
        <v>0.99055823001029597</v>
      </c>
      <c r="BF333" s="36">
        <v>125.01607530540696</v>
      </c>
      <c r="BG333" s="36">
        <v>122.53584950887108</v>
      </c>
      <c r="BH333" s="36">
        <v>132.93791686408537</v>
      </c>
      <c r="BJ333" s="41"/>
      <c r="BK333" s="41"/>
      <c r="BL333" s="35">
        <v>29.916666666666668</v>
      </c>
      <c r="BM333" s="35">
        <v>24</v>
      </c>
      <c r="BN333" s="35">
        <v>15</v>
      </c>
      <c r="BO333" s="35">
        <v>2333.5</v>
      </c>
      <c r="BP333" s="35">
        <v>1152</v>
      </c>
      <c r="BQ333" s="35">
        <v>360</v>
      </c>
      <c r="BR333" s="35">
        <v>3845.5</v>
      </c>
      <c r="BS333" s="34">
        <v>106.10763597488403</v>
      </c>
      <c r="BT333" s="35">
        <v>14</v>
      </c>
      <c r="BU333" s="35">
        <v>31</v>
      </c>
      <c r="BV333" s="35">
        <v>78</v>
      </c>
      <c r="BW333" s="35">
        <v>29</v>
      </c>
      <c r="BX333" s="37"/>
      <c r="BY333" s="40">
        <v>0.98478637608303421</v>
      </c>
      <c r="CA333" s="38">
        <v>9.5694180801274231E-2</v>
      </c>
      <c r="CB333" s="38">
        <v>9.6034203825641734E-2</v>
      </c>
      <c r="CC333" s="36">
        <v>40.409274131059647</v>
      </c>
      <c r="CD333" s="36">
        <v>38.20613723314969</v>
      </c>
      <c r="CE333" s="35">
        <v>113.55128407580777</v>
      </c>
      <c r="CF333" s="36">
        <v>22.789474607089868</v>
      </c>
      <c r="CG333" s="42">
        <v>0.98478637608303421</v>
      </c>
      <c r="CH333" s="35">
        <v>3807.9777065885264</v>
      </c>
      <c r="CI333" s="42">
        <v>0.99315175888790796</v>
      </c>
      <c r="CJ333" s="42">
        <v>0.99447900763587793</v>
      </c>
      <c r="CK333" s="43">
        <v>0.85013671185810902</v>
      </c>
      <c r="CM333" s="39"/>
      <c r="CN333" s="35"/>
      <c r="CO333" s="42">
        <v>0.99403602833038562</v>
      </c>
      <c r="CQ333" s="37">
        <v>0.87114722902900066</v>
      </c>
    </row>
    <row r="334" spans="1:95" ht="11.25" customHeight="1">
      <c r="A334" s="33">
        <v>44396</v>
      </c>
      <c r="B334" s="34">
        <v>158.701944510142</v>
      </c>
      <c r="C334" s="35">
        <v>141.39618309338886</v>
      </c>
      <c r="D334" s="35">
        <v>141.39618309338886</v>
      </c>
      <c r="E334" s="35">
        <v>130.32042193412778</v>
      </c>
      <c r="F334" s="34">
        <v>117.76141325632732</v>
      </c>
      <c r="G334" s="36">
        <v>14.069123009840647</v>
      </c>
      <c r="H334" s="34">
        <v>14.069123009840647</v>
      </c>
      <c r="I334" s="34">
        <v>3472.3646214803061</v>
      </c>
      <c r="J334" s="35">
        <v>1017.8534462965172</v>
      </c>
      <c r="K334" s="35">
        <v>318.07920196766162</v>
      </c>
      <c r="L334" s="34">
        <v>611.85295804341638</v>
      </c>
      <c r="M334" s="34">
        <v>24.663345734278362</v>
      </c>
      <c r="N334" s="35">
        <v>11.906442768272314</v>
      </c>
      <c r="O334" s="35">
        <v>26.364266129745833</v>
      </c>
      <c r="P334" s="35">
        <v>66.335895423231463</v>
      </c>
      <c r="Q334" s="34">
        <v>8826.3967793782558</v>
      </c>
      <c r="R334" s="34">
        <v>322.7699915568034</v>
      </c>
      <c r="U334" s="36">
        <v>29.045245956491538</v>
      </c>
      <c r="V334" s="38">
        <v>0.87308167224820621</v>
      </c>
      <c r="W334" s="36">
        <v>21.130365279265387</v>
      </c>
      <c r="X334" s="35">
        <v>4084.2175795237226</v>
      </c>
      <c r="Y334" s="34">
        <v>2136.4319732161271</v>
      </c>
      <c r="Z334" s="35">
        <v>1947.7856063075953</v>
      </c>
      <c r="AA334" s="34">
        <v>929.93216001107794</v>
      </c>
      <c r="AB334" s="34">
        <v>17.305761416753132</v>
      </c>
      <c r="AC334" s="34">
        <v>11.075761159261068</v>
      </c>
      <c r="AD334" s="34">
        <v>12.500298092762629</v>
      </c>
      <c r="AE334" s="39">
        <v>14.086364658567872</v>
      </c>
      <c r="AF334" s="39">
        <v>10.905572638891254</v>
      </c>
      <c r="AG334" s="39">
        <v>6.8159828993070342</v>
      </c>
      <c r="AH334" s="35">
        <v>3356.7885916611622</v>
      </c>
      <c r="AI334" s="35">
        <v>7002.0909299860614</v>
      </c>
      <c r="AJ334" s="35">
        <v>10607.727541585793</v>
      </c>
      <c r="AK334" s="35">
        <v>2270.9638884293577</v>
      </c>
      <c r="AL334" s="35">
        <v>4740.6500594007148</v>
      </c>
      <c r="AM334" s="35">
        <v>8556.7214386621599</v>
      </c>
      <c r="AN334" s="38">
        <v>9.86372136465474E-2</v>
      </c>
      <c r="AO334" s="38">
        <v>9.6942309758418208E-2</v>
      </c>
      <c r="AP334" s="38">
        <v>8.813568544604794E-2</v>
      </c>
      <c r="AQ334" s="36">
        <v>17.039618433455718</v>
      </c>
      <c r="AR334" s="36">
        <v>10.318458173371074</v>
      </c>
      <c r="AS334" s="36">
        <v>11.673167461814565</v>
      </c>
      <c r="AT334" s="36">
        <v>11.090818801558999</v>
      </c>
      <c r="AU334" s="36">
        <v>25.318388791384237</v>
      </c>
      <c r="AV334" s="36">
        <v>84.548542930655088</v>
      </c>
      <c r="AW334" s="36">
        <v>124.68465356361936</v>
      </c>
      <c r="AX334" s="36">
        <v>98.217750537562807</v>
      </c>
      <c r="AY334" s="36">
        <v>67.519866869192256</v>
      </c>
      <c r="AZ334" s="40">
        <v>0.99475709727092698</v>
      </c>
      <c r="BA334" s="40">
        <v>0.99443868123582213</v>
      </c>
      <c r="BB334" s="40">
        <v>0.99224751022938484</v>
      </c>
      <c r="BC334" s="40">
        <v>0.99511625047933727</v>
      </c>
      <c r="BD334" s="40">
        <v>0.99465930020690341</v>
      </c>
      <c r="BE334" s="40">
        <v>0.99011904927176475</v>
      </c>
      <c r="BF334" s="36">
        <v>121.65793777387421</v>
      </c>
      <c r="BG334" s="36">
        <v>123.78496066273016</v>
      </c>
      <c r="BH334" s="36">
        <v>136.15370368164633</v>
      </c>
      <c r="BJ334" s="41"/>
      <c r="BK334" s="41"/>
      <c r="BL334" s="35">
        <v>31</v>
      </c>
      <c r="BM334" s="35">
        <v>24</v>
      </c>
      <c r="BN334" s="35">
        <v>15</v>
      </c>
      <c r="BO334" s="35">
        <v>2418</v>
      </c>
      <c r="BP334" s="35">
        <v>1152</v>
      </c>
      <c r="BQ334" s="35">
        <v>360</v>
      </c>
      <c r="BR334" s="35">
        <v>3930</v>
      </c>
      <c r="BS334" s="34">
        <v>103.72561399141948</v>
      </c>
      <c r="BT334" s="35">
        <v>14</v>
      </c>
      <c r="BU334" s="35">
        <v>31</v>
      </c>
      <c r="BV334" s="35">
        <v>78</v>
      </c>
      <c r="BW334" s="35">
        <v>29</v>
      </c>
      <c r="BX334" s="37"/>
      <c r="BY334" s="40">
        <v>0.98465349899866517</v>
      </c>
      <c r="CA334" s="38">
        <v>9.6414599890266142E-2</v>
      </c>
      <c r="CB334" s="38">
        <v>9.7178414809065292E-2</v>
      </c>
      <c r="CC334" s="36">
        <v>40.881820668776825</v>
      </c>
      <c r="CD334" s="36">
        <v>39.031244068641357</v>
      </c>
      <c r="CE334" s="35">
        <v>112.88139379284945</v>
      </c>
      <c r="CF334" s="36">
        <v>23.044989044188018</v>
      </c>
      <c r="CG334" s="42">
        <v>0.98465349899866517</v>
      </c>
      <c r="CH334" s="35">
        <v>3570.6970149033555</v>
      </c>
      <c r="CI334" s="42">
        <v>0.99309284836228373</v>
      </c>
      <c r="CJ334" s="42">
        <v>0.99417047419894677</v>
      </c>
      <c r="CK334" s="43">
        <v>0.85019090042828538</v>
      </c>
      <c r="CM334" s="39"/>
      <c r="CN334" s="35"/>
      <c r="CO334" s="42">
        <v>0.99396916058155393</v>
      </c>
      <c r="CQ334" s="37">
        <v>0.87308167224820621</v>
      </c>
    </row>
    <row r="335" spans="1:95" ht="11.25" customHeight="1">
      <c r="A335" s="33">
        <v>44395</v>
      </c>
      <c r="B335" s="34">
        <v>159.31790208816528</v>
      </c>
      <c r="C335" s="35">
        <v>141.93833667039871</v>
      </c>
      <c r="D335" s="35">
        <v>141.93833667039871</v>
      </c>
      <c r="E335" s="35">
        <v>130.82540041208267</v>
      </c>
      <c r="F335" s="34">
        <v>118.25151443481445</v>
      </c>
      <c r="G335" s="36">
        <v>13.914968510468801</v>
      </c>
      <c r="H335" s="34">
        <v>13.914968510468801</v>
      </c>
      <c r="I335" s="34">
        <v>3473.303092956543</v>
      </c>
      <c r="J335" s="35">
        <v>1018.1285402254293</v>
      </c>
      <c r="K335" s="35">
        <v>318.1651688204467</v>
      </c>
      <c r="L335" s="34">
        <v>613.9201386769613</v>
      </c>
      <c r="M335" s="34">
        <v>25.035251975059509</v>
      </c>
      <c r="N335" s="35">
        <v>12.085983712097695</v>
      </c>
      <c r="O335" s="35">
        <v>26.761821076787751</v>
      </c>
      <c r="P335" s="35">
        <v>67.33619496740144</v>
      </c>
      <c r="Q335" s="34">
        <v>8961.3880411783848</v>
      </c>
      <c r="R335" s="34">
        <v>323.60610421498615</v>
      </c>
      <c r="U335" s="36">
        <v>28.954440929271552</v>
      </c>
      <c r="V335" s="38">
        <v>0.87571079801737783</v>
      </c>
      <c r="W335" s="36">
        <v>21.448996611851459</v>
      </c>
      <c r="X335" s="35">
        <v>4087.2232316335044</v>
      </c>
      <c r="Y335" s="34">
        <v>2137.0093839106671</v>
      </c>
      <c r="Z335" s="35">
        <v>1950.2138477228375</v>
      </c>
      <c r="AA335" s="34">
        <v>932.08530749740794</v>
      </c>
      <c r="AB335" s="34">
        <v>17.379565417766571</v>
      </c>
      <c r="AC335" s="34">
        <v>11.11293625831604</v>
      </c>
      <c r="AD335" s="34">
        <v>12.487950583299002</v>
      </c>
      <c r="AE335" s="39">
        <v>14.090171762048355</v>
      </c>
      <c r="AF335" s="39">
        <v>10.908520073843887</v>
      </c>
      <c r="AG335" s="39">
        <v>6.8178250461524295</v>
      </c>
      <c r="AH335" s="35">
        <v>3405.2654973571566</v>
      </c>
      <c r="AI335" s="35">
        <v>7095.6476849201172</v>
      </c>
      <c r="AJ335" s="35">
        <v>10738.082214829126</v>
      </c>
      <c r="AK335" s="35">
        <v>2304.4174845519074</v>
      </c>
      <c r="AL335" s="35">
        <v>4806.8615876833092</v>
      </c>
      <c r="AM335" s="35">
        <v>8666.7761848924638</v>
      </c>
      <c r="AN335" s="38">
        <v>9.8513121292901559E-2</v>
      </c>
      <c r="AO335" s="38">
        <v>9.6916481711554217E-2</v>
      </c>
      <c r="AP335" s="38">
        <v>8.8285829422701176E-2</v>
      </c>
      <c r="AQ335" s="36">
        <v>17.089190172689523</v>
      </c>
      <c r="AR335" s="36">
        <v>10.328417023507757</v>
      </c>
      <c r="AS335" s="36">
        <v>11.613918190980986</v>
      </c>
      <c r="AT335" s="36">
        <v>11.131042631514827</v>
      </c>
      <c r="AU335" s="36">
        <v>25.429364994119073</v>
      </c>
      <c r="AV335" s="36">
        <v>85.011780004647434</v>
      </c>
      <c r="AW335" s="36">
        <v>125.25149336461415</v>
      </c>
      <c r="AX335" s="36">
        <v>98.566401197739296</v>
      </c>
      <c r="AY335" s="36">
        <v>67.626288963354455</v>
      </c>
      <c r="AZ335" s="40">
        <v>0.99475529768667414</v>
      </c>
      <c r="BA335" s="40">
        <v>0.99443257922271777</v>
      </c>
      <c r="BB335" s="40">
        <v>0.9922305372227358</v>
      </c>
      <c r="BC335" s="40">
        <v>0.99516969355330187</v>
      </c>
      <c r="BD335" s="40">
        <v>0.99470977798502103</v>
      </c>
      <c r="BE335" s="40">
        <v>0.99019107241365745</v>
      </c>
      <c r="BF335" s="36">
        <v>121.81118456617889</v>
      </c>
      <c r="BG335" s="36">
        <v>123.81794910503216</v>
      </c>
      <c r="BH335" s="36">
        <v>135.9221528354856</v>
      </c>
      <c r="BJ335" s="41"/>
      <c r="BK335" s="41"/>
      <c r="BL335" s="35">
        <v>31</v>
      </c>
      <c r="BM335" s="35">
        <v>24</v>
      </c>
      <c r="BN335" s="35">
        <v>15</v>
      </c>
      <c r="BO335" s="35">
        <v>2418</v>
      </c>
      <c r="BP335" s="35">
        <v>1152</v>
      </c>
      <c r="BQ335" s="35">
        <v>360</v>
      </c>
      <c r="BR335" s="35">
        <v>3930</v>
      </c>
      <c r="BS335" s="34">
        <v>104.43088006973267</v>
      </c>
      <c r="BT335" s="35">
        <v>14</v>
      </c>
      <c r="BU335" s="35">
        <v>31</v>
      </c>
      <c r="BV335" s="35">
        <v>78</v>
      </c>
      <c r="BW335" s="35">
        <v>29</v>
      </c>
      <c r="BX335" s="37"/>
      <c r="BY335" s="40">
        <v>0.98465166221202516</v>
      </c>
      <c r="CA335" s="38">
        <v>9.6365829927638355E-2</v>
      </c>
      <c r="CB335" s="38">
        <v>9.7108247534381381E-2</v>
      </c>
      <c r="CC335" s="36">
        <v>40.980452259381615</v>
      </c>
      <c r="CD335" s="36">
        <v>39.031525387178263</v>
      </c>
      <c r="CE335" s="35">
        <v>113.32499016499546</v>
      </c>
      <c r="CF335" s="36">
        <v>23.144710741424621</v>
      </c>
      <c r="CG335" s="42">
        <v>0.98465166221202516</v>
      </c>
      <c r="CH335" s="35">
        <v>3620.769835424675</v>
      </c>
      <c r="CI335" s="42">
        <v>0.99308565495378331</v>
      </c>
      <c r="CJ335" s="42">
        <v>0.99422594118910901</v>
      </c>
      <c r="CK335" s="43">
        <v>0.84979530016235461</v>
      </c>
      <c r="CM335" s="39"/>
      <c r="CN335" s="35"/>
      <c r="CO335" s="42">
        <v>0.99394306356144191</v>
      </c>
      <c r="CQ335" s="37">
        <v>0.87571079801737783</v>
      </c>
    </row>
    <row r="336" spans="1:95" ht="11.25" customHeight="1">
      <c r="A336" s="33">
        <v>44394</v>
      </c>
      <c r="B336" s="34">
        <v>160.70814863840738</v>
      </c>
      <c r="C336" s="35">
        <v>143.5375472108523</v>
      </c>
      <c r="D336" s="35">
        <v>143.5375472108523</v>
      </c>
      <c r="E336" s="35">
        <v>132.6412064830462</v>
      </c>
      <c r="F336" s="34">
        <v>120.01901404062907</v>
      </c>
      <c r="G336" s="36">
        <v>14.117271810770035</v>
      </c>
      <c r="H336" s="34">
        <v>14.117271810770035</v>
      </c>
      <c r="I336" s="34">
        <v>3470.6895370483398</v>
      </c>
      <c r="J336" s="35">
        <v>1017.362429180582</v>
      </c>
      <c r="K336" s="35">
        <v>317.92575911893192</v>
      </c>
      <c r="L336" s="34">
        <v>612.28433609008789</v>
      </c>
      <c r="M336" s="34">
        <v>25.643538852532703</v>
      </c>
      <c r="N336" s="35">
        <v>12.379639446050271</v>
      </c>
      <c r="O336" s="35">
        <v>27.412058773397025</v>
      </c>
      <c r="P336" s="35">
        <v>68.972276913708654</v>
      </c>
      <c r="Q336" s="34">
        <v>9306.9360758463536</v>
      </c>
      <c r="R336" s="34">
        <v>326.62050755818683</v>
      </c>
      <c r="U336" s="36">
        <v>28.884871403376263</v>
      </c>
      <c r="V336" s="38">
        <v>0.87773151043086106</v>
      </c>
      <c r="W336" s="36">
        <v>21.970147474920619</v>
      </c>
      <c r="X336" s="35">
        <v>4082.9738731384277</v>
      </c>
      <c r="Y336" s="34">
        <v>2135.401348748826</v>
      </c>
      <c r="Z336" s="35">
        <v>1947.5725243896018</v>
      </c>
      <c r="AA336" s="34">
        <v>930.21009520901976</v>
      </c>
      <c r="AB336" s="34">
        <v>17.170601427555084</v>
      </c>
      <c r="AC336" s="34">
        <v>10.896340727806091</v>
      </c>
      <c r="AD336" s="34">
        <v>12.282845656077066</v>
      </c>
      <c r="AE336" s="39">
        <v>14.079569332409843</v>
      </c>
      <c r="AF336" s="39">
        <v>10.900311741220522</v>
      </c>
      <c r="AG336" s="39">
        <v>6.8126948382628276</v>
      </c>
      <c r="AH336" s="35">
        <v>3525.8774478034447</v>
      </c>
      <c r="AI336" s="35">
        <v>7352.1176325952902</v>
      </c>
      <c r="AJ336" s="35">
        <v>11133.856572325249</v>
      </c>
      <c r="AK336" s="35">
        <v>2385.5640621805919</v>
      </c>
      <c r="AL336" s="35">
        <v>4978.6487063793293</v>
      </c>
      <c r="AM336" s="35">
        <v>8982.9078964491327</v>
      </c>
      <c r="AN336" s="38">
        <v>9.7971425039217186E-2</v>
      </c>
      <c r="AO336" s="38">
        <v>9.643156980644188E-2</v>
      </c>
      <c r="AP336" s="38">
        <v>8.8400909999664753E-2</v>
      </c>
      <c r="AQ336" s="36">
        <v>16.91266354441348</v>
      </c>
      <c r="AR336" s="36">
        <v>10.150962428017882</v>
      </c>
      <c r="AS336" s="36">
        <v>11.462192758047063</v>
      </c>
      <c r="AT336" s="36">
        <v>11.030773931128264</v>
      </c>
      <c r="AU336" s="36">
        <v>25.187537418793884</v>
      </c>
      <c r="AV336" s="36">
        <v>84.143351057156266</v>
      </c>
      <c r="AW336" s="36">
        <v>126.13965400018708</v>
      </c>
      <c r="AX336" s="36">
        <v>99.215921798149552</v>
      </c>
      <c r="AY336" s="36">
        <v>67.643160353390471</v>
      </c>
      <c r="AZ336" s="40">
        <v>0.99481060280781808</v>
      </c>
      <c r="BA336" s="40">
        <v>0.99449407652757804</v>
      </c>
      <c r="BB336" s="40">
        <v>0.99232183189354839</v>
      </c>
      <c r="BC336" s="40">
        <v>0.99537603114248574</v>
      </c>
      <c r="BD336" s="40">
        <v>0.99494088880251375</v>
      </c>
      <c r="BE336" s="40">
        <v>0.99063294959414894</v>
      </c>
      <c r="BF336" s="36">
        <v>122.48469382982329</v>
      </c>
      <c r="BG336" s="36">
        <v>124.44057505323707</v>
      </c>
      <c r="BH336" s="36">
        <v>135.74520895820538</v>
      </c>
      <c r="BJ336" s="41"/>
      <c r="BK336" s="41"/>
      <c r="BL336" s="35">
        <v>31</v>
      </c>
      <c r="BM336" s="35">
        <v>24</v>
      </c>
      <c r="BN336" s="35">
        <v>15</v>
      </c>
      <c r="BO336" s="35">
        <v>2418</v>
      </c>
      <c r="BP336" s="35">
        <v>1152</v>
      </c>
      <c r="BQ336" s="35">
        <v>360</v>
      </c>
      <c r="BR336" s="35">
        <v>3930</v>
      </c>
      <c r="BS336" s="34">
        <v>105.89031879107158</v>
      </c>
      <c r="BT336" s="35">
        <v>14</v>
      </c>
      <c r="BU336" s="35">
        <v>31</v>
      </c>
      <c r="BV336" s="35">
        <v>78</v>
      </c>
      <c r="BW336" s="35">
        <v>29</v>
      </c>
      <c r="BX336" s="37"/>
      <c r="BY336" s="40">
        <v>0.98481114575705875</v>
      </c>
      <c r="CA336" s="38">
        <v>9.5947388958400714E-2</v>
      </c>
      <c r="CB336" s="38">
        <v>9.6643359226902675E-2</v>
      </c>
      <c r="CC336" s="36">
        <v>40.34978781143824</v>
      </c>
      <c r="CD336" s="36">
        <v>38.52581873047842</v>
      </c>
      <c r="CE336" s="35">
        <v>113.89240284184706</v>
      </c>
      <c r="CF336" s="36">
        <v>22.925571452172942</v>
      </c>
      <c r="CG336" s="42">
        <v>0.98481114575705875</v>
      </c>
      <c r="CH336" s="35">
        <v>3750.0112098787145</v>
      </c>
      <c r="CI336" s="42">
        <v>0.99316174341426511</v>
      </c>
      <c r="CJ336" s="42">
        <v>0.99447789254596075</v>
      </c>
      <c r="CK336" s="43">
        <v>0.85003961447849086</v>
      </c>
      <c r="CM336" s="39"/>
      <c r="CN336" s="35"/>
      <c r="CO336" s="42">
        <v>0.99400041198808764</v>
      </c>
      <c r="CQ336" s="37">
        <v>0.87773151043086106</v>
      </c>
    </row>
    <row r="337" spans="1:95" ht="11.25" customHeight="1">
      <c r="A337" s="33">
        <v>44393</v>
      </c>
      <c r="B337" s="34">
        <v>161.03394397099814</v>
      </c>
      <c r="C337" s="35">
        <v>143.76876650253934</v>
      </c>
      <c r="D337" s="35">
        <v>143.76876650253934</v>
      </c>
      <c r="E337" s="35">
        <v>132.81038002173108</v>
      </c>
      <c r="F337" s="34">
        <v>120.4237786134084</v>
      </c>
      <c r="G337" s="36">
        <v>14.074629445870718</v>
      </c>
      <c r="H337" s="34">
        <v>14.074629445870718</v>
      </c>
      <c r="I337" s="34">
        <v>3470.5669275919595</v>
      </c>
      <c r="J337" s="35">
        <v>1034.7900383452229</v>
      </c>
      <c r="K337" s="35">
        <v>311.13619396190825</v>
      </c>
      <c r="L337" s="34">
        <v>612.31118075052893</v>
      </c>
      <c r="M337" s="34">
        <v>25.952618936697643</v>
      </c>
      <c r="N337" s="35">
        <v>12.528850521164379</v>
      </c>
      <c r="O337" s="35">
        <v>27.742454725435408</v>
      </c>
      <c r="P337" s="35">
        <v>69.803595760772978</v>
      </c>
      <c r="Q337" s="34">
        <v>9447.8482462565098</v>
      </c>
      <c r="R337" s="34">
        <v>326.80729007720947</v>
      </c>
      <c r="U337" s="36">
        <v>28.808755079905193</v>
      </c>
      <c r="V337" s="38">
        <v>0.87994879391917635</v>
      </c>
      <c r="W337" s="36">
        <v>22.199642936968349</v>
      </c>
      <c r="X337" s="35">
        <v>4082.8781083424883</v>
      </c>
      <c r="Y337" s="34">
        <v>2124.6406952848283</v>
      </c>
      <c r="Z337" s="35">
        <v>1958.23741305766</v>
      </c>
      <c r="AA337" s="34">
        <v>923.44737471243718</v>
      </c>
      <c r="AB337" s="34">
        <v>17.265177468458813</v>
      </c>
      <c r="AC337" s="34">
        <v>10.958386480808258</v>
      </c>
      <c r="AD337" s="34">
        <v>12.27360013127327</v>
      </c>
      <c r="AE337" s="39">
        <v>14.008619968910956</v>
      </c>
      <c r="AF337" s="39">
        <v>11.087036125127387</v>
      </c>
      <c r="AG337" s="39">
        <v>6.6672041563266058</v>
      </c>
      <c r="AH337" s="35">
        <v>3571.5823041544845</v>
      </c>
      <c r="AI337" s="35">
        <v>7542.7129544765612</v>
      </c>
      <c r="AJ337" s="35">
        <v>11339.953065041283</v>
      </c>
      <c r="AK337" s="35">
        <v>2423.8694392937591</v>
      </c>
      <c r="AL337" s="35">
        <v>5071.3991613551343</v>
      </c>
      <c r="AM337" s="35">
        <v>9184.7004463174635</v>
      </c>
      <c r="AN337" s="38">
        <v>9.7623077656746729E-2</v>
      </c>
      <c r="AO337" s="38">
        <v>9.8549022144215542E-2</v>
      </c>
      <c r="AP337" s="38">
        <v>8.7606039722899959E-2</v>
      </c>
      <c r="AQ337" s="36">
        <v>16.961210051301482</v>
      </c>
      <c r="AR337" s="36">
        <v>10.188034932834302</v>
      </c>
      <c r="AS337" s="36">
        <v>11.529000957073574</v>
      </c>
      <c r="AT337" s="36">
        <v>10.959551201373813</v>
      </c>
      <c r="AU337" s="36">
        <v>25.517897225572373</v>
      </c>
      <c r="AV337" s="36">
        <v>81.713820149472767</v>
      </c>
      <c r="AW337" s="36">
        <v>126.27002284703504</v>
      </c>
      <c r="AX337" s="36">
        <v>98.996660283116</v>
      </c>
      <c r="AY337" s="36">
        <v>66.967965618915571</v>
      </c>
      <c r="AZ337" s="40">
        <v>0.99483105388514048</v>
      </c>
      <c r="BA337" s="40">
        <v>0.99452962509107212</v>
      </c>
      <c r="BB337" s="40">
        <v>0.99240001389606991</v>
      </c>
      <c r="BC337" s="40">
        <v>0.99547848946659145</v>
      </c>
      <c r="BD337" s="40">
        <v>0.99496827277568234</v>
      </c>
      <c r="BE337" s="40">
        <v>0.99110326780638391</v>
      </c>
      <c r="BF337" s="36">
        <v>122.92175465101904</v>
      </c>
      <c r="BG337" s="36">
        <v>121.76680944067952</v>
      </c>
      <c r="BH337" s="36">
        <v>136.97685728011783</v>
      </c>
      <c r="BJ337" s="41"/>
      <c r="BK337" s="41"/>
      <c r="BL337" s="35">
        <v>31.166666666666668</v>
      </c>
      <c r="BM337" s="35">
        <v>24.666666666666668</v>
      </c>
      <c r="BN337" s="35">
        <v>14.833333333333334</v>
      </c>
      <c r="BO337" s="35">
        <v>2431</v>
      </c>
      <c r="BP337" s="35">
        <v>1184</v>
      </c>
      <c r="BQ337" s="35">
        <v>356</v>
      </c>
      <c r="BR337" s="35">
        <v>3971</v>
      </c>
      <c r="BS337" s="34">
        <v>106.37449097633362</v>
      </c>
      <c r="BT337" s="35">
        <v>14</v>
      </c>
      <c r="BU337" s="35">
        <v>31</v>
      </c>
      <c r="BV337" s="35">
        <v>78</v>
      </c>
      <c r="BW337" s="35">
        <v>29</v>
      </c>
      <c r="BX337" s="37"/>
      <c r="BY337" s="40">
        <v>0.98490713095892501</v>
      </c>
      <c r="CA337" s="38">
        <v>9.6316653823321247E-2</v>
      </c>
      <c r="CB337" s="38">
        <v>9.7001131741036237E-2</v>
      </c>
      <c r="CC337" s="36">
        <v>40.497164080540344</v>
      </c>
      <c r="CD337" s="36">
        <v>38.678245941209354</v>
      </c>
      <c r="CE337" s="35">
        <v>113.80647931016694</v>
      </c>
      <c r="CF337" s="36">
        <v>22.83729445515889</v>
      </c>
      <c r="CG337" s="42">
        <v>0.98490713095892501</v>
      </c>
      <c r="CH337" s="35">
        <v>3819.3695726156197</v>
      </c>
      <c r="CI337" s="42">
        <v>0.99320499929549255</v>
      </c>
      <c r="CJ337" s="42">
        <v>0.99461518465986742</v>
      </c>
      <c r="CK337" s="43">
        <v>0.85002952218940808</v>
      </c>
      <c r="CM337" s="39"/>
      <c r="CN337" s="35"/>
      <c r="CO337" s="42">
        <v>0.99402351394714317</v>
      </c>
      <c r="CQ337" s="37">
        <v>0.87994879391917635</v>
      </c>
    </row>
    <row r="338" spans="1:95" ht="11.25" customHeight="1">
      <c r="A338" s="33">
        <v>44392</v>
      </c>
      <c r="B338" s="34">
        <v>160.24944941202799</v>
      </c>
      <c r="C338" s="35">
        <v>143.16708591580391</v>
      </c>
      <c r="D338" s="35">
        <v>143.16708591580391</v>
      </c>
      <c r="E338" s="35">
        <v>132.31340352694193</v>
      </c>
      <c r="F338" s="34">
        <v>119.91074665387471</v>
      </c>
      <c r="G338" s="36">
        <v>14.085075636704763</v>
      </c>
      <c r="H338" s="34">
        <v>14.085075636704763</v>
      </c>
      <c r="I338" s="34">
        <v>3455.8193384806314</v>
      </c>
      <c r="J338" s="35">
        <v>1112.2177181316974</v>
      </c>
      <c r="K338" s="35">
        <v>278.05442953292436</v>
      </c>
      <c r="L338" s="34">
        <v>609.89680099487305</v>
      </c>
      <c r="M338" s="34">
        <v>25.973988572756451</v>
      </c>
      <c r="N338" s="35">
        <v>12.53916689719277</v>
      </c>
      <c r="O338" s="35">
        <v>27.765298129498273</v>
      </c>
      <c r="P338" s="35">
        <v>69.861072712931147</v>
      </c>
      <c r="Q338" s="34">
        <v>9447.5360209147129</v>
      </c>
      <c r="R338" s="34">
        <v>323.0683906873067</v>
      </c>
      <c r="U338" s="36">
        <v>28.799208667543198</v>
      </c>
      <c r="V338" s="38">
        <v>0.88022735685783393</v>
      </c>
      <c r="W338" s="36">
        <v>22.051638336442458</v>
      </c>
      <c r="X338" s="35">
        <v>4065.7161394755044</v>
      </c>
      <c r="Y338" s="34">
        <v>2065.5471908160098</v>
      </c>
      <c r="Z338" s="35">
        <v>2000.1689486594948</v>
      </c>
      <c r="AA338" s="34">
        <v>887.95123052779741</v>
      </c>
      <c r="AB338" s="34">
        <v>17.082363496224087</v>
      </c>
      <c r="AC338" s="34">
        <v>10.853682388861975</v>
      </c>
      <c r="AD338" s="34">
        <v>12.218044648567835</v>
      </c>
      <c r="AE338" s="39">
        <v>13.618992466918746</v>
      </c>
      <c r="AF338" s="39">
        <v>11.916618408553902</v>
      </c>
      <c r="AG338" s="39">
        <v>5.9583092042769508</v>
      </c>
      <c r="AH338" s="35">
        <v>3514.8939840995436</v>
      </c>
      <c r="AI338" s="35">
        <v>7882.753587870624</v>
      </c>
      <c r="AJ338" s="35">
        <v>11444.683028655621</v>
      </c>
      <c r="AK338" s="35">
        <v>2419.3645160683682</v>
      </c>
      <c r="AL338" s="35">
        <v>5123.3537537612656</v>
      </c>
      <c r="AM338" s="35">
        <v>9443.3958808841453</v>
      </c>
      <c r="AN338" s="38">
        <v>9.5452655176360521E-2</v>
      </c>
      <c r="AO338" s="38">
        <v>0.10684080071967716</v>
      </c>
      <c r="AP338" s="38">
        <v>8.0489887349084049E-2</v>
      </c>
      <c r="AQ338" s="36">
        <v>16.678930057832911</v>
      </c>
      <c r="AR338" s="36">
        <v>10.056983565666039</v>
      </c>
      <c r="AS338" s="36">
        <v>11.915278524329549</v>
      </c>
      <c r="AT338" s="36">
        <v>10.686739642088829</v>
      </c>
      <c r="AU338" s="36">
        <v>27.180085684340899</v>
      </c>
      <c r="AV338" s="36">
        <v>71.106043564872763</v>
      </c>
      <c r="AW338" s="36">
        <v>125.5890652813553</v>
      </c>
      <c r="AX338" s="36">
        <v>98.17722680650931</v>
      </c>
      <c r="AY338" s="36">
        <v>65.159325412847494</v>
      </c>
      <c r="AZ338" s="40">
        <v>0.99481716508036999</v>
      </c>
      <c r="BA338" s="40">
        <v>0.99458064005259939</v>
      </c>
      <c r="BB338" s="40">
        <v>0.99260212389757507</v>
      </c>
      <c r="BC338" s="40">
        <v>0.99558283194983133</v>
      </c>
      <c r="BD338" s="40">
        <v>0.99469486453782607</v>
      </c>
      <c r="BE338" s="40">
        <v>0.99247028881752064</v>
      </c>
      <c r="BF338" s="36">
        <v>125.71677527281483</v>
      </c>
      <c r="BG338" s="36">
        <v>112.3166423236093</v>
      </c>
      <c r="BH338" s="36">
        <v>149.08705174298589</v>
      </c>
      <c r="BJ338" s="41"/>
      <c r="BK338" s="41"/>
      <c r="BL338" s="35">
        <v>32</v>
      </c>
      <c r="BM338" s="35">
        <v>28</v>
      </c>
      <c r="BN338" s="35">
        <v>14</v>
      </c>
      <c r="BO338" s="35">
        <v>2496</v>
      </c>
      <c r="BP338" s="35">
        <v>1344</v>
      </c>
      <c r="BQ338" s="35">
        <v>336</v>
      </c>
      <c r="BR338" s="35">
        <v>4176</v>
      </c>
      <c r="BS338" s="34">
        <v>105.85962629318237</v>
      </c>
      <c r="BT338" s="35">
        <v>14</v>
      </c>
      <c r="BU338" s="35">
        <v>31</v>
      </c>
      <c r="BV338" s="35">
        <v>78</v>
      </c>
      <c r="BW338" s="35">
        <v>29</v>
      </c>
      <c r="BX338" s="37"/>
      <c r="BY338" s="40">
        <v>0.98503420585209178</v>
      </c>
      <c r="CA338" s="38">
        <v>9.6702818897857618E-2</v>
      </c>
      <c r="CB338" s="38">
        <v>9.7913904606497668E-2</v>
      </c>
      <c r="CC338" s="36">
        <v>40.154090533653893</v>
      </c>
      <c r="CD338" s="36">
        <v>38.651192147828503</v>
      </c>
      <c r="CE338" s="35">
        <v>112.8847784770947</v>
      </c>
      <c r="CF338" s="36">
        <v>22.55713056153575</v>
      </c>
      <c r="CG338" s="42">
        <v>0.98503420585209178</v>
      </c>
      <c r="CH338" s="35">
        <v>3854.7658747937885</v>
      </c>
      <c r="CI338" s="42">
        <v>0.99326185054646265</v>
      </c>
      <c r="CJ338" s="42">
        <v>0.99480067547681994</v>
      </c>
      <c r="CK338" s="43">
        <v>0.84999031411141446</v>
      </c>
      <c r="CM338" s="39"/>
      <c r="CN338" s="35"/>
      <c r="CO338" s="42">
        <v>0.99409683242215074</v>
      </c>
      <c r="CQ338" s="37">
        <v>0.88022735685783393</v>
      </c>
    </row>
    <row r="339" spans="1:95" ht="11.25" customHeight="1">
      <c r="A339" s="33">
        <v>44391</v>
      </c>
      <c r="B339" s="34">
        <v>160.73413578669229</v>
      </c>
      <c r="C339" s="35">
        <v>143.52096348007518</v>
      </c>
      <c r="D339" s="35">
        <v>143.52096348007518</v>
      </c>
      <c r="E339" s="35">
        <v>132.61650067567822</v>
      </c>
      <c r="F339" s="34">
        <v>120.16131973266602</v>
      </c>
      <c r="G339" s="36">
        <v>14.293585906426111</v>
      </c>
      <c r="H339" s="34">
        <v>14.293585906426111</v>
      </c>
      <c r="I339" s="34">
        <v>3467.741610209147</v>
      </c>
      <c r="J339" s="35">
        <v>1116.0547711017946</v>
      </c>
      <c r="K339" s="35">
        <v>279.01369277544865</v>
      </c>
      <c r="L339" s="34">
        <v>612.85187848409021</v>
      </c>
      <c r="M339" s="34">
        <v>26.005097985267639</v>
      </c>
      <c r="N339" s="35">
        <v>12.554185234267136</v>
      </c>
      <c r="O339" s="35">
        <v>27.798553018734371</v>
      </c>
      <c r="P339" s="35">
        <v>69.944746305202614</v>
      </c>
      <c r="Q339" s="34">
        <v>9407.3996887207031</v>
      </c>
      <c r="R339" s="34">
        <v>326.39854590098065</v>
      </c>
      <c r="U339" s="36">
        <v>28.828856083384736</v>
      </c>
      <c r="V339" s="38">
        <v>0.87936259529817606</v>
      </c>
      <c r="W339" s="36">
        <v>22.078049894745654</v>
      </c>
      <c r="X339" s="35">
        <v>4080.5934886932373</v>
      </c>
      <c r="Y339" s="34">
        <v>2072.6731463319038</v>
      </c>
      <c r="Z339" s="35">
        <v>2007.9203423613333</v>
      </c>
      <c r="AA339" s="34">
        <v>891.86557125953891</v>
      </c>
      <c r="AB339" s="34">
        <v>17.2131723066171</v>
      </c>
      <c r="AC339" s="34">
        <v>10.904462804396948</v>
      </c>
      <c r="AD339" s="34">
        <v>12.313070694605509</v>
      </c>
      <c r="AE339" s="39">
        <v>13.665976789001563</v>
      </c>
      <c r="AF339" s="39">
        <v>11.95772969037637</v>
      </c>
      <c r="AG339" s="39">
        <v>5.978864845188185</v>
      </c>
      <c r="AH339" s="35">
        <v>3506.5210881924968</v>
      </c>
      <c r="AI339" s="35">
        <v>7859.6938171689235</v>
      </c>
      <c r="AJ339" s="35">
        <v>11406.140732583299</v>
      </c>
      <c r="AK339" s="35">
        <v>2413.907145435252</v>
      </c>
      <c r="AL339" s="35">
        <v>5109.9428149583546</v>
      </c>
      <c r="AM339" s="35">
        <v>9413.8111961671766</v>
      </c>
      <c r="AN339" s="38">
        <v>9.550676577909889E-2</v>
      </c>
      <c r="AO339" s="38">
        <v>0.10690023582389786</v>
      </c>
      <c r="AP339" s="38">
        <v>8.0420808043821915E-2</v>
      </c>
      <c r="AQ339" s="36">
        <v>16.713040570078487</v>
      </c>
      <c r="AR339" s="36">
        <v>10.043125618638616</v>
      </c>
      <c r="AS339" s="36">
        <v>11.925814700773801</v>
      </c>
      <c r="AT339" s="36">
        <v>10.750153122633733</v>
      </c>
      <c r="AU339" s="36">
        <v>27.351289113289177</v>
      </c>
      <c r="AV339" s="36">
        <v>71.590913163593882</v>
      </c>
      <c r="AW339" s="36">
        <v>125.82719892595271</v>
      </c>
      <c r="AX339" s="36">
        <v>98.364424861752468</v>
      </c>
      <c r="AY339" s="36">
        <v>65.375992048436132</v>
      </c>
      <c r="AZ339" s="40">
        <v>0.99479922611853266</v>
      </c>
      <c r="BA339" s="40">
        <v>0.99455990917601667</v>
      </c>
      <c r="BB339" s="40">
        <v>0.99256998628422888</v>
      </c>
      <c r="BC339" s="40">
        <v>0.99554657554124948</v>
      </c>
      <c r="BD339" s="40">
        <v>0.9946474373385894</v>
      </c>
      <c r="BE339" s="40">
        <v>0.99239511907857869</v>
      </c>
      <c r="BF339" s="36">
        <v>125.64554879551928</v>
      </c>
      <c r="BG339" s="36">
        <v>112.25419576967261</v>
      </c>
      <c r="BH339" s="36">
        <v>149.21511349974384</v>
      </c>
      <c r="BJ339" s="41"/>
      <c r="BK339" s="41"/>
      <c r="BL339" s="35">
        <v>32</v>
      </c>
      <c r="BM339" s="35">
        <v>28</v>
      </c>
      <c r="BN339" s="35">
        <v>14</v>
      </c>
      <c r="BO339" s="35">
        <v>2496</v>
      </c>
      <c r="BP339" s="35">
        <v>1344</v>
      </c>
      <c r="BQ339" s="35">
        <v>336</v>
      </c>
      <c r="BR339" s="35">
        <v>4176</v>
      </c>
      <c r="BS339" s="34">
        <v>105.90076080958049</v>
      </c>
      <c r="BT339" s="35">
        <v>14</v>
      </c>
      <c r="BU339" s="35">
        <v>31</v>
      </c>
      <c r="BV339" s="35">
        <v>78</v>
      </c>
      <c r="BW339" s="35">
        <v>29</v>
      </c>
      <c r="BX339" s="37"/>
      <c r="BY339" s="40">
        <v>0.98498391114242023</v>
      </c>
      <c r="CA339" s="38">
        <v>9.6738922955790257E-2</v>
      </c>
      <c r="CB339" s="38">
        <v>9.7959817010218803E-2</v>
      </c>
      <c r="CC339" s="36">
        <v>40.430705805619553</v>
      </c>
      <c r="CD339" s="36">
        <v>38.681980889490902</v>
      </c>
      <c r="CE339" s="35">
        <v>113.15150385040394</v>
      </c>
      <c r="CF339" s="36">
        <v>22.698436220167309</v>
      </c>
      <c r="CG339" s="42">
        <v>0.98498391114242023</v>
      </c>
      <c r="CH339" s="35">
        <v>3844.807456949854</v>
      </c>
      <c r="CI339" s="42">
        <v>0.99323630681732555</v>
      </c>
      <c r="CJ339" s="42">
        <v>0.99475461828237099</v>
      </c>
      <c r="CK339" s="43">
        <v>0.84981305288502307</v>
      </c>
      <c r="CM339" s="39"/>
      <c r="CN339" s="35"/>
      <c r="CO339" s="42">
        <v>0.99405985294108046</v>
      </c>
      <c r="CQ339" s="37">
        <v>0.87936259529817606</v>
      </c>
    </row>
    <row r="340" spans="1:95" ht="11.25" customHeight="1">
      <c r="A340" s="33">
        <v>44390</v>
      </c>
      <c r="B340" s="34">
        <v>160.57218805948892</v>
      </c>
      <c r="C340" s="35">
        <v>143.3559233546257</v>
      </c>
      <c r="D340" s="35">
        <v>143.3559233546257</v>
      </c>
      <c r="E340" s="35">
        <v>132.30702753861746</v>
      </c>
      <c r="F340" s="34">
        <v>119.8408506711324</v>
      </c>
      <c r="G340" s="36">
        <v>14.367792109648386</v>
      </c>
      <c r="H340" s="34">
        <v>14.367792109648386</v>
      </c>
      <c r="I340" s="34">
        <v>3472.7945022583008</v>
      </c>
      <c r="J340" s="35">
        <v>1117.6809892325566</v>
      </c>
      <c r="K340" s="35">
        <v>279.42024730813915</v>
      </c>
      <c r="L340" s="34">
        <v>611.76995976765954</v>
      </c>
      <c r="M340" s="34">
        <v>25.770438412825268</v>
      </c>
      <c r="N340" s="35">
        <v>12.440901302743233</v>
      </c>
      <c r="O340" s="35">
        <v>27.54771002750287</v>
      </c>
      <c r="P340" s="35">
        <v>69.313592972426576</v>
      </c>
      <c r="Q340" s="34">
        <v>9190.3840942382813</v>
      </c>
      <c r="R340" s="34">
        <v>327.26581986745197</v>
      </c>
      <c r="U340" s="36">
        <v>28.730010588963825</v>
      </c>
      <c r="V340" s="38">
        <v>0.88224971311490052</v>
      </c>
      <c r="W340" s="36">
        <v>21.878826428962235</v>
      </c>
      <c r="X340" s="35">
        <v>4084.5644620259604</v>
      </c>
      <c r="Y340" s="34">
        <v>2075.6932657176048</v>
      </c>
      <c r="Z340" s="35">
        <v>2008.8711963083551</v>
      </c>
      <c r="AA340" s="34">
        <v>891.19020707579875</v>
      </c>
      <c r="AB340" s="34">
        <v>17.216264704863232</v>
      </c>
      <c r="AC340" s="34">
        <v>11.048895816008249</v>
      </c>
      <c r="AD340" s="34">
        <v>12.289056956768036</v>
      </c>
      <c r="AE340" s="39">
        <v>13.685889664072121</v>
      </c>
      <c r="AF340" s="39">
        <v>11.975153456063108</v>
      </c>
      <c r="AG340" s="39">
        <v>5.9875767280315539</v>
      </c>
      <c r="AH340" s="35">
        <v>3424.6654056560046</v>
      </c>
      <c r="AI340" s="35">
        <v>7685.1407076097521</v>
      </c>
      <c r="AJ340" s="35">
        <v>11163.599010198162</v>
      </c>
      <c r="AK340" s="35">
        <v>2356.9761229298038</v>
      </c>
      <c r="AL340" s="35">
        <v>4993.1704271178314</v>
      </c>
      <c r="AM340" s="35">
        <v>9208.9122253155165</v>
      </c>
      <c r="AN340" s="38">
        <v>9.592458966722256E-2</v>
      </c>
      <c r="AO340" s="38">
        <v>0.10711222865882628</v>
      </c>
      <c r="AP340" s="38">
        <v>8.0028565317599429E-2</v>
      </c>
      <c r="AQ340" s="36">
        <v>16.695794230875354</v>
      </c>
      <c r="AR340" s="36">
        <v>10.174699968172733</v>
      </c>
      <c r="AS340" s="36">
        <v>11.923437277899685</v>
      </c>
      <c r="AT340" s="36">
        <v>10.96223815762421</v>
      </c>
      <c r="AU340" s="36">
        <v>27.869979928204089</v>
      </c>
      <c r="AV340" s="36">
        <v>72.867565115505045</v>
      </c>
      <c r="AW340" s="36">
        <v>125.87358748927362</v>
      </c>
      <c r="AX340" s="36">
        <v>98.635569751521558</v>
      </c>
      <c r="AY340" s="36">
        <v>66.008153833511088</v>
      </c>
      <c r="AZ340" s="40">
        <v>0.99472166850494903</v>
      </c>
      <c r="BA340" s="40">
        <v>0.99448292213742762</v>
      </c>
      <c r="BB340" s="40">
        <v>0.99247320516511361</v>
      </c>
      <c r="BC340" s="40">
        <v>0.99534902451875595</v>
      </c>
      <c r="BD340" s="40">
        <v>0.99441837999823868</v>
      </c>
      <c r="BE340" s="40">
        <v>0.9920872777009222</v>
      </c>
      <c r="BF340" s="36">
        <v>125.09826772915976</v>
      </c>
      <c r="BG340" s="36">
        <v>112.03202613048397</v>
      </c>
      <c r="BH340" s="36">
        <v>149.9464591471444</v>
      </c>
      <c r="BJ340" s="41"/>
      <c r="BK340" s="41"/>
      <c r="BL340" s="35">
        <v>32</v>
      </c>
      <c r="BM340" s="35">
        <v>28</v>
      </c>
      <c r="BN340" s="35">
        <v>14</v>
      </c>
      <c r="BO340" s="35">
        <v>2496</v>
      </c>
      <c r="BP340" s="35">
        <v>1344</v>
      </c>
      <c r="BQ340" s="35">
        <v>336</v>
      </c>
      <c r="BR340" s="35">
        <v>4176</v>
      </c>
      <c r="BS340" s="34">
        <v>105.47429307301839</v>
      </c>
      <c r="BT340" s="35">
        <v>14</v>
      </c>
      <c r="BU340" s="35">
        <v>31</v>
      </c>
      <c r="BV340" s="35">
        <v>78</v>
      </c>
      <c r="BW340" s="35">
        <v>29</v>
      </c>
      <c r="BX340" s="37"/>
      <c r="BY340" s="40">
        <v>0.98475700809788902</v>
      </c>
      <c r="CA340" s="38">
        <v>9.6961270248596049E-2</v>
      </c>
      <c r="CB340" s="38">
        <v>9.8246218647883965E-2</v>
      </c>
      <c r="CC340" s="36">
        <v>40.554217477639519</v>
      </c>
      <c r="CD340" s="36">
        <v>38.793931476947776</v>
      </c>
      <c r="CE340" s="35">
        <v>113.41386005505291</v>
      </c>
      <c r="CF340" s="36">
        <v>23.130332425044582</v>
      </c>
      <c r="CG340" s="42">
        <v>0.98475700809788902</v>
      </c>
      <c r="CH340" s="35">
        <v>3756.7116773431917</v>
      </c>
      <c r="CI340" s="42">
        <v>0.99314016069738675</v>
      </c>
      <c r="CJ340" s="42">
        <v>0.99452933878133698</v>
      </c>
      <c r="CK340" s="43">
        <v>0.85022394297965875</v>
      </c>
      <c r="CM340" s="39"/>
      <c r="CN340" s="35"/>
      <c r="CO340" s="42">
        <v>0.99394682634549136</v>
      </c>
      <c r="CQ340" s="37">
        <v>0.88224971311490052</v>
      </c>
    </row>
    <row r="341" spans="1:95" ht="11.25" customHeight="1">
      <c r="A341" s="33">
        <v>44389</v>
      </c>
      <c r="B341" s="34">
        <v>159.10684410730997</v>
      </c>
      <c r="C341" s="35">
        <v>141.82883814970651</v>
      </c>
      <c r="D341" s="35">
        <v>141.82883814970651</v>
      </c>
      <c r="E341" s="35">
        <v>130.67465278506279</v>
      </c>
      <c r="F341" s="34">
        <v>118.13352719942729</v>
      </c>
      <c r="G341" s="36">
        <v>14.264429986476898</v>
      </c>
      <c r="H341" s="34">
        <v>14.264429986476898</v>
      </c>
      <c r="I341" s="34">
        <v>3469.120979309082</v>
      </c>
      <c r="J341" s="35">
        <v>1116.4987059845321</v>
      </c>
      <c r="K341" s="35">
        <v>279.12467649613302</v>
      </c>
      <c r="L341" s="34">
        <v>611.94935925801599</v>
      </c>
      <c r="M341" s="34">
        <v>24.593698680400848</v>
      </c>
      <c r="N341" s="35">
        <v>11.872820052607306</v>
      </c>
      <c r="O341" s="35">
        <v>26.289815830773318</v>
      </c>
      <c r="P341" s="35">
        <v>66.148568864526425</v>
      </c>
      <c r="Q341" s="34">
        <v>8807.8371988932286</v>
      </c>
      <c r="R341" s="34">
        <v>323.31133556365967</v>
      </c>
      <c r="U341" s="36">
        <v>28.538094979745374</v>
      </c>
      <c r="V341" s="38">
        <v>0.88788780422559233</v>
      </c>
      <c r="W341" s="36">
        <v>20.87978698906802</v>
      </c>
      <c r="X341" s="35">
        <v>4081.0703385670981</v>
      </c>
      <c r="Y341" s="34">
        <v>2073.497596828417</v>
      </c>
      <c r="Z341" s="35">
        <v>2007.5727417386811</v>
      </c>
      <c r="AA341" s="34">
        <v>891.07403575414901</v>
      </c>
      <c r="AB341" s="34">
        <v>17.278005957603455</v>
      </c>
      <c r="AC341" s="34">
        <v>11.154185364643732</v>
      </c>
      <c r="AD341" s="34">
        <v>12.473070929447809</v>
      </c>
      <c r="AE341" s="39">
        <v>13.671412726341211</v>
      </c>
      <c r="AF341" s="39">
        <v>11.962486135548557</v>
      </c>
      <c r="AG341" s="39">
        <v>5.9812430677742787</v>
      </c>
      <c r="AH341" s="35">
        <v>3297.7556401393522</v>
      </c>
      <c r="AI341" s="35">
        <v>7396.8396813681247</v>
      </c>
      <c r="AJ341" s="35">
        <v>10740.542480161179</v>
      </c>
      <c r="AK341" s="35">
        <v>2269.8532098677188</v>
      </c>
      <c r="AL341" s="35">
        <v>4807.1476599419557</v>
      </c>
      <c r="AM341" s="35">
        <v>8861.7984371827442</v>
      </c>
      <c r="AN341" s="38">
        <v>9.717668412871272E-2</v>
      </c>
      <c r="AO341" s="38">
        <v>0.10828933356703303</v>
      </c>
      <c r="AP341" s="38">
        <v>8.0268433225247141E-2</v>
      </c>
      <c r="AQ341" s="36">
        <v>16.775456291643277</v>
      </c>
      <c r="AR341" s="36">
        <v>10.279179169213405</v>
      </c>
      <c r="AS341" s="36">
        <v>12.101212893327066</v>
      </c>
      <c r="AT341" s="36">
        <v>10.921080522740152</v>
      </c>
      <c r="AU341" s="36">
        <v>27.773751724261</v>
      </c>
      <c r="AV341" s="36">
        <v>72.649008130372536</v>
      </c>
      <c r="AW341" s="36">
        <v>124.91350919295579</v>
      </c>
      <c r="AX341" s="36">
        <v>98.083026260351829</v>
      </c>
      <c r="AY341" s="36">
        <v>66.161410664177055</v>
      </c>
      <c r="AZ341" s="40">
        <v>0.99476934455453203</v>
      </c>
      <c r="BA341" s="40">
        <v>0.99453109875324885</v>
      </c>
      <c r="BB341" s="40">
        <v>0.99253553673857253</v>
      </c>
      <c r="BC341" s="40">
        <v>0.99518864018375142</v>
      </c>
      <c r="BD341" s="40">
        <v>0.99422240511651006</v>
      </c>
      <c r="BE341" s="40">
        <v>0.99180200174430189</v>
      </c>
      <c r="BF341" s="36">
        <v>123.48641145344833</v>
      </c>
      <c r="BG341" s="36">
        <v>110.81423815921616</v>
      </c>
      <c r="BH341" s="36">
        <v>149.49837087670466</v>
      </c>
      <c r="BJ341" s="41"/>
      <c r="BK341" s="41"/>
      <c r="BL341" s="35">
        <v>32</v>
      </c>
      <c r="BM341" s="35">
        <v>28</v>
      </c>
      <c r="BN341" s="35">
        <v>14</v>
      </c>
      <c r="BO341" s="35">
        <v>2496</v>
      </c>
      <c r="BP341" s="35">
        <v>1344</v>
      </c>
      <c r="BQ341" s="35">
        <v>336</v>
      </c>
      <c r="BR341" s="35">
        <v>4176</v>
      </c>
      <c r="BS341" s="34">
        <v>103.8842047850291</v>
      </c>
      <c r="BT341" s="35">
        <v>14</v>
      </c>
      <c r="BU341" s="35">
        <v>31</v>
      </c>
      <c r="BV341" s="35">
        <v>78</v>
      </c>
      <c r="BW341" s="35">
        <v>29</v>
      </c>
      <c r="BX341" s="37"/>
      <c r="BY341" s="40">
        <v>0.98489585183198136</v>
      </c>
      <c r="CA341" s="38">
        <v>9.8027411804420733E-2</v>
      </c>
      <c r="CB341" s="38">
        <v>9.9392735024674911E-2</v>
      </c>
      <c r="CC341" s="36">
        <v>40.905262251694992</v>
      </c>
      <c r="CD341" s="36">
        <v>39.155848354183746</v>
      </c>
      <c r="CE341" s="35">
        <v>112.8085284117232</v>
      </c>
      <c r="CF341" s="36">
        <v>23.049918465674626</v>
      </c>
      <c r="CG341" s="42">
        <v>0.98489585183198136</v>
      </c>
      <c r="CH341" s="35">
        <v>3616.840120135349</v>
      </c>
      <c r="CI341" s="42">
        <v>0.99320022509607631</v>
      </c>
      <c r="CJ341" s="42">
        <v>0.9943375828119223</v>
      </c>
      <c r="CK341" s="43">
        <v>0.85005174905344139</v>
      </c>
      <c r="CM341" s="39"/>
      <c r="CN341" s="35"/>
      <c r="CO341" s="42">
        <v>0.99396787055926961</v>
      </c>
      <c r="CQ341" s="37">
        <v>0.88788780422559233</v>
      </c>
    </row>
    <row r="342" spans="1:95" ht="11.25" customHeight="1">
      <c r="A342" s="33">
        <v>44388</v>
      </c>
      <c r="B342" s="34">
        <v>159.21411069234213</v>
      </c>
      <c r="C342" s="35">
        <v>142.12886620561284</v>
      </c>
      <c r="D342" s="35">
        <v>142.12886620561284</v>
      </c>
      <c r="E342" s="35">
        <v>131.19606371720633</v>
      </c>
      <c r="F342" s="34">
        <v>118.70208509763081</v>
      </c>
      <c r="G342" s="36">
        <v>14.200791299343109</v>
      </c>
      <c r="H342" s="34">
        <v>14.200791299343109</v>
      </c>
      <c r="I342" s="34">
        <v>3462.4064280192056</v>
      </c>
      <c r="J342" s="35">
        <v>1114.3377009716985</v>
      </c>
      <c r="K342" s="35">
        <v>278.58442524292462</v>
      </c>
      <c r="L342" s="34">
        <v>610.37600008646643</v>
      </c>
      <c r="M342" s="34">
        <v>25.351116955280304</v>
      </c>
      <c r="N342" s="35">
        <v>12.238470254273251</v>
      </c>
      <c r="O342" s="35">
        <v>27.099469848747908</v>
      </c>
      <c r="P342" s="35">
        <v>68.185762845236681</v>
      </c>
      <c r="Q342" s="34">
        <v>9106.8917439778652</v>
      </c>
      <c r="R342" s="34">
        <v>323.13315518697101</v>
      </c>
      <c r="U342" s="36">
        <v>28.652745573608968</v>
      </c>
      <c r="V342" s="38">
        <v>0.88451442202504116</v>
      </c>
      <c r="W342" s="36">
        <v>21.522826998894338</v>
      </c>
      <c r="X342" s="35">
        <v>4072.7824281056719</v>
      </c>
      <c r="Y342" s="34">
        <v>2069.4843018045826</v>
      </c>
      <c r="Z342" s="35">
        <v>2003.2981263010897</v>
      </c>
      <c r="AA342" s="34">
        <v>888.960425329391</v>
      </c>
      <c r="AB342" s="34">
        <v>17.085244486729305</v>
      </c>
      <c r="AC342" s="34">
        <v>10.9328024884065</v>
      </c>
      <c r="AD342" s="34">
        <v>12.227982183297476</v>
      </c>
      <c r="AE342" s="39">
        <v>13.644951440469775</v>
      </c>
      <c r="AF342" s="39">
        <v>11.939332510411054</v>
      </c>
      <c r="AG342" s="39">
        <v>5.9696662552055271</v>
      </c>
      <c r="AH342" s="35">
        <v>3395.2532518030393</v>
      </c>
      <c r="AI342" s="35">
        <v>7617.3317999131677</v>
      </c>
      <c r="AJ342" s="35">
        <v>11062.871122418555</v>
      </c>
      <c r="AK342" s="35">
        <v>2336.8390854984723</v>
      </c>
      <c r="AL342" s="35">
        <v>4949.7787745274718</v>
      </c>
      <c r="AM342" s="35">
        <v>9126.7968502136646</v>
      </c>
      <c r="AN342" s="38">
        <v>9.6671039273099654E-2</v>
      </c>
      <c r="AO342" s="38">
        <v>0.10792741685011394</v>
      </c>
      <c r="AP342" s="38">
        <v>8.0669735409477583E-2</v>
      </c>
      <c r="AQ342" s="36">
        <v>16.639773490021955</v>
      </c>
      <c r="AR342" s="36">
        <v>10.108561429847214</v>
      </c>
      <c r="AS342" s="36">
        <v>11.907217304495694</v>
      </c>
      <c r="AT342" s="36">
        <v>10.872095352808554</v>
      </c>
      <c r="AU342" s="36">
        <v>27.644892230769813</v>
      </c>
      <c r="AV342" s="36">
        <v>72.295597611058582</v>
      </c>
      <c r="AW342" s="36">
        <v>124.84769407341338</v>
      </c>
      <c r="AX342" s="36">
        <v>97.848277138672842</v>
      </c>
      <c r="AY342" s="36">
        <v>65.455227671233331</v>
      </c>
      <c r="AZ342" s="40">
        <v>0.99476281001536637</v>
      </c>
      <c r="BA342" s="40">
        <v>0.99452511494287243</v>
      </c>
      <c r="BB342" s="40">
        <v>0.99252905877447684</v>
      </c>
      <c r="BC342" s="40">
        <v>0.99534752075131028</v>
      </c>
      <c r="BD342" s="40">
        <v>0.99441492367840034</v>
      </c>
      <c r="BE342" s="40">
        <v>0.99207875459511663</v>
      </c>
      <c r="BF342" s="36">
        <v>124.13231605072029</v>
      </c>
      <c r="BG342" s="36">
        <v>111.1858353532653</v>
      </c>
      <c r="BH342" s="36">
        <v>148.75467161368877</v>
      </c>
      <c r="BJ342" s="41"/>
      <c r="BK342" s="41"/>
      <c r="BL342" s="35">
        <v>32</v>
      </c>
      <c r="BM342" s="35">
        <v>28</v>
      </c>
      <c r="BN342" s="35">
        <v>14</v>
      </c>
      <c r="BO342" s="35">
        <v>2496</v>
      </c>
      <c r="BP342" s="35">
        <v>1344</v>
      </c>
      <c r="BQ342" s="35">
        <v>336</v>
      </c>
      <c r="BR342" s="35">
        <v>4176</v>
      </c>
      <c r="BS342" s="34">
        <v>104.47901487350464</v>
      </c>
      <c r="BT342" s="35">
        <v>14</v>
      </c>
      <c r="BU342" s="35">
        <v>31</v>
      </c>
      <c r="BV342" s="35">
        <v>78</v>
      </c>
      <c r="BW342" s="35">
        <v>29</v>
      </c>
      <c r="BX342" s="37"/>
      <c r="BY342" s="40">
        <v>0.98487635817479402</v>
      </c>
      <c r="CA342" s="38">
        <v>9.7712871479564686E-2</v>
      </c>
      <c r="CB342" s="38">
        <v>9.9006320251387531E-2</v>
      </c>
      <c r="CC342" s="36">
        <v>40.246029158433281</v>
      </c>
      <c r="CD342" s="36">
        <v>38.655552224364861</v>
      </c>
      <c r="CE342" s="35">
        <v>112.49734087859765</v>
      </c>
      <c r="CF342" s="36">
        <v>22.943286377199023</v>
      </c>
      <c r="CG342" s="42">
        <v>0.98487635817479402</v>
      </c>
      <c r="CH342" s="35">
        <v>3724.103633151557</v>
      </c>
      <c r="CI342" s="42">
        <v>0.99319269293968959</v>
      </c>
      <c r="CJ342" s="42">
        <v>0.99452608710298807</v>
      </c>
      <c r="CK342" s="43">
        <v>0.85013292242807981</v>
      </c>
      <c r="CM342" s="39"/>
      <c r="CN342" s="35"/>
      <c r="CO342" s="42">
        <v>0.99399577601850919</v>
      </c>
      <c r="CQ342" s="37">
        <v>0.88451442202504116</v>
      </c>
    </row>
    <row r="343" spans="1:95" ht="11.25" customHeight="1">
      <c r="A343" s="33">
        <v>44387</v>
      </c>
      <c r="B343" s="34">
        <v>160.12709871927896</v>
      </c>
      <c r="C343" s="35">
        <v>143.08349658052126</v>
      </c>
      <c r="D343" s="35">
        <v>143.08349658052126</v>
      </c>
      <c r="E343" s="35">
        <v>132.1102023422718</v>
      </c>
      <c r="F343" s="34">
        <v>119.73542928695679</v>
      </c>
      <c r="G343" s="36">
        <v>14.159622400999069</v>
      </c>
      <c r="H343" s="34">
        <v>14.159622400999069</v>
      </c>
      <c r="I343" s="34">
        <v>3468.6104049682617</v>
      </c>
      <c r="J343" s="35">
        <v>1116.3343832081762</v>
      </c>
      <c r="K343" s="35">
        <v>279.08359580204404</v>
      </c>
      <c r="L343" s="34">
        <v>612.73444112141931</v>
      </c>
      <c r="M343" s="34">
        <v>26.047064264615376</v>
      </c>
      <c r="N343" s="35">
        <v>12.574444817400527</v>
      </c>
      <c r="O343" s="35">
        <v>27.843413524244021</v>
      </c>
      <c r="P343" s="35">
        <v>70.057621125517215</v>
      </c>
      <c r="Q343" s="34">
        <v>9470.2071634928379</v>
      </c>
      <c r="R343" s="34">
        <v>339.47453784942627</v>
      </c>
      <c r="U343" s="36">
        <v>28.706879968996404</v>
      </c>
      <c r="V343" s="38">
        <v>0.8829269625598275</v>
      </c>
      <c r="W343" s="36">
        <v>22.113678816807823</v>
      </c>
      <c r="X343" s="35">
        <v>4081.3448460896811</v>
      </c>
      <c r="Y343" s="34">
        <v>2073.1924259580414</v>
      </c>
      <c r="Z343" s="35">
        <v>2008.1524201316395</v>
      </c>
      <c r="AA343" s="34">
        <v>891.8180369234633</v>
      </c>
      <c r="AB343" s="34">
        <v>17.043602138757706</v>
      </c>
      <c r="AC343" s="34">
        <v>10.97329423824946</v>
      </c>
      <c r="AD343" s="34">
        <v>12.203694959481558</v>
      </c>
      <c r="AE343" s="39">
        <v>13.66940061071236</v>
      </c>
      <c r="AF343" s="39">
        <v>11.960725534373315</v>
      </c>
      <c r="AG343" s="39">
        <v>5.9803627671866577</v>
      </c>
      <c r="AH343" s="35">
        <v>3523.6015585022697</v>
      </c>
      <c r="AI343" s="35">
        <v>7899.4213457779024</v>
      </c>
      <c r="AJ343" s="35">
        <v>11465.480040175797</v>
      </c>
      <c r="AK343" s="35">
        <v>2425.5571191046397</v>
      </c>
      <c r="AL343" s="35">
        <v>5135.2401309588922</v>
      </c>
      <c r="AM343" s="35">
        <v>9462.046763029839</v>
      </c>
      <c r="AN343" s="38">
        <v>9.6259443478457093E-2</v>
      </c>
      <c r="AO343" s="38">
        <v>0.10786946683094095</v>
      </c>
      <c r="AP343" s="38">
        <v>8.1480847335749326E-2</v>
      </c>
      <c r="AQ343" s="36">
        <v>16.544388681749773</v>
      </c>
      <c r="AR343" s="36">
        <v>10.105555400294142</v>
      </c>
      <c r="AS343" s="36">
        <v>11.82182301928685</v>
      </c>
      <c r="AT343" s="36">
        <v>10.761915436228273</v>
      </c>
      <c r="AU343" s="36">
        <v>27.377825709596085</v>
      </c>
      <c r="AV343" s="36">
        <v>71.64801562048352</v>
      </c>
      <c r="AW343" s="36">
        <v>125.38076187746483</v>
      </c>
      <c r="AX343" s="36">
        <v>97.900243473224208</v>
      </c>
      <c r="AY343" s="36">
        <v>64.803247704093621</v>
      </c>
      <c r="AZ343" s="40">
        <v>0.99481585293607011</v>
      </c>
      <c r="BA343" s="40">
        <v>0.99457797243864332</v>
      </c>
      <c r="BB343" s="40">
        <v>0.99259593374667654</v>
      </c>
      <c r="BC343" s="40">
        <v>0.99556311605632242</v>
      </c>
      <c r="BD343" s="40">
        <v>0.99466863768559854</v>
      </c>
      <c r="BE343" s="40">
        <v>0.99242785230142516</v>
      </c>
      <c r="BF343" s="36">
        <v>124.66309347285605</v>
      </c>
      <c r="BG343" s="36">
        <v>111.24556700374787</v>
      </c>
      <c r="BH343" s="36">
        <v>147.27387346075201</v>
      </c>
      <c r="BJ343" s="41"/>
      <c r="BK343" s="41"/>
      <c r="BL343" s="35">
        <v>32</v>
      </c>
      <c r="BM343" s="35">
        <v>28</v>
      </c>
      <c r="BN343" s="35">
        <v>14</v>
      </c>
      <c r="BO343" s="35">
        <v>2496</v>
      </c>
      <c r="BP343" s="35">
        <v>1344</v>
      </c>
      <c r="BQ343" s="35">
        <v>336</v>
      </c>
      <c r="BR343" s="35">
        <v>4176</v>
      </c>
      <c r="BS343" s="34">
        <v>105.53989052772522</v>
      </c>
      <c r="BT343" s="35">
        <v>14</v>
      </c>
      <c r="BU343" s="35">
        <v>31</v>
      </c>
      <c r="BV343" s="35">
        <v>78</v>
      </c>
      <c r="BW343" s="35">
        <v>29</v>
      </c>
      <c r="BX343" s="37"/>
      <c r="BY343" s="40">
        <v>0.98503138864808326</v>
      </c>
      <c r="CA343" s="38">
        <v>9.7610075568418678E-2</v>
      </c>
      <c r="CB343" s="38">
        <v>9.8806920270073109E-2</v>
      </c>
      <c r="CC343" s="36">
        <v>40.220591336488724</v>
      </c>
      <c r="CD343" s="36">
        <v>38.471767101330769</v>
      </c>
      <c r="CE343" s="35">
        <v>112.61683427689314</v>
      </c>
      <c r="CF343" s="36">
        <v>22.72074221402902</v>
      </c>
      <c r="CG343" s="42">
        <v>0.98503138864808326</v>
      </c>
      <c r="CH343" s="35">
        <v>3863.7933471436677</v>
      </c>
      <c r="CI343" s="42">
        <v>0.99325868080292878</v>
      </c>
      <c r="CJ343" s="42">
        <v>0.99477524077690727</v>
      </c>
      <c r="CK343" s="43">
        <v>0.84986947581543426</v>
      </c>
      <c r="CM343" s="39"/>
      <c r="CN343" s="35"/>
      <c r="CO343" s="42">
        <v>0.99405401549560413</v>
      </c>
      <c r="CQ343" s="37">
        <v>0.8829269625598275</v>
      </c>
    </row>
    <row r="344" spans="1:95" ht="11.25" customHeight="1">
      <c r="A344" s="33">
        <v>44386</v>
      </c>
      <c r="B344" s="34">
        <v>161.90118086965461</v>
      </c>
      <c r="C344" s="35">
        <v>144.824011137611</v>
      </c>
      <c r="D344" s="35">
        <v>144.824011137611</v>
      </c>
      <c r="E344" s="35">
        <v>133.86753611815604</v>
      </c>
      <c r="F344" s="34">
        <v>121.42271614074707</v>
      </c>
      <c r="G344" s="36">
        <v>14.351338662599263</v>
      </c>
      <c r="H344" s="34">
        <v>14.351338662599263</v>
      </c>
      <c r="I344" s="34">
        <v>3468.8023970754525</v>
      </c>
      <c r="J344" s="35">
        <v>1112.6676014851953</v>
      </c>
      <c r="K344" s="35">
        <v>280.28984319766181</v>
      </c>
      <c r="L344" s="34">
        <v>613.06312882272823</v>
      </c>
      <c r="M344" s="34">
        <v>25.432037679772627</v>
      </c>
      <c r="N344" s="35">
        <v>12.173684098076281</v>
      </c>
      <c r="O344" s="35">
        <v>26.87441731224612</v>
      </c>
      <c r="P344" s="35">
        <v>67.399515466221388</v>
      </c>
      <c r="Q344" s="34">
        <v>9624.8762849506584</v>
      </c>
      <c r="R344" s="34">
        <v>349.98979227166427</v>
      </c>
      <c r="U344" s="36">
        <v>28.550846355932727</v>
      </c>
      <c r="V344" s="38">
        <v>0.88751185655933984</v>
      </c>
      <c r="W344" s="36">
        <v>21.351569009296121</v>
      </c>
      <c r="X344" s="35">
        <v>4081.8655258981807</v>
      </c>
      <c r="Y344" s="34">
        <v>2075.8449523925956</v>
      </c>
      <c r="Z344" s="35">
        <v>2006.0205735055854</v>
      </c>
      <c r="AA344" s="34">
        <v>893.3529720203901</v>
      </c>
      <c r="AB344" s="34">
        <v>17.077169732043618</v>
      </c>
      <c r="AC344" s="34">
        <v>10.956475019454956</v>
      </c>
      <c r="AD344" s="34">
        <v>12.268435704080682</v>
      </c>
      <c r="AE344" s="39">
        <v>13.686889795995135</v>
      </c>
      <c r="AF344" s="39">
        <v>11.921438587341379</v>
      </c>
      <c r="AG344" s="39">
        <v>6.0062109256641811</v>
      </c>
      <c r="AH344" s="35">
        <v>3610.7121837756181</v>
      </c>
      <c r="AI344" s="35">
        <v>8074.3679801004837</v>
      </c>
      <c r="AJ344" s="35">
        <v>11735.119752516908</v>
      </c>
      <c r="AK344" s="35">
        <v>2483.60134281505</v>
      </c>
      <c r="AL344" s="35">
        <v>5256.4561718120121</v>
      </c>
      <c r="AM344" s="35">
        <v>9677.680963082481</v>
      </c>
      <c r="AN344" s="38">
        <v>9.5909055818516026E-2</v>
      </c>
      <c r="AO344" s="38">
        <v>0.10703884598710095</v>
      </c>
      <c r="AP344" s="38">
        <v>8.1704306170799296E-2</v>
      </c>
      <c r="AQ344" s="36">
        <v>16.583554178682164</v>
      </c>
      <c r="AR344" s="36">
        <v>10.093182315058753</v>
      </c>
      <c r="AS344" s="36">
        <v>11.862490788849247</v>
      </c>
      <c r="AT344" s="36">
        <v>10.241347134299547</v>
      </c>
      <c r="AU344" s="36">
        <v>25.864480993858464</v>
      </c>
      <c r="AV344" s="36">
        <v>68.036470957809343</v>
      </c>
      <c r="AW344" s="36">
        <v>126.65411904744866</v>
      </c>
      <c r="AX344" s="36">
        <v>98.846526192785433</v>
      </c>
      <c r="AY344" s="36">
        <v>65.242380228770998</v>
      </c>
      <c r="AZ344" s="40">
        <v>0.99509837432915949</v>
      </c>
      <c r="BA344" s="40">
        <v>0.99488735063437583</v>
      </c>
      <c r="BB344" s="40">
        <v>0.99303557167018319</v>
      </c>
      <c r="BC344" s="40">
        <v>0.99587641262800586</v>
      </c>
      <c r="BD344" s="40">
        <v>0.99507948318249884</v>
      </c>
      <c r="BE344" s="40">
        <v>0.99296975471527227</v>
      </c>
      <c r="BF344" s="36">
        <v>125.11852918985052</v>
      </c>
      <c r="BG344" s="36">
        <v>112.10883197905643</v>
      </c>
      <c r="BH344" s="36">
        <v>146.87108381918722</v>
      </c>
      <c r="BJ344" s="41"/>
      <c r="BK344" s="41"/>
      <c r="BL344" s="35">
        <v>32</v>
      </c>
      <c r="BM344" s="35">
        <v>27.872368411013955</v>
      </c>
      <c r="BN344" s="35">
        <v>14.042543812801963</v>
      </c>
      <c r="BO344" s="35">
        <v>2496</v>
      </c>
      <c r="BP344" s="35">
        <v>1337.8736837286699</v>
      </c>
      <c r="BQ344" s="35">
        <v>337.02105150724708</v>
      </c>
      <c r="BR344" s="35">
        <v>4170.8947352359164</v>
      </c>
      <c r="BS344" s="34">
        <v>107.0640455547132</v>
      </c>
      <c r="BT344" s="35">
        <v>13.881578947368421</v>
      </c>
      <c r="BU344" s="35">
        <v>30.644736842105264</v>
      </c>
      <c r="BV344" s="35">
        <v>76.85526315789474</v>
      </c>
      <c r="BW344" s="35">
        <v>29</v>
      </c>
      <c r="BX344" s="37"/>
      <c r="BY344" s="40">
        <v>0.98571767130572119</v>
      </c>
      <c r="CA344" s="38">
        <v>9.7197828728828525E-2</v>
      </c>
      <c r="CB344" s="38">
        <v>9.8331306762408449E-2</v>
      </c>
      <c r="CC344" s="36">
        <v>40.302080455579258</v>
      </c>
      <c r="CD344" s="36">
        <v>38.539227282590161</v>
      </c>
      <c r="CE344" s="35">
        <v>113.63935591941134</v>
      </c>
      <c r="CF344" s="36">
        <v>21.790062112863009</v>
      </c>
      <c r="CG344" s="42">
        <v>0.98571767130572119</v>
      </c>
      <c r="CH344" s="35">
        <v>3954.3375210603667</v>
      </c>
      <c r="CI344" s="42">
        <v>0.99356857184185099</v>
      </c>
      <c r="CJ344" s="42">
        <v>0.99515632993940639</v>
      </c>
      <c r="CK344" s="43">
        <v>0.84980810246368199</v>
      </c>
      <c r="CM344" s="39"/>
      <c r="CN344" s="35"/>
      <c r="CO344" s="42">
        <v>0.99429757309631783</v>
      </c>
      <c r="CQ344" s="37">
        <v>0.88751185655933984</v>
      </c>
    </row>
    <row r="345" spans="1:95" ht="11.25" customHeight="1">
      <c r="A345" s="33">
        <v>44385</v>
      </c>
      <c r="B345" s="34">
        <v>163.3384625886616</v>
      </c>
      <c r="C345" s="35">
        <v>146.16982231140136</v>
      </c>
      <c r="D345" s="35">
        <v>146.16982231140136</v>
      </c>
      <c r="E345" s="35">
        <v>135.15297385767886</v>
      </c>
      <c r="F345" s="34">
        <v>122.76254778410259</v>
      </c>
      <c r="G345" s="36">
        <v>14.282031310232062</v>
      </c>
      <c r="H345" s="34">
        <v>14.282031310232062</v>
      </c>
      <c r="I345" s="34">
        <v>3473.3310829564143</v>
      </c>
      <c r="J345" s="35">
        <v>1027.6127464368089</v>
      </c>
      <c r="K345" s="35">
        <v>308.28382393104266</v>
      </c>
      <c r="L345" s="34">
        <v>614.33221564041946</v>
      </c>
      <c r="M345" s="34">
        <v>26.685580123098273</v>
      </c>
      <c r="N345" s="35">
        <v>10.122116598416586</v>
      </c>
      <c r="O345" s="35">
        <v>20.244233196833171</v>
      </c>
      <c r="P345" s="35">
        <v>45.089428483855706</v>
      </c>
      <c r="Q345" s="34">
        <v>9800.9242187500004</v>
      </c>
      <c r="R345" s="34">
        <v>355.88365992495886</v>
      </c>
      <c r="U345" s="36">
        <v>28.412429363406893</v>
      </c>
      <c r="V345" s="38">
        <v>0.89160302984688189</v>
      </c>
      <c r="W345" s="36">
        <v>16.220433214998931</v>
      </c>
      <c r="X345" s="35">
        <v>4087.6632985968336</v>
      </c>
      <c r="Y345" s="34">
        <v>2137.4345125885629</v>
      </c>
      <c r="Z345" s="35">
        <v>1950.2287860082711</v>
      </c>
      <c r="AA345" s="34">
        <v>922.61603957146212</v>
      </c>
      <c r="AB345" s="34">
        <v>17.168640277260227</v>
      </c>
      <c r="AC345" s="34">
        <v>11.016848453722503</v>
      </c>
      <c r="AD345" s="34">
        <v>12.305709618016293</v>
      </c>
      <c r="AE345" s="39">
        <v>14.092974808276239</v>
      </c>
      <c r="AF345" s="39">
        <v>11.010136568965809</v>
      </c>
      <c r="AG345" s="39">
        <v>6.6060819413794851</v>
      </c>
      <c r="AH345" s="35">
        <v>3762.9997826375925</v>
      </c>
      <c r="AI345" s="35">
        <v>7931.6930899736208</v>
      </c>
      <c r="AJ345" s="35">
        <v>11889.343808417665</v>
      </c>
      <c r="AK345" s="35">
        <v>2545.0223148718433</v>
      </c>
      <c r="AL345" s="35">
        <v>5338.6962074166968</v>
      </c>
      <c r="AM345" s="35">
        <v>9644.9744631378835</v>
      </c>
      <c r="AN345" s="38">
        <v>9.832217538356694E-2</v>
      </c>
      <c r="AO345" s="38">
        <v>9.8376147265596334E-2</v>
      </c>
      <c r="AP345" s="38">
        <v>8.8337269632503018E-2</v>
      </c>
      <c r="AQ345" s="36">
        <v>16.879880900377838</v>
      </c>
      <c r="AR345" s="36">
        <v>10.289698407637841</v>
      </c>
      <c r="AS345" s="36">
        <v>11.545743727818186</v>
      </c>
      <c r="AT345" s="36">
        <v>8.5959120523240866</v>
      </c>
      <c r="AU345" s="36">
        <v>17.798577500600061</v>
      </c>
      <c r="AV345" s="36">
        <v>50.462725417741822</v>
      </c>
      <c r="AW345" s="36">
        <v>127.7976101484323</v>
      </c>
      <c r="AX345" s="36">
        <v>99.787106903208738</v>
      </c>
      <c r="AY345" s="36">
        <v>66.676304337388515</v>
      </c>
      <c r="AZ345" s="40">
        <v>0.99602277884195045</v>
      </c>
      <c r="BA345" s="40">
        <v>0.99620801925970071</v>
      </c>
      <c r="BB345" s="40">
        <v>0.99532508575775047</v>
      </c>
      <c r="BC345" s="40">
        <v>0.99662246102830077</v>
      </c>
      <c r="BD345" s="40">
        <v>0.99666611906557379</v>
      </c>
      <c r="BE345" s="40">
        <v>0.99476797729111621</v>
      </c>
      <c r="BF345" s="36">
        <v>122.04774714540763</v>
      </c>
      <c r="BG345" s="36">
        <v>121.98078836735037</v>
      </c>
      <c r="BH345" s="36">
        <v>135.84300318452102</v>
      </c>
      <c r="BJ345" s="41"/>
      <c r="BK345" s="41"/>
      <c r="BL345" s="35">
        <v>32</v>
      </c>
      <c r="BM345" s="35">
        <v>25</v>
      </c>
      <c r="BN345" s="35">
        <v>15</v>
      </c>
      <c r="BO345" s="35">
        <v>2496</v>
      </c>
      <c r="BP345" s="35">
        <v>1200</v>
      </c>
      <c r="BQ345" s="35">
        <v>360</v>
      </c>
      <c r="BR345" s="35">
        <v>4056</v>
      </c>
      <c r="BS345" s="34">
        <v>108.53058648360403</v>
      </c>
      <c r="BT345" s="35">
        <v>11</v>
      </c>
      <c r="BU345" s="35">
        <v>22</v>
      </c>
      <c r="BV345" s="35">
        <v>49</v>
      </c>
      <c r="BW345" s="35">
        <v>29</v>
      </c>
      <c r="BX345" s="37"/>
      <c r="BY345" s="40">
        <v>0.98517981782953856</v>
      </c>
      <c r="CA345" s="38">
        <v>9.6741861465646117E-2</v>
      </c>
      <c r="CB345" s="38">
        <v>9.7451909157741559E-2</v>
      </c>
      <c r="CC345" s="36">
        <v>40.491198348999021</v>
      </c>
      <c r="CD345" s="36">
        <v>38.715323035833862</v>
      </c>
      <c r="CE345" s="35">
        <v>114.83697923603982</v>
      </c>
      <c r="CF345" s="36">
        <v>22.727114735140095</v>
      </c>
      <c r="CG345" s="42">
        <v>0.98517981782953856</v>
      </c>
      <c r="CH345" s="35">
        <v>4001.7263199087265</v>
      </c>
      <c r="CI345" s="42">
        <v>0.99333148296765417</v>
      </c>
      <c r="CJ345" s="42">
        <v>0.99633971420227874</v>
      </c>
      <c r="CK345" s="43">
        <v>0.84971066089242231</v>
      </c>
      <c r="CM345" s="39"/>
      <c r="CN345" s="35"/>
      <c r="CO345" s="42">
        <v>0.99405234781629048</v>
      </c>
      <c r="CQ345" s="37">
        <v>0.89160302984688189</v>
      </c>
    </row>
    <row r="346" spans="1:95" ht="11.25" customHeight="1">
      <c r="A346" s="33">
        <v>44384</v>
      </c>
      <c r="B346" s="34">
        <v>161.82933855056763</v>
      </c>
      <c r="C346" s="35">
        <v>144.73867797851563</v>
      </c>
      <c r="D346" s="35">
        <v>144.73867797851563</v>
      </c>
      <c r="E346" s="35">
        <v>133.84411745270094</v>
      </c>
      <c r="F346" s="34">
        <v>121.33428970972697</v>
      </c>
      <c r="G346" s="36">
        <v>14.141683657964071</v>
      </c>
      <c r="H346" s="34">
        <v>14.141683657964071</v>
      </c>
      <c r="I346" s="34">
        <v>3463.7315216064453</v>
      </c>
      <c r="J346" s="35">
        <v>1024.7726395285342</v>
      </c>
      <c r="K346" s="35">
        <v>307.43179185856025</v>
      </c>
      <c r="L346" s="34">
        <v>611.91693178812659</v>
      </c>
      <c r="M346" s="34">
        <v>26.165992836157482</v>
      </c>
      <c r="N346" s="35">
        <v>9.9250317654390443</v>
      </c>
      <c r="O346" s="35">
        <v>19.850063530878089</v>
      </c>
      <c r="P346" s="35">
        <v>44.211505136955743</v>
      </c>
      <c r="Q346" s="34">
        <v>9497.8357950846348</v>
      </c>
      <c r="R346" s="34">
        <v>351.93414560953778</v>
      </c>
      <c r="U346" s="36">
        <v>28.256103550946275</v>
      </c>
      <c r="V346" s="38">
        <v>0.8962507680030688</v>
      </c>
      <c r="W346" s="36">
        <v>15.904609805940243</v>
      </c>
      <c r="X346" s="35">
        <v>4075.6484533945718</v>
      </c>
      <c r="Y346" s="34">
        <v>2131.5270902193511</v>
      </c>
      <c r="Z346" s="35">
        <v>1944.1213631752212</v>
      </c>
      <c r="AA346" s="34">
        <v>919.34872364668684</v>
      </c>
      <c r="AB346" s="34">
        <v>17.090660572052002</v>
      </c>
      <c r="AC346" s="34">
        <v>10.894560525814692</v>
      </c>
      <c r="AD346" s="34">
        <v>12.327680269877115</v>
      </c>
      <c r="AE346" s="39">
        <v>14.05402477067704</v>
      </c>
      <c r="AF346" s="39">
        <v>10.979706852091438</v>
      </c>
      <c r="AG346" s="39">
        <v>6.5878241112548626</v>
      </c>
      <c r="AH346" s="35">
        <v>3657.5610838310422</v>
      </c>
      <c r="AI346" s="35">
        <v>7712.4171229282056</v>
      </c>
      <c r="AJ346" s="35">
        <v>11564.98284051436</v>
      </c>
      <c r="AK346" s="35">
        <v>2473.4808748474557</v>
      </c>
      <c r="AL346" s="35">
        <v>5189.9827269691841</v>
      </c>
      <c r="AM346" s="35">
        <v>9379.9704699450376</v>
      </c>
      <c r="AN346" s="38">
        <v>9.9317765779515066E-2</v>
      </c>
      <c r="AO346" s="38">
        <v>9.9100350156989286E-2</v>
      </c>
      <c r="AP346" s="38">
        <v>8.8429761245376992E-2</v>
      </c>
      <c r="AQ346" s="36">
        <v>16.879147879586018</v>
      </c>
      <c r="AR346" s="36">
        <v>10.225493176101287</v>
      </c>
      <c r="AS346" s="36">
        <v>11.630802186774561</v>
      </c>
      <c r="AT346" s="36">
        <v>8.6934390829267638</v>
      </c>
      <c r="AU346" s="36">
        <v>17.995801909353343</v>
      </c>
      <c r="AV346" s="36">
        <v>51.00196716669587</v>
      </c>
      <c r="AW346" s="36">
        <v>126.82454539116749</v>
      </c>
      <c r="AX346" s="36">
        <v>99.299050740452699</v>
      </c>
      <c r="AY346" s="36">
        <v>66.768725099209476</v>
      </c>
      <c r="AZ346" s="40">
        <v>0.99598742328417988</v>
      </c>
      <c r="BA346" s="40">
        <v>0.99617531221679612</v>
      </c>
      <c r="BB346" s="40">
        <v>0.99528660508275402</v>
      </c>
      <c r="BC346" s="40">
        <v>0.99648534210580342</v>
      </c>
      <c r="BD346" s="40">
        <v>0.99653258924816057</v>
      </c>
      <c r="BE346" s="40">
        <v>0.99456267294975875</v>
      </c>
      <c r="BF346" s="36">
        <v>120.8243047536927</v>
      </c>
      <c r="BG346" s="36">
        <v>121.0893804208589</v>
      </c>
      <c r="BH346" s="36">
        <v>135.70092049329543</v>
      </c>
      <c r="BJ346" s="41"/>
      <c r="BK346" s="41"/>
      <c r="BL346" s="35">
        <v>32</v>
      </c>
      <c r="BM346" s="35">
        <v>25</v>
      </c>
      <c r="BN346" s="35">
        <v>15</v>
      </c>
      <c r="BO346" s="35">
        <v>2496</v>
      </c>
      <c r="BP346" s="35">
        <v>1200</v>
      </c>
      <c r="BQ346" s="35">
        <v>360</v>
      </c>
      <c r="BR346" s="35">
        <v>4056</v>
      </c>
      <c r="BS346" s="34">
        <v>107.14994080861409</v>
      </c>
      <c r="BT346" s="35">
        <v>11</v>
      </c>
      <c r="BU346" s="35">
        <v>22</v>
      </c>
      <c r="BV346" s="35">
        <v>49</v>
      </c>
      <c r="BW346" s="35">
        <v>29</v>
      </c>
      <c r="BX346" s="37"/>
      <c r="BY346" s="40">
        <v>0.98504698377269495</v>
      </c>
      <c r="CA346" s="38">
        <v>9.7506112054844732E-2</v>
      </c>
      <c r="CB346" s="38">
        <v>9.8287050695856137E-2</v>
      </c>
      <c r="CC346" s="36">
        <v>40.312901367743805</v>
      </c>
      <c r="CD346" s="36">
        <v>38.735443242461862</v>
      </c>
      <c r="CE346" s="35">
        <v>114.18366950753615</v>
      </c>
      <c r="CF346" s="36">
        <v>22.979385848474926</v>
      </c>
      <c r="CG346" s="42">
        <v>0.98504698377269495</v>
      </c>
      <c r="CH346" s="35">
        <v>3890.1816827323682</v>
      </c>
      <c r="CI346" s="42">
        <v>0.99327383783839651</v>
      </c>
      <c r="CJ346" s="42">
        <v>0.99619283412639059</v>
      </c>
      <c r="CK346" s="43">
        <v>0.84986022744958134</v>
      </c>
      <c r="CM346" s="39"/>
      <c r="CN346" s="35"/>
      <c r="CO346" s="42">
        <v>0.99398632884047244</v>
      </c>
      <c r="CQ346" s="37">
        <v>0.8962507680030688</v>
      </c>
    </row>
    <row r="347" spans="1:95" ht="11.25" customHeight="1">
      <c r="A347" s="33">
        <v>44383</v>
      </c>
      <c r="B347" s="34">
        <v>159.3130113283793</v>
      </c>
      <c r="C347" s="35">
        <v>141.93433628479639</v>
      </c>
      <c r="D347" s="35">
        <v>141.93433628479639</v>
      </c>
      <c r="E347" s="35">
        <v>130.54818051060039</v>
      </c>
      <c r="F347" s="34">
        <v>118.00918356577556</v>
      </c>
      <c r="G347" s="36">
        <v>14.033082713683447</v>
      </c>
      <c r="H347" s="34">
        <v>14.033082713683447</v>
      </c>
      <c r="I347" s="34">
        <v>3472.5545018513999</v>
      </c>
      <c r="J347" s="35">
        <v>1018.3282367555655</v>
      </c>
      <c r="K347" s="35">
        <v>317.65942266279751</v>
      </c>
      <c r="L347" s="34">
        <v>613.89923922220862</v>
      </c>
      <c r="M347" s="34">
        <v>24.554104447364807</v>
      </c>
      <c r="N347" s="35">
        <v>12.111630796556019</v>
      </c>
      <c r="O347" s="35">
        <v>24.223261593112039</v>
      </c>
      <c r="P347" s="35">
        <v>53.951809911931356</v>
      </c>
      <c r="Q347" s="34">
        <v>8611.8917388916016</v>
      </c>
      <c r="R347" s="34">
        <v>341.16449864705402</v>
      </c>
      <c r="U347" s="36">
        <v>28.107145362430149</v>
      </c>
      <c r="V347" s="38">
        <v>0.90070652274889762</v>
      </c>
      <c r="W347" s="36">
        <v>19.490792955574026</v>
      </c>
      <c r="X347" s="35">
        <v>4086.4537410736084</v>
      </c>
      <c r="Y347" s="34">
        <v>2136.566842433037</v>
      </c>
      <c r="Z347" s="35">
        <v>1949.8868986405719</v>
      </c>
      <c r="AA347" s="34">
        <v>931.55866188500613</v>
      </c>
      <c r="AB347" s="34">
        <v>17.378675043582916</v>
      </c>
      <c r="AC347" s="34">
        <v>11.38615577419599</v>
      </c>
      <c r="AD347" s="34">
        <v>12.653298904498419</v>
      </c>
      <c r="AE347" s="39">
        <v>14.087253906151892</v>
      </c>
      <c r="AF347" s="39">
        <v>10.910659679523917</v>
      </c>
      <c r="AG347" s="39">
        <v>6.8069876284885185</v>
      </c>
      <c r="AH347" s="35">
        <v>3357.2594068076469</v>
      </c>
      <c r="AI347" s="35">
        <v>7000.7495697683817</v>
      </c>
      <c r="AJ347" s="35">
        <v>10595.339080169235</v>
      </c>
      <c r="AK347" s="35">
        <v>2272.037995369838</v>
      </c>
      <c r="AL347" s="35">
        <v>4740.6238790696143</v>
      </c>
      <c r="AM347" s="35">
        <v>8551.1922646115509</v>
      </c>
      <c r="AN347" s="38">
        <v>0.10127212334246381</v>
      </c>
      <c r="AO347" s="38">
        <v>9.9641931569553158E-2</v>
      </c>
      <c r="AP347" s="38">
        <v>9.04833635493454E-2</v>
      </c>
      <c r="AQ347" s="36">
        <v>17.092970762981096</v>
      </c>
      <c r="AR347" s="36">
        <v>10.587051265339616</v>
      </c>
      <c r="AS347" s="36">
        <v>11.773948146409159</v>
      </c>
      <c r="AT347" s="36">
        <v>11.63415096734194</v>
      </c>
      <c r="AU347" s="36">
        <v>24.009679704820869</v>
      </c>
      <c r="AV347" s="36">
        <v>70.892318233766431</v>
      </c>
      <c r="AW347" s="36">
        <v>125.29095927003799</v>
      </c>
      <c r="AX347" s="36">
        <v>98.626172596632443</v>
      </c>
      <c r="AY347" s="36">
        <v>67.759397051006445</v>
      </c>
      <c r="AZ347" s="40">
        <v>0.99466926573356695</v>
      </c>
      <c r="BA347" s="40">
        <v>0.99489027980050049</v>
      </c>
      <c r="BB347" s="40">
        <v>0.99369072659783297</v>
      </c>
      <c r="BC347" s="40">
        <v>0.99487942059461543</v>
      </c>
      <c r="BD347" s="40">
        <v>0.99493533334065454</v>
      </c>
      <c r="BE347" s="40">
        <v>0.9917096568478353</v>
      </c>
      <c r="BF347" s="36">
        <v>118.49262762488512</v>
      </c>
      <c r="BG347" s="36">
        <v>120.43122620142734</v>
      </c>
      <c r="BH347" s="36">
        <v>132.62106457233722</v>
      </c>
      <c r="BJ347" s="41"/>
      <c r="BK347" s="41"/>
      <c r="BL347" s="35">
        <v>31.042925318082172</v>
      </c>
      <c r="BM347" s="35">
        <v>24.042925318082172</v>
      </c>
      <c r="BN347" s="35">
        <v>15</v>
      </c>
      <c r="BO347" s="35">
        <v>2421.3481748104095</v>
      </c>
      <c r="BP347" s="35">
        <v>1154.0604152679443</v>
      </c>
      <c r="BQ347" s="35">
        <v>360</v>
      </c>
      <c r="BR347" s="35">
        <v>3935.4085900783539</v>
      </c>
      <c r="BS347" s="34">
        <v>103.95643297831218</v>
      </c>
      <c r="BT347" s="35">
        <v>11</v>
      </c>
      <c r="BU347" s="35">
        <v>22</v>
      </c>
      <c r="BV347" s="35">
        <v>49</v>
      </c>
      <c r="BW347" s="35">
        <v>22.300477405389149</v>
      </c>
      <c r="BX347" s="37"/>
      <c r="BY347" s="40">
        <v>0.98473267356404492</v>
      </c>
      <c r="CA347" s="38">
        <v>9.902426040823345E-2</v>
      </c>
      <c r="CB347" s="38">
        <v>9.9807143737939572E-2</v>
      </c>
      <c r="CC347" s="36">
        <v>41.418129722277328</v>
      </c>
      <c r="CD347" s="36">
        <v>39.453970174729875</v>
      </c>
      <c r="CE347" s="35">
        <v>113.39970853425874</v>
      </c>
      <c r="CF347" s="36">
        <v>23.672431331461098</v>
      </c>
      <c r="CG347" s="42">
        <v>0.98473267356404492</v>
      </c>
      <c r="CH347" s="35">
        <v>3570.3511616000405</v>
      </c>
      <c r="CI347" s="42">
        <v>0.99312277606991439</v>
      </c>
      <c r="CJ347" s="42">
        <v>0.99439015047386314</v>
      </c>
      <c r="CK347" s="43">
        <v>0.84977213052681644</v>
      </c>
      <c r="CM347" s="39"/>
      <c r="CN347" s="35"/>
      <c r="CO347" s="42">
        <v>0.99380495986652517</v>
      </c>
      <c r="CQ347" s="37">
        <v>0.90070652274889762</v>
      </c>
    </row>
    <row r="348" spans="1:95" ht="11.25" customHeight="1">
      <c r="A348" s="33">
        <v>44382</v>
      </c>
      <c r="B348" s="34">
        <v>159.11119318008423</v>
      </c>
      <c r="C348" s="35">
        <v>141.92948751648268</v>
      </c>
      <c r="D348" s="35">
        <v>141.92948751648268</v>
      </c>
      <c r="E348" s="35">
        <v>130.76147108276686</v>
      </c>
      <c r="F348" s="34">
        <v>118.0650376478831</v>
      </c>
      <c r="G348" s="36">
        <v>13.888908425966898</v>
      </c>
      <c r="H348" s="34">
        <v>13.888908425966898</v>
      </c>
      <c r="I348" s="34">
        <v>3468.6046396891275</v>
      </c>
      <c r="J348" s="35">
        <v>1016.7512836951336</v>
      </c>
      <c r="K348" s="35">
        <v>317.73477615472922</v>
      </c>
      <c r="L348" s="34">
        <v>612.05740165710449</v>
      </c>
      <c r="M348" s="34">
        <v>25.42979234457016</v>
      </c>
      <c r="N348" s="35">
        <v>12.71489617228508</v>
      </c>
      <c r="O348" s="35">
        <v>25.42979234457016</v>
      </c>
      <c r="P348" s="35">
        <v>56.639082949269898</v>
      </c>
      <c r="Q348" s="34">
        <v>8737.0177103678379</v>
      </c>
      <c r="R348" s="34">
        <v>335.02924346923828</v>
      </c>
      <c r="U348" s="36">
        <v>28.07482657609162</v>
      </c>
      <c r="V348" s="38">
        <v>0.90167677262508816</v>
      </c>
      <c r="W348" s="36">
        <v>20.465600403884814</v>
      </c>
      <c r="X348" s="35">
        <v>4080.6620413462319</v>
      </c>
      <c r="Y348" s="34">
        <v>2134.1185798392648</v>
      </c>
      <c r="Z348" s="35">
        <v>1946.5434615069673</v>
      </c>
      <c r="AA348" s="34">
        <v>929.79217781183365</v>
      </c>
      <c r="AB348" s="34">
        <v>17.181705663601559</v>
      </c>
      <c r="AC348" s="34">
        <v>11.16801643371582</v>
      </c>
      <c r="AD348" s="34">
        <v>12.596038778622946</v>
      </c>
      <c r="AE348" s="39">
        <v>14.071111515423723</v>
      </c>
      <c r="AF348" s="39">
        <v>10.893763753876431</v>
      </c>
      <c r="AG348" s="39">
        <v>6.8086023461727692</v>
      </c>
      <c r="AH348" s="35">
        <v>3396.6323573353889</v>
      </c>
      <c r="AI348" s="35">
        <v>7083.1277025827621</v>
      </c>
      <c r="AJ348" s="35">
        <v>10730.759089228024</v>
      </c>
      <c r="AK348" s="35">
        <v>2298.493867261187</v>
      </c>
      <c r="AL348" s="35">
        <v>4796.3024459486587</v>
      </c>
      <c r="AM348" s="35">
        <v>8655.850151708546</v>
      </c>
      <c r="AN348" s="38">
        <v>0.10133656007065089</v>
      </c>
      <c r="AO348" s="38">
        <v>9.9619004298782773E-2</v>
      </c>
      <c r="AP348" s="38">
        <v>9.0912394426702139E-2</v>
      </c>
      <c r="AQ348" s="36">
        <v>16.937674111445272</v>
      </c>
      <c r="AR348" s="36">
        <v>10.411905646648696</v>
      </c>
      <c r="AS348" s="36">
        <v>11.761835450327103</v>
      </c>
      <c r="AT348" s="36">
        <v>12.07220959903848</v>
      </c>
      <c r="AU348" s="36">
        <v>24.901185142069171</v>
      </c>
      <c r="AV348" s="36">
        <v>73.620183905929608</v>
      </c>
      <c r="AW348" s="36">
        <v>125.20253706687207</v>
      </c>
      <c r="AX348" s="36">
        <v>98.602207605637417</v>
      </c>
      <c r="AY348" s="36">
        <v>67.5282905955617</v>
      </c>
      <c r="AZ348" s="40">
        <v>0.99446816180221709</v>
      </c>
      <c r="BA348" s="40">
        <v>0.99469804237094139</v>
      </c>
      <c r="BB348" s="40">
        <v>0.99345655458948878</v>
      </c>
      <c r="BC348" s="40">
        <v>0.994747773848349</v>
      </c>
      <c r="BD348" s="40">
        <v>0.99480825376992177</v>
      </c>
      <c r="BE348" s="40">
        <v>0.9914947483360258</v>
      </c>
      <c r="BF348" s="36">
        <v>118.41728189346188</v>
      </c>
      <c r="BG348" s="36">
        <v>120.45894339607072</v>
      </c>
      <c r="BH348" s="36">
        <v>131.99520346672824</v>
      </c>
      <c r="BJ348" s="41"/>
      <c r="BK348" s="41"/>
      <c r="BL348" s="35">
        <v>31</v>
      </c>
      <c r="BM348" s="35">
        <v>24</v>
      </c>
      <c r="BN348" s="35">
        <v>15</v>
      </c>
      <c r="BO348" s="35">
        <v>2418</v>
      </c>
      <c r="BP348" s="35">
        <v>1152</v>
      </c>
      <c r="BQ348" s="35">
        <v>360</v>
      </c>
      <c r="BR348" s="35">
        <v>3930</v>
      </c>
      <c r="BS348" s="34">
        <v>104.13858779271443</v>
      </c>
      <c r="BT348" s="35">
        <v>11</v>
      </c>
      <c r="BU348" s="35">
        <v>22</v>
      </c>
      <c r="BV348" s="35">
        <v>49</v>
      </c>
      <c r="BW348" s="35">
        <v>22</v>
      </c>
      <c r="BX348" s="37"/>
      <c r="BY348" s="40">
        <v>0.98436916959538168</v>
      </c>
      <c r="CA348" s="38">
        <v>9.9119075720621286E-2</v>
      </c>
      <c r="CB348" s="38">
        <v>9.987820793807746E-2</v>
      </c>
      <c r="CC348" s="36">
        <v>40.945760875940323</v>
      </c>
      <c r="CD348" s="36">
        <v>39.111415208421072</v>
      </c>
      <c r="CE348" s="35">
        <v>113.19880045019598</v>
      </c>
      <c r="CF348" s="36">
        <v>24.225589280538088</v>
      </c>
      <c r="CG348" s="42">
        <v>0.98436916959538168</v>
      </c>
      <c r="CH348" s="35">
        <v>3613.0291713449064</v>
      </c>
      <c r="CI348" s="42">
        <v>0.99296164211840443</v>
      </c>
      <c r="CJ348" s="42">
        <v>0.99424664334128066</v>
      </c>
      <c r="CK348" s="43">
        <v>0.85001026905546351</v>
      </c>
      <c r="CM348" s="39"/>
      <c r="CN348" s="35"/>
      <c r="CO348" s="42">
        <v>0.99366019925251392</v>
      </c>
      <c r="CQ348" s="37">
        <v>0.90167677262508816</v>
      </c>
    </row>
    <row r="349" spans="1:95" ht="11.25" customHeight="1">
      <c r="A349" s="33">
        <v>44381</v>
      </c>
      <c r="B349" s="34">
        <v>160.08509254455566</v>
      </c>
      <c r="C349" s="35">
        <v>142.87587965528169</v>
      </c>
      <c r="D349" s="35">
        <v>142.87587965528169</v>
      </c>
      <c r="E349" s="35">
        <v>131.80108242233592</v>
      </c>
      <c r="F349" s="34">
        <v>119.33241271972656</v>
      </c>
      <c r="G349" s="36">
        <v>14.036430160204569</v>
      </c>
      <c r="H349" s="34">
        <v>14.036430160204569</v>
      </c>
      <c r="I349" s="34">
        <v>3469.9762980143228</v>
      </c>
      <c r="J349" s="35">
        <v>1017.1533575858779</v>
      </c>
      <c r="K349" s="35">
        <v>317.86042424558684</v>
      </c>
      <c r="L349" s="34">
        <v>612.28164736429846</v>
      </c>
      <c r="M349" s="34">
        <v>25.398572385311127</v>
      </c>
      <c r="N349" s="35">
        <v>12.699286192655563</v>
      </c>
      <c r="O349" s="35">
        <v>25.398572385311127</v>
      </c>
      <c r="P349" s="35">
        <v>56.569547585465685</v>
      </c>
      <c r="Q349" s="34">
        <v>9125.8821309407558</v>
      </c>
      <c r="R349" s="34">
        <v>337.82197157541913</v>
      </c>
      <c r="U349" s="36">
        <v>28.234925490838513</v>
      </c>
      <c r="V349" s="38">
        <v>0.896882647890623</v>
      </c>
      <c r="W349" s="36">
        <v>20.440474944653236</v>
      </c>
      <c r="X349" s="35">
        <v>4082.2579453786211</v>
      </c>
      <c r="Y349" s="34">
        <v>2134.9625161828581</v>
      </c>
      <c r="Z349" s="35">
        <v>1947.2954291957631</v>
      </c>
      <c r="AA349" s="34">
        <v>930.14207160988531</v>
      </c>
      <c r="AB349" s="34">
        <v>17.20921288927396</v>
      </c>
      <c r="AC349" s="34">
        <v>11.074797232945761</v>
      </c>
      <c r="AD349" s="34">
        <v>12.406006177266439</v>
      </c>
      <c r="AE349" s="39">
        <v>14.076675930875986</v>
      </c>
      <c r="AF349" s="39">
        <v>10.898071688420119</v>
      </c>
      <c r="AG349" s="39">
        <v>6.811294805262575</v>
      </c>
      <c r="AH349" s="35">
        <v>3521.1646567743524</v>
      </c>
      <c r="AI349" s="35">
        <v>7343.9464861317856</v>
      </c>
      <c r="AJ349" s="35">
        <v>11127.121656080386</v>
      </c>
      <c r="AK349" s="35">
        <v>2382.5586332647822</v>
      </c>
      <c r="AL349" s="35">
        <v>4972.4866666581793</v>
      </c>
      <c r="AM349" s="35">
        <v>8975.0419127334426</v>
      </c>
      <c r="AN349" s="38">
        <v>0.10052271657163728</v>
      </c>
      <c r="AO349" s="38">
        <v>9.9164325043018101E-2</v>
      </c>
      <c r="AP349" s="38">
        <v>9.1262603811410145E-2</v>
      </c>
      <c r="AQ349" s="36">
        <v>16.954882636266181</v>
      </c>
      <c r="AR349" s="36">
        <v>10.319067604247344</v>
      </c>
      <c r="AS349" s="36">
        <v>11.577920702065006</v>
      </c>
      <c r="AT349" s="36">
        <v>11.574692411527694</v>
      </c>
      <c r="AU349" s="36">
        <v>23.871290101171539</v>
      </c>
      <c r="AV349" s="36">
        <v>70.565606985756986</v>
      </c>
      <c r="AW349" s="36">
        <v>125.59475920435345</v>
      </c>
      <c r="AX349" s="36">
        <v>98.566610407239907</v>
      </c>
      <c r="AY349" s="36">
        <v>66.937955585086783</v>
      </c>
      <c r="AZ349" s="40">
        <v>0.99466989562592467</v>
      </c>
      <c r="BA349" s="40">
        <v>0.9948921788859455</v>
      </c>
      <c r="BB349" s="40">
        <v>0.99369701577602576</v>
      </c>
      <c r="BC349" s="40">
        <v>0.99514190658314783</v>
      </c>
      <c r="BD349" s="40">
        <v>0.99519932546803302</v>
      </c>
      <c r="BE349" s="40">
        <v>0.99213757354317844</v>
      </c>
      <c r="BF349" s="36">
        <v>119.37600185574202</v>
      </c>
      <c r="BG349" s="36">
        <v>121.01126080164742</v>
      </c>
      <c r="BH349" s="36">
        <v>131.48868757675851</v>
      </c>
      <c r="BJ349" s="41"/>
      <c r="BK349" s="41"/>
      <c r="BL349" s="35">
        <v>31</v>
      </c>
      <c r="BM349" s="35">
        <v>24</v>
      </c>
      <c r="BN349" s="35">
        <v>15</v>
      </c>
      <c r="BO349" s="35">
        <v>2418</v>
      </c>
      <c r="BP349" s="35">
        <v>1152</v>
      </c>
      <c r="BQ349" s="35">
        <v>360</v>
      </c>
      <c r="BR349" s="35">
        <v>3930</v>
      </c>
      <c r="BS349" s="34">
        <v>105.29270021120708</v>
      </c>
      <c r="BT349" s="35">
        <v>11</v>
      </c>
      <c r="BU349" s="35">
        <v>22</v>
      </c>
      <c r="BV349" s="35">
        <v>49</v>
      </c>
      <c r="BW349" s="35">
        <v>22</v>
      </c>
      <c r="BX349" s="37"/>
      <c r="BY349" s="40">
        <v>0.98493817149443752</v>
      </c>
      <c r="CA349" s="38">
        <v>9.8606413240842794E-2</v>
      </c>
      <c r="CB349" s="38">
        <v>9.9276276969944885E-2</v>
      </c>
      <c r="CC349" s="36">
        <v>40.69001629948616</v>
      </c>
      <c r="CD349" s="36">
        <v>38.851870942578529</v>
      </c>
      <c r="CE349" s="35">
        <v>113.29361152946477</v>
      </c>
      <c r="CF349" s="36">
        <v>23.224334332078289</v>
      </c>
      <c r="CG349" s="42">
        <v>0.98493817149443752</v>
      </c>
      <c r="CH349" s="35">
        <v>3745.6352426993653</v>
      </c>
      <c r="CI349" s="42">
        <v>0.99321915489907475</v>
      </c>
      <c r="CJ349" s="42">
        <v>0.9946795873399159</v>
      </c>
      <c r="CK349" s="43">
        <v>0.8500139737476804</v>
      </c>
      <c r="CM349" s="39"/>
      <c r="CN349" s="35"/>
      <c r="CO349" s="42">
        <v>0.99392222618598336</v>
      </c>
      <c r="CQ349" s="37">
        <v>0.896882647890623</v>
      </c>
    </row>
    <row r="350" spans="1:95" ht="11.25" customHeight="1">
      <c r="A350" s="33">
        <v>44380</v>
      </c>
      <c r="B350" s="34">
        <v>161.30736351013184</v>
      </c>
      <c r="C350" s="35">
        <v>144.17019176483154</v>
      </c>
      <c r="D350" s="35">
        <v>144.17019176483154</v>
      </c>
      <c r="E350" s="35">
        <v>133.17199536164603</v>
      </c>
      <c r="F350" s="34">
        <v>120.70333671569824</v>
      </c>
      <c r="G350" s="36">
        <v>14.17806421717008</v>
      </c>
      <c r="H350" s="34">
        <v>14.17806421717008</v>
      </c>
      <c r="I350" s="34">
        <v>3470.3813298543296</v>
      </c>
      <c r="J350" s="35">
        <v>1017.2720844763836</v>
      </c>
      <c r="K350" s="35">
        <v>317.89752639886984</v>
      </c>
      <c r="L350" s="34">
        <v>611.04944101969397</v>
      </c>
      <c r="M350" s="34">
        <v>26.205527424812317</v>
      </c>
      <c r="N350" s="35">
        <v>13.102763712406158</v>
      </c>
      <c r="O350" s="35">
        <v>26.205527424812317</v>
      </c>
      <c r="P350" s="35">
        <v>58.366856537081972</v>
      </c>
      <c r="Q350" s="34">
        <v>9452.6282348632813</v>
      </c>
      <c r="R350" s="34">
        <v>339.39297898610431</v>
      </c>
      <c r="U350" s="36">
        <v>28.246844742033218</v>
      </c>
      <c r="V350" s="38">
        <v>0.89652695304268615</v>
      </c>
      <c r="W350" s="36">
        <v>21.089902952501625</v>
      </c>
      <c r="X350" s="35">
        <v>4081.4307708740234</v>
      </c>
      <c r="Y350" s="34">
        <v>2135.2117189790761</v>
      </c>
      <c r="Z350" s="35">
        <v>1946.2190518949474</v>
      </c>
      <c r="AA350" s="34">
        <v>928.94696741856387</v>
      </c>
      <c r="AB350" s="34">
        <v>17.137171745300293</v>
      </c>
      <c r="AC350" s="34">
        <v>10.998196403185526</v>
      </c>
      <c r="AD350" s="34">
        <v>12.356484651565552</v>
      </c>
      <c r="AE350" s="39">
        <v>14.078319026235665</v>
      </c>
      <c r="AF350" s="39">
        <v>10.899343762246966</v>
      </c>
      <c r="AG350" s="39">
        <v>6.8120898514043544</v>
      </c>
      <c r="AH350" s="35">
        <v>3629.6557600726906</v>
      </c>
      <c r="AI350" s="35">
        <v>7575.7252969151896</v>
      </c>
      <c r="AJ350" s="35">
        <v>11486.619396191267</v>
      </c>
      <c r="AK350" s="35">
        <v>2455.4942876579535</v>
      </c>
      <c r="AL350" s="35">
        <v>5127.3311326976918</v>
      </c>
      <c r="AM350" s="35">
        <v>9261.4218399690653</v>
      </c>
      <c r="AN350" s="38">
        <v>9.9894869407931366E-2</v>
      </c>
      <c r="AO350" s="38">
        <v>9.871514276622359E-2</v>
      </c>
      <c r="AP350" s="38">
        <v>9.1501741669901188E-2</v>
      </c>
      <c r="AQ350" s="36">
        <v>16.891904790429194</v>
      </c>
      <c r="AR350" s="36">
        <v>10.259840366541692</v>
      </c>
      <c r="AS350" s="36">
        <v>11.558979469170483</v>
      </c>
      <c r="AT350" s="36">
        <v>11.584469362291131</v>
      </c>
      <c r="AU350" s="36">
        <v>23.879221804024173</v>
      </c>
      <c r="AV350" s="36">
        <v>70.536501981672203</v>
      </c>
      <c r="AW350" s="36">
        <v>126.34875580058387</v>
      </c>
      <c r="AX350" s="36">
        <v>98.987401319704318</v>
      </c>
      <c r="AY350" s="36">
        <v>66.744326904342145</v>
      </c>
      <c r="AZ350" s="40">
        <v>0.99466389973771696</v>
      </c>
      <c r="BA350" s="40">
        <v>0.9948890510976176</v>
      </c>
      <c r="BB350" s="40">
        <v>0.99369785141573064</v>
      </c>
      <c r="BC350" s="40">
        <v>0.99528222508172048</v>
      </c>
      <c r="BD350" s="40">
        <v>0.99534275801854433</v>
      </c>
      <c r="BE350" s="40">
        <v>0.99238383660732721</v>
      </c>
      <c r="BF350" s="36">
        <v>120.12628947935973</v>
      </c>
      <c r="BG350" s="36">
        <v>121.56189682487016</v>
      </c>
      <c r="BH350" s="36">
        <v>131.14504468440418</v>
      </c>
      <c r="BJ350" s="41"/>
      <c r="BK350" s="41"/>
      <c r="BL350" s="35">
        <v>31</v>
      </c>
      <c r="BM350" s="35">
        <v>24</v>
      </c>
      <c r="BN350" s="35">
        <v>15</v>
      </c>
      <c r="BO350" s="35">
        <v>2418</v>
      </c>
      <c r="BP350" s="35">
        <v>1152</v>
      </c>
      <c r="BQ350" s="35">
        <v>360</v>
      </c>
      <c r="BR350" s="35">
        <v>3930</v>
      </c>
      <c r="BS350" s="34">
        <v>106.58164580663045</v>
      </c>
      <c r="BT350" s="35">
        <v>11</v>
      </c>
      <c r="BU350" s="35">
        <v>22</v>
      </c>
      <c r="BV350" s="35">
        <v>49</v>
      </c>
      <c r="BW350" s="35">
        <v>22</v>
      </c>
      <c r="BX350" s="37"/>
      <c r="BY350" s="40">
        <v>0.98491895039167077</v>
      </c>
      <c r="CA350" s="38">
        <v>9.8174456444500055E-2</v>
      </c>
      <c r="CB350" s="38">
        <v>9.8780220278939457E-2</v>
      </c>
      <c r="CC350" s="36">
        <v>40.491852800051369</v>
      </c>
      <c r="CD350" s="36">
        <v>38.710724626141371</v>
      </c>
      <c r="CE350" s="35">
        <v>113.72121463671834</v>
      </c>
      <c r="CF350" s="36">
        <v>23.232907031507665</v>
      </c>
      <c r="CG350" s="42">
        <v>0.98491895039167077</v>
      </c>
      <c r="CH350" s="35">
        <v>3862.1329554232916</v>
      </c>
      <c r="CI350" s="42">
        <v>0.99321475264386905</v>
      </c>
      <c r="CJ350" s="42">
        <v>0.99483785346560127</v>
      </c>
      <c r="CK350" s="43">
        <v>0.85028548190005437</v>
      </c>
      <c r="CM350" s="39"/>
      <c r="CN350" s="35"/>
      <c r="CO350" s="42">
        <v>0.99391998272327042</v>
      </c>
      <c r="CQ350" s="37">
        <v>0.89652695304268615</v>
      </c>
    </row>
    <row r="351" spans="1:95" ht="11.25" customHeight="1">
      <c r="A351" s="33">
        <v>44379</v>
      </c>
      <c r="B351" s="34">
        <v>161.91318941116333</v>
      </c>
      <c r="C351" s="35">
        <v>144.79604576031366</v>
      </c>
      <c r="D351" s="35">
        <v>144.79604576031366</v>
      </c>
      <c r="E351" s="35">
        <v>133.78120956818262</v>
      </c>
      <c r="F351" s="34">
        <v>121.38133835792542</v>
      </c>
      <c r="G351" s="36">
        <v>14.348356852928797</v>
      </c>
      <c r="H351" s="34">
        <v>14.348356852928797</v>
      </c>
      <c r="I351" s="34">
        <v>3471.8110249837241</v>
      </c>
      <c r="J351" s="35">
        <v>1023.5829569439998</v>
      </c>
      <c r="K351" s="35">
        <v>311.88308463803628</v>
      </c>
      <c r="L351" s="34">
        <v>612.47614924112952</v>
      </c>
      <c r="M351" s="34">
        <v>26.618430197238922</v>
      </c>
      <c r="N351" s="35">
        <v>11.887187407894093</v>
      </c>
      <c r="O351" s="35">
        <v>24.911996968368481</v>
      </c>
      <c r="P351" s="35">
        <v>57.864475930397681</v>
      </c>
      <c r="Q351" s="34">
        <v>9652.9645385742188</v>
      </c>
      <c r="R351" s="34">
        <v>340.70588461558026</v>
      </c>
      <c r="U351" s="36">
        <v>28.271324987764714</v>
      </c>
      <c r="V351" s="38">
        <v>0.89579694291224321</v>
      </c>
      <c r="W351" s="36">
        <v>19.857526649317521</v>
      </c>
      <c r="X351" s="35">
        <v>4084.2871742248535</v>
      </c>
      <c r="Y351" s="34">
        <v>2136.3449834016883</v>
      </c>
      <c r="Z351" s="35">
        <v>1947.9421908231654</v>
      </c>
      <c r="AA351" s="34">
        <v>924.3592338791658</v>
      </c>
      <c r="AB351" s="34">
        <v>17.117143650849659</v>
      </c>
      <c r="AC351" s="34">
        <v>11.014836192131042</v>
      </c>
      <c r="AD351" s="34">
        <v>12.30952117840449</v>
      </c>
      <c r="AE351" s="39">
        <v>14.085791099351791</v>
      </c>
      <c r="AF351" s="39">
        <v>10.966960252971425</v>
      </c>
      <c r="AG351" s="39">
        <v>6.6832089565293487</v>
      </c>
      <c r="AH351" s="35">
        <v>3689.9844556621001</v>
      </c>
      <c r="AI351" s="35">
        <v>7748.4776985328135</v>
      </c>
      <c r="AJ351" s="35">
        <v>11664.666398444135</v>
      </c>
      <c r="AK351" s="35">
        <v>2495.9705727898677</v>
      </c>
      <c r="AL351" s="35">
        <v>5226.4444290724368</v>
      </c>
      <c r="AM351" s="35">
        <v>9441.0546273653836</v>
      </c>
      <c r="AN351" s="38">
        <v>9.967946040354736E-2</v>
      </c>
      <c r="AO351" s="38">
        <v>9.9301631702931381E-2</v>
      </c>
      <c r="AP351" s="38">
        <v>9.0275512909320163E-2</v>
      </c>
      <c r="AQ351" s="36">
        <v>16.852953494952779</v>
      </c>
      <c r="AR351" s="36">
        <v>10.290738576234261</v>
      </c>
      <c r="AS351" s="36">
        <v>11.550592271229322</v>
      </c>
      <c r="AT351" s="36">
        <v>10.336380289148316</v>
      </c>
      <c r="AU351" s="36">
        <v>22.389942605483899</v>
      </c>
      <c r="AV351" s="36">
        <v>67.246191264863114</v>
      </c>
      <c r="AW351" s="36">
        <v>126.58584380589981</v>
      </c>
      <c r="AX351" s="36">
        <v>98.932608650798997</v>
      </c>
      <c r="AY351" s="36">
        <v>66.316966352950274</v>
      </c>
      <c r="AZ351" s="40">
        <v>0.99523744889563859</v>
      </c>
      <c r="BA351" s="40">
        <v>0.99523347137687057</v>
      </c>
      <c r="BB351" s="40">
        <v>0.99387097329543317</v>
      </c>
      <c r="BC351" s="40">
        <v>0.99585877317552085</v>
      </c>
      <c r="BD351" s="40">
        <v>0.99571602780641111</v>
      </c>
      <c r="BE351" s="40">
        <v>0.99287725853529685</v>
      </c>
      <c r="BF351" s="36">
        <v>120.38588442813187</v>
      </c>
      <c r="BG351" s="36">
        <v>120.84393573611098</v>
      </c>
      <c r="BH351" s="36">
        <v>132.92641175081161</v>
      </c>
      <c r="BJ351" s="41"/>
      <c r="BK351" s="41"/>
      <c r="BL351" s="35">
        <v>31.614583333333332</v>
      </c>
      <c r="BM351" s="35">
        <v>24.614583333333332</v>
      </c>
      <c r="BN351" s="35">
        <v>15</v>
      </c>
      <c r="BO351" s="35">
        <v>2465.9375</v>
      </c>
      <c r="BP351" s="35">
        <v>1181.5</v>
      </c>
      <c r="BQ351" s="35">
        <v>360</v>
      </c>
      <c r="BR351" s="35">
        <v>4007.4375</v>
      </c>
      <c r="BS351" s="34">
        <v>107.06140160560608</v>
      </c>
      <c r="BT351" s="35">
        <v>12.84375</v>
      </c>
      <c r="BU351" s="35">
        <v>26.916666666666668</v>
      </c>
      <c r="BV351" s="35">
        <v>62.520833333333336</v>
      </c>
      <c r="BW351" s="35">
        <v>28.760416666666668</v>
      </c>
      <c r="BX351" s="37"/>
      <c r="BY351" s="40">
        <v>0.98492815465464023</v>
      </c>
      <c r="CA351" s="38">
        <v>9.8053923620273889E-2</v>
      </c>
      <c r="CB351" s="38">
        <v>9.8723281871081273E-2</v>
      </c>
      <c r="CC351" s="36">
        <v>40.441501021385193</v>
      </c>
      <c r="CD351" s="36">
        <v>38.69428434241636</v>
      </c>
      <c r="CE351" s="35">
        <v>113.80154446747066</v>
      </c>
      <c r="CF351" s="36">
        <v>23.212316434783602</v>
      </c>
      <c r="CG351" s="42">
        <v>0.98492815465464023</v>
      </c>
      <c r="CH351" s="35">
        <v>3924.88496530255</v>
      </c>
      <c r="CI351" s="42">
        <v>0.99321803557746136</v>
      </c>
      <c r="CJ351" s="42">
        <v>0.99533605231497002</v>
      </c>
      <c r="CK351" s="43">
        <v>0.85004087050823751</v>
      </c>
      <c r="CM351" s="39"/>
      <c r="CN351" s="35"/>
      <c r="CO351" s="42">
        <v>0.99392537125186264</v>
      </c>
      <c r="CQ351" s="37">
        <v>0.89579694291224321</v>
      </c>
    </row>
    <row r="352" spans="1:95" ht="11.25" customHeight="1">
      <c r="A352" s="33">
        <v>44378</v>
      </c>
      <c r="B352" s="34">
        <v>161.88809633255005</v>
      </c>
      <c r="C352" s="35">
        <v>144.80694549282393</v>
      </c>
      <c r="D352" s="35">
        <v>144.80694549282393</v>
      </c>
      <c r="E352" s="35">
        <v>133.87872804204625</v>
      </c>
      <c r="F352" s="34">
        <v>121.45660599072774</v>
      </c>
      <c r="G352" s="36">
        <v>14.188373774290085</v>
      </c>
      <c r="H352" s="34">
        <v>14.188373774290085</v>
      </c>
      <c r="I352" s="34">
        <v>3465.0859985351563</v>
      </c>
      <c r="J352" s="35">
        <v>1025.1733723476793</v>
      </c>
      <c r="K352" s="35">
        <v>307.55201170430382</v>
      </c>
      <c r="L352" s="34">
        <v>613.014076868693</v>
      </c>
      <c r="M352" s="34">
        <v>26.673633217811584</v>
      </c>
      <c r="N352" s="35">
        <v>11.316086819677642</v>
      </c>
      <c r="O352" s="35">
        <v>24.248757470737804</v>
      </c>
      <c r="P352" s="35">
        <v>57.388726014079467</v>
      </c>
      <c r="Q352" s="34">
        <v>9776.8382364908848</v>
      </c>
      <c r="R352" s="34">
        <v>338.83028856913251</v>
      </c>
      <c r="U352" s="36">
        <v>28.251370014967748</v>
      </c>
      <c r="V352" s="38">
        <v>0.89639195395481863</v>
      </c>
      <c r="W352" s="36">
        <v>19.231608242571344</v>
      </c>
      <c r="X352" s="35">
        <v>4078.1000754038491</v>
      </c>
      <c r="Y352" s="34">
        <v>2132.3606144831729</v>
      </c>
      <c r="Z352" s="35">
        <v>1945.7394609206763</v>
      </c>
      <c r="AA352" s="34">
        <v>920.56608857299682</v>
      </c>
      <c r="AB352" s="34">
        <v>17.081150839726131</v>
      </c>
      <c r="AC352" s="34">
        <v>10.928217450777689</v>
      </c>
      <c r="AD352" s="34">
        <v>12.302150706450144</v>
      </c>
      <c r="AE352" s="39">
        <v>14.059520535053887</v>
      </c>
      <c r="AF352" s="39">
        <v>10.984000418010849</v>
      </c>
      <c r="AG352" s="39">
        <v>6.5904002508065105</v>
      </c>
      <c r="AH352" s="35">
        <v>3719.9802060883808</v>
      </c>
      <c r="AI352" s="35">
        <v>7835.671104874179</v>
      </c>
      <c r="AJ352" s="35">
        <v>11738.071528437329</v>
      </c>
      <c r="AK352" s="35">
        <v>2516.5226391737697</v>
      </c>
      <c r="AL352" s="35">
        <v>5276.0851983176608</v>
      </c>
      <c r="AM352" s="35">
        <v>9525.4343354301491</v>
      </c>
      <c r="AN352" s="38">
        <v>9.9522475982088326E-2</v>
      </c>
      <c r="AO352" s="38">
        <v>9.9559549438534664E-2</v>
      </c>
      <c r="AP352" s="38">
        <v>8.9320611664918101E-2</v>
      </c>
      <c r="AQ352" s="36">
        <v>16.85266285841227</v>
      </c>
      <c r="AR352" s="36">
        <v>10.241866826243209</v>
      </c>
      <c r="AS352" s="36">
        <v>11.580450081100818</v>
      </c>
      <c r="AT352" s="36">
        <v>9.7476942879869277</v>
      </c>
      <c r="AU352" s="36">
        <v>21.636704302098593</v>
      </c>
      <c r="AV352" s="36">
        <v>65.227855296170176</v>
      </c>
      <c r="AW352" s="36">
        <v>126.63311437662645</v>
      </c>
      <c r="AX352" s="36">
        <v>98.89528078891037</v>
      </c>
      <c r="AY352" s="36">
        <v>66.139065195016556</v>
      </c>
      <c r="AZ352" s="40">
        <v>0.99550328431641166</v>
      </c>
      <c r="BA352" s="40">
        <v>0.99540402465857269</v>
      </c>
      <c r="BB352" s="40">
        <v>0.99397521162886815</v>
      </c>
      <c r="BC352" s="40">
        <v>0.99612652231446353</v>
      </c>
      <c r="BD352" s="40">
        <v>0.99589909876569138</v>
      </c>
      <c r="BE352" s="40">
        <v>0.99315224345691477</v>
      </c>
      <c r="BF352" s="36">
        <v>120.57577830117202</v>
      </c>
      <c r="BG352" s="36">
        <v>120.5308789329995</v>
      </c>
      <c r="BH352" s="36">
        <v>134.34749019652276</v>
      </c>
      <c r="BJ352" s="41"/>
      <c r="BK352" s="41"/>
      <c r="BL352" s="35">
        <v>32</v>
      </c>
      <c r="BM352" s="35">
        <v>25</v>
      </c>
      <c r="BN352" s="35">
        <v>15</v>
      </c>
      <c r="BO352" s="35">
        <v>2496</v>
      </c>
      <c r="BP352" s="35">
        <v>1200</v>
      </c>
      <c r="BQ352" s="35">
        <v>360</v>
      </c>
      <c r="BR352" s="35">
        <v>4056</v>
      </c>
      <c r="BS352" s="34">
        <v>107.26486500104268</v>
      </c>
      <c r="BT352" s="35">
        <v>14</v>
      </c>
      <c r="BU352" s="35">
        <v>30</v>
      </c>
      <c r="BV352" s="35">
        <v>71</v>
      </c>
      <c r="BW352" s="35">
        <v>33</v>
      </c>
      <c r="BX352" s="37"/>
      <c r="BY352" s="40">
        <v>0.98502146558014869</v>
      </c>
      <c r="CA352" s="38">
        <v>9.7902041197403922E-2</v>
      </c>
      <c r="CB352" s="38">
        <v>9.8627953544601701E-2</v>
      </c>
      <c r="CC352" s="36">
        <v>40.311518996953964</v>
      </c>
      <c r="CD352" s="36">
        <v>38.674979765756291</v>
      </c>
      <c r="CE352" s="35">
        <v>113.79223709468707</v>
      </c>
      <c r="CF352" s="36">
        <v>23.053615409023383</v>
      </c>
      <c r="CG352" s="42">
        <v>0.98502146558014869</v>
      </c>
      <c r="CH352" s="35">
        <v>3955.0540202450138</v>
      </c>
      <c r="CI352" s="42">
        <v>0.99325581064600499</v>
      </c>
      <c r="CJ352" s="42">
        <v>0.99557786216164879</v>
      </c>
      <c r="CK352" s="43">
        <v>0.84968145324192745</v>
      </c>
      <c r="CM352" s="39"/>
      <c r="CN352" s="35"/>
      <c r="CO352" s="42">
        <v>0.99396690307468405</v>
      </c>
      <c r="CQ352" s="37">
        <v>0.89639195395481863</v>
      </c>
    </row>
    <row r="353" spans="1:95" ht="11.25" customHeight="1">
      <c r="A353" s="33">
        <v>44377</v>
      </c>
      <c r="B353" s="34">
        <v>162.24744335810342</v>
      </c>
      <c r="C353" s="35">
        <v>145.25361544887224</v>
      </c>
      <c r="D353" s="35">
        <v>145.25361544887224</v>
      </c>
      <c r="E353" s="35">
        <v>134.39570208390552</v>
      </c>
      <c r="F353" s="34">
        <v>121.90635681152344</v>
      </c>
      <c r="G353" s="36">
        <v>14.080813656250635</v>
      </c>
      <c r="H353" s="34">
        <v>14.080813656250635</v>
      </c>
      <c r="I353" s="34">
        <v>3463.0142440795898</v>
      </c>
      <c r="J353" s="35">
        <v>1024.5604272424821</v>
      </c>
      <c r="K353" s="35">
        <v>307.36812817274466</v>
      </c>
      <c r="L353" s="34">
        <v>612.26430575052893</v>
      </c>
      <c r="M353" s="34">
        <v>26.643873810768127</v>
      </c>
      <c r="N353" s="35">
        <v>11.303461616689509</v>
      </c>
      <c r="O353" s="35">
        <v>24.221703464334659</v>
      </c>
      <c r="P353" s="35">
        <v>57.324698198925361</v>
      </c>
      <c r="Q353" s="34">
        <v>9836.248779296875</v>
      </c>
      <c r="R353" s="34">
        <v>338.97584597269696</v>
      </c>
      <c r="U353" s="36">
        <v>28.128188671889134</v>
      </c>
      <c r="V353" s="38">
        <v>0.90007544970134057</v>
      </c>
      <c r="W353" s="36">
        <v>19.210151800806639</v>
      </c>
      <c r="X353" s="35">
        <v>4075.2785498301187</v>
      </c>
      <c r="Y353" s="34">
        <v>2131.0856886643628</v>
      </c>
      <c r="Z353" s="35">
        <v>1944.1928611657556</v>
      </c>
      <c r="AA353" s="34">
        <v>919.63243392327354</v>
      </c>
      <c r="AB353" s="34">
        <v>16.993827909231186</v>
      </c>
      <c r="AC353" s="34">
        <v>10.857913364966711</v>
      </c>
      <c r="AD353" s="34">
        <v>12.23666196068128</v>
      </c>
      <c r="AE353" s="39">
        <v>14.051114430754041</v>
      </c>
      <c r="AF353" s="39">
        <v>10.977433149026593</v>
      </c>
      <c r="AG353" s="39">
        <v>6.5864598894159565</v>
      </c>
      <c r="AH353" s="35">
        <v>3733.6729093831887</v>
      </c>
      <c r="AI353" s="35">
        <v>7866.36415881823</v>
      </c>
      <c r="AJ353" s="35">
        <v>11786.647963204585</v>
      </c>
      <c r="AK353" s="35">
        <v>2525.61802170072</v>
      </c>
      <c r="AL353" s="35">
        <v>5296.0521860049103</v>
      </c>
      <c r="AM353" s="35">
        <v>9563.7293377910137</v>
      </c>
      <c r="AN353" s="38">
        <v>9.9506277958427578E-2</v>
      </c>
      <c r="AO353" s="38">
        <v>9.94169002288567E-2</v>
      </c>
      <c r="AP353" s="38">
        <v>8.9096361290173259E-2</v>
      </c>
      <c r="AQ353" s="36">
        <v>16.784761649146215</v>
      </c>
      <c r="AR353" s="36">
        <v>10.189200639782658</v>
      </c>
      <c r="AS353" s="36">
        <v>11.537795716076445</v>
      </c>
      <c r="AT353" s="36">
        <v>9.7357966419340176</v>
      </c>
      <c r="AU353" s="36">
        <v>21.606631926651289</v>
      </c>
      <c r="AV353" s="36">
        <v>65.121895000831017</v>
      </c>
      <c r="AW353" s="36">
        <v>127.09814294681705</v>
      </c>
      <c r="AX353" s="36">
        <v>99.384692697435369</v>
      </c>
      <c r="AY353" s="36">
        <v>66.538192593503396</v>
      </c>
      <c r="AZ353" s="40">
        <v>0.99552447697174806</v>
      </c>
      <c r="BA353" s="40">
        <v>0.99542646057598494</v>
      </c>
      <c r="BB353" s="40">
        <v>0.99400603089294814</v>
      </c>
      <c r="BC353" s="40">
        <v>0.99614518246295292</v>
      </c>
      <c r="BD353" s="40">
        <v>0.99592023810041985</v>
      </c>
      <c r="BE353" s="40">
        <v>0.99319074257533591</v>
      </c>
      <c r="BF353" s="36">
        <v>120.59540610104463</v>
      </c>
      <c r="BG353" s="36">
        <v>120.70382371987178</v>
      </c>
      <c r="BH353" s="36">
        <v>134.68563503865025</v>
      </c>
      <c r="BJ353" s="41"/>
      <c r="BK353" s="41"/>
      <c r="BL353" s="35">
        <v>32</v>
      </c>
      <c r="BM353" s="35">
        <v>25</v>
      </c>
      <c r="BN353" s="35">
        <v>15</v>
      </c>
      <c r="BO353" s="35">
        <v>2496</v>
      </c>
      <c r="BP353" s="35">
        <v>1200</v>
      </c>
      <c r="BQ353" s="35">
        <v>360</v>
      </c>
      <c r="BR353" s="35">
        <v>4056</v>
      </c>
      <c r="BS353" s="34">
        <v>107.78890697161357</v>
      </c>
      <c r="BT353" s="35">
        <v>14</v>
      </c>
      <c r="BU353" s="35">
        <v>30</v>
      </c>
      <c r="BV353" s="35">
        <v>71</v>
      </c>
      <c r="BW353" s="35">
        <v>33</v>
      </c>
      <c r="BX353" s="37"/>
      <c r="BY353" s="40">
        <v>0.98509128370357935</v>
      </c>
      <c r="CA353" s="38">
        <v>9.7812090418044201E-2</v>
      </c>
      <c r="CB353" s="38">
        <v>9.8555877742437278E-2</v>
      </c>
      <c r="CC353" s="36">
        <v>40.088403234879181</v>
      </c>
      <c r="CD353" s="36">
        <v>38.511758005005319</v>
      </c>
      <c r="CE353" s="35">
        <v>114.22557818698787</v>
      </c>
      <c r="CF353" s="36">
        <v>23.021945520184612</v>
      </c>
      <c r="CG353" s="42">
        <v>0.98509128370357935</v>
      </c>
      <c r="CH353" s="35">
        <v>3969.9575362366004</v>
      </c>
      <c r="CI353" s="42">
        <v>0.99328862498715143</v>
      </c>
      <c r="CJ353" s="42">
        <v>0.99560048988492367</v>
      </c>
      <c r="CK353" s="43">
        <v>0.84976136029375182</v>
      </c>
      <c r="CM353" s="39"/>
      <c r="CN353" s="35"/>
      <c r="CO353" s="42">
        <v>0.99397519103757348</v>
      </c>
      <c r="CQ353" s="37">
        <v>0.90007544970134057</v>
      </c>
    </row>
    <row r="354" spans="1:95" ht="11.25" customHeight="1">
      <c r="A354" s="33">
        <v>44376</v>
      </c>
      <c r="B354" s="34">
        <v>161.93665552139282</v>
      </c>
      <c r="C354" s="35">
        <v>144.83892776568732</v>
      </c>
      <c r="D354" s="35">
        <v>144.83892776568732</v>
      </c>
      <c r="E354" s="35">
        <v>133.83343601226807</v>
      </c>
      <c r="F354" s="34">
        <v>121.33062012990315</v>
      </c>
      <c r="G354" s="36">
        <v>14.221784015496572</v>
      </c>
      <c r="H354" s="34">
        <v>14.221784015496572</v>
      </c>
      <c r="I354" s="34">
        <v>3467.9539362589517</v>
      </c>
      <c r="J354" s="35">
        <v>1026.021874632826</v>
      </c>
      <c r="K354" s="35">
        <v>307.80656238984778</v>
      </c>
      <c r="L354" s="34">
        <v>612.25881131490075</v>
      </c>
      <c r="M354" s="34">
        <v>25.950603246688843</v>
      </c>
      <c r="N354" s="35">
        <v>11.0093468319286</v>
      </c>
      <c r="O354" s="35">
        <v>23.591457496989857</v>
      </c>
      <c r="P354" s="35">
        <v>55.833116076209322</v>
      </c>
      <c r="Q354" s="34">
        <v>9555.0931091308594</v>
      </c>
      <c r="R354" s="34">
        <v>338.6441427866618</v>
      </c>
      <c r="U354" s="36">
        <v>27.931874416492608</v>
      </c>
      <c r="V354" s="38">
        <v>0.90598343681865723</v>
      </c>
      <c r="W354" s="36">
        <v>18.710305837356255</v>
      </c>
      <c r="X354" s="35">
        <v>4080.2127475738525</v>
      </c>
      <c r="Y354" s="34">
        <v>2134.1254992362778</v>
      </c>
      <c r="Z354" s="35">
        <v>1946.0872483375747</v>
      </c>
      <c r="AA354" s="34">
        <v>920.06537370474848</v>
      </c>
      <c r="AB354" s="34">
        <v>17.097727755705517</v>
      </c>
      <c r="AC354" s="34">
        <v>11.005491753419241</v>
      </c>
      <c r="AD354" s="34">
        <v>12.351492096980413</v>
      </c>
      <c r="AE354" s="39">
        <v>14.071157137821611</v>
      </c>
      <c r="AF354" s="39">
        <v>10.993091513923135</v>
      </c>
      <c r="AG354" s="39">
        <v>6.5958549083538811</v>
      </c>
      <c r="AH354" s="35">
        <v>3643.6419016768705</v>
      </c>
      <c r="AI354" s="35">
        <v>7680.5843289817694</v>
      </c>
      <c r="AJ354" s="35">
        <v>11513.846368742248</v>
      </c>
      <c r="AK354" s="35">
        <v>2464.3838931696837</v>
      </c>
      <c r="AL354" s="35">
        <v>5169.4993127703101</v>
      </c>
      <c r="AM354" s="35">
        <v>9339.9679207108002</v>
      </c>
      <c r="AN354" s="38">
        <v>0.10045959189675456</v>
      </c>
      <c r="AO354" s="38">
        <v>0.10021203402240647</v>
      </c>
      <c r="AP354" s="38">
        <v>8.9270595788617332E-2</v>
      </c>
      <c r="AQ354" s="36">
        <v>16.858687986313186</v>
      </c>
      <c r="AR354" s="36">
        <v>10.315113398726606</v>
      </c>
      <c r="AS354" s="36">
        <v>11.641194911207609</v>
      </c>
      <c r="AT354" s="36">
        <v>9.7958307773384306</v>
      </c>
      <c r="AU354" s="36">
        <v>21.732081329369624</v>
      </c>
      <c r="AV354" s="36">
        <v>65.46654111113115</v>
      </c>
      <c r="AW354" s="36">
        <v>126.89913489635474</v>
      </c>
      <c r="AX354" s="36">
        <v>99.38485859711453</v>
      </c>
      <c r="AY354" s="36">
        <v>66.939570032416086</v>
      </c>
      <c r="AZ354" s="40">
        <v>0.99553261695045059</v>
      </c>
      <c r="BA354" s="40">
        <v>0.99543641345715783</v>
      </c>
      <c r="BB354" s="40">
        <v>0.99402212978136639</v>
      </c>
      <c r="BC354" s="40">
        <v>0.99602503862953795</v>
      </c>
      <c r="BD354" s="40">
        <v>0.99579609551824777</v>
      </c>
      <c r="BE354" s="40">
        <v>0.99299071028220953</v>
      </c>
      <c r="BF354" s="36">
        <v>119.4510128244675</v>
      </c>
      <c r="BG354" s="36">
        <v>119.74609753272658</v>
      </c>
      <c r="BH354" s="36">
        <v>134.42276142543781</v>
      </c>
      <c r="BJ354" s="41"/>
      <c r="BK354" s="41"/>
      <c r="BL354" s="35">
        <v>32</v>
      </c>
      <c r="BM354" s="35">
        <v>25</v>
      </c>
      <c r="BN354" s="35">
        <v>15</v>
      </c>
      <c r="BO354" s="35">
        <v>2496</v>
      </c>
      <c r="BP354" s="35">
        <v>1200</v>
      </c>
      <c r="BQ354" s="35">
        <v>360</v>
      </c>
      <c r="BR354" s="35">
        <v>4056</v>
      </c>
      <c r="BS354" s="34">
        <v>107.09517216682434</v>
      </c>
      <c r="BT354" s="35">
        <v>14</v>
      </c>
      <c r="BU354" s="35">
        <v>30</v>
      </c>
      <c r="BV354" s="35">
        <v>71</v>
      </c>
      <c r="BW354" s="35">
        <v>33</v>
      </c>
      <c r="BX354" s="37"/>
      <c r="BY354" s="40">
        <v>0.985116823673717</v>
      </c>
      <c r="CA354" s="38">
        <v>9.8590133999661211E-2</v>
      </c>
      <c r="CB354" s="38">
        <v>9.9393243758651231E-2</v>
      </c>
      <c r="CC354" s="36">
        <v>40.454711606105171</v>
      </c>
      <c r="CD354" s="36">
        <v>38.814996296247401</v>
      </c>
      <c r="CE354" s="35">
        <v>114.25465464897717</v>
      </c>
      <c r="CF354" s="36">
        <v>23.156328124001249</v>
      </c>
      <c r="CG354" s="42">
        <v>0.985116823673717</v>
      </c>
      <c r="CH354" s="35">
        <v>3874.9728363244058</v>
      </c>
      <c r="CI354" s="42">
        <v>0.99330302318420782</v>
      </c>
      <c r="CJ354" s="42">
        <v>0.9954662842983526</v>
      </c>
      <c r="CK354" s="43">
        <v>0.84994439035588087</v>
      </c>
      <c r="CM354" s="39"/>
      <c r="CN354" s="35"/>
      <c r="CO354" s="42">
        <v>0.99394002330966968</v>
      </c>
      <c r="CQ354" s="37">
        <v>0.90598343681865723</v>
      </c>
    </row>
    <row r="355" spans="1:95" ht="11.25" customHeight="1">
      <c r="A355" s="33">
        <v>44375</v>
      </c>
      <c r="B355" s="34">
        <v>159.77730639775595</v>
      </c>
      <c r="C355" s="35">
        <v>142.58904415369034</v>
      </c>
      <c r="D355" s="35">
        <v>142.58904415369034</v>
      </c>
      <c r="E355" s="35">
        <v>131.40076984961829</v>
      </c>
      <c r="F355" s="34">
        <v>118.7979740301768</v>
      </c>
      <c r="G355" s="36">
        <v>14.111985047658285</v>
      </c>
      <c r="H355" s="34">
        <v>14.111985047658285</v>
      </c>
      <c r="I355" s="34">
        <v>3471.7696634928384</v>
      </c>
      <c r="J355" s="35">
        <v>1027.1507880156328</v>
      </c>
      <c r="K355" s="35">
        <v>308.1452364046898</v>
      </c>
      <c r="L355" s="34">
        <v>612.44931411743164</v>
      </c>
      <c r="M355" s="34">
        <v>25.070826450983684</v>
      </c>
      <c r="N355" s="35">
        <v>10.636108191326413</v>
      </c>
      <c r="O355" s="35">
        <v>22.791660409985166</v>
      </c>
      <c r="P355" s="35">
        <v>53.940262970298228</v>
      </c>
      <c r="Q355" s="34">
        <v>9020.8044637044277</v>
      </c>
      <c r="R355" s="34">
        <v>333.28164513905841</v>
      </c>
      <c r="U355" s="36">
        <v>27.985731937267158</v>
      </c>
      <c r="V355" s="38">
        <v>0.90435800191263582</v>
      </c>
      <c r="W355" s="36">
        <v>18.075989449418216</v>
      </c>
      <c r="X355" s="35">
        <v>4084.21897761027</v>
      </c>
      <c r="Y355" s="34">
        <v>2136.4736390725161</v>
      </c>
      <c r="Z355" s="35">
        <v>1947.7453385377542</v>
      </c>
      <c r="AA355" s="34">
        <v>920.59455052212138</v>
      </c>
      <c r="AB355" s="34">
        <v>17.188262244065601</v>
      </c>
      <c r="AC355" s="34">
        <v>11.188274304072062</v>
      </c>
      <c r="AD355" s="34">
        <v>12.497172246376673</v>
      </c>
      <c r="AE355" s="39">
        <v>14.086639378500106</v>
      </c>
      <c r="AF355" s="39">
        <v>11.005187014453208</v>
      </c>
      <c r="AG355" s="39">
        <v>6.6031122086719236</v>
      </c>
      <c r="AH355" s="35">
        <v>3457.7042414307962</v>
      </c>
      <c r="AI355" s="35">
        <v>7290.1983207834382</v>
      </c>
      <c r="AJ355" s="35">
        <v>10931.019525920135</v>
      </c>
      <c r="AK355" s="35">
        <v>2338.5337255377021</v>
      </c>
      <c r="AL355" s="35">
        <v>4906.1562708058673</v>
      </c>
      <c r="AM355" s="35">
        <v>8866.1452616451807</v>
      </c>
      <c r="AN355" s="38">
        <v>0.10156415662485264</v>
      </c>
      <c r="AO355" s="38">
        <v>0.10107670609525848</v>
      </c>
      <c r="AP355" s="38">
        <v>8.9226086612378047E-2</v>
      </c>
      <c r="AQ355" s="36">
        <v>16.924089850476953</v>
      </c>
      <c r="AR355" s="36">
        <v>10.474437502985793</v>
      </c>
      <c r="AS355" s="36">
        <v>11.770204373274838</v>
      </c>
      <c r="AT355" s="36">
        <v>9.9660922360453341</v>
      </c>
      <c r="AU355" s="36">
        <v>22.106873716687986</v>
      </c>
      <c r="AV355" s="36">
        <v>66.58077438231264</v>
      </c>
      <c r="AW355" s="36">
        <v>125.43170214133299</v>
      </c>
      <c r="AX355" s="36">
        <v>98.46609890201664</v>
      </c>
      <c r="AY355" s="36">
        <v>66.92636189886484</v>
      </c>
      <c r="AZ355" s="40">
        <v>0.99545180466068284</v>
      </c>
      <c r="BA355" s="40">
        <v>0.99535447728283599</v>
      </c>
      <c r="BB355" s="40">
        <v>0.99391615393403909</v>
      </c>
      <c r="BC355" s="40">
        <v>0.99573831579711181</v>
      </c>
      <c r="BD355" s="40">
        <v>0.99549405430719051</v>
      </c>
      <c r="BE355" s="40">
        <v>0.99249044850749957</v>
      </c>
      <c r="BF355" s="36">
        <v>118.15191893262482</v>
      </c>
      <c r="BG355" s="36">
        <v>118.72171604692727</v>
      </c>
      <c r="BH355" s="36">
        <v>134.48981632615141</v>
      </c>
      <c r="BJ355" s="41"/>
      <c r="BK355" s="41"/>
      <c r="BL355" s="35">
        <v>32</v>
      </c>
      <c r="BM355" s="35">
        <v>25</v>
      </c>
      <c r="BN355" s="35">
        <v>15</v>
      </c>
      <c r="BO355" s="35">
        <v>2496</v>
      </c>
      <c r="BP355" s="35">
        <v>1200</v>
      </c>
      <c r="BQ355" s="35">
        <v>360</v>
      </c>
      <c r="BR355" s="35">
        <v>4056</v>
      </c>
      <c r="BS355" s="34">
        <v>104.6836675008138</v>
      </c>
      <c r="BT355" s="35">
        <v>14</v>
      </c>
      <c r="BU355" s="35">
        <v>30</v>
      </c>
      <c r="BV355" s="35">
        <v>71</v>
      </c>
      <c r="BW355" s="35">
        <v>33</v>
      </c>
      <c r="BX355" s="37"/>
      <c r="BY355" s="40">
        <v>0.98484713482689668</v>
      </c>
      <c r="CA355" s="38">
        <v>9.9434081253386583E-2</v>
      </c>
      <c r="CB355" s="38">
        <v>0.10032484552031522</v>
      </c>
      <c r="CC355" s="36">
        <v>40.873708794514336</v>
      </c>
      <c r="CD355" s="36">
        <v>39.168731726737583</v>
      </c>
      <c r="CE355" s="35">
        <v>113.28807353911694</v>
      </c>
      <c r="CF355" s="36">
        <v>23.555785566178653</v>
      </c>
      <c r="CG355" s="42">
        <v>0.98484713482689668</v>
      </c>
      <c r="CH355" s="35">
        <v>3677.5591711295392</v>
      </c>
      <c r="CI355" s="42">
        <v>0.99318275375477283</v>
      </c>
      <c r="CJ355" s="42">
        <v>0.99514049335399912</v>
      </c>
      <c r="CK355" s="43">
        <v>0.85004493699410222</v>
      </c>
      <c r="CM355" s="39"/>
      <c r="CN355" s="35"/>
      <c r="CO355" s="42">
        <v>0.99383548589011805</v>
      </c>
      <c r="CQ355" s="37">
        <v>0.90435800191263582</v>
      </c>
    </row>
    <row r="356" spans="1:95" ht="11.25" customHeight="1">
      <c r="A356" s="33">
        <v>44374</v>
      </c>
      <c r="B356" s="34">
        <v>160.22437206904092</v>
      </c>
      <c r="C356" s="35">
        <v>143.0922112862269</v>
      </c>
      <c r="D356" s="35">
        <v>143.0922112862269</v>
      </c>
      <c r="E356" s="35">
        <v>131.88822012146312</v>
      </c>
      <c r="F356" s="34">
        <v>119.3912394841512</v>
      </c>
      <c r="G356" s="36">
        <v>13.905189543962479</v>
      </c>
      <c r="H356" s="34">
        <v>13.905189543962479</v>
      </c>
      <c r="I356" s="34">
        <v>3472.3988901774087</v>
      </c>
      <c r="J356" s="35">
        <v>1027.3369497566298</v>
      </c>
      <c r="K356" s="35">
        <v>308.20108492698893</v>
      </c>
      <c r="L356" s="34">
        <v>612.68754323323571</v>
      </c>
      <c r="M356" s="34">
        <v>25.272167086601257</v>
      </c>
      <c r="N356" s="35">
        <v>10.721525430679321</v>
      </c>
      <c r="O356" s="35">
        <v>22.974697351455688</v>
      </c>
      <c r="P356" s="35">
        <v>54.373450398445129</v>
      </c>
      <c r="Q356" s="34">
        <v>9241.1210021972656</v>
      </c>
      <c r="R356" s="34">
        <v>333.14803918202716</v>
      </c>
      <c r="U356" s="36">
        <v>28.000152287659816</v>
      </c>
      <c r="V356" s="38">
        <v>0.90392338548239337</v>
      </c>
      <c r="W356" s="36">
        <v>18.221155433965151</v>
      </c>
      <c r="X356" s="35">
        <v>4085.0864334106445</v>
      </c>
      <c r="Y356" s="34">
        <v>2136.86085549379</v>
      </c>
      <c r="Z356" s="35">
        <v>1948.2255779168543</v>
      </c>
      <c r="AA356" s="34">
        <v>920.8886281602247</v>
      </c>
      <c r="AB356" s="34">
        <v>17.132160782814026</v>
      </c>
      <c r="AC356" s="34">
        <v>11.203991164763769</v>
      </c>
      <c r="AD356" s="34">
        <v>12.550936987002691</v>
      </c>
      <c r="AE356" s="39">
        <v>14.089192453805209</v>
      </c>
      <c r="AF356" s="39">
        <v>11.007181604535319</v>
      </c>
      <c r="AG356" s="39">
        <v>6.6043089627211913</v>
      </c>
      <c r="AH356" s="35">
        <v>3530.3958815622782</v>
      </c>
      <c r="AI356" s="35">
        <v>7443.2505642156029</v>
      </c>
      <c r="AJ356" s="35">
        <v>11160.087911443581</v>
      </c>
      <c r="AK356" s="35">
        <v>2387.6850922006115</v>
      </c>
      <c r="AL356" s="35">
        <v>5009.2368123353926</v>
      </c>
      <c r="AM356" s="35">
        <v>9052.1244004052514</v>
      </c>
      <c r="AN356" s="38">
        <v>0.10118156938740944</v>
      </c>
      <c r="AO356" s="38">
        <v>0.10085427397838066</v>
      </c>
      <c r="AP356" s="38">
        <v>8.9440693084159195E-2</v>
      </c>
      <c r="AQ356" s="36">
        <v>16.863198811289841</v>
      </c>
      <c r="AR356" s="36">
        <v>10.484905658537549</v>
      </c>
      <c r="AS356" s="36">
        <v>11.814687571683312</v>
      </c>
      <c r="AT356" s="36">
        <v>9.8363792946159041</v>
      </c>
      <c r="AU356" s="36">
        <v>21.819305303996209</v>
      </c>
      <c r="AV356" s="36">
        <v>65.71688140269427</v>
      </c>
      <c r="AW356" s="36">
        <v>125.86828429982177</v>
      </c>
      <c r="AX356" s="36">
        <v>98.653715584962868</v>
      </c>
      <c r="AY356" s="36">
        <v>66.745785508810641</v>
      </c>
      <c r="AZ356" s="40">
        <v>0.99550965683636372</v>
      </c>
      <c r="BA356" s="40">
        <v>0.99541353339596961</v>
      </c>
      <c r="BB356" s="40">
        <v>0.99399329395031177</v>
      </c>
      <c r="BC356" s="40">
        <v>0.99588036993372919</v>
      </c>
      <c r="BD356" s="40">
        <v>0.99564418570703916</v>
      </c>
      <c r="BE356" s="40">
        <v>0.99274017031849981</v>
      </c>
      <c r="BF356" s="36">
        <v>118.59867436977336</v>
      </c>
      <c r="BG356" s="36">
        <v>118.98355445573229</v>
      </c>
      <c r="BH356" s="36">
        <v>134.16711774257612</v>
      </c>
      <c r="BJ356" s="41"/>
      <c r="BK356" s="41"/>
      <c r="BL356" s="35">
        <v>32</v>
      </c>
      <c r="BM356" s="35">
        <v>25</v>
      </c>
      <c r="BN356" s="35">
        <v>15</v>
      </c>
      <c r="BO356" s="35">
        <v>2496</v>
      </c>
      <c r="BP356" s="35">
        <v>1200</v>
      </c>
      <c r="BQ356" s="35">
        <v>360</v>
      </c>
      <c r="BR356" s="35">
        <v>4056</v>
      </c>
      <c r="BS356" s="34">
        <v>105.47678867975871</v>
      </c>
      <c r="BT356" s="35">
        <v>14</v>
      </c>
      <c r="BU356" s="35">
        <v>30</v>
      </c>
      <c r="BV356" s="35">
        <v>71</v>
      </c>
      <c r="BW356" s="35">
        <v>33</v>
      </c>
      <c r="BX356" s="37"/>
      <c r="BY356" s="40">
        <v>0.98503981826223486</v>
      </c>
      <c r="CA356" s="38">
        <v>9.9198294648000188E-2</v>
      </c>
      <c r="CB356" s="38">
        <v>0.1000426468134438</v>
      </c>
      <c r="CC356" s="36">
        <v>40.88708893458049</v>
      </c>
      <c r="CD356" s="36">
        <v>39.162792041510698</v>
      </c>
      <c r="CE356" s="35">
        <v>113.47434321489156</v>
      </c>
      <c r="CF356" s="36">
        <v>23.249468295635889</v>
      </c>
      <c r="CG356" s="42">
        <v>0.98503981826223486</v>
      </c>
      <c r="CH356" s="35">
        <v>3754.8103917852782</v>
      </c>
      <c r="CI356" s="42">
        <v>0.99326938927678177</v>
      </c>
      <c r="CJ356" s="42">
        <v>0.99530235904275166</v>
      </c>
      <c r="CK356" s="43">
        <v>0.85001846271299031</v>
      </c>
      <c r="CM356" s="39"/>
      <c r="CN356" s="35"/>
      <c r="CO356" s="42">
        <v>0.99391564866503623</v>
      </c>
      <c r="CQ356" s="37">
        <v>0.90392338548239337</v>
      </c>
    </row>
    <row r="357" spans="1:95" ht="11.25" customHeight="1">
      <c r="A357" s="33">
        <v>44373</v>
      </c>
      <c r="B357" s="34">
        <v>161.58812999725342</v>
      </c>
      <c r="C357" s="35">
        <v>144.54969018697739</v>
      </c>
      <c r="D357" s="35">
        <v>144.54969018697739</v>
      </c>
      <c r="E357" s="35">
        <v>133.52557182312012</v>
      </c>
      <c r="F357" s="34">
        <v>121.15480748812358</v>
      </c>
      <c r="G357" s="36">
        <v>14.015150964260101</v>
      </c>
      <c r="H357" s="34">
        <v>14.015150964260101</v>
      </c>
      <c r="I357" s="34">
        <v>3462.8168792724609</v>
      </c>
      <c r="J357" s="35">
        <v>1024.5020352877104</v>
      </c>
      <c r="K357" s="35">
        <v>307.35061058631311</v>
      </c>
      <c r="L357" s="34">
        <v>611.59280967712402</v>
      </c>
      <c r="M357" s="34">
        <v>26.350916385650635</v>
      </c>
      <c r="N357" s="35">
        <v>11.179176648457846</v>
      </c>
      <c r="O357" s="35">
        <v>23.955378532409668</v>
      </c>
      <c r="P357" s="35">
        <v>56.694395860036209</v>
      </c>
      <c r="Q357" s="34">
        <v>9713.1053263346348</v>
      </c>
      <c r="R357" s="34">
        <v>334.69646104176837</v>
      </c>
      <c r="U357" s="36">
        <v>27.905740870369804</v>
      </c>
      <c r="V357" s="38">
        <v>0.90677341692711244</v>
      </c>
      <c r="W357" s="36">
        <v>18.998930390299662</v>
      </c>
      <c r="X357" s="35">
        <v>4074.409688949585</v>
      </c>
      <c r="Y357" s="34">
        <v>2130.9642333984375</v>
      </c>
      <c r="Z357" s="35">
        <v>1943.4454555511475</v>
      </c>
      <c r="AA357" s="34">
        <v>918.94342026343713</v>
      </c>
      <c r="AB357" s="34">
        <v>17.038439810276031</v>
      </c>
      <c r="AC357" s="34">
        <v>11.024118363857269</v>
      </c>
      <c r="AD357" s="34">
        <v>12.315841128428778</v>
      </c>
      <c r="AE357" s="39">
        <v>14.050313626802884</v>
      </c>
      <c r="AF357" s="39">
        <v>10.976807520939754</v>
      </c>
      <c r="AG357" s="39">
        <v>6.5860845125638523</v>
      </c>
      <c r="AH357" s="35">
        <v>3692.5985075961103</v>
      </c>
      <c r="AI357" s="35">
        <v>7782.6570134751364</v>
      </c>
      <c r="AJ357" s="35">
        <v>11665.271868192989</v>
      </c>
      <c r="AK357" s="35">
        <v>2497.5951259058397</v>
      </c>
      <c r="AL357" s="35">
        <v>5238.6256185798311</v>
      </c>
      <c r="AM357" s="35">
        <v>9463.4917508053659</v>
      </c>
      <c r="AN357" s="38">
        <v>0.10061824293042965</v>
      </c>
      <c r="AO357" s="38">
        <v>0.10059186350951088</v>
      </c>
      <c r="AP357" s="38">
        <v>9.0088876024150444E-2</v>
      </c>
      <c r="AQ357" s="36">
        <v>16.835604958986181</v>
      </c>
      <c r="AR357" s="36">
        <v>10.352957652388044</v>
      </c>
      <c r="AS357" s="36">
        <v>11.627939851591133</v>
      </c>
      <c r="AT357" s="36">
        <v>9.8086805354606827</v>
      </c>
      <c r="AU357" s="36">
        <v>21.762833205392916</v>
      </c>
      <c r="AV357" s="36">
        <v>65.568668557614487</v>
      </c>
      <c r="AW357" s="36">
        <v>126.62167938156838</v>
      </c>
      <c r="AX357" s="36">
        <v>98.949128840551538</v>
      </c>
      <c r="AY357" s="36">
        <v>66.291051916635098</v>
      </c>
      <c r="AZ357" s="40">
        <v>0.99552402367681447</v>
      </c>
      <c r="BA357" s="40">
        <v>0.99542716348206917</v>
      </c>
      <c r="BB357" s="40">
        <v>0.99400914616370728</v>
      </c>
      <c r="BC357" s="40">
        <v>0.99607274996907147</v>
      </c>
      <c r="BD357" s="40">
        <v>0.99584569793874822</v>
      </c>
      <c r="BE357" s="40">
        <v>0.99307140849443498</v>
      </c>
      <c r="BF357" s="36">
        <v>119.26266699267593</v>
      </c>
      <c r="BG357" s="36">
        <v>119.29394268419541</v>
      </c>
      <c r="BH357" s="36">
        <v>133.20179504496335</v>
      </c>
      <c r="BJ357" s="41"/>
      <c r="BK357" s="41"/>
      <c r="BL357" s="35">
        <v>32</v>
      </c>
      <c r="BM357" s="35">
        <v>25</v>
      </c>
      <c r="BN357" s="35">
        <v>15</v>
      </c>
      <c r="BO357" s="35">
        <v>2496</v>
      </c>
      <c r="BP357" s="35">
        <v>1200</v>
      </c>
      <c r="BQ357" s="35">
        <v>360</v>
      </c>
      <c r="BR357" s="35">
        <v>4056</v>
      </c>
      <c r="BS357" s="34">
        <v>107.12712367375691</v>
      </c>
      <c r="BT357" s="35">
        <v>14</v>
      </c>
      <c r="BU357" s="35">
        <v>30</v>
      </c>
      <c r="BV357" s="35">
        <v>71</v>
      </c>
      <c r="BW357" s="35">
        <v>33</v>
      </c>
      <c r="BX357" s="37"/>
      <c r="BY357" s="40">
        <v>0.98508865939879742</v>
      </c>
      <c r="CA357" s="38">
        <v>9.8925102810730969E-2</v>
      </c>
      <c r="CB357" s="38">
        <v>9.9675879175162643E-2</v>
      </c>
      <c r="CC357" s="36">
        <v>40.37839930256208</v>
      </c>
      <c r="CD357" s="36">
        <v>38.81650246296536</v>
      </c>
      <c r="CE357" s="35">
        <v>113.81925274000871</v>
      </c>
      <c r="CF357" s="36">
        <v>23.188877187983486</v>
      </c>
      <c r="CG357" s="42">
        <v>0.98508865939879742</v>
      </c>
      <c r="CH357" s="35">
        <v>3926.8257413330143</v>
      </c>
      <c r="CI357" s="42">
        <v>0.99328951216034722</v>
      </c>
      <c r="CJ357" s="42">
        <v>0.99551987868342617</v>
      </c>
      <c r="CK357" s="43">
        <v>0.84989413034829164</v>
      </c>
      <c r="CM357" s="39"/>
      <c r="CN357" s="35"/>
      <c r="CO357" s="42">
        <v>0.99393150526795049</v>
      </c>
      <c r="CQ357" s="37">
        <v>0.90677341692711244</v>
      </c>
    </row>
    <row r="358" spans="1:95" ht="11.25" customHeight="1">
      <c r="A358" s="33">
        <v>44372</v>
      </c>
      <c r="B358" s="34">
        <v>162.7684178352356</v>
      </c>
      <c r="C358" s="35">
        <v>145.67498735586801</v>
      </c>
      <c r="D358" s="35">
        <v>145.67498735586801</v>
      </c>
      <c r="E358" s="35">
        <v>134.56467312574387</v>
      </c>
      <c r="F358" s="34">
        <v>122.17405684789021</v>
      </c>
      <c r="G358" s="36">
        <v>14.347945481538773</v>
      </c>
      <c r="H358" s="34">
        <v>14.347945481538773</v>
      </c>
      <c r="I358" s="34">
        <v>3471.3534495035806</v>
      </c>
      <c r="J358" s="35">
        <v>1027.0276477821244</v>
      </c>
      <c r="K358" s="35">
        <v>308.10829433463732</v>
      </c>
      <c r="L358" s="34">
        <v>614.58574612935388</v>
      </c>
      <c r="M358" s="34">
        <v>26.788663903872173</v>
      </c>
      <c r="N358" s="35">
        <v>11.364887716794255</v>
      </c>
      <c r="O358" s="35">
        <v>24.353330821701974</v>
      </c>
      <c r="P358" s="35">
        <v>57.636216278028009</v>
      </c>
      <c r="Q358" s="34">
        <v>9852.0156860351563</v>
      </c>
      <c r="R358" s="34">
        <v>339.75520960489911</v>
      </c>
      <c r="U358" s="36">
        <v>27.849498457378811</v>
      </c>
      <c r="V358" s="38">
        <v>0.90847634925129495</v>
      </c>
      <c r="W358" s="36">
        <v>19.314545016580599</v>
      </c>
      <c r="X358" s="35">
        <v>4085.9391956329346</v>
      </c>
      <c r="Y358" s="34">
        <v>2136.2175073868189</v>
      </c>
      <c r="Z358" s="35">
        <v>1949.7216882461157</v>
      </c>
      <c r="AA358" s="34">
        <v>922.6940404639912</v>
      </c>
      <c r="AB358" s="34">
        <v>17.093430479367573</v>
      </c>
      <c r="AC358" s="34">
        <v>11.110314230124155</v>
      </c>
      <c r="AD358" s="34">
        <v>12.40882200996081</v>
      </c>
      <c r="AE358" s="39">
        <v>14.084950598154849</v>
      </c>
      <c r="AF358" s="39">
        <v>11.003867654808476</v>
      </c>
      <c r="AG358" s="39">
        <v>6.6023205928850857</v>
      </c>
      <c r="AH358" s="35">
        <v>3747.6598553611398</v>
      </c>
      <c r="AI358" s="35">
        <v>7891.9791791823363</v>
      </c>
      <c r="AJ358" s="35">
        <v>11819.545125407471</v>
      </c>
      <c r="AK358" s="35">
        <v>2535.4083282279798</v>
      </c>
      <c r="AL358" s="35">
        <v>5314.7542546852874</v>
      </c>
      <c r="AM358" s="35">
        <v>9592.7960073711638</v>
      </c>
      <c r="AN358" s="38">
        <v>0.10055393749910531</v>
      </c>
      <c r="AO358" s="38">
        <v>0.10065209000049768</v>
      </c>
      <c r="AP358" s="38">
        <v>9.0406149782072259E-2</v>
      </c>
      <c r="AQ358" s="36">
        <v>16.81525588441022</v>
      </c>
      <c r="AR358" s="36">
        <v>10.379320463630455</v>
      </c>
      <c r="AS358" s="36">
        <v>11.638722145622742</v>
      </c>
      <c r="AT358" s="36">
        <v>9.8656158672309093</v>
      </c>
      <c r="AU358" s="36">
        <v>21.902268246563644</v>
      </c>
      <c r="AV358" s="36">
        <v>66.045320121335806</v>
      </c>
      <c r="AW358" s="36">
        <v>127.2535399114571</v>
      </c>
      <c r="AX358" s="36">
        <v>99.31988013994922</v>
      </c>
      <c r="AY358" s="36">
        <v>66.34562054981258</v>
      </c>
      <c r="AZ358" s="40">
        <v>0.9955175315982584</v>
      </c>
      <c r="BA358" s="40">
        <v>0.99541778798140423</v>
      </c>
      <c r="BB358" s="40">
        <v>0.99399171876127257</v>
      </c>
      <c r="BC358" s="40">
        <v>0.99610886508599339</v>
      </c>
      <c r="BD358" s="40">
        <v>0.99587896877315529</v>
      </c>
      <c r="BE358" s="40">
        <v>0.99311511262507979</v>
      </c>
      <c r="BF358" s="36">
        <v>119.33893687760136</v>
      </c>
      <c r="BG358" s="36">
        <v>119.22256159748561</v>
      </c>
      <c r="BH358" s="36">
        <v>132.73433310595013</v>
      </c>
      <c r="BJ358" s="41"/>
      <c r="BK358" s="41"/>
      <c r="BL358" s="35">
        <v>32</v>
      </c>
      <c r="BM358" s="35">
        <v>25</v>
      </c>
      <c r="BN358" s="35">
        <v>15</v>
      </c>
      <c r="BO358" s="35">
        <v>2496</v>
      </c>
      <c r="BP358" s="35">
        <v>1200</v>
      </c>
      <c r="BQ358" s="35">
        <v>360</v>
      </c>
      <c r="BR358" s="35">
        <v>4056</v>
      </c>
      <c r="BS358" s="34">
        <v>107.84343989690144</v>
      </c>
      <c r="BT358" s="35">
        <v>14</v>
      </c>
      <c r="BU358" s="35">
        <v>30</v>
      </c>
      <c r="BV358" s="35">
        <v>71</v>
      </c>
      <c r="BW358" s="35">
        <v>33</v>
      </c>
      <c r="BX358" s="37"/>
      <c r="BY358" s="40">
        <v>0.98506966440979471</v>
      </c>
      <c r="CA358" s="38">
        <v>9.8961700264825578E-2</v>
      </c>
      <c r="CB358" s="38">
        <v>9.9682285483212535E-2</v>
      </c>
      <c r="CC358" s="36">
        <v>40.612566719452538</v>
      </c>
      <c r="CD358" s="36">
        <v>38.83329849366342</v>
      </c>
      <c r="CE358" s="35">
        <v>114.26309096455449</v>
      </c>
      <c r="CF358" s="36">
        <v>23.336252156063612</v>
      </c>
      <c r="CG358" s="42">
        <v>0.98506966440979471</v>
      </c>
      <c r="CH358" s="35">
        <v>3984.095378583087</v>
      </c>
      <c r="CI358" s="42">
        <v>0.99327609874806777</v>
      </c>
      <c r="CJ358" s="42">
        <v>0.99555629787213906</v>
      </c>
      <c r="CK358" s="43">
        <v>0.84958519529947352</v>
      </c>
      <c r="CM358" s="39"/>
      <c r="CN358" s="35"/>
      <c r="CO358" s="42">
        <v>0.99389293745760854</v>
      </c>
      <c r="CQ358" s="37">
        <v>0.90847634925129495</v>
      </c>
    </row>
    <row r="359" spans="1:95" ht="11.25" customHeight="1">
      <c r="A359" s="33">
        <v>44371</v>
      </c>
      <c r="B359" s="34">
        <v>162.21225007375082</v>
      </c>
      <c r="C359" s="35">
        <v>145.17647046844166</v>
      </c>
      <c r="D359" s="35">
        <v>145.17647046844166</v>
      </c>
      <c r="E359" s="35">
        <v>134.24684451023739</v>
      </c>
      <c r="F359" s="34">
        <v>121.83491953214009</v>
      </c>
      <c r="G359" s="36">
        <v>14.245711753765741</v>
      </c>
      <c r="H359" s="34">
        <v>14.245711753765741</v>
      </c>
      <c r="I359" s="34">
        <v>3469.0707422892251</v>
      </c>
      <c r="J359" s="35">
        <v>1026.352290618114</v>
      </c>
      <c r="K359" s="35">
        <v>307.9056871854342</v>
      </c>
      <c r="L359" s="34">
        <v>612.33457692464196</v>
      </c>
      <c r="M359" s="34">
        <v>27.049383680025738</v>
      </c>
      <c r="N359" s="35">
        <v>11.475496106677586</v>
      </c>
      <c r="O359" s="35">
        <v>24.590348800023396</v>
      </c>
      <c r="P359" s="35">
        <v>58.197158826722038</v>
      </c>
      <c r="Q359" s="34">
        <v>9884.2459106445313</v>
      </c>
      <c r="R359" s="34">
        <v>336.94317372639972</v>
      </c>
      <c r="U359" s="36">
        <v>27.839655743704903</v>
      </c>
      <c r="V359" s="38">
        <v>0.90877476542946989</v>
      </c>
      <c r="W359" s="36">
        <v>19.502523180452481</v>
      </c>
      <c r="X359" s="35">
        <v>4081.4053192138672</v>
      </c>
      <c r="Y359" s="34">
        <v>2134.8127644856772</v>
      </c>
      <c r="Z359" s="35">
        <v>1946.59255472819</v>
      </c>
      <c r="AA359" s="34">
        <v>920.24026411007617</v>
      </c>
      <c r="AB359" s="34">
        <v>17.03577960530917</v>
      </c>
      <c r="AC359" s="34">
        <v>10.929625958204269</v>
      </c>
      <c r="AD359" s="34">
        <v>12.362052996953329</v>
      </c>
      <c r="AE359" s="39">
        <v>14.075688557048421</v>
      </c>
      <c r="AF359" s="39">
        <v>10.99663168519408</v>
      </c>
      <c r="AG359" s="39">
        <v>6.5979790111164469</v>
      </c>
      <c r="AH359" s="35">
        <v>3758.2206480475911</v>
      </c>
      <c r="AI359" s="35">
        <v>7922.3722934439293</v>
      </c>
      <c r="AJ359" s="35">
        <v>11876.78600813591</v>
      </c>
      <c r="AK359" s="35">
        <v>2541.8829621755663</v>
      </c>
      <c r="AL359" s="35">
        <v>5332.1380055370573</v>
      </c>
      <c r="AM359" s="35">
        <v>9634.1751718270261</v>
      </c>
      <c r="AN359" s="38">
        <v>0.10088306341110513</v>
      </c>
      <c r="AO359" s="38">
        <v>0.10101730980101513</v>
      </c>
      <c r="AP359" s="38">
        <v>9.096641643215897E-2</v>
      </c>
      <c r="AQ359" s="36">
        <v>16.790509464958852</v>
      </c>
      <c r="AR359" s="36">
        <v>10.240361103614635</v>
      </c>
      <c r="AS359" s="36">
        <v>11.648290245669632</v>
      </c>
      <c r="AT359" s="36">
        <v>9.932986358290103</v>
      </c>
      <c r="AU359" s="36">
        <v>22.036071647870319</v>
      </c>
      <c r="AV359" s="36">
        <v>66.379808516869332</v>
      </c>
      <c r="AW359" s="36">
        <v>126.79661118698603</v>
      </c>
      <c r="AX359" s="36">
        <v>98.928207451888611</v>
      </c>
      <c r="AY359" s="36">
        <v>65.915280202421471</v>
      </c>
      <c r="AZ359" s="40">
        <v>0.99548543490104058</v>
      </c>
      <c r="BA359" s="40">
        <v>0.99538827600214252</v>
      </c>
      <c r="BB359" s="40">
        <v>0.99395930032527258</v>
      </c>
      <c r="BC359" s="40">
        <v>0.99609227234058462</v>
      </c>
      <c r="BD359" s="40">
        <v>0.99586731033124298</v>
      </c>
      <c r="BE359" s="40">
        <v>0.9931099645446575</v>
      </c>
      <c r="BF359" s="36">
        <v>118.9495996082039</v>
      </c>
      <c r="BG359" s="36">
        <v>118.79152220186536</v>
      </c>
      <c r="BH359" s="36">
        <v>131.91681579486396</v>
      </c>
      <c r="BJ359" s="41"/>
      <c r="BK359" s="41"/>
      <c r="BL359" s="35">
        <v>32</v>
      </c>
      <c r="BM359" s="35">
        <v>25</v>
      </c>
      <c r="BN359" s="35">
        <v>15</v>
      </c>
      <c r="BO359" s="35">
        <v>2496</v>
      </c>
      <c r="BP359" s="35">
        <v>1200</v>
      </c>
      <c r="BQ359" s="35">
        <v>360</v>
      </c>
      <c r="BR359" s="35">
        <v>4056</v>
      </c>
      <c r="BS359" s="34">
        <v>107.55465324719746</v>
      </c>
      <c r="BT359" s="35">
        <v>14</v>
      </c>
      <c r="BU359" s="35">
        <v>30</v>
      </c>
      <c r="BV359" s="35">
        <v>71</v>
      </c>
      <c r="BW359" s="35">
        <v>33</v>
      </c>
      <c r="BX359" s="37"/>
      <c r="BY359" s="40">
        <v>0.98495965205180103</v>
      </c>
      <c r="CA359" s="38">
        <v>9.9339358739244946E-2</v>
      </c>
      <c r="CB359" s="38">
        <v>0.10004260551058033</v>
      </c>
      <c r="CC359" s="36">
        <v>40.327458560466766</v>
      </c>
      <c r="CD359" s="36">
        <v>38.679160814243119</v>
      </c>
      <c r="CE359" s="35">
        <v>113.80249203686405</v>
      </c>
      <c r="CF359" s="36">
        <v>23.480173760827316</v>
      </c>
      <c r="CG359" s="42">
        <v>0.98495965205180103</v>
      </c>
      <c r="CH359" s="35">
        <v>3996.8955971628238</v>
      </c>
      <c r="CI359" s="42">
        <v>0.99323240174218552</v>
      </c>
      <c r="CJ359" s="42">
        <v>0.99554311525024697</v>
      </c>
      <c r="CK359" s="43">
        <v>0.84996967244542476</v>
      </c>
      <c r="CM359" s="39"/>
      <c r="CN359" s="35"/>
      <c r="CO359" s="42">
        <v>0.99385527338731927</v>
      </c>
      <c r="CQ359" s="37">
        <v>0.90877476542946989</v>
      </c>
    </row>
    <row r="360" spans="1:95" ht="11.25" customHeight="1">
      <c r="A360" s="33">
        <v>44370</v>
      </c>
      <c r="B360" s="34">
        <v>160.49293343226114</v>
      </c>
      <c r="C360" s="35">
        <v>143.7125883201758</v>
      </c>
      <c r="D360" s="35">
        <v>143.7125883201758</v>
      </c>
      <c r="E360" s="35">
        <v>132.93433851997057</v>
      </c>
      <c r="F360" s="34">
        <v>120.61152132352193</v>
      </c>
      <c r="G360" s="36">
        <v>14.192727386951447</v>
      </c>
      <c r="H360" s="34">
        <v>14.192727386951447</v>
      </c>
      <c r="I360" s="34">
        <v>3444.9465764363608</v>
      </c>
      <c r="J360" s="35">
        <v>1019.2149634427103</v>
      </c>
      <c r="K360" s="35">
        <v>305.76448903281306</v>
      </c>
      <c r="L360" s="34">
        <v>607.18461481730139</v>
      </c>
      <c r="M360" s="34">
        <v>26.920838097731274</v>
      </c>
      <c r="N360" s="35">
        <v>11.420961617219328</v>
      </c>
      <c r="O360" s="35">
        <v>24.473489179755703</v>
      </c>
      <c r="P360" s="35">
        <v>57.920591058755164</v>
      </c>
      <c r="Q360" s="34">
        <v>9767.4079996744786</v>
      </c>
      <c r="R360" s="34">
        <v>329.6674811045329</v>
      </c>
      <c r="U360" s="36">
        <v>27.835076517528957</v>
      </c>
      <c r="V360" s="38">
        <v>0.90891364070154512</v>
      </c>
      <c r="W360" s="36">
        <v>19.409842207455164</v>
      </c>
      <c r="X360" s="35">
        <v>4052.1311912536621</v>
      </c>
      <c r="Y360" s="34">
        <v>2119.9671239608374</v>
      </c>
      <c r="Z360" s="35">
        <v>1932.1640672928249</v>
      </c>
      <c r="AA360" s="34">
        <v>912.9491038501144</v>
      </c>
      <c r="AB360" s="34">
        <v>16.780345112085342</v>
      </c>
      <c r="AC360" s="34">
        <v>10.778249800205231</v>
      </c>
      <c r="AD360" s="34">
        <v>12.190257211526236</v>
      </c>
      <c r="AE360" s="39">
        <v>13.977805212928599</v>
      </c>
      <c r="AF360" s="39">
        <v>10.920160322600468</v>
      </c>
      <c r="AG360" s="39">
        <v>6.5520961935602804</v>
      </c>
      <c r="AH360" s="35">
        <v>3716.6822196290277</v>
      </c>
      <c r="AI360" s="35">
        <v>7838.6583192359303</v>
      </c>
      <c r="AJ360" s="35">
        <v>11756.862499146309</v>
      </c>
      <c r="AK360" s="35">
        <v>2513.4801912759622</v>
      </c>
      <c r="AL360" s="35">
        <v>5274.339269127473</v>
      </c>
      <c r="AM360" s="35">
        <v>9534.481914686754</v>
      </c>
      <c r="AN360" s="38">
        <v>0.10131295403398619</v>
      </c>
      <c r="AO360" s="38">
        <v>0.10140314658874774</v>
      </c>
      <c r="AP360" s="38">
        <v>9.1342445841373215E-2</v>
      </c>
      <c r="AQ360" s="36">
        <v>16.720253810921481</v>
      </c>
      <c r="AR360" s="36">
        <v>10.214390301747049</v>
      </c>
      <c r="AS360" s="36">
        <v>11.627712923426815</v>
      </c>
      <c r="AT360" s="36">
        <v>9.9294872269444348</v>
      </c>
      <c r="AU360" s="36">
        <v>22.020865995796321</v>
      </c>
      <c r="AV360" s="36">
        <v>66.301038921908855</v>
      </c>
      <c r="AW360" s="36">
        <v>125.3997373409733</v>
      </c>
      <c r="AX360" s="36">
        <v>97.881407133383149</v>
      </c>
      <c r="AY360" s="36">
        <v>65.197395916654813</v>
      </c>
      <c r="AZ360" s="40">
        <v>0.99545611632156072</v>
      </c>
      <c r="BA360" s="40">
        <v>0.99535989477904696</v>
      </c>
      <c r="BB360" s="40">
        <v>0.99392514542719568</v>
      </c>
      <c r="BC360" s="40">
        <v>0.99604950647257595</v>
      </c>
      <c r="BD360" s="40">
        <v>0.99582490528724765</v>
      </c>
      <c r="BE360" s="40">
        <v>0.99304618336736472</v>
      </c>
      <c r="BF360" s="36">
        <v>118.44487325850267</v>
      </c>
      <c r="BG360" s="36">
        <v>118.33952301960998</v>
      </c>
      <c r="BH360" s="36">
        <v>131.37375389355563</v>
      </c>
      <c r="BJ360" s="41"/>
      <c r="BK360" s="41"/>
      <c r="BL360" s="35">
        <v>32</v>
      </c>
      <c r="BM360" s="35">
        <v>25</v>
      </c>
      <c r="BN360" s="35">
        <v>15</v>
      </c>
      <c r="BO360" s="35">
        <v>2496</v>
      </c>
      <c r="BP360" s="35">
        <v>1200</v>
      </c>
      <c r="BQ360" s="35">
        <v>360</v>
      </c>
      <c r="BR360" s="35">
        <v>4056</v>
      </c>
      <c r="BS360" s="34">
        <v>106.40021753311157</v>
      </c>
      <c r="BT360" s="35">
        <v>14</v>
      </c>
      <c r="BU360" s="35">
        <v>30</v>
      </c>
      <c r="BV360" s="35">
        <v>71</v>
      </c>
      <c r="BW360" s="35">
        <v>33</v>
      </c>
      <c r="BX360" s="37"/>
      <c r="BY360" s="40">
        <v>0.98486052376688926</v>
      </c>
      <c r="CA360" s="38">
        <v>9.9746534340691806E-2</v>
      </c>
      <c r="CB360" s="38">
        <v>0.10045468187332869</v>
      </c>
      <c r="CC360" s="36">
        <v>39.74885212381681</v>
      </c>
      <c r="CD360" s="36">
        <v>38.562357036095342</v>
      </c>
      <c r="CE360" s="35">
        <v>112.54177167301869</v>
      </c>
      <c r="CF360" s="36">
        <v>23.464578430974804</v>
      </c>
      <c r="CG360" s="42">
        <v>0.98486052376688926</v>
      </c>
      <c r="CH360" s="35">
        <v>3953.468237096894</v>
      </c>
      <c r="CI360" s="42">
        <v>0.9931905768598005</v>
      </c>
      <c r="CJ360" s="42">
        <v>0.99549710239643707</v>
      </c>
      <c r="CK360" s="43">
        <v>0.85015672342300241</v>
      </c>
      <c r="CM360" s="39"/>
      <c r="CN360" s="35"/>
      <c r="CO360" s="42">
        <v>0.99385935466198772</v>
      </c>
      <c r="CQ360" s="37">
        <v>0.90891364070154512</v>
      </c>
    </row>
    <row r="361" spans="1:95" ht="11.25" customHeight="1">
      <c r="A361" s="33">
        <v>44369</v>
      </c>
      <c r="B361" s="34">
        <v>161.09942531585693</v>
      </c>
      <c r="C361" s="35">
        <v>144.07940948009491</v>
      </c>
      <c r="D361" s="35">
        <v>144.07940948009491</v>
      </c>
      <c r="E361" s="35">
        <v>133.13451299071312</v>
      </c>
      <c r="F361" s="34">
        <v>120.51570049921672</v>
      </c>
      <c r="G361" s="36">
        <v>14.364478369553884</v>
      </c>
      <c r="H361" s="34">
        <v>14.364478369553884</v>
      </c>
      <c r="I361" s="34">
        <v>3471.3635304768882</v>
      </c>
      <c r="J361" s="35">
        <v>984.49305443362255</v>
      </c>
      <c r="K361" s="35">
        <v>287.14380754313993</v>
      </c>
      <c r="L361" s="34">
        <v>611.9559326171875</v>
      </c>
      <c r="M361" s="34">
        <v>26.587385296821594</v>
      </c>
      <c r="N361" s="35">
        <v>11.279496792590979</v>
      </c>
      <c r="O361" s="35">
        <v>24.170350269837812</v>
      </c>
      <c r="P361" s="35">
        <v>57.203162305282824</v>
      </c>
      <c r="Q361" s="34">
        <v>9549.6460062662754</v>
      </c>
      <c r="R361" s="34">
        <v>338.11150232950848</v>
      </c>
      <c r="U361" s="36">
        <v>27.73331143237926</v>
      </c>
      <c r="V361" s="38">
        <v>0.91200647187469341</v>
      </c>
      <c r="W361" s="36">
        <v>18.73410408408601</v>
      </c>
      <c r="X361" s="35">
        <v>4083.3194630940757</v>
      </c>
      <c r="Y361" s="34">
        <v>2199.7266685001255</v>
      </c>
      <c r="Z361" s="35">
        <v>1883.59279459395</v>
      </c>
      <c r="AA361" s="34">
        <v>899.09974016032743</v>
      </c>
      <c r="AB361" s="34">
        <v>17.020015835762024</v>
      </c>
      <c r="AC361" s="34">
        <v>10.94489648938179</v>
      </c>
      <c r="AD361" s="34">
        <v>12.363771508137384</v>
      </c>
      <c r="AE361" s="39">
        <v>14.503692319781047</v>
      </c>
      <c r="AF361" s="39">
        <v>10.548139868931671</v>
      </c>
      <c r="AG361" s="39">
        <v>6.1530815902101414</v>
      </c>
      <c r="AH361" s="35">
        <v>3763.7235515434691</v>
      </c>
      <c r="AI361" s="35">
        <v>7858.4462935191395</v>
      </c>
      <c r="AJ361" s="35">
        <v>11518.969113661171</v>
      </c>
      <c r="AK361" s="35">
        <v>2498.5057031926212</v>
      </c>
      <c r="AL361" s="35">
        <v>5317.5796434229233</v>
      </c>
      <c r="AM361" s="35">
        <v>9456.5378815950353</v>
      </c>
      <c r="AN361" s="38">
        <v>0.10515610627374625</v>
      </c>
      <c r="AO361" s="38">
        <v>9.8388431500744805E-2</v>
      </c>
      <c r="AP361" s="38">
        <v>8.5721222483308615E-2</v>
      </c>
      <c r="AQ361" s="36">
        <v>17.033228755357456</v>
      </c>
      <c r="AR361" s="36">
        <v>10.723272622985473</v>
      </c>
      <c r="AS361" s="36">
        <v>11.899655599777414</v>
      </c>
      <c r="AT361" s="36">
        <v>10.271263939064907</v>
      </c>
      <c r="AU361" s="36">
        <v>20.90728650031464</v>
      </c>
      <c r="AV361" s="36">
        <v>62.20997511083803</v>
      </c>
      <c r="AW361" s="36">
        <v>125.78880799642188</v>
      </c>
      <c r="AX361" s="36">
        <v>97.7754364000847</v>
      </c>
      <c r="AY361" s="36">
        <v>65.463954778962275</v>
      </c>
      <c r="AZ361" s="40">
        <v>0.99548550288351234</v>
      </c>
      <c r="BA361" s="40">
        <v>0.99545463314315707</v>
      </c>
      <c r="BB361" s="40">
        <v>0.9939509402889809</v>
      </c>
      <c r="BC361" s="40">
        <v>0.99588903722495414</v>
      </c>
      <c r="BD361" s="40">
        <v>0.99606827017134125</v>
      </c>
      <c r="BE361" s="40">
        <v>0.99342148512597661</v>
      </c>
      <c r="BF361" s="36">
        <v>114.11605493228475</v>
      </c>
      <c r="BG361" s="36">
        <v>121.96555852106616</v>
      </c>
      <c r="BH361" s="36">
        <v>139.98867086078485</v>
      </c>
      <c r="BJ361" s="41"/>
      <c r="BK361" s="41"/>
      <c r="BL361" s="35">
        <v>33</v>
      </c>
      <c r="BM361" s="35">
        <v>24</v>
      </c>
      <c r="BN361" s="35">
        <v>14</v>
      </c>
      <c r="BO361" s="35">
        <v>2574</v>
      </c>
      <c r="BP361" s="35">
        <v>1152</v>
      </c>
      <c r="BQ361" s="35">
        <v>336</v>
      </c>
      <c r="BR361" s="35">
        <v>4062</v>
      </c>
      <c r="BS361" s="34">
        <v>106.19812337557475</v>
      </c>
      <c r="BT361" s="35">
        <v>14</v>
      </c>
      <c r="BU361" s="35">
        <v>30</v>
      </c>
      <c r="BV361" s="35">
        <v>71</v>
      </c>
      <c r="BW361" s="35">
        <v>33</v>
      </c>
      <c r="BX361" s="37"/>
      <c r="BY361" s="40">
        <v>0.98473956462279078</v>
      </c>
      <c r="CA361" s="38">
        <v>9.9880868939915768E-2</v>
      </c>
      <c r="CB361" s="38">
        <v>0.1016291534691956</v>
      </c>
      <c r="CC361" s="36">
        <v>40.328683833281197</v>
      </c>
      <c r="CD361" s="36">
        <v>39.656156978120343</v>
      </c>
      <c r="CE361" s="35">
        <v>113.31440019467732</v>
      </c>
      <c r="CF361" s="36">
        <v>23.914463380682641</v>
      </c>
      <c r="CG361" s="42">
        <v>0.98473956462279078</v>
      </c>
      <c r="CH361" s="35">
        <v>3873.5603538791102</v>
      </c>
      <c r="CI361" s="42">
        <v>0.99313618922441826</v>
      </c>
      <c r="CJ361" s="42">
        <v>0.99555158343196171</v>
      </c>
      <c r="CK361" s="43">
        <v>0.85013273192357897</v>
      </c>
      <c r="CM361" s="39"/>
      <c r="CN361" s="35"/>
      <c r="CO361" s="42">
        <v>0.99374162043858394</v>
      </c>
      <c r="CQ361" s="37">
        <v>0.91200647187469341</v>
      </c>
    </row>
    <row r="362" spans="1:95" ht="11.25" customHeight="1">
      <c r="A362" s="33">
        <v>44368</v>
      </c>
      <c r="B362" s="34">
        <v>158.4743480682373</v>
      </c>
      <c r="C362" s="35">
        <v>141.36893383661905</v>
      </c>
      <c r="D362" s="35">
        <v>141.36893383661905</v>
      </c>
      <c r="E362" s="35">
        <v>130.12411852677661</v>
      </c>
      <c r="F362" s="34">
        <v>117.60093402862549</v>
      </c>
      <c r="G362" s="36">
        <v>13.998192856709162</v>
      </c>
      <c r="H362" s="34">
        <v>13.998192856709162</v>
      </c>
      <c r="I362" s="34">
        <v>3471.1109746297202</v>
      </c>
      <c r="J362" s="35">
        <v>984.42142855082159</v>
      </c>
      <c r="K362" s="35">
        <v>287.1229166606563</v>
      </c>
      <c r="L362" s="34">
        <v>612.41357676188147</v>
      </c>
      <c r="M362" s="34">
        <v>25.772808432579041</v>
      </c>
      <c r="N362" s="35">
        <v>10.933918728972927</v>
      </c>
      <c r="O362" s="35">
        <v>23.429825847799126</v>
      </c>
      <c r="P362" s="35">
        <v>55.450587839791268</v>
      </c>
      <c r="Q362" s="34">
        <v>8975.5884908040371</v>
      </c>
      <c r="R362" s="34">
        <v>331.82836055755615</v>
      </c>
      <c r="U362" s="36">
        <v>27.59858462545607</v>
      </c>
      <c r="V362" s="38">
        <v>0.91612050819483715</v>
      </c>
      <c r="W362" s="36">
        <v>18.160133850125739</v>
      </c>
      <c r="X362" s="35">
        <v>4083.5245513916016</v>
      </c>
      <c r="Y362" s="34">
        <v>2199.566629418242</v>
      </c>
      <c r="Z362" s="35">
        <v>1883.9579219733594</v>
      </c>
      <c r="AA362" s="34">
        <v>899.53649342253777</v>
      </c>
      <c r="AB362" s="34">
        <v>17.105414231618244</v>
      </c>
      <c r="AC362" s="34">
        <v>11.244815309842428</v>
      </c>
      <c r="AD362" s="34">
        <v>12.568058858315149</v>
      </c>
      <c r="AE362" s="39">
        <v>14.502637117043355</v>
      </c>
      <c r="AF362" s="39">
        <v>10.547372448758802</v>
      </c>
      <c r="AG362" s="39">
        <v>6.1526339284426355</v>
      </c>
      <c r="AH362" s="35">
        <v>3564.6448549617612</v>
      </c>
      <c r="AI362" s="35">
        <v>7440.0273249962593</v>
      </c>
      <c r="AJ362" s="35">
        <v>10902.199444510203</v>
      </c>
      <c r="AK362" s="35">
        <v>2366.6490860465656</v>
      </c>
      <c r="AL362" s="35">
        <v>5035.4926713653012</v>
      </c>
      <c r="AM362" s="35">
        <v>8951.7038433144917</v>
      </c>
      <c r="AN362" s="38">
        <v>0.10702144232021513</v>
      </c>
      <c r="AO362" s="38">
        <v>9.9936520554249883E-2</v>
      </c>
      <c r="AP362" s="38">
        <v>8.6208163175957891E-2</v>
      </c>
      <c r="AQ362" s="36">
        <v>17.116239871483486</v>
      </c>
      <c r="AR362" s="36">
        <v>11.01235792624616</v>
      </c>
      <c r="AS362" s="36">
        <v>12.085542555266832</v>
      </c>
      <c r="AT362" s="36">
        <v>10.557949254417935</v>
      </c>
      <c r="AU362" s="36">
        <v>21.497052110827234</v>
      </c>
      <c r="AV362" s="36">
        <v>63.987580988923384</v>
      </c>
      <c r="AW362" s="36">
        <v>124.14487225913102</v>
      </c>
      <c r="AX362" s="36">
        <v>96.688019097401167</v>
      </c>
      <c r="AY362" s="36">
        <v>65.383067143618376</v>
      </c>
      <c r="AZ362" s="40">
        <v>0.99538000002051941</v>
      </c>
      <c r="BA362" s="40">
        <v>0.99534706385712068</v>
      </c>
      <c r="BB362" s="40">
        <v>0.99380558284653231</v>
      </c>
      <c r="BC362" s="40">
        <v>0.99553886154197246</v>
      </c>
      <c r="BD362" s="40">
        <v>0.99573089397328063</v>
      </c>
      <c r="BE362" s="40">
        <v>0.99285191041739929</v>
      </c>
      <c r="BF362" s="36">
        <v>112.12706294963974</v>
      </c>
      <c r="BG362" s="36">
        <v>120.07622372129595</v>
      </c>
      <c r="BH362" s="36">
        <v>139.19795478656727</v>
      </c>
      <c r="BJ362" s="41"/>
      <c r="BK362" s="41"/>
      <c r="BL362" s="35">
        <v>33</v>
      </c>
      <c r="BM362" s="35">
        <v>24</v>
      </c>
      <c r="BN362" s="35">
        <v>14</v>
      </c>
      <c r="BO362" s="35">
        <v>2574</v>
      </c>
      <c r="BP362" s="35">
        <v>1152</v>
      </c>
      <c r="BQ362" s="35">
        <v>336</v>
      </c>
      <c r="BR362" s="35">
        <v>4062</v>
      </c>
      <c r="BS362" s="34">
        <v>103.570947488149</v>
      </c>
      <c r="BT362" s="35">
        <v>14</v>
      </c>
      <c r="BU362" s="35">
        <v>30</v>
      </c>
      <c r="BV362" s="35">
        <v>71</v>
      </c>
      <c r="BW362" s="35">
        <v>33</v>
      </c>
      <c r="BX362" s="37"/>
      <c r="BY362" s="40">
        <v>0.98438446225891341</v>
      </c>
      <c r="CA362" s="38">
        <v>0.10142414269202508</v>
      </c>
      <c r="CB362" s="38">
        <v>0.10329049902458182</v>
      </c>
      <c r="CC362" s="36">
        <v>40.918288399775818</v>
      </c>
      <c r="CD362" s="36">
        <v>40.21414035299648</v>
      </c>
      <c r="CE362" s="35">
        <v>112.14310875096666</v>
      </c>
      <c r="CF362" s="36">
        <v>24.587916609575093</v>
      </c>
      <c r="CG362" s="42">
        <v>0.98438446225891341</v>
      </c>
      <c r="CH362" s="35">
        <v>3668.2458878016628</v>
      </c>
      <c r="CI362" s="42">
        <v>0.9929740782867682</v>
      </c>
      <c r="CJ362" s="42">
        <v>0.99517039974005939</v>
      </c>
      <c r="CK362" s="43">
        <v>0.85002818789146739</v>
      </c>
      <c r="CM362" s="39"/>
      <c r="CN362" s="35"/>
      <c r="CO362" s="42">
        <v>0.99356537872844486</v>
      </c>
      <c r="CQ362" s="37">
        <v>0.91612050819483715</v>
      </c>
    </row>
    <row r="363" spans="1:95" ht="11.25" customHeight="1">
      <c r="A363" s="33">
        <v>44367</v>
      </c>
      <c r="B363" s="34">
        <v>158.41762018203735</v>
      </c>
      <c r="C363" s="35">
        <v>141.3412709236145</v>
      </c>
      <c r="D363" s="35">
        <v>141.3412709236145</v>
      </c>
      <c r="E363" s="35">
        <v>130.14316471417746</v>
      </c>
      <c r="F363" s="34">
        <v>117.50272885958354</v>
      </c>
      <c r="G363" s="36">
        <v>13.930741210778555</v>
      </c>
      <c r="H363" s="34">
        <v>13.930741210778555</v>
      </c>
      <c r="I363" s="34">
        <v>3472.8578440348306</v>
      </c>
      <c r="J363" s="35">
        <v>984.91684793897707</v>
      </c>
      <c r="K363" s="35">
        <v>287.26741398220167</v>
      </c>
      <c r="L363" s="34">
        <v>613.80143992106116</v>
      </c>
      <c r="M363" s="34">
        <v>25.771273374557495</v>
      </c>
      <c r="N363" s="35">
        <v>10.933267492236514</v>
      </c>
      <c r="O363" s="35">
        <v>23.428430340506814</v>
      </c>
      <c r="P363" s="35">
        <v>55.447285139199458</v>
      </c>
      <c r="Q363" s="34">
        <v>9014.8614501953125</v>
      </c>
      <c r="R363" s="34">
        <v>332.04780197143555</v>
      </c>
      <c r="U363" s="36">
        <v>27.592730168943049</v>
      </c>
      <c r="V363" s="38">
        <v>0.9162997846344465</v>
      </c>
      <c r="W363" s="36">
        <v>18.15905221173108</v>
      </c>
      <c r="X363" s="35">
        <v>4086.6592839558916</v>
      </c>
      <c r="Y363" s="34">
        <v>2200.6735821136522</v>
      </c>
      <c r="Z363" s="35">
        <v>1885.9857018422399</v>
      </c>
      <c r="AA363" s="34">
        <v>901.06885390326283</v>
      </c>
      <c r="AB363" s="34">
        <v>17.076349258422852</v>
      </c>
      <c r="AC363" s="34">
        <v>11.198106209437052</v>
      </c>
      <c r="AD363" s="34">
        <v>12.532289097706476</v>
      </c>
      <c r="AE363" s="39">
        <v>14.50993570624386</v>
      </c>
      <c r="AF363" s="39">
        <v>10.552680513631898</v>
      </c>
      <c r="AG363" s="39">
        <v>6.1557302996186074</v>
      </c>
      <c r="AH363" s="35">
        <v>3576.8845969585232</v>
      </c>
      <c r="AI363" s="35">
        <v>7461.0038091075157</v>
      </c>
      <c r="AJ363" s="35">
        <v>10926.904886193608</v>
      </c>
      <c r="AK363" s="35">
        <v>2375.1687357120359</v>
      </c>
      <c r="AL363" s="35">
        <v>5051.4239440705296</v>
      </c>
      <c r="AM363" s="35">
        <v>8974.6226923849299</v>
      </c>
      <c r="AN363" s="38">
        <v>0.10711122088647856</v>
      </c>
      <c r="AO363" s="38">
        <v>0.10002347101299598</v>
      </c>
      <c r="AP363" s="38">
        <v>8.6383024496758512E-2</v>
      </c>
      <c r="AQ363" s="36">
        <v>17.065007122612236</v>
      </c>
      <c r="AR363" s="36">
        <v>10.945608251863593</v>
      </c>
      <c r="AS363" s="36">
        <v>12.016316286853094</v>
      </c>
      <c r="AT363" s="36">
        <v>10.526805271094682</v>
      </c>
      <c r="AU363" s="36">
        <v>21.442957168815802</v>
      </c>
      <c r="AV363" s="36">
        <v>63.864985486728457</v>
      </c>
      <c r="AW363" s="36">
        <v>124.12752700094838</v>
      </c>
      <c r="AX363" s="36">
        <v>96.671499039467321</v>
      </c>
      <c r="AY363" s="36">
        <v>65.296328539873301</v>
      </c>
      <c r="AZ363" s="40">
        <v>0.99539684598915079</v>
      </c>
      <c r="BA363" s="40">
        <v>0.99536201463193219</v>
      </c>
      <c r="BB363" s="40">
        <v>0.99382176977910752</v>
      </c>
      <c r="BC363" s="40">
        <v>0.99556797581880463</v>
      </c>
      <c r="BD363" s="40">
        <v>0.99575506680765014</v>
      </c>
      <c r="BE363" s="40">
        <v>0.99288382501685346</v>
      </c>
      <c r="BF363" s="36">
        <v>112.03308020098245</v>
      </c>
      <c r="BG363" s="36">
        <v>119.97184139351501</v>
      </c>
      <c r="BH363" s="36">
        <v>138.91618254753624</v>
      </c>
      <c r="BJ363" s="41"/>
      <c r="BK363" s="41"/>
      <c r="BL363" s="35">
        <v>33</v>
      </c>
      <c r="BM363" s="35">
        <v>24</v>
      </c>
      <c r="BN363" s="35">
        <v>14</v>
      </c>
      <c r="BO363" s="35">
        <v>2574</v>
      </c>
      <c r="BP363" s="35">
        <v>1152</v>
      </c>
      <c r="BQ363" s="35">
        <v>336</v>
      </c>
      <c r="BR363" s="35">
        <v>4062</v>
      </c>
      <c r="BS363" s="34">
        <v>103.56157143910725</v>
      </c>
      <c r="BT363" s="35">
        <v>14</v>
      </c>
      <c r="BU363" s="35">
        <v>30</v>
      </c>
      <c r="BV363" s="35">
        <v>71</v>
      </c>
      <c r="BW363" s="35">
        <v>33</v>
      </c>
      <c r="BX363" s="37"/>
      <c r="BY363" s="40">
        <v>0.98444339740951481</v>
      </c>
      <c r="CA363" s="38">
        <v>0.10152662950460895</v>
      </c>
      <c r="CB363" s="38">
        <v>0.10338651339233829</v>
      </c>
      <c r="CC363" s="36">
        <v>40.806744565566376</v>
      </c>
      <c r="CD363" s="36">
        <v>40.026931661328923</v>
      </c>
      <c r="CE363" s="35">
        <v>112.11094089335441</v>
      </c>
      <c r="CF363" s="36">
        <v>24.524663581061187</v>
      </c>
      <c r="CG363" s="42">
        <v>0.98444339740951481</v>
      </c>
      <c r="CH363" s="35">
        <v>3680.0585755621296</v>
      </c>
      <c r="CI363" s="42">
        <v>0.99299704805089384</v>
      </c>
      <c r="CJ363" s="42">
        <v>0.99519838080692291</v>
      </c>
      <c r="CK363" s="43">
        <v>0.84980361775427959</v>
      </c>
      <c r="CM363" s="39"/>
      <c r="CN363" s="35"/>
      <c r="CO363" s="42">
        <v>0.99358193195209643</v>
      </c>
      <c r="CQ363" s="37">
        <v>0.9162997846344465</v>
      </c>
    </row>
    <row r="364" spans="1:95" ht="11.25" customHeight="1">
      <c r="A364" s="33">
        <v>44366</v>
      </c>
      <c r="B364" s="34">
        <v>159.09846893946329</v>
      </c>
      <c r="C364" s="35">
        <v>142.15965783596039</v>
      </c>
      <c r="D364" s="35">
        <v>142.15965783596039</v>
      </c>
      <c r="E364" s="35">
        <v>131.22002795338631</v>
      </c>
      <c r="F364" s="34">
        <v>118.80682571729024</v>
      </c>
      <c r="G364" s="36">
        <v>13.98357684413592</v>
      </c>
      <c r="H364" s="34">
        <v>13.98357684413592</v>
      </c>
      <c r="I364" s="34">
        <v>3461.7826792399087</v>
      </c>
      <c r="J364" s="35">
        <v>981.77588539743351</v>
      </c>
      <c r="K364" s="35">
        <v>286.3512999075848</v>
      </c>
      <c r="L364" s="34">
        <v>610.32585589090979</v>
      </c>
      <c r="M364" s="34">
        <v>27.041203955809276</v>
      </c>
      <c r="N364" s="35">
        <v>11.47202592064636</v>
      </c>
      <c r="O364" s="35">
        <v>24.582912687099341</v>
      </c>
      <c r="P364" s="35">
        <v>58.179560026135107</v>
      </c>
      <c r="Q364" s="34">
        <v>9501.7140604654942</v>
      </c>
      <c r="R364" s="34">
        <v>334.09849294026691</v>
      </c>
      <c r="U364" s="36">
        <v>27.643789229569606</v>
      </c>
      <c r="V364" s="38">
        <v>0.91473765821234232</v>
      </c>
      <c r="W364" s="36">
        <v>19.053875505677883</v>
      </c>
      <c r="X364" s="35">
        <v>4072.1085351308184</v>
      </c>
      <c r="Y364" s="34">
        <v>2193.6554939348907</v>
      </c>
      <c r="Z364" s="35">
        <v>1878.4530411959281</v>
      </c>
      <c r="AA364" s="34">
        <v>896.6771557984946</v>
      </c>
      <c r="AB364" s="34">
        <v>16.938811103502911</v>
      </c>
      <c r="AC364" s="34">
        <v>10.939629882574081</v>
      </c>
      <c r="AD364" s="34">
        <v>12.301379362742106</v>
      </c>
      <c r="AE364" s="39">
        <v>14.463662597372906</v>
      </c>
      <c r="AF364" s="39">
        <v>10.519027343543931</v>
      </c>
      <c r="AG364" s="39">
        <v>6.1360992837339605</v>
      </c>
      <c r="AH364" s="35">
        <v>3737.7719414601643</v>
      </c>
      <c r="AI364" s="35">
        <v>7803.3594528598078</v>
      </c>
      <c r="AJ364" s="35">
        <v>11437.22537697925</v>
      </c>
      <c r="AK364" s="35">
        <v>2481.419164856602</v>
      </c>
      <c r="AL364" s="35">
        <v>5280.6460153197431</v>
      </c>
      <c r="AM364" s="35">
        <v>9389.8653443149087</v>
      </c>
      <c r="AN364" s="38">
        <v>0.10644335597262966</v>
      </c>
      <c r="AO364" s="38">
        <v>9.978797600937804E-2</v>
      </c>
      <c r="AP364" s="38">
        <v>8.7195854869796696E-2</v>
      </c>
      <c r="AQ364" s="36">
        <v>17.021878693172738</v>
      </c>
      <c r="AR364" s="36">
        <v>10.761953404101284</v>
      </c>
      <c r="AS364" s="36">
        <v>11.887396586197976</v>
      </c>
      <c r="AT364" s="36">
        <v>10.52089870851168</v>
      </c>
      <c r="AU364" s="36">
        <v>21.417725838547486</v>
      </c>
      <c r="AV364" s="36">
        <v>63.735524914818129</v>
      </c>
      <c r="AW364" s="36">
        <v>124.29575084889613</v>
      </c>
      <c r="AX364" s="36">
        <v>96.425950537374206</v>
      </c>
      <c r="AY364" s="36">
        <v>64.371421069758483</v>
      </c>
      <c r="AZ364" s="40">
        <v>0.99537682867807242</v>
      </c>
      <c r="BA364" s="40">
        <v>0.9953447149049981</v>
      </c>
      <c r="BB364" s="40">
        <v>0.99380400486133058</v>
      </c>
      <c r="BC364" s="40">
        <v>0.99576012837431294</v>
      </c>
      <c r="BD364" s="40">
        <v>0.99594410877449235</v>
      </c>
      <c r="BE364" s="40">
        <v>0.99321230682467587</v>
      </c>
      <c r="BF364" s="36">
        <v>112.73601710834468</v>
      </c>
      <c r="BG364" s="36">
        <v>120.25496938501132</v>
      </c>
      <c r="BH364" s="36">
        <v>137.62122084723796</v>
      </c>
      <c r="BJ364" s="41"/>
      <c r="BK364" s="41"/>
      <c r="BL364" s="35">
        <v>33</v>
      </c>
      <c r="BM364" s="35">
        <v>24</v>
      </c>
      <c r="BN364" s="35">
        <v>14</v>
      </c>
      <c r="BO364" s="35">
        <v>2574</v>
      </c>
      <c r="BP364" s="35">
        <v>1152</v>
      </c>
      <c r="BQ364" s="35">
        <v>336</v>
      </c>
      <c r="BR364" s="35">
        <v>4062</v>
      </c>
      <c r="BS364" s="34">
        <v>104.8035614490509</v>
      </c>
      <c r="BT364" s="35">
        <v>14</v>
      </c>
      <c r="BU364" s="35">
        <v>30</v>
      </c>
      <c r="BV364" s="35">
        <v>71</v>
      </c>
      <c r="BW364" s="35">
        <v>33</v>
      </c>
      <c r="BX364" s="37"/>
      <c r="BY364" s="40">
        <v>0.98437289969718345</v>
      </c>
      <c r="CA364" s="38">
        <v>0.10123403420793588</v>
      </c>
      <c r="CB364" s="38">
        <v>0.10296375033791333</v>
      </c>
      <c r="CC364" s="36">
        <v>40.179820348819099</v>
      </c>
      <c r="CD364" s="36">
        <v>39.671228683471995</v>
      </c>
      <c r="CE364" s="35">
        <v>111.89081107632481</v>
      </c>
      <c r="CF364" s="36">
        <v>24.49776595687414</v>
      </c>
      <c r="CG364" s="42">
        <v>0.98437289969718345</v>
      </c>
      <c r="CH364" s="35">
        <v>3846.7434504379735</v>
      </c>
      <c r="CI364" s="42">
        <v>0.99297036459430887</v>
      </c>
      <c r="CJ364" s="42">
        <v>0.99541135065442843</v>
      </c>
      <c r="CK364" s="43">
        <v>0.85012043499687739</v>
      </c>
      <c r="CM364" s="39"/>
      <c r="CN364" s="35"/>
      <c r="CO364" s="42">
        <v>0.99358897102041188</v>
      </c>
      <c r="CQ364" s="37">
        <v>0.91473765821234232</v>
      </c>
    </row>
    <row r="365" spans="1:95" ht="11.25" customHeight="1">
      <c r="A365" s="33">
        <v>44365</v>
      </c>
      <c r="B365" s="34">
        <v>159.73687346776327</v>
      </c>
      <c r="C365" s="35">
        <v>142.65391200780869</v>
      </c>
      <c r="D365" s="35">
        <v>142.65391200780869</v>
      </c>
      <c r="E365" s="35">
        <v>131.66698211431503</v>
      </c>
      <c r="F365" s="34">
        <v>119.32688999176025</v>
      </c>
      <c r="G365" s="36">
        <v>14.01580568154653</v>
      </c>
      <c r="H365" s="34">
        <v>14.01580568154653</v>
      </c>
      <c r="I365" s="34">
        <v>3471.886116027832</v>
      </c>
      <c r="J365" s="35">
        <v>985.92074177208065</v>
      </c>
      <c r="K365" s="35">
        <v>287.73836045646584</v>
      </c>
      <c r="L365" s="34">
        <v>612.90309270222986</v>
      </c>
      <c r="M365" s="34">
        <v>27.895968576272328</v>
      </c>
      <c r="N365" s="35">
        <v>11.864614483072788</v>
      </c>
      <c r="O365" s="35">
        <v>25.424173892298832</v>
      </c>
      <c r="P365" s="35">
        <v>60.170544878440566</v>
      </c>
      <c r="Q365" s="34">
        <v>9721.7386067708339</v>
      </c>
      <c r="R365" s="34">
        <v>341.0379530588786</v>
      </c>
      <c r="U365" s="36">
        <v>27.58198830816481</v>
      </c>
      <c r="V365" s="38">
        <v>0.91662883364419145</v>
      </c>
      <c r="W365" s="36">
        <v>19.718593321045542</v>
      </c>
      <c r="X365" s="35">
        <v>4084.789208730062</v>
      </c>
      <c r="Y365" s="34">
        <v>2198.2270137992855</v>
      </c>
      <c r="Z365" s="35">
        <v>1886.5621949307763</v>
      </c>
      <c r="AA365" s="34">
        <v>900.64145315869564</v>
      </c>
      <c r="AB365" s="34">
        <v>17.082961459954578</v>
      </c>
      <c r="AC365" s="34">
        <v>10.986929893493652</v>
      </c>
      <c r="AD365" s="34">
        <v>12.335061222314835</v>
      </c>
      <c r="AE365" s="39">
        <v>14.493804486588695</v>
      </c>
      <c r="AF365" s="39">
        <v>10.563436518986578</v>
      </c>
      <c r="AG365" s="39">
        <v>6.1658220097814107</v>
      </c>
      <c r="AH365" s="35">
        <v>3789.2646460737792</v>
      </c>
      <c r="AI365" s="35">
        <v>7909.4929314035253</v>
      </c>
      <c r="AJ365" s="35">
        <v>11594.498246412182</v>
      </c>
      <c r="AK365" s="35">
        <v>2517.3940695580463</v>
      </c>
      <c r="AL365" s="35">
        <v>5352.9872044232061</v>
      </c>
      <c r="AM365" s="35">
        <v>9518.2361743439669</v>
      </c>
      <c r="AN365" s="38">
        <v>0.10658028366798189</v>
      </c>
      <c r="AO365" s="38">
        <v>0.10033228605934737</v>
      </c>
      <c r="AP365" s="38">
        <v>8.8046418512528105E-2</v>
      </c>
      <c r="AQ365" s="36">
        <v>17.077162604166613</v>
      </c>
      <c r="AR365" s="36">
        <v>10.738331921637766</v>
      </c>
      <c r="AS365" s="36">
        <v>11.842751556091759</v>
      </c>
      <c r="AT365" s="36">
        <v>10.770016051575128</v>
      </c>
      <c r="AU365" s="36">
        <v>21.988941085392376</v>
      </c>
      <c r="AV365" s="36">
        <v>65.477716866505361</v>
      </c>
      <c r="AW365" s="36">
        <v>124.65193978086459</v>
      </c>
      <c r="AX365" s="36">
        <v>96.506826226860795</v>
      </c>
      <c r="AY365" s="36">
        <v>64.190802224163491</v>
      </c>
      <c r="AZ365" s="40">
        <v>0.99528694588322608</v>
      </c>
      <c r="BA365" s="40">
        <v>0.99525046989253196</v>
      </c>
      <c r="BB365" s="40">
        <v>0.99367839337285735</v>
      </c>
      <c r="BC365" s="40">
        <v>0.99572175998115942</v>
      </c>
      <c r="BD365" s="40">
        <v>0.99589221116254067</v>
      </c>
      <c r="BE365" s="40">
        <v>0.99312081401772756</v>
      </c>
      <c r="BF365" s="36">
        <v>112.59118091093012</v>
      </c>
      <c r="BG365" s="36">
        <v>119.60257730898209</v>
      </c>
      <c r="BH365" s="36">
        <v>136.29174477202071</v>
      </c>
      <c r="BJ365" s="41"/>
      <c r="BK365" s="41"/>
      <c r="BL365" s="35">
        <v>32.958333333333336</v>
      </c>
      <c r="BM365" s="35">
        <v>24.020833333333332</v>
      </c>
      <c r="BN365" s="35">
        <v>14.020833333333334</v>
      </c>
      <c r="BO365" s="35">
        <v>2570.75</v>
      </c>
      <c r="BP365" s="35">
        <v>1153</v>
      </c>
      <c r="BQ365" s="35">
        <v>336.5</v>
      </c>
      <c r="BR365" s="35">
        <v>4060.25</v>
      </c>
      <c r="BS365" s="34">
        <v>105.3226507504781</v>
      </c>
      <c r="BT365" s="35">
        <v>14</v>
      </c>
      <c r="BU365" s="35">
        <v>30</v>
      </c>
      <c r="BV365" s="35">
        <v>71</v>
      </c>
      <c r="BW365" s="35">
        <v>32.916666666666664</v>
      </c>
      <c r="BX365" s="37"/>
      <c r="BY365" s="40">
        <v>0.98411806398528501</v>
      </c>
      <c r="CA365" s="38">
        <v>0.10161550600834623</v>
      </c>
      <c r="CB365" s="38">
        <v>0.10326999812705071</v>
      </c>
      <c r="CC365" s="36">
        <v>40.404952575763062</v>
      </c>
      <c r="CD365" s="36">
        <v>39.658246081896138</v>
      </c>
      <c r="CE365" s="35">
        <v>112.10080945363882</v>
      </c>
      <c r="CF365" s="36">
        <v>25.033291256321583</v>
      </c>
      <c r="CG365" s="42">
        <v>0.98411806398528501</v>
      </c>
      <c r="CH365" s="35">
        <v>3902.8314817272458</v>
      </c>
      <c r="CI365" s="42">
        <v>0.9928523768687223</v>
      </c>
      <c r="CJ365" s="42">
        <v>0.99536015300505232</v>
      </c>
      <c r="CK365" s="43">
        <v>0.84995478067942265</v>
      </c>
      <c r="CM365" s="39"/>
      <c r="CN365" s="35"/>
      <c r="CO365" s="42">
        <v>0.99344882484462982</v>
      </c>
      <c r="CQ365" s="37">
        <v>0.91662883364419145</v>
      </c>
    </row>
    <row r="366" spans="1:95" ht="11.25" customHeight="1">
      <c r="A366" s="33">
        <v>44364</v>
      </c>
      <c r="B366" s="34">
        <v>160.56502604484558</v>
      </c>
      <c r="C366" s="35">
        <v>143.63803516328335</v>
      </c>
      <c r="D366" s="35">
        <v>143.63803516328335</v>
      </c>
      <c r="E366" s="35">
        <v>132.78560149669647</v>
      </c>
      <c r="F366" s="34">
        <v>120.36433184146881</v>
      </c>
      <c r="G366" s="36">
        <v>14.2547337859869</v>
      </c>
      <c r="H366" s="34">
        <v>14.2547337859869</v>
      </c>
      <c r="I366" s="34">
        <v>3467.892448425293</v>
      </c>
      <c r="J366" s="35">
        <v>1046.1214022399074</v>
      </c>
      <c r="K366" s="35">
        <v>313.83642067197223</v>
      </c>
      <c r="L366" s="34">
        <v>611.63269996643066</v>
      </c>
      <c r="M366" s="34">
        <v>27.17483127117157</v>
      </c>
      <c r="N366" s="35">
        <v>13.118884061944897</v>
      </c>
      <c r="O366" s="35">
        <v>28.11189441845335</v>
      </c>
      <c r="P366" s="35">
        <v>66.531483457006246</v>
      </c>
      <c r="Q366" s="34">
        <v>9752.8095855712891</v>
      </c>
      <c r="R366" s="34">
        <v>341.10400724411011</v>
      </c>
      <c r="U366" s="36">
        <v>27.683181806846896</v>
      </c>
      <c r="V366" s="38">
        <v>0.9135346439217763</v>
      </c>
      <c r="W366" s="36">
        <v>22.475381852299908</v>
      </c>
      <c r="X366" s="35">
        <v>4079.5251483917236</v>
      </c>
      <c r="Y366" s="34">
        <v>2107.9346255134133</v>
      </c>
      <c r="Z366" s="35">
        <v>1971.5905228783104</v>
      </c>
      <c r="AA366" s="34">
        <v>925.46912063840296</v>
      </c>
      <c r="AB366" s="34">
        <v>16.926990881562233</v>
      </c>
      <c r="AC366" s="34">
        <v>10.852433666586876</v>
      </c>
      <c r="AD366" s="34">
        <v>12.264136180281639</v>
      </c>
      <c r="AE366" s="39">
        <v>13.898470058330197</v>
      </c>
      <c r="AF366" s="39">
        <v>11.208443595427578</v>
      </c>
      <c r="AG366" s="39">
        <v>6.7250661572565482</v>
      </c>
      <c r="AH366" s="35">
        <v>3575.2978790176226</v>
      </c>
      <c r="AI366" s="35">
        <v>7584.9261782901804</v>
      </c>
      <c r="AJ366" s="35">
        <v>11442.708929858387</v>
      </c>
      <c r="AK366" s="35">
        <v>2436.9237558986424</v>
      </c>
      <c r="AL366" s="35">
        <v>5086.7848596364538</v>
      </c>
      <c r="AM366" s="35">
        <v>9250.91842889892</v>
      </c>
      <c r="AN366" s="38">
        <v>0.10098591303639987</v>
      </c>
      <c r="AO366" s="38">
        <v>0.10377980435099324</v>
      </c>
      <c r="AP366" s="38">
        <v>9.2526180458664731E-2</v>
      </c>
      <c r="AQ366" s="36">
        <v>16.587772662413574</v>
      </c>
      <c r="AR366" s="36">
        <v>10.0093184934821</v>
      </c>
      <c r="AS366" s="36">
        <v>11.505013406490535</v>
      </c>
      <c r="AT366" s="36">
        <v>11.756687675024452</v>
      </c>
      <c r="AU366" s="36">
        <v>27.056524230633464</v>
      </c>
      <c r="AV366" s="36">
        <v>80.973982642696527</v>
      </c>
      <c r="AW366" s="36">
        <v>125.72777245889407</v>
      </c>
      <c r="AX366" s="36">
        <v>98.663719717913011</v>
      </c>
      <c r="AY366" s="36">
        <v>66.398298155886167</v>
      </c>
      <c r="AZ366" s="40">
        <v>0.99461662104520498</v>
      </c>
      <c r="BA366" s="40">
        <v>0.99447354366379415</v>
      </c>
      <c r="BB366" s="40">
        <v>0.99280812127267626</v>
      </c>
      <c r="BC366" s="40">
        <v>0.99517560299268004</v>
      </c>
      <c r="BD366" s="40">
        <v>0.99468101659943853</v>
      </c>
      <c r="BE366" s="40">
        <v>0.99124692501992651</v>
      </c>
      <c r="BF366" s="36">
        <v>118.82845477343618</v>
      </c>
      <c r="BG366" s="36">
        <v>115.62943363638315</v>
      </c>
      <c r="BH366" s="36">
        <v>129.69302245607011</v>
      </c>
      <c r="BJ366" s="41"/>
      <c r="BK366" s="41"/>
      <c r="BL366" s="35">
        <v>31</v>
      </c>
      <c r="BM366" s="35">
        <v>25</v>
      </c>
      <c r="BN366" s="35">
        <v>15</v>
      </c>
      <c r="BO366" s="35">
        <v>2418</v>
      </c>
      <c r="BP366" s="35">
        <v>1200</v>
      </c>
      <c r="BQ366" s="35">
        <v>360</v>
      </c>
      <c r="BR366" s="35">
        <v>3978</v>
      </c>
      <c r="BS366" s="34">
        <v>106.08006513118744</v>
      </c>
      <c r="BT366" s="35">
        <v>14</v>
      </c>
      <c r="BU366" s="35">
        <v>30</v>
      </c>
      <c r="BV366" s="35">
        <v>71</v>
      </c>
      <c r="BW366" s="35">
        <v>29</v>
      </c>
      <c r="BX366" s="37"/>
      <c r="BY366" s="40">
        <v>0.98433439805237455</v>
      </c>
      <c r="CA366" s="38">
        <v>0.10052640104463213</v>
      </c>
      <c r="CB366" s="38">
        <v>0.10106312918761338</v>
      </c>
      <c r="CC366" s="36">
        <v>40.043560728430748</v>
      </c>
      <c r="CD366" s="36">
        <v>38.102104562386209</v>
      </c>
      <c r="CE366" s="35">
        <v>113.06558388015176</v>
      </c>
      <c r="CF366" s="36">
        <v>24.590295117536943</v>
      </c>
      <c r="CG366" s="42">
        <v>0.98433439805237455</v>
      </c>
      <c r="CH366" s="35">
        <v>3852.9296399523055</v>
      </c>
      <c r="CI366" s="42">
        <v>0.99294696923883929</v>
      </c>
      <c r="CJ366" s="42">
        <v>0.99438874687120216</v>
      </c>
      <c r="CK366" s="43">
        <v>0.85007257518499291</v>
      </c>
      <c r="CM366" s="39"/>
      <c r="CN366" s="35"/>
      <c r="CO366" s="42">
        <v>0.99356475627644247</v>
      </c>
      <c r="CQ366" s="37">
        <v>0.9135346439217763</v>
      </c>
    </row>
    <row r="367" spans="1:95" ht="11.25" customHeight="1">
      <c r="A367" s="33">
        <v>44363</v>
      </c>
      <c r="B367" s="34">
        <v>160.41648213068643</v>
      </c>
      <c r="C367" s="35">
        <v>143.42930312951404</v>
      </c>
      <c r="D367" s="35">
        <v>143.42930312951404</v>
      </c>
      <c r="E367" s="35">
        <v>132.45793321728704</v>
      </c>
      <c r="F367" s="34">
        <v>120.0865466594696</v>
      </c>
      <c r="G367" s="36">
        <v>14.215133200089136</v>
      </c>
      <c r="H367" s="34">
        <v>14.215133200089136</v>
      </c>
      <c r="I367" s="34">
        <v>3470.0805791219077</v>
      </c>
      <c r="J367" s="35">
        <v>1046.7814718316463</v>
      </c>
      <c r="K367" s="35">
        <v>314.03444154949392</v>
      </c>
      <c r="L367" s="34">
        <v>612.75449625651038</v>
      </c>
      <c r="M367" s="34">
        <v>27.039662321408588</v>
      </c>
      <c r="N367" s="35">
        <v>13.05363008619725</v>
      </c>
      <c r="O367" s="35">
        <v>27.97206447042268</v>
      </c>
      <c r="P367" s="35">
        <v>66.200552580000334</v>
      </c>
      <c r="Q367" s="34">
        <v>9710.3293558756504</v>
      </c>
      <c r="R367" s="34">
        <v>338.85781256357831</v>
      </c>
      <c r="U367" s="36">
        <v>27.741719837541936</v>
      </c>
      <c r="V367" s="38">
        <v>0.91175044691188001</v>
      </c>
      <c r="W367" s="36">
        <v>22.363588195508367</v>
      </c>
      <c r="X367" s="35">
        <v>4082.835075378418</v>
      </c>
      <c r="Y367" s="34">
        <v>2109.2646657407672</v>
      </c>
      <c r="Z367" s="35">
        <v>1973.5704096376505</v>
      </c>
      <c r="AA367" s="34">
        <v>926.78893780600424</v>
      </c>
      <c r="AB367" s="34">
        <v>16.987179001172382</v>
      </c>
      <c r="AC367" s="34">
        <v>10.971369912226995</v>
      </c>
      <c r="AD367" s="34">
        <v>12.364264796177546</v>
      </c>
      <c r="AE367" s="39">
        <v>13.907239554334728</v>
      </c>
      <c r="AF367" s="39">
        <v>11.215515769624782</v>
      </c>
      <c r="AG367" s="39">
        <v>6.7293094617748697</v>
      </c>
      <c r="AH367" s="35">
        <v>3565.7707680213807</v>
      </c>
      <c r="AI367" s="35">
        <v>7561.6127368670841</v>
      </c>
      <c r="AJ367" s="35">
        <v>11402.984108037757</v>
      </c>
      <c r="AK367" s="35">
        <v>2430.6779278217805</v>
      </c>
      <c r="AL367" s="35">
        <v>5072.3189912925918</v>
      </c>
      <c r="AM367" s="35">
        <v>9220.7690509864533</v>
      </c>
      <c r="AN367" s="38">
        <v>0.10093908951478621</v>
      </c>
      <c r="AO367" s="38">
        <v>0.1038076221181902</v>
      </c>
      <c r="AP367" s="38">
        <v>9.2562706683857493E-2</v>
      </c>
      <c r="AQ367" s="36">
        <v>16.624949842011425</v>
      </c>
      <c r="AR367" s="36">
        <v>10.101751186737099</v>
      </c>
      <c r="AS367" s="36">
        <v>11.571362495639164</v>
      </c>
      <c r="AT367" s="36">
        <v>11.712748433833402</v>
      </c>
      <c r="AU367" s="36">
        <v>26.962994761637304</v>
      </c>
      <c r="AV367" s="36">
        <v>80.727688530150857</v>
      </c>
      <c r="AW367" s="36">
        <v>125.61963794133318</v>
      </c>
      <c r="AX367" s="36">
        <v>98.506750339200536</v>
      </c>
      <c r="AY367" s="36">
        <v>66.28426424625691</v>
      </c>
      <c r="AZ367" s="40">
        <v>0.99462963400589433</v>
      </c>
      <c r="BA367" s="40">
        <v>0.99448534989253612</v>
      </c>
      <c r="BB367" s="40">
        <v>0.99282049553416396</v>
      </c>
      <c r="BC367" s="40">
        <v>0.9951812832544501</v>
      </c>
      <c r="BD367" s="40">
        <v>0.99468428645597329</v>
      </c>
      <c r="BE367" s="40">
        <v>0.99124501567236256</v>
      </c>
      <c r="BF367" s="36">
        <v>118.88357679551055</v>
      </c>
      <c r="BG367" s="36">
        <v>115.5984479283939</v>
      </c>
      <c r="BH367" s="36">
        <v>129.64184421470407</v>
      </c>
      <c r="BJ367" s="41"/>
      <c r="BK367" s="41"/>
      <c r="BL367" s="35">
        <v>31</v>
      </c>
      <c r="BM367" s="35">
        <v>25</v>
      </c>
      <c r="BN367" s="35">
        <v>15</v>
      </c>
      <c r="BO367" s="35">
        <v>2418</v>
      </c>
      <c r="BP367" s="35">
        <v>1200</v>
      </c>
      <c r="BQ367" s="35">
        <v>360</v>
      </c>
      <c r="BR367" s="35">
        <v>3978</v>
      </c>
      <c r="BS367" s="34">
        <v>105.93082753817241</v>
      </c>
      <c r="BT367" s="35">
        <v>14</v>
      </c>
      <c r="BU367" s="35">
        <v>30</v>
      </c>
      <c r="BV367" s="35">
        <v>71</v>
      </c>
      <c r="BW367" s="35">
        <v>29</v>
      </c>
      <c r="BX367" s="37"/>
      <c r="BY367" s="40">
        <v>0.98437351908189508</v>
      </c>
      <c r="CA367" s="38">
        <v>0.10051679869492688</v>
      </c>
      <c r="CB367" s="38">
        <v>0.10104636485539717</v>
      </c>
      <c r="CC367" s="36">
        <v>40.32281370957692</v>
      </c>
      <c r="CD367" s="36">
        <v>38.298063524387686</v>
      </c>
      <c r="CE367" s="35">
        <v>112.95281575611111</v>
      </c>
      <c r="CF367" s="36">
        <v>24.504855203390395</v>
      </c>
      <c r="CG367" s="42">
        <v>0.98437351908189508</v>
      </c>
      <c r="CH367" s="35">
        <v>3842.0409445397936</v>
      </c>
      <c r="CI367" s="42">
        <v>0.99296216185310648</v>
      </c>
      <c r="CJ367" s="42">
        <v>0.99439244146580352</v>
      </c>
      <c r="CK367" s="43">
        <v>0.84991936119297762</v>
      </c>
      <c r="CM367" s="39"/>
      <c r="CN367" s="35"/>
      <c r="CO367" s="42">
        <v>0.99358711577512382</v>
      </c>
      <c r="CQ367" s="37">
        <v>0.91175044691188001</v>
      </c>
    </row>
    <row r="368" spans="1:95" ht="11.25" customHeight="1">
      <c r="A368" s="33">
        <v>44362</v>
      </c>
      <c r="B368" s="34">
        <v>159.36097494761148</v>
      </c>
      <c r="C368" s="35">
        <v>142.37540419896442</v>
      </c>
      <c r="D368" s="35">
        <v>142.37540419896442</v>
      </c>
      <c r="E368" s="35">
        <v>131.26734314362207</v>
      </c>
      <c r="F368" s="34">
        <v>119.00867994626363</v>
      </c>
      <c r="G368" s="36">
        <v>14.283087551593781</v>
      </c>
      <c r="H368" s="34">
        <v>14.283087551593781</v>
      </c>
      <c r="I368" s="34">
        <v>3471.1311543782554</v>
      </c>
      <c r="J368" s="35">
        <v>1047.098387444421</v>
      </c>
      <c r="K368" s="35">
        <v>314.12951623332629</v>
      </c>
      <c r="L368" s="34">
        <v>613.40835126241052</v>
      </c>
      <c r="M368" s="34">
        <v>26.789570212364197</v>
      </c>
      <c r="N368" s="35">
        <v>12.932895964589612</v>
      </c>
      <c r="O368" s="35">
        <v>27.71334849554917</v>
      </c>
      <c r="P368" s="35">
        <v>65.588258106133026</v>
      </c>
      <c r="Q368" s="34">
        <v>9496.8823649088536</v>
      </c>
      <c r="R368" s="34">
        <v>335.42190901438397</v>
      </c>
      <c r="U368" s="36">
        <v>27.745147457829223</v>
      </c>
      <c r="V368" s="38">
        <v>0.91164610507618982</v>
      </c>
      <c r="W368" s="36">
        <v>22.156745489000645</v>
      </c>
      <c r="X368" s="35">
        <v>4084.539505640666</v>
      </c>
      <c r="Y368" s="34">
        <v>2109.9032507005081</v>
      </c>
      <c r="Z368" s="35">
        <v>1974.6362549401579</v>
      </c>
      <c r="AA368" s="34">
        <v>927.5378674957368</v>
      </c>
      <c r="AB368" s="34">
        <v>16.985570748647053</v>
      </c>
      <c r="AC368" s="34">
        <v>11.108061055342356</v>
      </c>
      <c r="AD368" s="34">
        <v>12.488943586746851</v>
      </c>
      <c r="AE368" s="39">
        <v>13.911450004618734</v>
      </c>
      <c r="AF368" s="39">
        <v>11.218911294047368</v>
      </c>
      <c r="AG368" s="39">
        <v>6.7313467764284205</v>
      </c>
      <c r="AH368" s="35">
        <v>3503.8811870144036</v>
      </c>
      <c r="AI368" s="35">
        <v>7428.1303910135939</v>
      </c>
      <c r="AJ368" s="35">
        <v>11198.525420194264</v>
      </c>
      <c r="AK368" s="35">
        <v>2388.6952480232194</v>
      </c>
      <c r="AL368" s="35">
        <v>4983.6231752054246</v>
      </c>
      <c r="AM368" s="35">
        <v>9056.805435938757</v>
      </c>
      <c r="AN368" s="38">
        <v>0.10169751009423005</v>
      </c>
      <c r="AO368" s="38">
        <v>0.10462161336906958</v>
      </c>
      <c r="AP368" s="38">
        <v>9.3121612568436665E-2</v>
      </c>
      <c r="AQ368" s="36">
        <v>16.611976791360508</v>
      </c>
      <c r="AR368" s="36">
        <v>10.218016116157198</v>
      </c>
      <c r="AS368" s="36">
        <v>11.672089309526104</v>
      </c>
      <c r="AT368" s="36">
        <v>11.810593704757471</v>
      </c>
      <c r="AU368" s="36">
        <v>27.194165156879819</v>
      </c>
      <c r="AV368" s="36">
        <v>81.444332135792067</v>
      </c>
      <c r="AW368" s="36">
        <v>124.70629026140102</v>
      </c>
      <c r="AX368" s="36">
        <v>97.758736986150097</v>
      </c>
      <c r="AY368" s="36">
        <v>65.898838104185955</v>
      </c>
      <c r="AZ368" s="40">
        <v>0.99458579072600728</v>
      </c>
      <c r="BA368" s="40">
        <v>0.99443911637753246</v>
      </c>
      <c r="BB368" s="40">
        <v>0.99275812442145783</v>
      </c>
      <c r="BC368" s="40">
        <v>0.99505562975664996</v>
      </c>
      <c r="BD368" s="40">
        <v>0.9945432942658714</v>
      </c>
      <c r="BE368" s="40">
        <v>0.99100738856411674</v>
      </c>
      <c r="BF368" s="36">
        <v>117.99698919748515</v>
      </c>
      <c r="BG368" s="36">
        <v>114.69905322209158</v>
      </c>
      <c r="BH368" s="36">
        <v>128.86374783491851</v>
      </c>
      <c r="BJ368" s="41"/>
      <c r="BK368" s="41"/>
      <c r="BL368" s="35">
        <v>31</v>
      </c>
      <c r="BM368" s="35">
        <v>25</v>
      </c>
      <c r="BN368" s="35">
        <v>15</v>
      </c>
      <c r="BO368" s="35">
        <v>2418</v>
      </c>
      <c r="BP368" s="35">
        <v>1200</v>
      </c>
      <c r="BQ368" s="35">
        <v>360</v>
      </c>
      <c r="BR368" s="35">
        <v>3978</v>
      </c>
      <c r="BS368" s="34">
        <v>104.65473858515422</v>
      </c>
      <c r="BT368" s="35">
        <v>14</v>
      </c>
      <c r="BU368" s="35">
        <v>30</v>
      </c>
      <c r="BV368" s="35">
        <v>71</v>
      </c>
      <c r="BW368" s="35">
        <v>29</v>
      </c>
      <c r="BX368" s="37"/>
      <c r="BY368" s="40">
        <v>0.98424701208035215</v>
      </c>
      <c r="CA368" s="38">
        <v>0.10126107953805176</v>
      </c>
      <c r="CB368" s="38">
        <v>0.10180349320647786</v>
      </c>
      <c r="CC368" s="36">
        <v>40.58257539073626</v>
      </c>
      <c r="CD368" s="36">
        <v>38.502082217043807</v>
      </c>
      <c r="CE368" s="35">
        <v>112.16821020809859</v>
      </c>
      <c r="CF368" s="36">
        <v>24.714493791198834</v>
      </c>
      <c r="CG368" s="42">
        <v>0.98424701208035215</v>
      </c>
      <c r="CH368" s="35">
        <v>3774.9278222485186</v>
      </c>
      <c r="CI368" s="42">
        <v>0.99290328942066841</v>
      </c>
      <c r="CJ368" s="42">
        <v>0.99424396380879554</v>
      </c>
      <c r="CK368" s="43">
        <v>0.84982190760664544</v>
      </c>
      <c r="CM368" s="39"/>
      <c r="CN368" s="35"/>
      <c r="CO368" s="42">
        <v>0.9935322536679404</v>
      </c>
      <c r="CQ368" s="37">
        <v>0.91164610507618982</v>
      </c>
    </row>
    <row r="369" spans="1:95" ht="11.25" customHeight="1">
      <c r="A369" s="33">
        <v>44361</v>
      </c>
      <c r="B369" s="34">
        <v>157.7397665977478</v>
      </c>
      <c r="C369" s="35">
        <v>140.74531863133112</v>
      </c>
      <c r="D369" s="35">
        <v>140.74531863133112</v>
      </c>
      <c r="E369" s="35">
        <v>129.56469449400902</v>
      </c>
      <c r="F369" s="34">
        <v>117.04349112510681</v>
      </c>
      <c r="G369" s="36">
        <v>14.014657855033875</v>
      </c>
      <c r="H369" s="34">
        <v>14.014657855033875</v>
      </c>
      <c r="I369" s="34">
        <v>3469.2370452880859</v>
      </c>
      <c r="J369" s="35">
        <v>1046.5270121532687</v>
      </c>
      <c r="K369" s="35">
        <v>313.9581036459806</v>
      </c>
      <c r="L369" s="34">
        <v>612.3785457611084</v>
      </c>
      <c r="M369" s="34">
        <v>25.791902403036755</v>
      </c>
      <c r="N369" s="35">
        <v>12.451263229052227</v>
      </c>
      <c r="O369" s="35">
        <v>26.681278347969059</v>
      </c>
      <c r="P369" s="35">
        <v>63.145692090193428</v>
      </c>
      <c r="Q369" s="34">
        <v>9016.0032755533848</v>
      </c>
      <c r="R369" s="34">
        <v>328.89643923441571</v>
      </c>
      <c r="U369" s="36">
        <v>27.473460877383193</v>
      </c>
      <c r="V369" s="38">
        <v>0.91996124921686417</v>
      </c>
      <c r="W369" s="36">
        <v>21.331608259899646</v>
      </c>
      <c r="X369" s="35">
        <v>4081.6155910491943</v>
      </c>
      <c r="Y369" s="34">
        <v>2108.7519294888366</v>
      </c>
      <c r="Z369" s="35">
        <v>1972.8636615603577</v>
      </c>
      <c r="AA369" s="34">
        <v>926.336649407089</v>
      </c>
      <c r="AB369" s="34">
        <v>16.994447966416676</v>
      </c>
      <c r="AC369" s="34">
        <v>11.180624137322107</v>
      </c>
      <c r="AD369" s="34">
        <v>12.660530338684717</v>
      </c>
      <c r="AE369" s="39">
        <v>13.903858875750572</v>
      </c>
      <c r="AF369" s="39">
        <v>11.21278941592788</v>
      </c>
      <c r="AG369" s="39">
        <v>6.7276736495567278</v>
      </c>
      <c r="AH369" s="35">
        <v>3342.3043124165197</v>
      </c>
      <c r="AI369" s="35">
        <v>7088.1229297531572</v>
      </c>
      <c r="AJ369" s="35">
        <v>10689.732664384908</v>
      </c>
      <c r="AK369" s="35">
        <v>2278.3600085002804</v>
      </c>
      <c r="AL369" s="35">
        <v>4754.5535450430152</v>
      </c>
      <c r="AM369" s="35">
        <v>8643.6791154423991</v>
      </c>
      <c r="AN369" s="38">
        <v>0.1032379551946398</v>
      </c>
      <c r="AO369" s="38">
        <v>0.10579720304469803</v>
      </c>
      <c r="AP369" s="38">
        <v>9.3229407855716734E-2</v>
      </c>
      <c r="AQ369" s="36">
        <v>16.640001673404438</v>
      </c>
      <c r="AR369" s="36">
        <v>10.300593229332693</v>
      </c>
      <c r="AS369" s="36">
        <v>11.858196828116135</v>
      </c>
      <c r="AT369" s="36">
        <v>12.023584557864337</v>
      </c>
      <c r="AU369" s="36">
        <v>27.678020110171367</v>
      </c>
      <c r="AV369" s="36">
        <v>82.863086158412713</v>
      </c>
      <c r="AW369" s="36">
        <v>123.89834103314942</v>
      </c>
      <c r="AX369" s="36">
        <v>97.500987374160943</v>
      </c>
      <c r="AY369" s="36">
        <v>66.386767837763017</v>
      </c>
      <c r="AZ369" s="40">
        <v>0.99453498868370327</v>
      </c>
      <c r="BA369" s="40">
        <v>0.99438826840518257</v>
      </c>
      <c r="BB369" s="40">
        <v>0.99269458164204871</v>
      </c>
      <c r="BC369" s="40">
        <v>0.99472270206946833</v>
      </c>
      <c r="BD369" s="40">
        <v>0.9941786290031317</v>
      </c>
      <c r="BE369" s="40">
        <v>0.99041344720787083</v>
      </c>
      <c r="BF369" s="36">
        <v>116.23632003729429</v>
      </c>
      <c r="BG369" s="36">
        <v>113.42454861429698</v>
      </c>
      <c r="BH369" s="36">
        <v>128.71475080664874</v>
      </c>
      <c r="BJ369" s="41"/>
      <c r="BK369" s="41"/>
      <c r="BL369" s="35">
        <v>31</v>
      </c>
      <c r="BM369" s="35">
        <v>25</v>
      </c>
      <c r="BN369" s="35">
        <v>15</v>
      </c>
      <c r="BO369" s="35">
        <v>2418</v>
      </c>
      <c r="BP369" s="35">
        <v>1200</v>
      </c>
      <c r="BQ369" s="35">
        <v>360</v>
      </c>
      <c r="BR369" s="35">
        <v>3978</v>
      </c>
      <c r="BS369" s="34">
        <v>103.03307406107585</v>
      </c>
      <c r="BT369" s="35">
        <v>14</v>
      </c>
      <c r="BU369" s="35">
        <v>30</v>
      </c>
      <c r="BV369" s="35">
        <v>71</v>
      </c>
      <c r="BW369" s="35">
        <v>29</v>
      </c>
      <c r="BX369" s="37"/>
      <c r="BY369" s="40">
        <v>0.98409819187067138</v>
      </c>
      <c r="CA369" s="38">
        <v>0.10245554693243074</v>
      </c>
      <c r="CB369" s="38">
        <v>0.10310422477182873</v>
      </c>
      <c r="CC369" s="36">
        <v>40.8356024424235</v>
      </c>
      <c r="CD369" s="36">
        <v>38.798791730853267</v>
      </c>
      <c r="CE369" s="35">
        <v>111.79769369921813</v>
      </c>
      <c r="CF369" s="36">
        <v>25.154521445733167</v>
      </c>
      <c r="CG369" s="42">
        <v>0.98409819187067138</v>
      </c>
      <c r="CH369" s="35">
        <v>3601.3733625350833</v>
      </c>
      <c r="CI369" s="42">
        <v>0.9928383147742057</v>
      </c>
      <c r="CJ369" s="42">
        <v>0.99385911791038506</v>
      </c>
      <c r="CK369" s="43">
        <v>0.84996662912008958</v>
      </c>
      <c r="CM369" s="39"/>
      <c r="CN369" s="35"/>
      <c r="CO369" s="42">
        <v>0.99341709908404874</v>
      </c>
      <c r="CQ369" s="37">
        <v>0.91996124921686417</v>
      </c>
    </row>
    <row r="370" spans="1:95" ht="11.25" customHeight="1">
      <c r="A370" s="33">
        <v>44360</v>
      </c>
      <c r="B370" s="34">
        <v>157.64747746785483</v>
      </c>
      <c r="C370" s="35">
        <v>140.96101968487105</v>
      </c>
      <c r="D370" s="35">
        <v>140.96101968487105</v>
      </c>
      <c r="E370" s="35">
        <v>130.11283797025681</v>
      </c>
      <c r="F370" s="34">
        <v>117.59543808301289</v>
      </c>
      <c r="G370" s="36">
        <v>14.105163484811783</v>
      </c>
      <c r="H370" s="34">
        <v>14.105163484811783</v>
      </c>
      <c r="I370" s="34">
        <v>3442.3474756876626</v>
      </c>
      <c r="J370" s="35">
        <v>1038.4155281109088</v>
      </c>
      <c r="K370" s="35">
        <v>311.52465843327263</v>
      </c>
      <c r="L370" s="34">
        <v>606.87744967142737</v>
      </c>
      <c r="M370" s="34">
        <v>26.130277713139851</v>
      </c>
      <c r="N370" s="35">
        <v>12.614616827033032</v>
      </c>
      <c r="O370" s="35">
        <v>27.031321772213641</v>
      </c>
      <c r="P370" s="35">
        <v>63.974128194238936</v>
      </c>
      <c r="Q370" s="34">
        <v>9281.3723653157558</v>
      </c>
      <c r="R370" s="34">
        <v>325.30186049143475</v>
      </c>
      <c r="U370" s="36">
        <v>27.368773575182317</v>
      </c>
      <c r="V370" s="38">
        <v>0.92318952384975228</v>
      </c>
      <c r="W370" s="36">
        <v>21.611467009640087</v>
      </c>
      <c r="X370" s="35">
        <v>4049.2249253590899</v>
      </c>
      <c r="Y370" s="34">
        <v>2092.4072891434812</v>
      </c>
      <c r="Z370" s="35">
        <v>1956.8176362156087</v>
      </c>
      <c r="AA370" s="34">
        <v>918.40210810470001</v>
      </c>
      <c r="AB370" s="34">
        <v>16.68645778298378</v>
      </c>
      <c r="AC370" s="34">
        <v>10.848181714614233</v>
      </c>
      <c r="AD370" s="34">
        <v>12.291100909312567</v>
      </c>
      <c r="AE370" s="39">
        <v>13.796092016330645</v>
      </c>
      <c r="AF370" s="39">
        <v>11.125880658331166</v>
      </c>
      <c r="AG370" s="39">
        <v>6.6755283949986994</v>
      </c>
      <c r="AH370" s="35">
        <v>3426.6263743283057</v>
      </c>
      <c r="AI370" s="35">
        <v>7270.4680431464449</v>
      </c>
      <c r="AJ370" s="35">
        <v>10969.73311976516</v>
      </c>
      <c r="AK370" s="35">
        <v>2335.5203870116147</v>
      </c>
      <c r="AL370" s="35">
        <v>4875.5389337808347</v>
      </c>
      <c r="AM370" s="35">
        <v>8867.9256281533999</v>
      </c>
      <c r="AN370" s="38">
        <v>0.10305824616746555</v>
      </c>
      <c r="AO370" s="38">
        <v>0.10568348730149112</v>
      </c>
      <c r="AP370" s="38">
        <v>9.3760098747013396E-2</v>
      </c>
      <c r="AQ370" s="36">
        <v>16.536478954269938</v>
      </c>
      <c r="AR370" s="36">
        <v>10.119613164481532</v>
      </c>
      <c r="AS370" s="36">
        <v>11.664623613999579</v>
      </c>
      <c r="AT370" s="36">
        <v>11.832468624590621</v>
      </c>
      <c r="AU370" s="36">
        <v>27.228570887344212</v>
      </c>
      <c r="AV370" s="36">
        <v>81.478009586977208</v>
      </c>
      <c r="AW370" s="36">
        <v>123.58455624062825</v>
      </c>
      <c r="AX370" s="36">
        <v>97.189227282709055</v>
      </c>
      <c r="AY370" s="36">
        <v>65.729217042027244</v>
      </c>
      <c r="AZ370" s="40">
        <v>0.99459879823906239</v>
      </c>
      <c r="BA370" s="40">
        <v>0.99445572640494717</v>
      </c>
      <c r="BB370" s="40">
        <v>0.99278589707708675</v>
      </c>
      <c r="BC370" s="40">
        <v>0.99493369071390092</v>
      </c>
      <c r="BD370" s="40">
        <v>0.99441526952052683</v>
      </c>
      <c r="BE370" s="40">
        <v>0.99081205537760653</v>
      </c>
      <c r="BF370" s="36">
        <v>116.43900848555562</v>
      </c>
      <c r="BG370" s="36">
        <v>113.54659376224699</v>
      </c>
      <c r="BH370" s="36">
        <v>127.98621332917745</v>
      </c>
      <c r="BJ370" s="41"/>
      <c r="BK370" s="41"/>
      <c r="BL370" s="35">
        <v>31</v>
      </c>
      <c r="BM370" s="35">
        <v>25</v>
      </c>
      <c r="BN370" s="35">
        <v>15</v>
      </c>
      <c r="BO370" s="35">
        <v>2418</v>
      </c>
      <c r="BP370" s="35">
        <v>1200</v>
      </c>
      <c r="BQ370" s="35">
        <v>360</v>
      </c>
      <c r="BR370" s="35">
        <v>3978</v>
      </c>
      <c r="BS370" s="34">
        <v>103.53760941823323</v>
      </c>
      <c r="BT370" s="35">
        <v>14</v>
      </c>
      <c r="BU370" s="35">
        <v>30</v>
      </c>
      <c r="BV370" s="35">
        <v>71</v>
      </c>
      <c r="BW370" s="35">
        <v>29</v>
      </c>
      <c r="BX370" s="37"/>
      <c r="BY370" s="40">
        <v>0.98428216941368041</v>
      </c>
      <c r="CA370" s="38">
        <v>0.10241061974308138</v>
      </c>
      <c r="CB370" s="38">
        <v>0.10300871280634637</v>
      </c>
      <c r="CC370" s="36">
        <v>39.825740406910583</v>
      </c>
      <c r="CD370" s="36">
        <v>38.320715732751047</v>
      </c>
      <c r="CE370" s="35">
        <v>111.31663227933176</v>
      </c>
      <c r="CF370" s="36">
        <v>24.746764526664986</v>
      </c>
      <c r="CG370" s="42">
        <v>0.98428216941368041</v>
      </c>
      <c r="CH370" s="35">
        <v>3692.9080549186297</v>
      </c>
      <c r="CI370" s="42">
        <v>0.99292420029837003</v>
      </c>
      <c r="CJ370" s="42">
        <v>0.9941083342782141</v>
      </c>
      <c r="CK370" s="43">
        <v>0.85012503359081526</v>
      </c>
      <c r="CM370" s="39"/>
      <c r="CN370" s="35"/>
      <c r="CO370" s="42">
        <v>0.9935238084643806</v>
      </c>
      <c r="CQ370" s="37">
        <v>0.92318952384975228</v>
      </c>
    </row>
    <row r="371" spans="1:95" ht="11.25" customHeight="1">
      <c r="A371" s="33">
        <v>44359</v>
      </c>
      <c r="B371" s="34">
        <v>160.05918757120767</v>
      </c>
      <c r="C371" s="35">
        <v>143.20848025878269</v>
      </c>
      <c r="D371" s="35">
        <v>143.20848025878269</v>
      </c>
      <c r="E371" s="35">
        <v>132.33187040686605</v>
      </c>
      <c r="F371" s="34">
        <v>119.78720792134602</v>
      </c>
      <c r="G371" s="36">
        <v>14.229904214541117</v>
      </c>
      <c r="H371" s="34">
        <v>14.229904214541117</v>
      </c>
      <c r="I371" s="34">
        <v>3463.4049250284829</v>
      </c>
      <c r="J371" s="35">
        <v>1044.7676998577626</v>
      </c>
      <c r="K371" s="35">
        <v>313.4303099573288</v>
      </c>
      <c r="L371" s="34">
        <v>610.74832471211755</v>
      </c>
      <c r="M371" s="34">
        <v>27.012669384479523</v>
      </c>
      <c r="N371" s="35">
        <v>13.040599013197012</v>
      </c>
      <c r="O371" s="35">
        <v>27.944140742565025</v>
      </c>
      <c r="P371" s="35">
        <v>66.134466424070553</v>
      </c>
      <c r="Q371" s="34">
        <v>9688.3722127278652</v>
      </c>
      <c r="R371" s="34">
        <v>332.58209705352783</v>
      </c>
      <c r="U371" s="36">
        <v>27.31555338259097</v>
      </c>
      <c r="V371" s="38">
        <v>0.92483589826767687</v>
      </c>
      <c r="W371" s="36">
        <v>22.341263252301108</v>
      </c>
      <c r="X371" s="35">
        <v>4074.1532497406006</v>
      </c>
      <c r="Y371" s="34">
        <v>2105.2069152133918</v>
      </c>
      <c r="Z371" s="35">
        <v>1968.946334527209</v>
      </c>
      <c r="AA371" s="34">
        <v>924.17863466944641</v>
      </c>
      <c r="AB371" s="34">
        <v>16.850707312424976</v>
      </c>
      <c r="AC371" s="34">
        <v>10.876609851916632</v>
      </c>
      <c r="AD371" s="34">
        <v>12.279097497463226</v>
      </c>
      <c r="AE371" s="39">
        <v>13.880485155253133</v>
      </c>
      <c r="AF371" s="39">
        <v>11.193939641333172</v>
      </c>
      <c r="AG371" s="39">
        <v>6.7163637847999027</v>
      </c>
      <c r="AH371" s="35">
        <v>3561.6696934006363</v>
      </c>
      <c r="AI371" s="35">
        <v>7556.4843094079361</v>
      </c>
      <c r="AJ371" s="35">
        <v>11400.461571370752</v>
      </c>
      <c r="AK371" s="35">
        <v>2427.5904098525994</v>
      </c>
      <c r="AL371" s="35">
        <v>5067.5332907274496</v>
      </c>
      <c r="AM371" s="35">
        <v>9216.4781373247606</v>
      </c>
      <c r="AN371" s="38">
        <v>0.1024259955962767</v>
      </c>
      <c r="AO371" s="38">
        <v>0.10527061653839447</v>
      </c>
      <c r="AP371" s="38">
        <v>9.4003180700648031E-2</v>
      </c>
      <c r="AQ371" s="36">
        <v>16.545885145917065</v>
      </c>
      <c r="AR371" s="36">
        <v>10.052088034852732</v>
      </c>
      <c r="AS371" s="36">
        <v>11.543539593042391</v>
      </c>
      <c r="AT371" s="36">
        <v>11.861222800938473</v>
      </c>
      <c r="AU371" s="36">
        <v>27.295856027435711</v>
      </c>
      <c r="AV371" s="36">
        <v>81.685187232649113</v>
      </c>
      <c r="AW371" s="36">
        <v>125.33118064625707</v>
      </c>
      <c r="AX371" s="36">
        <v>98.3423253683588</v>
      </c>
      <c r="AY371" s="36">
        <v>66.077916595061467</v>
      </c>
      <c r="AZ371" s="40">
        <v>0.99462817163872841</v>
      </c>
      <c r="BA371" s="40">
        <v>0.99448565226128915</v>
      </c>
      <c r="BB371" s="40">
        <v>0.99282432340871718</v>
      </c>
      <c r="BC371" s="40">
        <v>0.99511399338504614</v>
      </c>
      <c r="BD371" s="40">
        <v>0.99461358131038202</v>
      </c>
      <c r="BE371" s="40">
        <v>0.99113704974768591</v>
      </c>
      <c r="BF371" s="36">
        <v>117.15775795140246</v>
      </c>
      <c r="BG371" s="36">
        <v>113.99192286124155</v>
      </c>
      <c r="BH371" s="36">
        <v>127.65525496646599</v>
      </c>
      <c r="BJ371" s="41"/>
      <c r="BK371" s="41"/>
      <c r="BL371" s="35">
        <v>31</v>
      </c>
      <c r="BM371" s="35">
        <v>25</v>
      </c>
      <c r="BN371" s="35">
        <v>15</v>
      </c>
      <c r="BO371" s="35">
        <v>2418</v>
      </c>
      <c r="BP371" s="35">
        <v>1200</v>
      </c>
      <c r="BQ371" s="35">
        <v>360</v>
      </c>
      <c r="BR371" s="35">
        <v>3978</v>
      </c>
      <c r="BS371" s="34">
        <v>105.57749430338542</v>
      </c>
      <c r="BT371" s="35">
        <v>14</v>
      </c>
      <c r="BU371" s="35">
        <v>30</v>
      </c>
      <c r="BV371" s="35">
        <v>71</v>
      </c>
      <c r="BW371" s="35">
        <v>29</v>
      </c>
      <c r="BX371" s="37"/>
      <c r="BY371" s="40">
        <v>0.98436778548907977</v>
      </c>
      <c r="CA371" s="38">
        <v>0.10198862391445379</v>
      </c>
      <c r="CB371" s="38">
        <v>0.10252185576925685</v>
      </c>
      <c r="CC371" s="36">
        <v>40.006414661804833</v>
      </c>
      <c r="CD371" s="36">
        <v>38.141512773812188</v>
      </c>
      <c r="CE371" s="35">
        <v>112.68212974288065</v>
      </c>
      <c r="CF371" s="36">
        <v>24.80791175959553</v>
      </c>
      <c r="CG371" s="42">
        <v>0.98436778548907977</v>
      </c>
      <c r="CH371" s="35">
        <v>3838.332249706747</v>
      </c>
      <c r="CI371" s="42">
        <v>0.99296239417873655</v>
      </c>
      <c r="CJ371" s="42">
        <v>0.99431755053917603</v>
      </c>
      <c r="CK371" s="43">
        <v>0.85009196088757744</v>
      </c>
      <c r="CM371" s="39"/>
      <c r="CN371" s="35"/>
      <c r="CO371" s="42">
        <v>0.99350780632430669</v>
      </c>
      <c r="CQ371" s="37">
        <v>0.92483589826767687</v>
      </c>
    </row>
    <row r="372" spans="1:95" ht="11.25" customHeight="1">
      <c r="A372" s="33">
        <v>44358</v>
      </c>
      <c r="B372" s="34">
        <v>159.72671540578207</v>
      </c>
      <c r="C372" s="35">
        <v>142.75349217653275</v>
      </c>
      <c r="D372" s="35">
        <v>142.75349217653275</v>
      </c>
      <c r="E372" s="35">
        <v>131.9050293068091</v>
      </c>
      <c r="F372" s="34">
        <v>119.35664510726929</v>
      </c>
      <c r="G372" s="36">
        <v>14.197410235802332</v>
      </c>
      <c r="H372" s="34">
        <v>14.197410235802332</v>
      </c>
      <c r="I372" s="34">
        <v>3467.2038447062173</v>
      </c>
      <c r="J372" s="35">
        <v>1045.9136786444094</v>
      </c>
      <c r="K372" s="35">
        <v>313.77410359332282</v>
      </c>
      <c r="L372" s="34">
        <v>612.5578282674154</v>
      </c>
      <c r="M372" s="34">
        <v>27.572235723336536</v>
      </c>
      <c r="N372" s="35">
        <v>13.310734487127984</v>
      </c>
      <c r="O372" s="35">
        <v>28.523002472417108</v>
      </c>
      <c r="P372" s="35">
        <v>67.504439184720482</v>
      </c>
      <c r="Q372" s="34">
        <v>9657.1015014648438</v>
      </c>
      <c r="R372" s="34">
        <v>332.29402160644531</v>
      </c>
      <c r="U372" s="36">
        <v>27.15877718395657</v>
      </c>
      <c r="V372" s="38">
        <v>0.92970629033950491</v>
      </c>
      <c r="W372" s="36">
        <v>22.804061604644385</v>
      </c>
      <c r="X372" s="35">
        <v>4079.7616729736328</v>
      </c>
      <c r="Y372" s="34">
        <v>2107.516062468485</v>
      </c>
      <c r="Z372" s="35">
        <v>1972.2456105051474</v>
      </c>
      <c r="AA372" s="34">
        <v>926.33193186073822</v>
      </c>
      <c r="AB372" s="34">
        <v>16.973223229249317</v>
      </c>
      <c r="AC372" s="34">
        <v>10.848462869723638</v>
      </c>
      <c r="AD372" s="34">
        <v>12.350974678993225</v>
      </c>
      <c r="AE372" s="39">
        <v>13.895710301990011</v>
      </c>
      <c r="AF372" s="39">
        <v>11.206217985475813</v>
      </c>
      <c r="AG372" s="39">
        <v>6.7237307912854893</v>
      </c>
      <c r="AH372" s="35">
        <v>3554.4673878120088</v>
      </c>
      <c r="AI372" s="35">
        <v>7535.5818630070089</v>
      </c>
      <c r="AJ372" s="35">
        <v>11360.999139696181</v>
      </c>
      <c r="AK372" s="35">
        <v>2423.2037486765903</v>
      </c>
      <c r="AL372" s="35">
        <v>5055.6344384041449</v>
      </c>
      <c r="AM372" s="35">
        <v>9187.9979592696418</v>
      </c>
      <c r="AN372" s="38">
        <v>0.1033570332820641</v>
      </c>
      <c r="AO372" s="38">
        <v>0.10631515742469461</v>
      </c>
      <c r="AP372" s="38">
        <v>9.495676306335453E-2</v>
      </c>
      <c r="AQ372" s="36">
        <v>16.629402942217716</v>
      </c>
      <c r="AR372" s="36">
        <v>9.9977977162268719</v>
      </c>
      <c r="AS372" s="36">
        <v>11.566290259961262</v>
      </c>
      <c r="AT372" s="36">
        <v>12.206091470485218</v>
      </c>
      <c r="AU372" s="36">
        <v>28.104725062328118</v>
      </c>
      <c r="AV372" s="36">
        <v>84.168403857097161</v>
      </c>
      <c r="AW372" s="36">
        <v>124.99322848440777</v>
      </c>
      <c r="AX372" s="36">
        <v>97.996293326209937</v>
      </c>
      <c r="AY372" s="36">
        <v>65.830959370812238</v>
      </c>
      <c r="AZ372" s="40">
        <v>0.99450696851455545</v>
      </c>
      <c r="BA372" s="40">
        <v>0.99435817545355976</v>
      </c>
      <c r="BB372" s="40">
        <v>0.99265297625402538</v>
      </c>
      <c r="BC372" s="40">
        <v>0.99496282907405065</v>
      </c>
      <c r="BD372" s="40">
        <v>0.99444091035363713</v>
      </c>
      <c r="BE372" s="40">
        <v>0.99083930969181588</v>
      </c>
      <c r="BF372" s="36">
        <v>116.10240366760219</v>
      </c>
      <c r="BG372" s="36">
        <v>112.87195815422525</v>
      </c>
      <c r="BH372" s="36">
        <v>126.37330520621978</v>
      </c>
      <c r="BJ372" s="41"/>
      <c r="BK372" s="41"/>
      <c r="BL372" s="35">
        <v>31</v>
      </c>
      <c r="BM372" s="35">
        <v>25</v>
      </c>
      <c r="BN372" s="35">
        <v>15</v>
      </c>
      <c r="BO372" s="35">
        <v>2418</v>
      </c>
      <c r="BP372" s="35">
        <v>1200</v>
      </c>
      <c r="BQ372" s="35">
        <v>360</v>
      </c>
      <c r="BR372" s="35">
        <v>3978</v>
      </c>
      <c r="BS372" s="34">
        <v>105.11329166094463</v>
      </c>
      <c r="BT372" s="35">
        <v>14</v>
      </c>
      <c r="BU372" s="35">
        <v>30</v>
      </c>
      <c r="BV372" s="35">
        <v>71</v>
      </c>
      <c r="BW372" s="35">
        <v>29</v>
      </c>
      <c r="BX372" s="37"/>
      <c r="BY372" s="40">
        <v>0.98401779030027281</v>
      </c>
      <c r="CA372" s="38">
        <v>0.10295958977271233</v>
      </c>
      <c r="CB372" s="38">
        <v>0.10348917297347214</v>
      </c>
      <c r="CC372" s="36">
        <v>40.172660777966179</v>
      </c>
      <c r="CD372" s="36">
        <v>38.19349091840585</v>
      </c>
      <c r="CE372" s="35">
        <v>112.39131731893002</v>
      </c>
      <c r="CF372" s="36">
        <v>25.541857744177499</v>
      </c>
      <c r="CG372" s="42">
        <v>0.98401779030027281</v>
      </c>
      <c r="CH372" s="35">
        <v>3829.4990587536549</v>
      </c>
      <c r="CI372" s="42">
        <v>0.99280004112801368</v>
      </c>
      <c r="CJ372" s="42">
        <v>0.99413605198236077</v>
      </c>
      <c r="CK372" s="43">
        <v>0.84985450686364772</v>
      </c>
      <c r="CM372" s="39"/>
      <c r="CN372" s="35"/>
      <c r="CO372" s="42">
        <v>0.99331573374981608</v>
      </c>
      <c r="CQ372" s="37">
        <v>0.92970629033950491</v>
      </c>
    </row>
    <row r="373" spans="1:95" ht="11.25" customHeight="1">
      <c r="A373" s="33">
        <v>44357</v>
      </c>
      <c r="B373" s="34">
        <v>158.46886345647997</v>
      </c>
      <c r="C373" s="35">
        <v>141.60313106352282</v>
      </c>
      <c r="D373" s="35">
        <v>141.60313106352282</v>
      </c>
      <c r="E373" s="35">
        <v>130.66329313093615</v>
      </c>
      <c r="F373" s="34">
        <v>118.02685952955677</v>
      </c>
      <c r="G373" s="36">
        <v>14.42965945889873</v>
      </c>
      <c r="H373" s="34">
        <v>14.42965945889873</v>
      </c>
      <c r="I373" s="34">
        <v>3458.6652871408769</v>
      </c>
      <c r="J373" s="35">
        <v>1043.3379448388769</v>
      </c>
      <c r="K373" s="35">
        <v>313.00138345166312</v>
      </c>
      <c r="L373" s="34">
        <v>611.47921752929688</v>
      </c>
      <c r="M373" s="34">
        <v>29.030697238060736</v>
      </c>
      <c r="N373" s="35">
        <v>14.014819356305184</v>
      </c>
      <c r="O373" s="35">
        <v>30.031755763511107</v>
      </c>
      <c r="P373" s="35">
        <v>71.075155306976271</v>
      </c>
      <c r="Q373" s="34">
        <v>9541.8120668472784</v>
      </c>
      <c r="R373" s="34">
        <v>328.78626964938258</v>
      </c>
      <c r="U373" s="36">
        <v>27.078710277178132</v>
      </c>
      <c r="V373" s="38">
        <v>0.93220549951794607</v>
      </c>
      <c r="W373" s="36">
        <v>24.010305688856391</v>
      </c>
      <c r="X373" s="35">
        <v>4070.1445046701738</v>
      </c>
      <c r="Y373" s="34">
        <v>2102.325958850337</v>
      </c>
      <c r="Z373" s="35">
        <v>1967.8185458198368</v>
      </c>
      <c r="AA373" s="34">
        <v>924.48060098095993</v>
      </c>
      <c r="AB373" s="34">
        <v>16.865732392957135</v>
      </c>
      <c r="AC373" s="34">
        <v>10.93983793258667</v>
      </c>
      <c r="AD373" s="34">
        <v>12.376190739293252</v>
      </c>
      <c r="AE373" s="39">
        <v>13.86148983857365</v>
      </c>
      <c r="AF373" s="39">
        <v>11.178620837559395</v>
      </c>
      <c r="AG373" s="39">
        <v>6.7071725025356379</v>
      </c>
      <c r="AH373" s="35">
        <v>3548.7428598689849</v>
      </c>
      <c r="AI373" s="35">
        <v>7519.8427487618947</v>
      </c>
      <c r="AJ373" s="35">
        <v>11332.686251737692</v>
      </c>
      <c r="AK373" s="35">
        <v>2419.7473824644794</v>
      </c>
      <c r="AL373" s="35">
        <v>5046.4334175909962</v>
      </c>
      <c r="AM373" s="35">
        <v>9167.080215293392</v>
      </c>
      <c r="AN373" s="38">
        <v>0.1045638466700413</v>
      </c>
      <c r="AO373" s="38">
        <v>0.1078514310048161</v>
      </c>
      <c r="AP373" s="38">
        <v>9.7034610027153745E-2</v>
      </c>
      <c r="AQ373" s="36">
        <v>16.58177528433762</v>
      </c>
      <c r="AR373" s="36">
        <v>10.11485350502098</v>
      </c>
      <c r="AS373" s="36">
        <v>11.623082824666756</v>
      </c>
      <c r="AT373" s="36">
        <v>12.872919643965758</v>
      </c>
      <c r="AU373" s="36">
        <v>29.651795194381183</v>
      </c>
      <c r="AV373" s="36">
        <v>88.842236847769442</v>
      </c>
      <c r="AW373" s="36">
        <v>123.5776749855618</v>
      </c>
      <c r="AX373" s="36">
        <v>96.621544329193341</v>
      </c>
      <c r="AY373" s="36">
        <v>64.43539157141565</v>
      </c>
      <c r="AZ373" s="40">
        <v>0.99420814773564048</v>
      </c>
      <c r="BA373" s="40">
        <v>0.9940489146931325</v>
      </c>
      <c r="BB373" s="40">
        <v>0.9922466964793869</v>
      </c>
      <c r="BC373" s="40">
        <v>0.99468005638222656</v>
      </c>
      <c r="BD373" s="40">
        <v>0.99412420758569398</v>
      </c>
      <c r="BE373" s="40">
        <v>0.99030855684020802</v>
      </c>
      <c r="BF373" s="36">
        <v>114.7624191549385</v>
      </c>
      <c r="BG373" s="36">
        <v>111.26417042592732</v>
      </c>
      <c r="BH373" s="36">
        <v>123.66721519921575</v>
      </c>
      <c r="BJ373" s="41"/>
      <c r="BK373" s="41"/>
      <c r="BL373" s="35">
        <v>31</v>
      </c>
      <c r="BM373" s="35">
        <v>25</v>
      </c>
      <c r="BN373" s="35">
        <v>15</v>
      </c>
      <c r="BO373" s="35">
        <v>2418</v>
      </c>
      <c r="BP373" s="35">
        <v>1200</v>
      </c>
      <c r="BQ373" s="35">
        <v>360</v>
      </c>
      <c r="BR373" s="35">
        <v>3978</v>
      </c>
      <c r="BS373" s="34">
        <v>103.71615699029738</v>
      </c>
      <c r="BT373" s="35">
        <v>14</v>
      </c>
      <c r="BU373" s="35">
        <v>30</v>
      </c>
      <c r="BV373" s="35">
        <v>71</v>
      </c>
      <c r="BW373" s="35">
        <v>29</v>
      </c>
      <c r="BX373" s="37"/>
      <c r="BY373" s="40">
        <v>0.98315080321791648</v>
      </c>
      <c r="CA373" s="38">
        <v>0.10441119579430723</v>
      </c>
      <c r="CB373" s="38">
        <v>0.10487419760274372</v>
      </c>
      <c r="CC373" s="36">
        <v>40.181761064837055</v>
      </c>
      <c r="CD373" s="36">
        <v>38.319711614025351</v>
      </c>
      <c r="CE373" s="35">
        <v>110.93337111530859</v>
      </c>
      <c r="CF373" s="36">
        <v>26.946440801034697</v>
      </c>
      <c r="CG373" s="42">
        <v>0.98315080321791648</v>
      </c>
      <c r="CH373" s="35">
        <v>3822.7295498778103</v>
      </c>
      <c r="CI373" s="42">
        <v>0.99240576743416531</v>
      </c>
      <c r="CJ373" s="42">
        <v>0.99380274484061326</v>
      </c>
      <c r="CK373" s="43">
        <v>0.84976474009026659</v>
      </c>
      <c r="CM373" s="39"/>
      <c r="CN373" s="35"/>
      <c r="CO373" s="42">
        <v>0.99294815644919188</v>
      </c>
      <c r="CQ373" s="37">
        <v>0.93220549951794607</v>
      </c>
    </row>
    <row r="374" spans="1:95" ht="11.25" customHeight="1">
      <c r="A374" s="33">
        <v>44356</v>
      </c>
      <c r="B374" s="34">
        <v>160.09142485119048</v>
      </c>
      <c r="C374" s="35">
        <v>143.0409737541562</v>
      </c>
      <c r="D374" s="35">
        <v>143.0409737541562</v>
      </c>
      <c r="E374" s="35">
        <v>131.88577658032614</v>
      </c>
      <c r="F374" s="34">
        <v>119.45667751251705</v>
      </c>
      <c r="G374" s="36">
        <v>14.141182990301223</v>
      </c>
      <c r="H374" s="34">
        <v>14.141182990301223</v>
      </c>
      <c r="I374" s="34">
        <v>3472.1627294146824</v>
      </c>
      <c r="J374" s="35">
        <v>1047.4095714674759</v>
      </c>
      <c r="K374" s="35">
        <v>314.22287144024273</v>
      </c>
      <c r="L374" s="34">
        <v>611.58170282273068</v>
      </c>
      <c r="M374" s="34">
        <v>22.98613360571483</v>
      </c>
      <c r="N374" s="35">
        <v>11.096754154483023</v>
      </c>
      <c r="O374" s="35">
        <v>23.778758902463618</v>
      </c>
      <c r="P374" s="35">
        <v>56.276396069163887</v>
      </c>
      <c r="Q374" s="34">
        <v>9382.8679160466272</v>
      </c>
      <c r="R374" s="34">
        <v>332.09523906405008</v>
      </c>
      <c r="U374" s="36">
        <v>27.019825908872818</v>
      </c>
      <c r="V374" s="38">
        <v>0.93404865713454022</v>
      </c>
      <c r="W374" s="36">
        <v>19.011051989289914</v>
      </c>
      <c r="X374" s="35">
        <v>4083.7444322374131</v>
      </c>
      <c r="Y374" s="34">
        <v>2110.5302865069639</v>
      </c>
      <c r="Z374" s="35">
        <v>1973.2141457304492</v>
      </c>
      <c r="AA374" s="34">
        <v>925.80457426297335</v>
      </c>
      <c r="AB374" s="34">
        <v>17.050451097034273</v>
      </c>
      <c r="AC374" s="34">
        <v>11.155197173830063</v>
      </c>
      <c r="AD374" s="34">
        <v>12.492465700422015</v>
      </c>
      <c r="AE374" s="39">
        <v>13.915584306639321</v>
      </c>
      <c r="AF374" s="39">
        <v>11.222245408580099</v>
      </c>
      <c r="AG374" s="39">
        <v>6.7333472451480585</v>
      </c>
      <c r="AH374" s="35">
        <v>3532.4732218525237</v>
      </c>
      <c r="AI374" s="35">
        <v>7502.0368490083974</v>
      </c>
      <c r="AJ374" s="35">
        <v>11327.573516930783</v>
      </c>
      <c r="AK374" s="35">
        <v>2406.6947072954663</v>
      </c>
      <c r="AL374" s="35">
        <v>5028.1931776118372</v>
      </c>
      <c r="AM374" s="35">
        <v>9153.5547392641238</v>
      </c>
      <c r="AN374" s="38">
        <v>0.10361212371999627</v>
      </c>
      <c r="AO374" s="38">
        <v>0.10663388045737861</v>
      </c>
      <c r="AP374" s="38">
        <v>9.5229045176959057E-2</v>
      </c>
      <c r="AQ374" s="36">
        <v>16.684587146135179</v>
      </c>
      <c r="AR374" s="36">
        <v>10.278133270062025</v>
      </c>
      <c r="AS374" s="36">
        <v>11.715957448905776</v>
      </c>
      <c r="AT374" s="36">
        <v>10.308225722362344</v>
      </c>
      <c r="AU374" s="36">
        <v>23.701804992224186</v>
      </c>
      <c r="AV374" s="36">
        <v>70.862842470285372</v>
      </c>
      <c r="AW374" s="36">
        <v>125.44702654666722</v>
      </c>
      <c r="AX374" s="36">
        <v>98.300120083393082</v>
      </c>
      <c r="AY374" s="36">
        <v>66.04365234014557</v>
      </c>
      <c r="AZ374" s="40">
        <v>0.9953892140449534</v>
      </c>
      <c r="BA374" s="40">
        <v>0.99527091381287036</v>
      </c>
      <c r="BB374" s="40">
        <v>0.99385196268857523</v>
      </c>
      <c r="BC374" s="40">
        <v>0.99571685362039697</v>
      </c>
      <c r="BD374" s="40">
        <v>0.99528621829850183</v>
      </c>
      <c r="BE374" s="40">
        <v>0.99225843462034269</v>
      </c>
      <c r="BF374" s="36">
        <v>115.81656247515077</v>
      </c>
      <c r="BG374" s="36">
        <v>112.53458983701134</v>
      </c>
      <c r="BH374" s="36">
        <v>126.01197436875525</v>
      </c>
      <c r="BJ374" s="41"/>
      <c r="BK374" s="41"/>
      <c r="BL374" s="35">
        <v>31</v>
      </c>
      <c r="BM374" s="35">
        <v>25</v>
      </c>
      <c r="BN374" s="35">
        <v>15</v>
      </c>
      <c r="BO374" s="35">
        <v>2418</v>
      </c>
      <c r="BP374" s="35">
        <v>1200</v>
      </c>
      <c r="BQ374" s="35">
        <v>360</v>
      </c>
      <c r="BR374" s="35">
        <v>3978</v>
      </c>
      <c r="BS374" s="34">
        <v>105.33628712003193</v>
      </c>
      <c r="BT374" s="35">
        <v>14</v>
      </c>
      <c r="BU374" s="35">
        <v>30</v>
      </c>
      <c r="BV374" s="35">
        <v>71</v>
      </c>
      <c r="BW374" s="35">
        <v>29</v>
      </c>
      <c r="BX374" s="37"/>
      <c r="BY374" s="40">
        <v>0.98657808091739729</v>
      </c>
      <c r="CA374" s="38">
        <v>0.10323779330907265</v>
      </c>
      <c r="CB374" s="38">
        <v>0.10376501457202378</v>
      </c>
      <c r="CC374" s="36">
        <v>40.698113971286354</v>
      </c>
      <c r="CD374" s="36">
        <v>38.678677865102983</v>
      </c>
      <c r="CE374" s="35">
        <v>112.82890923022441</v>
      </c>
      <c r="CF374" s="36">
        <v>21.544081646128085</v>
      </c>
      <c r="CG374" s="42">
        <v>0.98657808091739729</v>
      </c>
      <c r="CH374" s="35">
        <v>3808.0692110381415</v>
      </c>
      <c r="CI374" s="42">
        <v>0.9939638351269755</v>
      </c>
      <c r="CJ374" s="42">
        <v>0.99502570327738182</v>
      </c>
      <c r="CK374" s="43">
        <v>0.85023996653785316</v>
      </c>
      <c r="CM374" s="39"/>
      <c r="CN374" s="35"/>
      <c r="CO374" s="42">
        <v>0.99436194581926018</v>
      </c>
      <c r="CQ374" s="37">
        <v>0.93404865713454022</v>
      </c>
    </row>
    <row r="375" spans="1:95" ht="11.25" customHeight="1">
      <c r="A375" s="33">
        <v>44355</v>
      </c>
      <c r="B375" s="34">
        <v>160.86792755126953</v>
      </c>
      <c r="C375" s="35">
        <v>143.78672504425049</v>
      </c>
      <c r="D375" s="35">
        <v>143.78672504425049</v>
      </c>
      <c r="E375" s="35">
        <v>132.63965745766959</v>
      </c>
      <c r="F375" s="34">
        <v>120.11441071828206</v>
      </c>
      <c r="G375" s="36">
        <v>14.052685717741648</v>
      </c>
      <c r="H375" s="34">
        <v>14.052685717741648</v>
      </c>
      <c r="I375" s="34">
        <v>3472.7655868530273</v>
      </c>
      <c r="J375" s="35">
        <v>1048.18625109348</v>
      </c>
      <c r="K375" s="35">
        <v>316.53149166684301</v>
      </c>
      <c r="L375" s="34">
        <v>612.91873741149902</v>
      </c>
      <c r="M375" s="34">
        <v>24.777831236521404</v>
      </c>
      <c r="N375" s="35">
        <v>12.163662607019598</v>
      </c>
      <c r="O375" s="35">
        <v>25.904096292726923</v>
      </c>
      <c r="P375" s="35">
        <v>60.593060023856886</v>
      </c>
      <c r="Q375" s="34">
        <v>9428.5590413411464</v>
      </c>
      <c r="R375" s="34">
        <v>333.96470642089844</v>
      </c>
      <c r="U375" s="36">
        <v>26.86115737314578</v>
      </c>
      <c r="V375" s="38">
        <v>0.93903697591621216</v>
      </c>
      <c r="W375" s="36">
        <v>20.725128198263459</v>
      </c>
      <c r="X375" s="35">
        <v>4085.6843242645264</v>
      </c>
      <c r="Y375" s="34">
        <v>2108.0478440927045</v>
      </c>
      <c r="Z375" s="35">
        <v>1977.6364801718221</v>
      </c>
      <c r="AA375" s="34">
        <v>929.45022907834209</v>
      </c>
      <c r="AB375" s="34">
        <v>17.081202507019043</v>
      </c>
      <c r="AC375" s="34">
        <v>11.147067586580912</v>
      </c>
      <c r="AD375" s="34">
        <v>12.641519814729691</v>
      </c>
      <c r="AE375" s="39">
        <v>13.899216554457391</v>
      </c>
      <c r="AF375" s="39">
        <v>11.230566976001572</v>
      </c>
      <c r="AG375" s="39">
        <v>6.7828176785752081</v>
      </c>
      <c r="AH375" s="35">
        <v>3467.7404034069982</v>
      </c>
      <c r="AI375" s="35">
        <v>7349.2666893373107</v>
      </c>
      <c r="AJ375" s="35">
        <v>11113.378626757885</v>
      </c>
      <c r="AK375" s="35">
        <v>2365.4253840331421</v>
      </c>
      <c r="AL375" s="35">
        <v>4931.5594890192688</v>
      </c>
      <c r="AM375" s="35">
        <v>8973.3518192630982</v>
      </c>
      <c r="AN375" s="38">
        <v>0.10317010806607897</v>
      </c>
      <c r="AO375" s="38">
        <v>0.10584845689367932</v>
      </c>
      <c r="AP375" s="38">
        <v>9.3997409571388746E-2</v>
      </c>
      <c r="AQ375" s="36">
        <v>16.688377600982225</v>
      </c>
      <c r="AR375" s="36">
        <v>10.227916624726895</v>
      </c>
      <c r="AS375" s="36">
        <v>11.798342312616386</v>
      </c>
      <c r="AT375" s="36">
        <v>11.544261034768311</v>
      </c>
      <c r="AU375" s="36">
        <v>26.486433007647655</v>
      </c>
      <c r="AV375" s="36">
        <v>78.821117688599017</v>
      </c>
      <c r="AW375" s="36">
        <v>126.50833197288775</v>
      </c>
      <c r="AX375" s="36">
        <v>99.632228569585678</v>
      </c>
      <c r="AY375" s="36">
        <v>67.760554574037968</v>
      </c>
      <c r="AZ375" s="40">
        <v>0.99485772720241972</v>
      </c>
      <c r="BA375" s="40">
        <v>0.99474728098679432</v>
      </c>
      <c r="BB375" s="40">
        <v>0.99324744407170329</v>
      </c>
      <c r="BC375" s="40">
        <v>0.99511958351648155</v>
      </c>
      <c r="BD375" s="40">
        <v>0.99462919730226851</v>
      </c>
      <c r="BE375" s="40">
        <v>0.9912160896757225</v>
      </c>
      <c r="BF375" s="36">
        <v>116.31275981909579</v>
      </c>
      <c r="BG375" s="36">
        <v>113.36962627668287</v>
      </c>
      <c r="BH375" s="36">
        <v>127.66309257582563</v>
      </c>
      <c r="BJ375" s="41"/>
      <c r="BK375" s="41"/>
      <c r="BL375" s="35">
        <v>31.25</v>
      </c>
      <c r="BM375" s="35">
        <v>25.25</v>
      </c>
      <c r="BN375" s="35">
        <v>15.25</v>
      </c>
      <c r="BO375" s="35">
        <v>2437.5</v>
      </c>
      <c r="BP375" s="35">
        <v>1212</v>
      </c>
      <c r="BQ375" s="35">
        <v>366</v>
      </c>
      <c r="BR375" s="35">
        <v>4015.5</v>
      </c>
      <c r="BS375" s="34">
        <v>106.01663875579834</v>
      </c>
      <c r="BT375" s="35">
        <v>13.5</v>
      </c>
      <c r="BU375" s="35">
        <v>28.75</v>
      </c>
      <c r="BV375" s="35">
        <v>67.25</v>
      </c>
      <c r="BW375" s="35">
        <v>27.5</v>
      </c>
      <c r="BX375" s="37"/>
      <c r="BY375" s="40">
        <v>0.98529333260349228</v>
      </c>
      <c r="CA375" s="38">
        <v>0.10255954793176064</v>
      </c>
      <c r="CB375" s="38">
        <v>0.10314245301191262</v>
      </c>
      <c r="CC375" s="36">
        <v>40.869789908329643</v>
      </c>
      <c r="CD375" s="36">
        <v>38.714636538325507</v>
      </c>
      <c r="CE375" s="35">
        <v>114.03672282029741</v>
      </c>
      <c r="CF375" s="36">
        <v>23.76213749825731</v>
      </c>
      <c r="CG375" s="42">
        <v>0.98529333260349228</v>
      </c>
      <c r="CH375" s="35">
        <v>3742.2540754880915</v>
      </c>
      <c r="CI375" s="42">
        <v>0.99337890193003808</v>
      </c>
      <c r="CJ375" s="42">
        <v>0.99433810091341202</v>
      </c>
      <c r="CK375" s="43">
        <v>0.84998382430785768</v>
      </c>
      <c r="CM375" s="39"/>
      <c r="CN375" s="35"/>
      <c r="CO375" s="42">
        <v>0.99378148389585952</v>
      </c>
      <c r="CQ375" s="37">
        <v>0.93903697591621216</v>
      </c>
    </row>
    <row r="376" spans="1:95" ht="11.25" customHeight="1">
      <c r="A376" s="33">
        <v>44354</v>
      </c>
      <c r="B376" s="34">
        <v>158.99028301239014</v>
      </c>
      <c r="C376" s="35">
        <v>141.97206260760626</v>
      </c>
      <c r="D376" s="35">
        <v>141.97206260760626</v>
      </c>
      <c r="E376" s="35">
        <v>130.73121285438538</v>
      </c>
      <c r="F376" s="34">
        <v>117.98376870155334</v>
      </c>
      <c r="G376" s="36">
        <v>13.984541893005371</v>
      </c>
      <c r="H376" s="34">
        <v>13.984541893005371</v>
      </c>
      <c r="I376" s="34">
        <v>3469.96652730306</v>
      </c>
      <c r="J376" s="35">
        <v>1049.0596477892973</v>
      </c>
      <c r="K376" s="35">
        <v>322.78758393516836</v>
      </c>
      <c r="L376" s="34">
        <v>612.42008399963379</v>
      </c>
      <c r="M376" s="34">
        <v>23.821241696675617</v>
      </c>
      <c r="N376" s="35">
        <v>12.428473928700322</v>
      </c>
      <c r="O376" s="35">
        <v>25.892654018125668</v>
      </c>
      <c r="P376" s="35">
        <v>57.999545000601508</v>
      </c>
      <c r="Q376" s="34">
        <v>8946.0382690429688</v>
      </c>
      <c r="R376" s="34">
        <v>329.16377131144208</v>
      </c>
      <c r="U376" s="36">
        <v>26.685454139003053</v>
      </c>
      <c r="V376" s="38">
        <v>0.94459814813000542</v>
      </c>
      <c r="W376" s="36">
        <v>20.738209404284838</v>
      </c>
      <c r="X376" s="35">
        <v>4082.3866113026938</v>
      </c>
      <c r="Y376" s="34">
        <v>2098.1192955785946</v>
      </c>
      <c r="Z376" s="35">
        <v>1984.2673157240995</v>
      </c>
      <c r="AA376" s="34">
        <v>935.2076679348022</v>
      </c>
      <c r="AB376" s="34">
        <v>17.018220404783886</v>
      </c>
      <c r="AC376" s="34">
        <v>11.240849753220877</v>
      </c>
      <c r="AD376" s="34">
        <v>12.605090657869974</v>
      </c>
      <c r="AE376" s="39">
        <v>13.833753597221502</v>
      </c>
      <c r="AF376" s="39">
        <v>11.239924797742471</v>
      </c>
      <c r="AG376" s="39">
        <v>6.9168767986107511</v>
      </c>
      <c r="AH376" s="35">
        <v>3288.6389033857236</v>
      </c>
      <c r="AI376" s="35">
        <v>6948.5911776714429</v>
      </c>
      <c r="AJ376" s="35">
        <v>10580.407773998219</v>
      </c>
      <c r="AK376" s="35">
        <v>2248.79865314994</v>
      </c>
      <c r="AL376" s="35">
        <v>4670.6460432160075</v>
      </c>
      <c r="AM376" s="35">
        <v>8511.481238299868</v>
      </c>
      <c r="AN376" s="38">
        <v>0.10427611194341364</v>
      </c>
      <c r="AO376" s="38">
        <v>0.10708952652410553</v>
      </c>
      <c r="AP376" s="38">
        <v>9.5934471331783622E-2</v>
      </c>
      <c r="AQ376" s="36">
        <v>16.613143206544549</v>
      </c>
      <c r="AR376" s="36">
        <v>10.248387282107368</v>
      </c>
      <c r="AS376" s="36">
        <v>11.704431668415337</v>
      </c>
      <c r="AT376" s="36">
        <v>12.422024169384327</v>
      </c>
      <c r="AU376" s="36">
        <v>28.142653064263978</v>
      </c>
      <c r="AV376" s="36">
        <v>81.59398276238214</v>
      </c>
      <c r="AW376" s="36">
        <v>125.31478002088664</v>
      </c>
      <c r="AX376" s="36">
        <v>99.143328892001051</v>
      </c>
      <c r="AY376" s="36">
        <v>68.105540418467655</v>
      </c>
      <c r="AZ376" s="40">
        <v>0.99447328291873016</v>
      </c>
      <c r="BA376" s="40">
        <v>0.9944563013813188</v>
      </c>
      <c r="BB376" s="40">
        <v>0.99318572838537023</v>
      </c>
      <c r="BC376" s="40">
        <v>0.99447615100979159</v>
      </c>
      <c r="BD376" s="40">
        <v>0.99397456951268226</v>
      </c>
      <c r="BE376" s="40">
        <v>0.99041365650960644</v>
      </c>
      <c r="BF376" s="36">
        <v>115.07908931733</v>
      </c>
      <c r="BG376" s="36">
        <v>112.05577603612653</v>
      </c>
      <c r="BH376" s="36">
        <v>125.08538206771077</v>
      </c>
      <c r="BJ376" s="41"/>
      <c r="BK376" s="41"/>
      <c r="BL376" s="35">
        <v>32</v>
      </c>
      <c r="BM376" s="35">
        <v>26</v>
      </c>
      <c r="BN376" s="35">
        <v>16</v>
      </c>
      <c r="BO376" s="35">
        <v>2496</v>
      </c>
      <c r="BP376" s="35">
        <v>1248</v>
      </c>
      <c r="BQ376" s="35">
        <v>384</v>
      </c>
      <c r="BR376" s="35">
        <v>4128</v>
      </c>
      <c r="BS376" s="34">
        <v>103.98047463099162</v>
      </c>
      <c r="BT376" s="35">
        <v>12</v>
      </c>
      <c r="BU376" s="35">
        <v>25</v>
      </c>
      <c r="BV376" s="35">
        <v>56</v>
      </c>
      <c r="BW376" s="35">
        <v>23</v>
      </c>
      <c r="BX376" s="37"/>
      <c r="BY376" s="40">
        <v>0.98515671074509004</v>
      </c>
      <c r="CA376" s="38">
        <v>0.10384174211137426</v>
      </c>
      <c r="CB376" s="38">
        <v>0.10435071257370375</v>
      </c>
      <c r="CC376" s="36">
        <v>40.864160815874733</v>
      </c>
      <c r="CD376" s="36">
        <v>38.565962157067254</v>
      </c>
      <c r="CE376" s="35">
        <v>113.29923021014882</v>
      </c>
      <c r="CF376" s="36">
        <v>24.112930394571013</v>
      </c>
      <c r="CG376" s="42">
        <v>0.98515671074509004</v>
      </c>
      <c r="CH376" s="35">
        <v>3563.5601976024655</v>
      </c>
      <c r="CI376" s="42">
        <v>0.99331532501886666</v>
      </c>
      <c r="CJ376" s="42">
        <v>0.99366564581068695</v>
      </c>
      <c r="CK376" s="43">
        <v>0.84998479019501538</v>
      </c>
      <c r="CM376" s="39"/>
      <c r="CN376" s="35"/>
      <c r="CO376" s="42">
        <v>0.99368968191570928</v>
      </c>
      <c r="CQ376" s="37">
        <v>0.94459814813000542</v>
      </c>
    </row>
    <row r="377" spans="1:95" ht="11.25" customHeight="1">
      <c r="A377" s="33">
        <v>44353</v>
      </c>
      <c r="B377" s="34">
        <v>157.83586247762045</v>
      </c>
      <c r="C377" s="35">
        <v>141.04650483528775</v>
      </c>
      <c r="D377" s="35">
        <v>141.04650483528775</v>
      </c>
      <c r="E377" s="35">
        <v>130.02846445639929</v>
      </c>
      <c r="F377" s="34">
        <v>117.54872186978658</v>
      </c>
      <c r="G377" s="36">
        <v>14.031247983376185</v>
      </c>
      <c r="H377" s="34">
        <v>14.031247983376185</v>
      </c>
      <c r="I377" s="34">
        <v>3446.3487497965493</v>
      </c>
      <c r="J377" s="35">
        <v>1041.9193894733755</v>
      </c>
      <c r="K377" s="35">
        <v>320.59058137642319</v>
      </c>
      <c r="L377" s="34">
        <v>607.80898221333825</v>
      </c>
      <c r="M377" s="34">
        <v>24.682383616765339</v>
      </c>
      <c r="N377" s="35">
        <v>12.877765365268871</v>
      </c>
      <c r="O377" s="35">
        <v>26.82867784431015</v>
      </c>
      <c r="P377" s="35">
        <v>60.096238371254742</v>
      </c>
      <c r="Q377" s="34">
        <v>9109.3867390950527</v>
      </c>
      <c r="R377" s="34">
        <v>322.94628874460858</v>
      </c>
      <c r="U377" s="36">
        <v>26.997031635708279</v>
      </c>
      <c r="V377" s="38">
        <v>0.93476332025490183</v>
      </c>
      <c r="W377" s="36">
        <v>21.487899185070734</v>
      </c>
      <c r="X377" s="35">
        <v>4054.1577320098877</v>
      </c>
      <c r="Y377" s="34">
        <v>2083.8387789467511</v>
      </c>
      <c r="Z377" s="35">
        <v>1970.3189530631369</v>
      </c>
      <c r="AA377" s="34">
        <v>928.39956358976144</v>
      </c>
      <c r="AB377" s="34">
        <v>16.789357642332714</v>
      </c>
      <c r="AC377" s="34">
        <v>11.018040378888449</v>
      </c>
      <c r="AD377" s="34">
        <v>12.404201487700144</v>
      </c>
      <c r="AE377" s="39">
        <v>13.739596344703854</v>
      </c>
      <c r="AF377" s="39">
        <v>11.163422030071882</v>
      </c>
      <c r="AG377" s="39">
        <v>6.869798172351925</v>
      </c>
      <c r="AH377" s="35">
        <v>3342.2205542831239</v>
      </c>
      <c r="AI377" s="35">
        <v>7063.0011483706558</v>
      </c>
      <c r="AJ377" s="35">
        <v>10756.703318162725</v>
      </c>
      <c r="AK377" s="35">
        <v>2285.39118405716</v>
      </c>
      <c r="AL377" s="35">
        <v>4747.0972169737342</v>
      </c>
      <c r="AM377" s="35">
        <v>8652.4052450200434</v>
      </c>
      <c r="AN377" s="38">
        <v>0.10353521275942403</v>
      </c>
      <c r="AO377" s="38">
        <v>0.1065846355522653</v>
      </c>
      <c r="AP377" s="38">
        <v>9.6138310118107639E-2</v>
      </c>
      <c r="AQ377" s="36">
        <v>16.562145099852199</v>
      </c>
      <c r="AR377" s="36">
        <v>10.153337341031159</v>
      </c>
      <c r="AS377" s="36">
        <v>11.64655996950987</v>
      </c>
      <c r="AT377" s="36">
        <v>12.447828825224397</v>
      </c>
      <c r="AU377" s="36">
        <v>28.198439825966201</v>
      </c>
      <c r="AV377" s="36">
        <v>81.740565806754603</v>
      </c>
      <c r="AW377" s="36">
        <v>124.04736857961844</v>
      </c>
      <c r="AX377" s="36">
        <v>97.904893966820197</v>
      </c>
      <c r="AY377" s="36">
        <v>66.7958001464728</v>
      </c>
      <c r="AZ377" s="40">
        <v>0.9943651811317451</v>
      </c>
      <c r="BA377" s="40">
        <v>0.99434840353629561</v>
      </c>
      <c r="BB377" s="40">
        <v>0.99305438930916434</v>
      </c>
      <c r="BC377" s="40">
        <v>0.99455330496062988</v>
      </c>
      <c r="BD377" s="40">
        <v>0.99405985625802229</v>
      </c>
      <c r="BE377" s="40">
        <v>0.99055285050896091</v>
      </c>
      <c r="BF377" s="36">
        <v>115.90259661592989</v>
      </c>
      <c r="BG377" s="36">
        <v>112.58658377750542</v>
      </c>
      <c r="BH377" s="36">
        <v>124.82016779011181</v>
      </c>
      <c r="BJ377" s="41"/>
      <c r="BK377" s="41"/>
      <c r="BL377" s="35">
        <v>32</v>
      </c>
      <c r="BM377" s="35">
        <v>26</v>
      </c>
      <c r="BN377" s="35">
        <v>16</v>
      </c>
      <c r="BO377" s="35">
        <v>2496</v>
      </c>
      <c r="BP377" s="35">
        <v>1248</v>
      </c>
      <c r="BQ377" s="35">
        <v>384</v>
      </c>
      <c r="BR377" s="35">
        <v>4128</v>
      </c>
      <c r="BS377" s="34">
        <v>103.47676809628804</v>
      </c>
      <c r="BT377" s="35">
        <v>12</v>
      </c>
      <c r="BU377" s="35">
        <v>25</v>
      </c>
      <c r="BV377" s="35">
        <v>56</v>
      </c>
      <c r="BW377" s="35">
        <v>23</v>
      </c>
      <c r="BX377" s="37"/>
      <c r="BY377" s="40">
        <v>0.98486613265309231</v>
      </c>
      <c r="CA377" s="38">
        <v>0.10332752363052261</v>
      </c>
      <c r="CB377" s="38">
        <v>0.10376904731155592</v>
      </c>
      <c r="CC377" s="36">
        <v>40.211599508921303</v>
      </c>
      <c r="CD377" s="36">
        <v>38.362042410393229</v>
      </c>
      <c r="CE377" s="35">
        <v>111.90716400627818</v>
      </c>
      <c r="CF377" s="36">
        <v>24.160607939572646</v>
      </c>
      <c r="CG377" s="42">
        <v>0.98486613265309231</v>
      </c>
      <c r="CH377" s="35">
        <v>3621.9082694470908</v>
      </c>
      <c r="CI377" s="42">
        <v>0.99318525435197358</v>
      </c>
      <c r="CJ377" s="42">
        <v>0.99375532866352856</v>
      </c>
      <c r="CK377" s="43">
        <v>0.85007761848673524</v>
      </c>
      <c r="CM377" s="39"/>
      <c r="CN377" s="35"/>
      <c r="CO377" s="42">
        <v>0.99367720477296806</v>
      </c>
      <c r="CQ377" s="37">
        <v>0.93476332025490183</v>
      </c>
    </row>
    <row r="378" spans="1:95" ht="11.25" customHeight="1">
      <c r="A378" s="33">
        <v>44352</v>
      </c>
      <c r="B378" s="34">
        <v>159.46091159184775</v>
      </c>
      <c r="C378" s="35">
        <v>142.5066109597683</v>
      </c>
      <c r="D378" s="35">
        <v>142.5066109597683</v>
      </c>
      <c r="E378" s="35">
        <v>131.4557266732057</v>
      </c>
      <c r="F378" s="34">
        <v>118.94214963912964</v>
      </c>
      <c r="G378" s="36">
        <v>14.210037449995676</v>
      </c>
      <c r="H378" s="34">
        <v>14.210037449995676</v>
      </c>
      <c r="I378" s="34">
        <v>3467.1804250081382</v>
      </c>
      <c r="J378" s="35">
        <v>1028.7782145530566</v>
      </c>
      <c r="K378" s="35">
        <v>316.54714293940202</v>
      </c>
      <c r="L378" s="34">
        <v>611.86421076456702</v>
      </c>
      <c r="M378" s="34">
        <v>25.139136771361034</v>
      </c>
      <c r="N378" s="35">
        <v>14.365221012206305</v>
      </c>
      <c r="O378" s="35">
        <v>29.927543775429804</v>
      </c>
      <c r="P378" s="35">
        <v>59.855087550859608</v>
      </c>
      <c r="Q378" s="34">
        <v>9377.8597005208339</v>
      </c>
      <c r="R378" s="34">
        <v>329.52227751413983</v>
      </c>
      <c r="U378" s="36">
        <v>26.896426015430027</v>
      </c>
      <c r="V378" s="38">
        <v>0.93792542411318514</v>
      </c>
      <c r="W378" s="36">
        <v>23.135997892697457</v>
      </c>
      <c r="X378" s="35">
        <v>4079.0446357727051</v>
      </c>
      <c r="Y378" s="34">
        <v>2121.8550675156794</v>
      </c>
      <c r="Z378" s="35">
        <v>1957.1895682570257</v>
      </c>
      <c r="AA378" s="34">
        <v>928.4113537039691</v>
      </c>
      <c r="AB378" s="34">
        <v>16.954300632079441</v>
      </c>
      <c r="AC378" s="34">
        <v>11.050884286562601</v>
      </c>
      <c r="AD378" s="34">
        <v>12.41065925359726</v>
      </c>
      <c r="AE378" s="39">
        <v>13.990253192411073</v>
      </c>
      <c r="AF378" s="39">
        <v>11.022623727354178</v>
      </c>
      <c r="AG378" s="39">
        <v>6.7831530629871857</v>
      </c>
      <c r="AH378" s="35">
        <v>3475.5347017059275</v>
      </c>
      <c r="AI378" s="35">
        <v>7293.6327525805236</v>
      </c>
      <c r="AJ378" s="35">
        <v>11036.018092724369</v>
      </c>
      <c r="AK378" s="35">
        <v>2360.109249680952</v>
      </c>
      <c r="AL378" s="35">
        <v>4921.3601079655755</v>
      </c>
      <c r="AM378" s="35">
        <v>8907.9674745208795</v>
      </c>
      <c r="AN378" s="38">
        <v>0.10493673295626992</v>
      </c>
      <c r="AO378" s="38">
        <v>0.10515696993281085</v>
      </c>
      <c r="AP378" s="38">
        <v>9.5314607532380274E-2</v>
      </c>
      <c r="AQ378" s="36">
        <v>16.676014096438056</v>
      </c>
      <c r="AR378" s="36">
        <v>10.253122650016763</v>
      </c>
      <c r="AS378" s="36">
        <v>11.606501546168312</v>
      </c>
      <c r="AT378" s="36">
        <v>13.737638972701568</v>
      </c>
      <c r="AU378" s="36">
        <v>30.060358134883543</v>
      </c>
      <c r="AV378" s="36">
        <v>78.343674147600524</v>
      </c>
      <c r="AW378" s="36">
        <v>125.04500368246862</v>
      </c>
      <c r="AX378" s="36">
        <v>98.313968545540604</v>
      </c>
      <c r="AY378" s="36">
        <v>66.748338771321883</v>
      </c>
      <c r="AZ378" s="40">
        <v>0.99391332370984597</v>
      </c>
      <c r="BA378" s="40">
        <v>0.99391884700187061</v>
      </c>
      <c r="BB378" s="40">
        <v>0.99328072450622884</v>
      </c>
      <c r="BC378" s="40">
        <v>0.99417923599318181</v>
      </c>
      <c r="BD378" s="40">
        <v>0.99389185967386773</v>
      </c>
      <c r="BE378" s="40">
        <v>0.99120521326871891</v>
      </c>
      <c r="BF378" s="36">
        <v>114.3546178915322</v>
      </c>
      <c r="BG378" s="36">
        <v>114.1151176918401</v>
      </c>
      <c r="BH378" s="36">
        <v>125.89885549204365</v>
      </c>
      <c r="BJ378" s="41"/>
      <c r="BK378" s="41"/>
      <c r="BL378" s="35">
        <v>33</v>
      </c>
      <c r="BM378" s="35">
        <v>26</v>
      </c>
      <c r="BN378" s="35">
        <v>16</v>
      </c>
      <c r="BO378" s="35">
        <v>2574</v>
      </c>
      <c r="BP378" s="35">
        <v>1248</v>
      </c>
      <c r="BQ378" s="35">
        <v>384</v>
      </c>
      <c r="BR378" s="35">
        <v>4206</v>
      </c>
      <c r="BS378" s="34">
        <v>104.69509681065877</v>
      </c>
      <c r="BT378" s="35">
        <v>12</v>
      </c>
      <c r="BU378" s="35">
        <v>25</v>
      </c>
      <c r="BV378" s="35">
        <v>50</v>
      </c>
      <c r="BW378" s="35">
        <v>21</v>
      </c>
      <c r="BX378" s="37"/>
      <c r="BY378" s="40">
        <v>0.98499235399798368</v>
      </c>
      <c r="CA378" s="38">
        <v>0.10346766872094067</v>
      </c>
      <c r="CB378" s="38">
        <v>0.10412359923871153</v>
      </c>
      <c r="CC378" s="36">
        <v>40.415844172239304</v>
      </c>
      <c r="CD378" s="36">
        <v>38.535638292623133</v>
      </c>
      <c r="CE378" s="35">
        <v>112.71516925444915</v>
      </c>
      <c r="CF378" s="36">
        <v>24.198926261809177</v>
      </c>
      <c r="CG378" s="42">
        <v>0.98499235399798368</v>
      </c>
      <c r="CH378" s="35">
        <v>3717.8882866466538</v>
      </c>
      <c r="CI378" s="42">
        <v>0.99323832917152144</v>
      </c>
      <c r="CJ378" s="42">
        <v>0.99361143193508727</v>
      </c>
      <c r="CK378" s="43">
        <v>0.84999815755910213</v>
      </c>
      <c r="CM378" s="39"/>
      <c r="CN378" s="35"/>
      <c r="CO378" s="42">
        <v>0.99366717692492934</v>
      </c>
      <c r="CQ378" s="37">
        <v>0.93792542411318514</v>
      </c>
    </row>
    <row r="379" spans="1:95" ht="11.25" customHeight="1">
      <c r="A379" s="33">
        <v>44351</v>
      </c>
      <c r="B379" s="34">
        <v>159.76902739206949</v>
      </c>
      <c r="C379" s="35">
        <v>142.82049850622812</v>
      </c>
      <c r="D379" s="35">
        <v>142.82049850622812</v>
      </c>
      <c r="E379" s="35">
        <v>131.61902066071826</v>
      </c>
      <c r="F379" s="34">
        <v>119.14895788828532</v>
      </c>
      <c r="G379" s="36">
        <v>14.426300555467606</v>
      </c>
      <c r="H379" s="34">
        <v>14.426300555467606</v>
      </c>
      <c r="I379" s="34">
        <v>3473.2864278157554</v>
      </c>
      <c r="J379" s="35">
        <v>1030.5899814346321</v>
      </c>
      <c r="K379" s="35">
        <v>317.1046096721945</v>
      </c>
      <c r="L379" s="34">
        <v>613.07574081420898</v>
      </c>
      <c r="M379" s="34">
        <v>25.307625611623127</v>
      </c>
      <c r="N379" s="35">
        <v>14.461500349498928</v>
      </c>
      <c r="O379" s="35">
        <v>30.128125728122772</v>
      </c>
      <c r="P379" s="35">
        <v>60.256251456245543</v>
      </c>
      <c r="Q379" s="34">
        <v>9431.7994181315098</v>
      </c>
      <c r="R379" s="34">
        <v>331.24359703063965</v>
      </c>
      <c r="U379" s="36">
        <v>26.92262283077946</v>
      </c>
      <c r="V379" s="38">
        <v>0.93710080717630251</v>
      </c>
      <c r="W379" s="36">
        <v>23.291061190562466</v>
      </c>
      <c r="X379" s="35">
        <v>4086.3621686299643</v>
      </c>
      <c r="Y379" s="34">
        <v>2125.5918367089284</v>
      </c>
      <c r="Z379" s="35">
        <v>1960.7703319210357</v>
      </c>
      <c r="AA379" s="34">
        <v>930.18035048640354</v>
      </c>
      <c r="AB379" s="34">
        <v>16.94852888584137</v>
      </c>
      <c r="AC379" s="34">
        <v>11.201477845509848</v>
      </c>
      <c r="AD379" s="34">
        <v>12.553753614425659</v>
      </c>
      <c r="AE379" s="39">
        <v>14.01489123104788</v>
      </c>
      <c r="AF379" s="39">
        <v>11.04203551537106</v>
      </c>
      <c r="AG379" s="39">
        <v>6.7950987786898818</v>
      </c>
      <c r="AH379" s="35">
        <v>3500.4989720709391</v>
      </c>
      <c r="AI379" s="35">
        <v>7345.4838980947125</v>
      </c>
      <c r="AJ379" s="35">
        <v>11113.66312207165</v>
      </c>
      <c r="AK379" s="35">
        <v>2377.1056794330179</v>
      </c>
      <c r="AL379" s="35">
        <v>4956.5502520522523</v>
      </c>
      <c r="AM379" s="35">
        <v>8970.9902585083164</v>
      </c>
      <c r="AN379" s="38">
        <v>0.10502051515597936</v>
      </c>
      <c r="AO379" s="38">
        <v>0.10541318516265097</v>
      </c>
      <c r="AP379" s="38">
        <v>9.5893180511814016E-2</v>
      </c>
      <c r="AQ379" s="36">
        <v>16.625291837447378</v>
      </c>
      <c r="AR379" s="36">
        <v>10.364009991002886</v>
      </c>
      <c r="AS379" s="36">
        <v>11.706328884417424</v>
      </c>
      <c r="AT379" s="36">
        <v>13.742916802399449</v>
      </c>
      <c r="AU379" s="36">
        <v>30.073431282441359</v>
      </c>
      <c r="AV379" s="36">
        <v>78.383630326404813</v>
      </c>
      <c r="AW379" s="36">
        <v>125.0552414982636</v>
      </c>
      <c r="AX379" s="36">
        <v>98.161348396384952</v>
      </c>
      <c r="AY379" s="36">
        <v>66.404018683773842</v>
      </c>
      <c r="AZ379" s="40">
        <v>0.99391634100468407</v>
      </c>
      <c r="BA379" s="40">
        <v>0.99392155346036326</v>
      </c>
      <c r="BB379" s="40">
        <v>0.99328321069136194</v>
      </c>
      <c r="BC379" s="40">
        <v>0.99421863448423653</v>
      </c>
      <c r="BD379" s="40">
        <v>0.99393258824118857</v>
      </c>
      <c r="BE379" s="40">
        <v>0.99126254426014293</v>
      </c>
      <c r="BF379" s="36">
        <v>114.2633892261647</v>
      </c>
      <c r="BG379" s="36">
        <v>113.83775171468521</v>
      </c>
      <c r="BH379" s="36">
        <v>125.13924281113611</v>
      </c>
      <c r="BJ379" s="41"/>
      <c r="BK379" s="41"/>
      <c r="BL379" s="35">
        <v>33</v>
      </c>
      <c r="BM379" s="35">
        <v>26</v>
      </c>
      <c r="BN379" s="35">
        <v>16</v>
      </c>
      <c r="BO379" s="35">
        <v>2574</v>
      </c>
      <c r="BP379" s="35">
        <v>1248</v>
      </c>
      <c r="BQ379" s="35">
        <v>384</v>
      </c>
      <c r="BR379" s="35">
        <v>4206</v>
      </c>
      <c r="BS379" s="34">
        <v>104.74733169873555</v>
      </c>
      <c r="BT379" s="35">
        <v>12</v>
      </c>
      <c r="BU379" s="35">
        <v>25</v>
      </c>
      <c r="BV379" s="35">
        <v>50</v>
      </c>
      <c r="BW379" s="35">
        <v>21</v>
      </c>
      <c r="BX379" s="37"/>
      <c r="BY379" s="40">
        <v>0.98500001200965148</v>
      </c>
      <c r="CA379" s="38">
        <v>0.10368579601504782</v>
      </c>
      <c r="CB379" s="38">
        <v>0.10430371907061718</v>
      </c>
      <c r="CC379" s="36">
        <v>40.703760345776878</v>
      </c>
      <c r="CD379" s="36">
        <v>38.69563071286769</v>
      </c>
      <c r="CE379" s="35">
        <v>112.57464255322158</v>
      </c>
      <c r="CF379" s="36">
        <v>24.209371144750804</v>
      </c>
      <c r="CG379" s="42">
        <v>0.98500001200965148</v>
      </c>
      <c r="CH379" s="35">
        <v>3744.485257415357</v>
      </c>
      <c r="CI379" s="42">
        <v>0.99324136059515644</v>
      </c>
      <c r="CJ379" s="42">
        <v>0.99365412525060626</v>
      </c>
      <c r="CK379" s="43">
        <v>0.84997028762632776</v>
      </c>
      <c r="CM379" s="39"/>
      <c r="CN379" s="35"/>
      <c r="CO379" s="42">
        <v>0.99366444351457073</v>
      </c>
      <c r="CQ379" s="37">
        <v>0.93710080717630251</v>
      </c>
    </row>
    <row r="380" spans="1:95" ht="11.25" customHeight="1">
      <c r="A380" s="33">
        <v>44350</v>
      </c>
      <c r="B380" s="34">
        <v>159.1180969874064</v>
      </c>
      <c r="C380" s="35">
        <v>142.27883329987526</v>
      </c>
      <c r="D380" s="35">
        <v>142.27883329987526</v>
      </c>
      <c r="E380" s="35">
        <v>131.21554108460745</v>
      </c>
      <c r="F380" s="34">
        <v>118.77486133575439</v>
      </c>
      <c r="G380" s="36">
        <v>14.347996294498444</v>
      </c>
      <c r="H380" s="34">
        <v>14.347996294498444</v>
      </c>
      <c r="I380" s="34">
        <v>3462.5170822143555</v>
      </c>
      <c r="J380" s="35">
        <v>1020.1242376497495</v>
      </c>
      <c r="K380" s="35">
        <v>301.50430994540091</v>
      </c>
      <c r="L380" s="34">
        <v>610.8831729888916</v>
      </c>
      <c r="M380" s="34">
        <v>25.752455492814381</v>
      </c>
      <c r="N380" s="35">
        <v>13.870555192584336</v>
      </c>
      <c r="O380" s="35">
        <v>27.866183019907933</v>
      </c>
      <c r="P380" s="35">
        <v>61.648301662983044</v>
      </c>
      <c r="Q380" s="34">
        <v>9528.1713562011719</v>
      </c>
      <c r="R380" s="34">
        <v>330.7842486699422</v>
      </c>
      <c r="U380" s="36">
        <v>26.89492711314449</v>
      </c>
      <c r="V380" s="38">
        <v>0.93797263249268725</v>
      </c>
      <c r="W380" s="36">
        <v>22.154261804578553</v>
      </c>
      <c r="X380" s="35">
        <v>4073.4002552032471</v>
      </c>
      <c r="Y380" s="34">
        <v>2140.8885346192051</v>
      </c>
      <c r="Z380" s="35">
        <v>1932.511720584042</v>
      </c>
      <c r="AA380" s="34">
        <v>912.38748293429251</v>
      </c>
      <c r="AB380" s="34">
        <v>16.839263687531155</v>
      </c>
      <c r="AC380" s="34">
        <v>11.063292215267817</v>
      </c>
      <c r="AD380" s="34">
        <v>12.390458623568216</v>
      </c>
      <c r="AE380" s="39">
        <v>14.115748579906848</v>
      </c>
      <c r="AF380" s="39">
        <v>10.929902546247316</v>
      </c>
      <c r="AG380" s="39">
        <v>6.4608066416871619</v>
      </c>
      <c r="AH380" s="35">
        <v>3579.5759554806145</v>
      </c>
      <c r="AI380" s="35">
        <v>7550.6795619573977</v>
      </c>
      <c r="AJ380" s="35">
        <v>11246.92673675994</v>
      </c>
      <c r="AK380" s="35">
        <v>2415.1463150719937</v>
      </c>
      <c r="AL380" s="35">
        <v>5080.121404896553</v>
      </c>
      <c r="AM380" s="35">
        <v>9154.6287571085086</v>
      </c>
      <c r="AN380" s="38">
        <v>0.10648021831840376</v>
      </c>
      <c r="AO380" s="38">
        <v>0.10554014348083</v>
      </c>
      <c r="AP380" s="38">
        <v>9.2970937945269241E-2</v>
      </c>
      <c r="AQ380" s="36">
        <v>16.688455698374888</v>
      </c>
      <c r="AR380" s="36">
        <v>10.485703694263124</v>
      </c>
      <c r="AS380" s="36">
        <v>11.782186368857449</v>
      </c>
      <c r="AT380" s="36">
        <v>13.079239453142421</v>
      </c>
      <c r="AU380" s="36">
        <v>26.888388854670094</v>
      </c>
      <c r="AV380" s="36">
        <v>74.789193889267437</v>
      </c>
      <c r="AW380" s="36">
        <v>124.34409004974532</v>
      </c>
      <c r="AX380" s="36">
        <v>97.137914788359694</v>
      </c>
      <c r="AY380" s="36">
        <v>65.182302638454843</v>
      </c>
      <c r="AZ380" s="40">
        <v>0.99425684683945492</v>
      </c>
      <c r="BA380" s="40">
        <v>0.99451466199350103</v>
      </c>
      <c r="BB380" s="40">
        <v>0.9932658873124578</v>
      </c>
      <c r="BC380" s="40">
        <v>0.9945844939614964</v>
      </c>
      <c r="BD380" s="40">
        <v>0.99470713656001353</v>
      </c>
      <c r="BE380" s="40">
        <v>0.99183045037941109</v>
      </c>
      <c r="BF380" s="36">
        <v>112.69698906999659</v>
      </c>
      <c r="BG380" s="36">
        <v>113.70081188282299</v>
      </c>
      <c r="BH380" s="36">
        <v>129.07259263173447</v>
      </c>
      <c r="BJ380" s="41"/>
      <c r="BK380" s="41"/>
      <c r="BL380" s="35">
        <v>33</v>
      </c>
      <c r="BM380" s="35">
        <v>25.552083333333332</v>
      </c>
      <c r="BN380" s="35">
        <v>15.104166666666666</v>
      </c>
      <c r="BO380" s="35">
        <v>2574</v>
      </c>
      <c r="BP380" s="35">
        <v>1226.5</v>
      </c>
      <c r="BQ380" s="35">
        <v>362.5</v>
      </c>
      <c r="BR380" s="35">
        <v>4163</v>
      </c>
      <c r="BS380" s="34">
        <v>104.45443534851074</v>
      </c>
      <c r="BT380" s="35">
        <v>11.552083333333334</v>
      </c>
      <c r="BU380" s="35">
        <v>23.208333333333332</v>
      </c>
      <c r="BV380" s="35">
        <v>51.34375</v>
      </c>
      <c r="BW380" s="35">
        <v>21.447916666666668</v>
      </c>
      <c r="BX380" s="37"/>
      <c r="BY380" s="40">
        <v>0.98490053042760228</v>
      </c>
      <c r="CA380" s="38">
        <v>0.10401790951067863</v>
      </c>
      <c r="CB380" s="38">
        <v>0.10502691158682906</v>
      </c>
      <c r="CC380" s="36">
        <v>40.293014526367188</v>
      </c>
      <c r="CD380" s="36">
        <v>38.956345761495456</v>
      </c>
      <c r="CE380" s="35">
        <v>111.85581627589772</v>
      </c>
      <c r="CF380" s="36">
        <v>24.30443160225693</v>
      </c>
      <c r="CG380" s="42">
        <v>0.98490053042760228</v>
      </c>
      <c r="CH380" s="35">
        <v>3787.1507188452479</v>
      </c>
      <c r="CI380" s="42">
        <v>0.99320004472896528</v>
      </c>
      <c r="CJ380" s="42">
        <v>0.99418309261988824</v>
      </c>
      <c r="CK380" s="43">
        <v>0.85003114481358255</v>
      </c>
      <c r="CM380" s="39"/>
      <c r="CN380" s="35"/>
      <c r="CO380" s="42">
        <v>0.99363956633397565</v>
      </c>
      <c r="CQ380" s="37">
        <v>0.93797263249268725</v>
      </c>
    </row>
    <row r="381" spans="1:95" ht="11.25" customHeight="1">
      <c r="A381" s="33">
        <v>44349</v>
      </c>
      <c r="B381" s="34">
        <v>158.63310511906943</v>
      </c>
      <c r="C381" s="35">
        <v>141.73351081212363</v>
      </c>
      <c r="D381" s="35">
        <v>141.73351081212363</v>
      </c>
      <c r="E381" s="35">
        <v>130.68111030260724</v>
      </c>
      <c r="F381" s="34">
        <v>118.18961159388225</v>
      </c>
      <c r="G381" s="36">
        <v>14.330192764600119</v>
      </c>
      <c r="H381" s="34">
        <v>14.330192764600119</v>
      </c>
      <c r="I381" s="34">
        <v>3469.5138956705728</v>
      </c>
      <c r="J381" s="35">
        <v>1012.9967578600213</v>
      </c>
      <c r="K381" s="35">
        <v>283.63909220080598</v>
      </c>
      <c r="L381" s="34">
        <v>611.85678545633948</v>
      </c>
      <c r="M381" s="34">
        <v>25.579591711362202</v>
      </c>
      <c r="N381" s="35">
        <v>12.789795855681101</v>
      </c>
      <c r="O381" s="35">
        <v>24.416882997209374</v>
      </c>
      <c r="P381" s="35">
        <v>61.623561850099854</v>
      </c>
      <c r="Q381" s="34">
        <v>9402.2106628417969</v>
      </c>
      <c r="R381" s="34">
        <v>332.22325356801349</v>
      </c>
      <c r="U381" s="36">
        <v>26.822753923910632</v>
      </c>
      <c r="V381" s="38">
        <v>0.94024912271558581</v>
      </c>
      <c r="W381" s="36">
        <v>20.176815306765928</v>
      </c>
      <c r="X381" s="35">
        <v>4081.3706811269121</v>
      </c>
      <c r="Y381" s="34">
        <v>2172.8780456097456</v>
      </c>
      <c r="Z381" s="35">
        <v>1908.4926355171665</v>
      </c>
      <c r="AA381" s="34">
        <v>895.49587765714546</v>
      </c>
      <c r="AB381" s="34">
        <v>16.899594306945801</v>
      </c>
      <c r="AC381" s="34">
        <v>11.052400509516398</v>
      </c>
      <c r="AD381" s="34">
        <v>12.307245840628942</v>
      </c>
      <c r="AE381" s="39">
        <v>14.326668432591729</v>
      </c>
      <c r="AF381" s="39">
        <v>10.853536691357371</v>
      </c>
      <c r="AG381" s="39">
        <v>6.077980547160128</v>
      </c>
      <c r="AH381" s="35">
        <v>3588.4854513985642</v>
      </c>
      <c r="AI381" s="35">
        <v>7620.2068637037946</v>
      </c>
      <c r="AJ381" s="35">
        <v>11124.14725796283</v>
      </c>
      <c r="AK381" s="35">
        <v>2401.2502775686039</v>
      </c>
      <c r="AL381" s="35">
        <v>5107.6917094527453</v>
      </c>
      <c r="AM381" s="35">
        <v>9152.2937047754094</v>
      </c>
      <c r="AN381" s="38">
        <v>0.10871236433374609</v>
      </c>
      <c r="AO381" s="38">
        <v>0.10579462655117791</v>
      </c>
      <c r="AP381" s="38">
        <v>8.8393738970885288E-2</v>
      </c>
      <c r="AQ381" s="36">
        <v>16.815601519195322</v>
      </c>
      <c r="AR381" s="36">
        <v>10.705471314951776</v>
      </c>
      <c r="AS381" s="36">
        <v>11.888927734274528</v>
      </c>
      <c r="AT381" s="36">
        <v>12.3410565507379</v>
      </c>
      <c r="AU381" s="36">
        <v>23.325700288664937</v>
      </c>
      <c r="AV381" s="36">
        <v>70.518108225254664</v>
      </c>
      <c r="AW381" s="36">
        <v>123.9108127924318</v>
      </c>
      <c r="AX381" s="36">
        <v>96.460743660487623</v>
      </c>
      <c r="AY381" s="36">
        <v>64.651817469018084</v>
      </c>
      <c r="AZ381" s="40">
        <v>0.99467369312763543</v>
      </c>
      <c r="BA381" s="40">
        <v>0.99521958560027779</v>
      </c>
      <c r="BB381" s="40">
        <v>0.99326687234502253</v>
      </c>
      <c r="BC381" s="40">
        <v>0.99486057048445864</v>
      </c>
      <c r="BD381" s="40">
        <v>0.99543322079414143</v>
      </c>
      <c r="BE381" s="40">
        <v>0.99229503439247579</v>
      </c>
      <c r="BF381" s="36">
        <v>110.38302840291557</v>
      </c>
      <c r="BG381" s="36">
        <v>113.42731092486089</v>
      </c>
      <c r="BH381" s="36">
        <v>135.75622142143465</v>
      </c>
      <c r="BJ381" s="41"/>
      <c r="BK381" s="41"/>
      <c r="BL381" s="35">
        <v>33</v>
      </c>
      <c r="BM381" s="35">
        <v>25</v>
      </c>
      <c r="BN381" s="35">
        <v>14</v>
      </c>
      <c r="BO381" s="35">
        <v>2574</v>
      </c>
      <c r="BP381" s="35">
        <v>1200</v>
      </c>
      <c r="BQ381" s="35">
        <v>336</v>
      </c>
      <c r="BR381" s="35">
        <v>4110</v>
      </c>
      <c r="BS381" s="34">
        <v>103.83314418792725</v>
      </c>
      <c r="BT381" s="35">
        <v>11</v>
      </c>
      <c r="BU381" s="35">
        <v>21</v>
      </c>
      <c r="BV381" s="35">
        <v>53</v>
      </c>
      <c r="BW381" s="35">
        <v>22</v>
      </c>
      <c r="BX381" s="37"/>
      <c r="BY381" s="40">
        <v>0.98481764195608279</v>
      </c>
      <c r="CA381" s="38">
        <v>0.10452770818526654</v>
      </c>
      <c r="CB381" s="38">
        <v>0.10619938538946312</v>
      </c>
      <c r="CC381" s="36">
        <v>40.259240657091141</v>
      </c>
      <c r="CD381" s="36">
        <v>39.410000568421623</v>
      </c>
      <c r="CE381" s="35">
        <v>111.67139006261463</v>
      </c>
      <c r="CF381" s="36">
        <v>24.532433946963071</v>
      </c>
      <c r="CG381" s="42">
        <v>0.98481764195608279</v>
      </c>
      <c r="CH381" s="35">
        <v>3743.3622750874497</v>
      </c>
      <c r="CI381" s="42">
        <v>0.99316668015767595</v>
      </c>
      <c r="CJ381" s="42">
        <v>0.99463333280883981</v>
      </c>
      <c r="CK381" s="43">
        <v>0.85008546558005882</v>
      </c>
      <c r="CM381" s="39"/>
      <c r="CN381" s="35"/>
      <c r="CO381" s="42">
        <v>0.99357989845887651</v>
      </c>
      <c r="CQ381" s="37">
        <v>0.94024912271558581</v>
      </c>
    </row>
    <row r="382" spans="1:95" ht="11.25" customHeight="1">
      <c r="A382" s="33">
        <v>44348</v>
      </c>
      <c r="B382" s="34">
        <v>155.15463177363077</v>
      </c>
      <c r="C382" s="35">
        <v>138.26167288422585</v>
      </c>
      <c r="D382" s="35">
        <v>138.26167288422585</v>
      </c>
      <c r="E382" s="35">
        <v>126.92649280031522</v>
      </c>
      <c r="F382" s="34">
        <v>114.0798773765564</v>
      </c>
      <c r="G382" s="36">
        <v>14.10085184375445</v>
      </c>
      <c r="H382" s="34">
        <v>14.10085184375445</v>
      </c>
      <c r="I382" s="34">
        <v>3468.5236689249673</v>
      </c>
      <c r="J382" s="35">
        <v>1012.7076405620343</v>
      </c>
      <c r="K382" s="35">
        <v>283.55813935736961</v>
      </c>
      <c r="L382" s="34">
        <v>613.60916582743323</v>
      </c>
      <c r="M382" s="34">
        <v>23.67651989062627</v>
      </c>
      <c r="N382" s="35">
        <v>11.838259945313135</v>
      </c>
      <c r="O382" s="35">
        <v>22.600314441052351</v>
      </c>
      <c r="P382" s="35">
        <v>57.038888827417836</v>
      </c>
      <c r="Q382" s="34">
        <v>8522.0168406168614</v>
      </c>
      <c r="R382" s="34">
        <v>324.5430332819621</v>
      </c>
      <c r="U382" s="36">
        <v>26.739544250346992</v>
      </c>
      <c r="V382" s="38">
        <v>0.94288195018563514</v>
      </c>
      <c r="W382" s="36">
        <v>18.675699531511246</v>
      </c>
      <c r="X382" s="35">
        <v>4082.1328347524004</v>
      </c>
      <c r="Y382" s="34">
        <v>2172.2578890055634</v>
      </c>
      <c r="Z382" s="35">
        <v>1909.8749457468371</v>
      </c>
      <c r="AA382" s="34">
        <v>897.1673051848029</v>
      </c>
      <c r="AB382" s="34">
        <v>16.892958889404934</v>
      </c>
      <c r="AC382" s="34">
        <v>11.335180083910624</v>
      </c>
      <c r="AD382" s="34">
        <v>12.6534852484862</v>
      </c>
      <c r="AE382" s="39">
        <v>14.32257948794877</v>
      </c>
      <c r="AF382" s="39">
        <v>10.850439006021796</v>
      </c>
      <c r="AG382" s="39">
        <v>6.076245843372206</v>
      </c>
      <c r="AH382" s="35">
        <v>3296.611400176701</v>
      </c>
      <c r="AI382" s="35">
        <v>6992.2610550939917</v>
      </c>
      <c r="AJ382" s="35">
        <v>10197.132825294359</v>
      </c>
      <c r="AK382" s="35">
        <v>2206.6409845722978</v>
      </c>
      <c r="AL382" s="35">
        <v>4689.8592753880812</v>
      </c>
      <c r="AM382" s="35">
        <v>8394.1140159435872</v>
      </c>
      <c r="AN382" s="38">
        <v>0.11102636480261552</v>
      </c>
      <c r="AO382" s="38">
        <v>0.10751379247366681</v>
      </c>
      <c r="AP382" s="38">
        <v>8.8526759326530924E-2</v>
      </c>
      <c r="AQ382" s="36">
        <v>16.79997629529592</v>
      </c>
      <c r="AR382" s="36">
        <v>10.961463019737346</v>
      </c>
      <c r="AS382" s="36">
        <v>12.181870115417871</v>
      </c>
      <c r="AT382" s="36">
        <v>12.461570135435238</v>
      </c>
      <c r="AU382" s="36">
        <v>23.572966102590964</v>
      </c>
      <c r="AV382" s="36">
        <v>71.346128805013365</v>
      </c>
      <c r="AW382" s="36">
        <v>121.6332868620389</v>
      </c>
      <c r="AX382" s="36">
        <v>95.156936193780922</v>
      </c>
      <c r="AY382" s="36">
        <v>64.716957609100504</v>
      </c>
      <c r="AZ382" s="40">
        <v>0.99463516719390244</v>
      </c>
      <c r="BA382" s="40">
        <v>0.99518102503423578</v>
      </c>
      <c r="BB382" s="40">
        <v>0.99320489467749917</v>
      </c>
      <c r="BC382" s="40">
        <v>0.99435269705286911</v>
      </c>
      <c r="BD382" s="40">
        <v>0.99497363039733422</v>
      </c>
      <c r="BE382" s="40">
        <v>0.99150045750278115</v>
      </c>
      <c r="BF382" s="36">
        <v>108.0824362873971</v>
      </c>
      <c r="BG382" s="36">
        <v>111.61358672134222</v>
      </c>
      <c r="BH382" s="36">
        <v>135.55223405092696</v>
      </c>
      <c r="BJ382" s="41"/>
      <c r="BK382" s="41"/>
      <c r="BL382" s="35">
        <v>33</v>
      </c>
      <c r="BM382" s="35">
        <v>25</v>
      </c>
      <c r="BN382" s="35">
        <v>14</v>
      </c>
      <c r="BO382" s="35">
        <v>2574</v>
      </c>
      <c r="BP382" s="35">
        <v>1200</v>
      </c>
      <c r="BQ382" s="35">
        <v>336</v>
      </c>
      <c r="BR382" s="35">
        <v>4110</v>
      </c>
      <c r="BS382" s="34">
        <v>99.969405174255371</v>
      </c>
      <c r="BT382" s="35">
        <v>11</v>
      </c>
      <c r="BU382" s="35">
        <v>21</v>
      </c>
      <c r="BV382" s="35">
        <v>53</v>
      </c>
      <c r="BW382" s="35">
        <v>22</v>
      </c>
      <c r="BX382" s="37"/>
      <c r="BY382" s="40">
        <v>0.98471159778072492</v>
      </c>
      <c r="CA382" s="38">
        <v>0.10630240478117839</v>
      </c>
      <c r="CB382" s="38">
        <v>0.10816141243407466</v>
      </c>
      <c r="CC382" s="36">
        <v>40.881624221801758</v>
      </c>
      <c r="CD382" s="36">
        <v>39.943309430451137</v>
      </c>
      <c r="CE382" s="35">
        <v>110.10990136772087</v>
      </c>
      <c r="CF382" s="36">
        <v>24.789843207676359</v>
      </c>
      <c r="CG382" s="42">
        <v>0.98471159778072492</v>
      </c>
      <c r="CH382" s="35">
        <v>3437.5054340904717</v>
      </c>
      <c r="CI382" s="42">
        <v>0.9931122960109906</v>
      </c>
      <c r="CJ382" s="42">
        <v>0.99409503739508387</v>
      </c>
      <c r="CK382" s="43">
        <v>0.84968417475208124</v>
      </c>
      <c r="CM382" s="39"/>
      <c r="CN382" s="35"/>
      <c r="CO382" s="42">
        <v>0.993512534837518</v>
      </c>
      <c r="CQ382" s="37">
        <v>0.94288195018563514</v>
      </c>
    </row>
    <row r="383" spans="1:95" ht="11.25" customHeight="1">
      <c r="A383" s="33">
        <v>44347</v>
      </c>
      <c r="B383" s="34">
        <v>155.74325774436772</v>
      </c>
      <c r="C383" s="35">
        <v>138.82331943511963</v>
      </c>
      <c r="D383" s="35">
        <v>138.82331943511963</v>
      </c>
      <c r="E383" s="35">
        <v>127.63054421890614</v>
      </c>
      <c r="F383" s="34">
        <v>114.87047355119572</v>
      </c>
      <c r="G383" s="36">
        <v>13.986301222512889</v>
      </c>
      <c r="H383" s="34">
        <v>13.986301222512889</v>
      </c>
      <c r="I383" s="34">
        <v>3460.9562931504361</v>
      </c>
      <c r="J383" s="35">
        <v>1010.4981877811492</v>
      </c>
      <c r="K383" s="35">
        <v>282.9394925787218</v>
      </c>
      <c r="L383" s="34">
        <v>612.29476006086486</v>
      </c>
      <c r="M383" s="34">
        <v>25.060477412024209</v>
      </c>
      <c r="N383" s="35">
        <v>12.530238706012105</v>
      </c>
      <c r="O383" s="35">
        <v>23.921364802386748</v>
      </c>
      <c r="P383" s="35">
        <v>60.372968310785595</v>
      </c>
      <c r="Q383" s="34">
        <v>8759.8933275799427</v>
      </c>
      <c r="R383" s="34">
        <v>325.83158200286158</v>
      </c>
      <c r="U383" s="36">
        <v>26.548223363028633</v>
      </c>
      <c r="V383" s="38">
        <v>0.94896909991671419</v>
      </c>
      <c r="W383" s="36">
        <v>19.767345387971584</v>
      </c>
      <c r="X383" s="35">
        <v>4073.251053211301</v>
      </c>
      <c r="Y383" s="34">
        <v>2167.5186127905649</v>
      </c>
      <c r="Z383" s="35">
        <v>1905.7324404207361</v>
      </c>
      <c r="AA383" s="34">
        <v>895.23425263958666</v>
      </c>
      <c r="AB383" s="34">
        <v>16.919938309248103</v>
      </c>
      <c r="AC383" s="34">
        <v>11.192775216213493</v>
      </c>
      <c r="AD383" s="34">
        <v>12.527063813320426</v>
      </c>
      <c r="AE383" s="39">
        <v>14.291331512904824</v>
      </c>
      <c r="AF383" s="39">
        <v>10.826766297655171</v>
      </c>
      <c r="AG383" s="39">
        <v>6.0629891266868956</v>
      </c>
      <c r="AH383" s="35">
        <v>3363.9133251769349</v>
      </c>
      <c r="AI383" s="35">
        <v>7133.9386712925261</v>
      </c>
      <c r="AJ383" s="35">
        <v>10402.611247430457</v>
      </c>
      <c r="AK383" s="35">
        <v>2251.8911647526384</v>
      </c>
      <c r="AL383" s="35">
        <v>4785.2899096215342</v>
      </c>
      <c r="AM383" s="35">
        <v>8563.7576164578459</v>
      </c>
      <c r="AN383" s="38">
        <v>0.11107298693913606</v>
      </c>
      <c r="AO383" s="38">
        <v>0.10765858609080832</v>
      </c>
      <c r="AP383" s="38">
        <v>8.8862249370561253E-2</v>
      </c>
      <c r="AQ383" s="36">
        <v>16.881819024824246</v>
      </c>
      <c r="AR383" s="36">
        <v>10.858988877161261</v>
      </c>
      <c r="AS383" s="36">
        <v>12.099150852037878</v>
      </c>
      <c r="AT383" s="36">
        <v>12.980000927724593</v>
      </c>
      <c r="AU383" s="36">
        <v>24.5574610164322</v>
      </c>
      <c r="AV383" s="36">
        <v>74.335896738108318</v>
      </c>
      <c r="AW383" s="36">
        <v>122.10018273699764</v>
      </c>
      <c r="AX383" s="36">
        <v>95.433787880404267</v>
      </c>
      <c r="AY383" s="36">
        <v>64.747284421802718</v>
      </c>
      <c r="AZ383" s="40">
        <v>0.99443568192719989</v>
      </c>
      <c r="BA383" s="40">
        <v>0.99500106257840526</v>
      </c>
      <c r="BB383" s="40">
        <v>0.99295017782909223</v>
      </c>
      <c r="BC383" s="40">
        <v>0.99423595548004629</v>
      </c>
      <c r="BD383" s="40">
        <v>0.99486813516417139</v>
      </c>
      <c r="BE383" s="40">
        <v>0.99131971033425215</v>
      </c>
      <c r="BF383" s="36">
        <v>108.0370694143263</v>
      </c>
      <c r="BG383" s="36">
        <v>111.46347389216304</v>
      </c>
      <c r="BH383" s="36">
        <v>135.04047089736872</v>
      </c>
      <c r="BJ383" s="41"/>
      <c r="BK383" s="41"/>
      <c r="BL383" s="35">
        <v>33</v>
      </c>
      <c r="BM383" s="35">
        <v>25</v>
      </c>
      <c r="BN383" s="35">
        <v>14</v>
      </c>
      <c r="BO383" s="35">
        <v>2574</v>
      </c>
      <c r="BP383" s="35">
        <v>1200</v>
      </c>
      <c r="BQ383" s="35">
        <v>336</v>
      </c>
      <c r="BR383" s="35">
        <v>4110</v>
      </c>
      <c r="BS383" s="34">
        <v>100.87837822492733</v>
      </c>
      <c r="BT383" s="35">
        <v>11</v>
      </c>
      <c r="BU383" s="35">
        <v>21</v>
      </c>
      <c r="BV383" s="35">
        <v>53</v>
      </c>
      <c r="BW383" s="35">
        <v>22</v>
      </c>
      <c r="BX383" s="37"/>
      <c r="BY383" s="40">
        <v>0.98414421465681801</v>
      </c>
      <c r="CA383" s="38">
        <v>0.10642666065669922</v>
      </c>
      <c r="CB383" s="38">
        <v>0.10826031325518608</v>
      </c>
      <c r="CC383" s="36">
        <v>40.639777338782018</v>
      </c>
      <c r="CD383" s="36">
        <v>39.839958754023385</v>
      </c>
      <c r="CE383" s="35">
        <v>110.44736135252404</v>
      </c>
      <c r="CF383" s="36">
        <v>25.824250695559552</v>
      </c>
      <c r="CG383" s="42">
        <v>0.98414421465681801</v>
      </c>
      <c r="CH383" s="35">
        <v>3507.576230839165</v>
      </c>
      <c r="CI383" s="42">
        <v>0.99285532921802566</v>
      </c>
      <c r="CJ383" s="42">
        <v>0.99397165375563923</v>
      </c>
      <c r="CK383" s="43">
        <v>0.84967910102714161</v>
      </c>
      <c r="CM383" s="39"/>
      <c r="CN383" s="35"/>
      <c r="CO383" s="42">
        <v>0.99324183193370241</v>
      </c>
      <c r="CQ383" s="37">
        <v>0.94896909991671419</v>
      </c>
    </row>
    <row r="384" spans="1:95" ht="11.25" customHeight="1">
      <c r="A384" s="33">
        <v>44346</v>
      </c>
      <c r="B384" s="34">
        <v>157.12331565221152</v>
      </c>
      <c r="C384" s="35">
        <v>140.25569204489392</v>
      </c>
      <c r="D384" s="35">
        <v>140.25569204489392</v>
      </c>
      <c r="E384" s="35">
        <v>129.21340533097586</v>
      </c>
      <c r="F384" s="34">
        <v>116.43099602063496</v>
      </c>
      <c r="G384" s="36">
        <v>14.049298286437988</v>
      </c>
      <c r="H384" s="34">
        <v>14.049298286437988</v>
      </c>
      <c r="I384" s="34">
        <v>3469.8898111979165</v>
      </c>
      <c r="J384" s="35">
        <v>1013.1065142183699</v>
      </c>
      <c r="K384" s="35">
        <v>283.66982398114357</v>
      </c>
      <c r="L384" s="34">
        <v>611.28737703959143</v>
      </c>
      <c r="M384" s="34">
        <v>24.052157084147137</v>
      </c>
      <c r="N384" s="35">
        <v>12.026078542073568</v>
      </c>
      <c r="O384" s="35">
        <v>22.958877216685906</v>
      </c>
      <c r="P384" s="35">
        <v>57.943832975445375</v>
      </c>
      <c r="Q384" s="34">
        <v>8989.4854838053379</v>
      </c>
      <c r="R384" s="34">
        <v>333.17907683054608</v>
      </c>
      <c r="U384" s="36">
        <v>26.54458156338444</v>
      </c>
      <c r="V384" s="38">
        <v>0.94908542502455884</v>
      </c>
      <c r="W384" s="36">
        <v>18.971996765710486</v>
      </c>
      <c r="X384" s="35">
        <v>4081.1771882375078</v>
      </c>
      <c r="Y384" s="34">
        <v>2173.1134729984033</v>
      </c>
      <c r="Z384" s="35">
        <v>1908.0637152391048</v>
      </c>
      <c r="AA384" s="34">
        <v>894.95720102073506</v>
      </c>
      <c r="AB384" s="34">
        <v>16.867623607317608</v>
      </c>
      <c r="AC384" s="34">
        <v>11.042286713918051</v>
      </c>
      <c r="AD384" s="34">
        <v>12.603309194246927</v>
      </c>
      <c r="AE384" s="39">
        <v>14.328220701088373</v>
      </c>
      <c r="AF384" s="39">
        <v>10.854712652339677</v>
      </c>
      <c r="AG384" s="39">
        <v>6.0786390853102192</v>
      </c>
      <c r="AH384" s="35">
        <v>3445.3843211753165</v>
      </c>
      <c r="AI384" s="35">
        <v>7319.6271427835563</v>
      </c>
      <c r="AJ384" s="35">
        <v>10689.434051403328</v>
      </c>
      <c r="AK384" s="35">
        <v>2305.1570425090695</v>
      </c>
      <c r="AL384" s="35">
        <v>4904.9755329902728</v>
      </c>
      <c r="AM384" s="35">
        <v>8792.8531923096543</v>
      </c>
      <c r="AN384" s="38">
        <v>0.11040190812135334</v>
      </c>
      <c r="AO384" s="38">
        <v>0.10700630161506951</v>
      </c>
      <c r="AP384" s="38">
        <v>8.8622019824104531E-2</v>
      </c>
      <c r="AQ384" s="36">
        <v>16.786406089770846</v>
      </c>
      <c r="AR384" s="36">
        <v>10.701213650840367</v>
      </c>
      <c r="AS384" s="36">
        <v>12.188365415159076</v>
      </c>
      <c r="AT384" s="36">
        <v>12.20278882611294</v>
      </c>
      <c r="AU384" s="36">
        <v>23.056446022056473</v>
      </c>
      <c r="AV384" s="36">
        <v>69.673980468590514</v>
      </c>
      <c r="AW384" s="36">
        <v>123.17455074227973</v>
      </c>
      <c r="AX384" s="36">
        <v>96.275167122628957</v>
      </c>
      <c r="AY384" s="36">
        <v>65.098355592696379</v>
      </c>
      <c r="AZ384" s="40">
        <v>0.99478296778904751</v>
      </c>
      <c r="BA384" s="40">
        <v>0.99531926773899937</v>
      </c>
      <c r="BB384" s="40">
        <v>0.9934101216399106</v>
      </c>
      <c r="BC384" s="40">
        <v>0.99470630911426738</v>
      </c>
      <c r="BD384" s="40">
        <v>0.99529937593633611</v>
      </c>
      <c r="BE384" s="40">
        <v>0.9920760668983386</v>
      </c>
      <c r="BF384" s="36">
        <v>108.69377354247943</v>
      </c>
      <c r="BG384" s="36">
        <v>112.14292820966033</v>
      </c>
      <c r="BH384" s="36">
        <v>135.40652790150116</v>
      </c>
      <c r="BJ384" s="41"/>
      <c r="BK384" s="41"/>
      <c r="BL384" s="35">
        <v>33</v>
      </c>
      <c r="BM384" s="35">
        <v>25</v>
      </c>
      <c r="BN384" s="35">
        <v>14</v>
      </c>
      <c r="BO384" s="35">
        <v>2574</v>
      </c>
      <c r="BP384" s="35">
        <v>1200</v>
      </c>
      <c r="BQ384" s="35">
        <v>336</v>
      </c>
      <c r="BR384" s="35">
        <v>4110</v>
      </c>
      <c r="BS384" s="34">
        <v>102.37217704455058</v>
      </c>
      <c r="BT384" s="35">
        <v>11</v>
      </c>
      <c r="BU384" s="35">
        <v>21</v>
      </c>
      <c r="BV384" s="35">
        <v>53</v>
      </c>
      <c r="BW384" s="35">
        <v>22</v>
      </c>
      <c r="BX384" s="37"/>
      <c r="BY384" s="40">
        <v>0.98512743471083164</v>
      </c>
      <c r="CA384" s="38">
        <v>0.10583053191178271</v>
      </c>
      <c r="CB384" s="38">
        <v>0.10762994455069247</v>
      </c>
      <c r="CC384" s="36">
        <v>40.513219515482582</v>
      </c>
      <c r="CD384" s="36">
        <v>39.675985155770292</v>
      </c>
      <c r="CE384" s="35">
        <v>111.27782388039053</v>
      </c>
      <c r="CF384" s="36">
        <v>24.250498302264344</v>
      </c>
      <c r="CG384" s="42">
        <v>0.98512743471083164</v>
      </c>
      <c r="CH384" s="35">
        <v>3594.609133728155</v>
      </c>
      <c r="CI384" s="42">
        <v>0.99330882546909871</v>
      </c>
      <c r="CJ384" s="42">
        <v>0.99447525174278084</v>
      </c>
      <c r="CK384" s="43">
        <v>0.85021787860585851</v>
      </c>
      <c r="CM384" s="39"/>
      <c r="CN384" s="35"/>
      <c r="CO384" s="42">
        <v>0.99365368059851</v>
      </c>
      <c r="CQ384" s="37">
        <v>0.94908542502455884</v>
      </c>
    </row>
    <row r="385" spans="1:95" ht="11.25" customHeight="1">
      <c r="A385" s="33">
        <v>44345</v>
      </c>
      <c r="B385" s="34">
        <v>157.30907249450684</v>
      </c>
      <c r="C385" s="35">
        <v>140.70002406835556</v>
      </c>
      <c r="D385" s="35">
        <v>140.70002406835556</v>
      </c>
      <c r="E385" s="35">
        <v>129.83464138706526</v>
      </c>
      <c r="F385" s="34">
        <v>117.32633845011394</v>
      </c>
      <c r="G385" s="36">
        <v>14.149708320697149</v>
      </c>
      <c r="H385" s="34">
        <v>14.149708320697149</v>
      </c>
      <c r="I385" s="34">
        <v>3440.668057759603</v>
      </c>
      <c r="J385" s="35">
        <v>1004.5746154042636</v>
      </c>
      <c r="K385" s="35">
        <v>281.28089231319382</v>
      </c>
      <c r="L385" s="34">
        <v>608.81596374511719</v>
      </c>
      <c r="M385" s="34">
        <v>25.500367502371471</v>
      </c>
      <c r="N385" s="35">
        <v>12.750183751185736</v>
      </c>
      <c r="O385" s="35">
        <v>24.341259888627313</v>
      </c>
      <c r="P385" s="35">
        <v>61.432703528440364</v>
      </c>
      <c r="Q385" s="34">
        <v>9398.7606201171875</v>
      </c>
      <c r="R385" s="34">
        <v>328.89609718322754</v>
      </c>
      <c r="U385" s="36">
        <v>26.543919686917903</v>
      </c>
      <c r="V385" s="38">
        <v>0.94910656828929563</v>
      </c>
      <c r="W385" s="36">
        <v>20.11432438624351</v>
      </c>
      <c r="X385" s="35">
        <v>4049.4840215047202</v>
      </c>
      <c r="Y385" s="34">
        <v>2154.8125500421456</v>
      </c>
      <c r="Z385" s="35">
        <v>1894.6714714625746</v>
      </c>
      <c r="AA385" s="34">
        <v>890.096856058311</v>
      </c>
      <c r="AB385" s="34">
        <v>16.609048426151276</v>
      </c>
      <c r="AC385" s="34">
        <v>10.865382681290308</v>
      </c>
      <c r="AD385" s="34">
        <v>12.386185874541601</v>
      </c>
      <c r="AE385" s="39">
        <v>14.207555275003159</v>
      </c>
      <c r="AF385" s="39">
        <v>10.763299450759966</v>
      </c>
      <c r="AG385" s="39">
        <v>6.0274476924255822</v>
      </c>
      <c r="AH385" s="35">
        <v>3593.3172931830545</v>
      </c>
      <c r="AI385" s="35">
        <v>7621.3089680563644</v>
      </c>
      <c r="AJ385" s="35">
        <v>11114.070111149507</v>
      </c>
      <c r="AK385" s="35">
        <v>2405.2312453741833</v>
      </c>
      <c r="AL385" s="35">
        <v>5111.8802278545618</v>
      </c>
      <c r="AM385" s="35">
        <v>9149.1108220221431</v>
      </c>
      <c r="AN385" s="38">
        <v>0.10972590842516398</v>
      </c>
      <c r="AO385" s="38">
        <v>0.10676761836459983</v>
      </c>
      <c r="AP385" s="38">
        <v>8.9396412683132906E-2</v>
      </c>
      <c r="AQ385" s="36">
        <v>16.717487442549917</v>
      </c>
      <c r="AR385" s="36">
        <v>10.633468374491551</v>
      </c>
      <c r="AS385" s="36">
        <v>12.066384279776489</v>
      </c>
      <c r="AT385" s="36">
        <v>12.29509676670102</v>
      </c>
      <c r="AU385" s="36">
        <v>23.258286461518658</v>
      </c>
      <c r="AV385" s="36">
        <v>70.396445501024189</v>
      </c>
      <c r="AW385" s="36">
        <v>122.89243465261906</v>
      </c>
      <c r="AX385" s="36">
        <v>95.679929567183606</v>
      </c>
      <c r="AY385" s="36">
        <v>63.992391005423919</v>
      </c>
      <c r="AZ385" s="40">
        <v>0.99469897799818319</v>
      </c>
      <c r="BA385" s="40">
        <v>0.99523829612517289</v>
      </c>
      <c r="BB385" s="40">
        <v>0.99328539081846401</v>
      </c>
      <c r="BC385" s="40">
        <v>0.99488818516292454</v>
      </c>
      <c r="BD385" s="40">
        <v>0.99545015035078777</v>
      </c>
      <c r="BE385" s="40">
        <v>0.99230565167802121</v>
      </c>
      <c r="BF385" s="36">
        <v>109.36341445907757</v>
      </c>
      <c r="BG385" s="36">
        <v>112.39362817873582</v>
      </c>
      <c r="BH385" s="36">
        <v>134.23357425464266</v>
      </c>
      <c r="BJ385" s="41"/>
      <c r="BK385" s="41"/>
      <c r="BL385" s="35">
        <v>33</v>
      </c>
      <c r="BM385" s="35">
        <v>25</v>
      </c>
      <c r="BN385" s="35">
        <v>14</v>
      </c>
      <c r="BO385" s="35">
        <v>2574</v>
      </c>
      <c r="BP385" s="35">
        <v>1200</v>
      </c>
      <c r="BQ385" s="35">
        <v>336</v>
      </c>
      <c r="BR385" s="35">
        <v>4110</v>
      </c>
      <c r="BS385" s="34">
        <v>103.21435848871867</v>
      </c>
      <c r="BT385" s="35">
        <v>11</v>
      </c>
      <c r="BU385" s="35">
        <v>21</v>
      </c>
      <c r="BV385" s="35">
        <v>53</v>
      </c>
      <c r="BW385" s="35">
        <v>22</v>
      </c>
      <c r="BX385" s="37"/>
      <c r="BY385" s="40">
        <v>0.98489337040590919</v>
      </c>
      <c r="CA385" s="38">
        <v>0.10552653628705848</v>
      </c>
      <c r="CB385" s="38">
        <v>0.10720020072638066</v>
      </c>
      <c r="CC385" s="36">
        <v>39.860616981983185</v>
      </c>
      <c r="CD385" s="36">
        <v>39.417340096817952</v>
      </c>
      <c r="CE385" s="35">
        <v>110.60729155743549</v>
      </c>
      <c r="CF385" s="36">
        <v>24.459011197237672</v>
      </c>
      <c r="CG385" s="42">
        <v>0.98489337040590919</v>
      </c>
      <c r="CH385" s="35">
        <v>3746.8181837513539</v>
      </c>
      <c r="CI385" s="42">
        <v>0.99319412732302903</v>
      </c>
      <c r="CJ385" s="42">
        <v>0.9946548086654563</v>
      </c>
      <c r="CK385" s="43">
        <v>0.84965591652862194</v>
      </c>
      <c r="CM385" s="39"/>
      <c r="CN385" s="35"/>
      <c r="CO385" s="42">
        <v>0.99359911308347038</v>
      </c>
      <c r="CQ385" s="37">
        <v>0.94910656828929563</v>
      </c>
    </row>
    <row r="386" spans="1:95" ht="11.25" customHeight="1">
      <c r="A386" s="33">
        <v>44344</v>
      </c>
      <c r="B386" s="34">
        <v>158.76214218139648</v>
      </c>
      <c r="C386" s="35">
        <v>141.99148388703665</v>
      </c>
      <c r="D386" s="35">
        <v>141.99148388703665</v>
      </c>
      <c r="E386" s="35">
        <v>131.11138909061751</v>
      </c>
      <c r="F386" s="34">
        <v>118.46702893575032</v>
      </c>
      <c r="G386" s="36">
        <v>14.375697394212088</v>
      </c>
      <c r="H386" s="34">
        <v>14.375697394212088</v>
      </c>
      <c r="I386" s="34">
        <v>3472.1088943481445</v>
      </c>
      <c r="J386" s="35">
        <v>1013.7544217074875</v>
      </c>
      <c r="K386" s="35">
        <v>283.85123807809651</v>
      </c>
      <c r="L386" s="34">
        <v>613.61606915791833</v>
      </c>
      <c r="M386" s="34">
        <v>26.10837334394455</v>
      </c>
      <c r="N386" s="35">
        <v>13.054186671972275</v>
      </c>
      <c r="O386" s="35">
        <v>24.921629101037979</v>
      </c>
      <c r="P386" s="35">
        <v>62.897444874048233</v>
      </c>
      <c r="Q386" s="34">
        <v>9593.2386779785156</v>
      </c>
      <c r="R386" s="34">
        <v>335.12531407674152</v>
      </c>
      <c r="U386" s="36">
        <v>26.706863244374592</v>
      </c>
      <c r="V386" s="38">
        <v>0.94391842210922428</v>
      </c>
      <c r="W386" s="36">
        <v>20.593910679460439</v>
      </c>
      <c r="X386" s="35">
        <v>4085.724963506063</v>
      </c>
      <c r="Y386" s="34">
        <v>2174.5032345625605</v>
      </c>
      <c r="Z386" s="35">
        <v>1911.2217289435023</v>
      </c>
      <c r="AA386" s="34">
        <v>897.4673072360149</v>
      </c>
      <c r="AB386" s="34">
        <v>16.770658294359844</v>
      </c>
      <c r="AC386" s="34">
        <v>10.880094796419144</v>
      </c>
      <c r="AD386" s="34">
        <v>12.386165539423624</v>
      </c>
      <c r="AE386" s="39">
        <v>14.337383964148749</v>
      </c>
      <c r="AF386" s="39">
        <v>10.861654518294509</v>
      </c>
      <c r="AG386" s="39">
        <v>6.082526530244925</v>
      </c>
      <c r="AH386" s="35">
        <v>3658.0096262272773</v>
      </c>
      <c r="AI386" s="35">
        <v>7761.8460466112883</v>
      </c>
      <c r="AJ386" s="35">
        <v>11323.284871871794</v>
      </c>
      <c r="AK386" s="35">
        <v>2448.2752518210391</v>
      </c>
      <c r="AL386" s="35">
        <v>5204.8890456183344</v>
      </c>
      <c r="AM386" s="35">
        <v>9319.4680860604258</v>
      </c>
      <c r="AN386" s="38">
        <v>0.1092939206244907</v>
      </c>
      <c r="AO386" s="38">
        <v>0.10649098663467366</v>
      </c>
      <c r="AP386" s="38">
        <v>8.9526740983823419E-2</v>
      </c>
      <c r="AQ386" s="36">
        <v>16.657749403554156</v>
      </c>
      <c r="AR386" s="36">
        <v>10.512129782171272</v>
      </c>
      <c r="AS386" s="36">
        <v>11.920881158759592</v>
      </c>
      <c r="AT386" s="36">
        <v>12.411719880101641</v>
      </c>
      <c r="AU386" s="36">
        <v>23.472012559192184</v>
      </c>
      <c r="AV386" s="36">
        <v>71.013662810829388</v>
      </c>
      <c r="AW386" s="36">
        <v>123.82501031425916</v>
      </c>
      <c r="AX386" s="36">
        <v>96.27590201202851</v>
      </c>
      <c r="AY386" s="36">
        <v>64.130658413039953</v>
      </c>
      <c r="AZ386" s="40">
        <v>0.99466800693171142</v>
      </c>
      <c r="BA386" s="40">
        <v>0.99521188081386325</v>
      </c>
      <c r="BB386" s="40">
        <v>0.99325096193331819</v>
      </c>
      <c r="BC386" s="40">
        <v>0.99493042301070111</v>
      </c>
      <c r="BD386" s="40">
        <v>0.99549039136983108</v>
      </c>
      <c r="BE386" s="40">
        <v>0.9923800733952779</v>
      </c>
      <c r="BF386" s="36">
        <v>109.795676936408</v>
      </c>
      <c r="BG386" s="36">
        <v>112.68559320580826</v>
      </c>
      <c r="BH386" s="36">
        <v>134.03816410750704</v>
      </c>
      <c r="BJ386" s="41"/>
      <c r="BK386" s="41"/>
      <c r="BL386" s="35">
        <v>33</v>
      </c>
      <c r="BM386" s="35">
        <v>25</v>
      </c>
      <c r="BN386" s="35">
        <v>14</v>
      </c>
      <c r="BO386" s="35">
        <v>2574</v>
      </c>
      <c r="BP386" s="35">
        <v>1200</v>
      </c>
      <c r="BQ386" s="35">
        <v>336</v>
      </c>
      <c r="BR386" s="35">
        <v>4110</v>
      </c>
      <c r="BS386" s="34">
        <v>104.10218501091003</v>
      </c>
      <c r="BT386" s="35">
        <v>11</v>
      </c>
      <c r="BU386" s="35">
        <v>21</v>
      </c>
      <c r="BV386" s="35">
        <v>53</v>
      </c>
      <c r="BW386" s="35">
        <v>22</v>
      </c>
      <c r="BX386" s="37"/>
      <c r="BY386" s="40">
        <v>0.98480386142186815</v>
      </c>
      <c r="CA386" s="38">
        <v>0.10523423300524248</v>
      </c>
      <c r="CB386" s="38">
        <v>0.10685954272983264</v>
      </c>
      <c r="CC386" s="36">
        <v>40.036918630202614</v>
      </c>
      <c r="CD386" s="36">
        <v>39.09076034448502</v>
      </c>
      <c r="CE386" s="35">
        <v>111.37945149922263</v>
      </c>
      <c r="CF386" s="36">
        <v>24.684622831478901</v>
      </c>
      <c r="CG386" s="42">
        <v>0.98480386142186815</v>
      </c>
      <c r="CH386" s="35">
        <v>3814.8585474077031</v>
      </c>
      <c r="CI386" s="42">
        <v>0.99315613593020746</v>
      </c>
      <c r="CJ386" s="42">
        <v>0.99470155694715501</v>
      </c>
      <c r="CK386" s="43">
        <v>0.84981464130875828</v>
      </c>
      <c r="CM386" s="39"/>
      <c r="CN386" s="35"/>
      <c r="CO386" s="42">
        <v>0.99354007085375029</v>
      </c>
      <c r="CQ386" s="37">
        <v>0.94391842210922428</v>
      </c>
    </row>
    <row r="387" spans="1:95" ht="11.25" customHeight="1">
      <c r="A387" s="33">
        <v>44343</v>
      </c>
      <c r="B387" s="34">
        <v>155.41081285476685</v>
      </c>
      <c r="C387" s="35">
        <v>139.09038425485292</v>
      </c>
      <c r="D387" s="35">
        <v>139.09038425485292</v>
      </c>
      <c r="E387" s="35">
        <v>128.51952296495438</v>
      </c>
      <c r="F387" s="34">
        <v>116.4820655186971</v>
      </c>
      <c r="G387" s="36">
        <v>14.174352069695791</v>
      </c>
      <c r="H387" s="34">
        <v>14.174352069695791</v>
      </c>
      <c r="I387" s="34">
        <v>3404.0524749755859</v>
      </c>
      <c r="J387" s="35">
        <v>993.88393429944119</v>
      </c>
      <c r="K387" s="35">
        <v>278.28750160384351</v>
      </c>
      <c r="L387" s="34">
        <v>600.68751525878906</v>
      </c>
      <c r="M387" s="34">
        <v>26.660342315832775</v>
      </c>
      <c r="N387" s="35">
        <v>13.330171157916388</v>
      </c>
      <c r="O387" s="35">
        <v>25.448508574204013</v>
      </c>
      <c r="P387" s="35">
        <v>64.227188306324422</v>
      </c>
      <c r="Q387" s="34">
        <v>9569.2503560384121</v>
      </c>
      <c r="R387" s="34">
        <v>317.16775862375897</v>
      </c>
      <c r="U387" s="36">
        <v>26.651063892576431</v>
      </c>
      <c r="V387" s="38">
        <v>0.94569124586970144</v>
      </c>
      <c r="W387" s="36">
        <v>21.029295893052701</v>
      </c>
      <c r="X387" s="35">
        <v>4004.739990234375</v>
      </c>
      <c r="Y387" s="34">
        <v>2131.8810390723011</v>
      </c>
      <c r="Z387" s="35">
        <v>1872.8589511620737</v>
      </c>
      <c r="AA387" s="34">
        <v>878.97501686263263</v>
      </c>
      <c r="AB387" s="34">
        <v>16.320428599913914</v>
      </c>
      <c r="AC387" s="34">
        <v>10.570861289898554</v>
      </c>
      <c r="AD387" s="34">
        <v>12.05274381240209</v>
      </c>
      <c r="AE387" s="39">
        <v>14.056358499377808</v>
      </c>
      <c r="AF387" s="39">
        <v>10.648756438922584</v>
      </c>
      <c r="AG387" s="39">
        <v>5.9633036057966464</v>
      </c>
      <c r="AH387" s="35">
        <v>3653.3297416512892</v>
      </c>
      <c r="AI387" s="35">
        <v>7755.486007675474</v>
      </c>
      <c r="AJ387" s="35">
        <v>11318.705063607818</v>
      </c>
      <c r="AK387" s="35">
        <v>2444.9185247732894</v>
      </c>
      <c r="AL387" s="35">
        <v>5199.278295617708</v>
      </c>
      <c r="AM387" s="35">
        <v>9313.6435646665286</v>
      </c>
      <c r="AN387" s="38">
        <v>0.1099335225777012</v>
      </c>
      <c r="AO387" s="38">
        <v>0.10740486056795281</v>
      </c>
      <c r="AP387" s="38">
        <v>9.0842495639306048E-2</v>
      </c>
      <c r="AQ387" s="36">
        <v>16.706794612892395</v>
      </c>
      <c r="AR387" s="36">
        <v>10.531507866449498</v>
      </c>
      <c r="AS387" s="36">
        <v>11.971430004051127</v>
      </c>
      <c r="AT387" s="36">
        <v>12.466126787415972</v>
      </c>
      <c r="AU387" s="36">
        <v>23.567985566086129</v>
      </c>
      <c r="AV387" s="36">
        <v>71.271705025248991</v>
      </c>
      <c r="AW387" s="36">
        <v>120.91830471703723</v>
      </c>
      <c r="AX387" s="36">
        <v>93.761452604990339</v>
      </c>
      <c r="AY387" s="36">
        <v>62.079360290328914</v>
      </c>
      <c r="AZ387" s="40">
        <v>0.99454780557190448</v>
      </c>
      <c r="BA387" s="40">
        <v>0.99510537672206278</v>
      </c>
      <c r="BB387" s="40">
        <v>0.9931039675439175</v>
      </c>
      <c r="BC387" s="40">
        <v>0.99490120972903517</v>
      </c>
      <c r="BD387" s="40">
        <v>0.99546706596068324</v>
      </c>
      <c r="BE387" s="40">
        <v>0.99234760225357621</v>
      </c>
      <c r="BF387" s="36">
        <v>109.15687698007112</v>
      </c>
      <c r="BG387" s="36">
        <v>111.72678719142185</v>
      </c>
      <c r="BH387" s="36">
        <v>132.09676721835675</v>
      </c>
      <c r="BJ387" s="41"/>
      <c r="BK387" s="41"/>
      <c r="BL387" s="35">
        <v>33</v>
      </c>
      <c r="BM387" s="35">
        <v>25</v>
      </c>
      <c r="BN387" s="35">
        <v>14</v>
      </c>
      <c r="BO387" s="35">
        <v>2574</v>
      </c>
      <c r="BP387" s="35">
        <v>1200</v>
      </c>
      <c r="BQ387" s="35">
        <v>336</v>
      </c>
      <c r="BR387" s="35">
        <v>4110</v>
      </c>
      <c r="BS387" s="34">
        <v>102.3433694044749</v>
      </c>
      <c r="BT387" s="35">
        <v>11</v>
      </c>
      <c r="BU387" s="35">
        <v>21</v>
      </c>
      <c r="BV387" s="35">
        <v>53</v>
      </c>
      <c r="BW387" s="35">
        <v>22</v>
      </c>
      <c r="BX387" s="37"/>
      <c r="BY387" s="40">
        <v>0.98446017816433995</v>
      </c>
      <c r="CA387" s="38">
        <v>0.1060697864244385</v>
      </c>
      <c r="CB387" s="38">
        <v>0.10763450081054819</v>
      </c>
      <c r="CC387" s="36">
        <v>38.944033702214561</v>
      </c>
      <c r="CD387" s="36">
        <v>39.209732483393019</v>
      </c>
      <c r="CE387" s="35">
        <v>108.52559821029053</v>
      </c>
      <c r="CF387" s="36">
        <v>24.786232087389731</v>
      </c>
      <c r="CG387" s="42">
        <v>0.98446017816433995</v>
      </c>
      <c r="CH387" s="35">
        <v>3810.6419647775301</v>
      </c>
      <c r="CI387" s="42">
        <v>0.99300371366235429</v>
      </c>
      <c r="CJ387" s="42">
        <v>0.9946737065270892</v>
      </c>
      <c r="CK387" s="43">
        <v>0.85000586387041965</v>
      </c>
      <c r="CM387" s="39"/>
      <c r="CN387" s="35"/>
      <c r="CO387" s="42">
        <v>0.99351347986233562</v>
      </c>
      <c r="CQ387" s="37">
        <v>0.94569124586970144</v>
      </c>
    </row>
    <row r="388" spans="1:95" ht="11.25" customHeight="1">
      <c r="A388" s="33">
        <v>44342</v>
      </c>
      <c r="B388" s="34">
        <v>157.1687151590983</v>
      </c>
      <c r="C388" s="35">
        <v>140.41323103507358</v>
      </c>
      <c r="D388" s="35">
        <v>140.41323103507358</v>
      </c>
      <c r="E388" s="35">
        <v>129.57119572162625</v>
      </c>
      <c r="F388" s="34">
        <v>117.18547590573628</v>
      </c>
      <c r="G388" s="36">
        <v>14.113470007975897</v>
      </c>
      <c r="H388" s="34">
        <v>14.113470007975897</v>
      </c>
      <c r="I388" s="34">
        <v>3465.5255635579429</v>
      </c>
      <c r="J388" s="35">
        <v>1011.8322813307861</v>
      </c>
      <c r="K388" s="35">
        <v>283.31303877262013</v>
      </c>
      <c r="L388" s="34">
        <v>611.29957580566406</v>
      </c>
      <c r="M388" s="34">
        <v>25.798686385154724</v>
      </c>
      <c r="N388" s="35">
        <v>12.899343192577362</v>
      </c>
      <c r="O388" s="35">
        <v>24.626018822193146</v>
      </c>
      <c r="P388" s="35">
        <v>62.151380836963654</v>
      </c>
      <c r="Q388" s="34">
        <v>9583.1420694986973</v>
      </c>
      <c r="R388" s="34">
        <v>327.48916562398273</v>
      </c>
      <c r="U388" s="36">
        <v>26.729375962857844</v>
      </c>
      <c r="V388" s="38">
        <v>0.94320428925971245</v>
      </c>
      <c r="W388" s="36">
        <v>20.349634045144935</v>
      </c>
      <c r="X388" s="35">
        <v>4076.8251393636069</v>
      </c>
      <c r="Y388" s="34">
        <v>2170.3802434545364</v>
      </c>
      <c r="Z388" s="35">
        <v>1906.4448959090703</v>
      </c>
      <c r="AA388" s="34">
        <v>894.61261457828414</v>
      </c>
      <c r="AB388" s="34">
        <v>16.755484124024708</v>
      </c>
      <c r="AC388" s="34">
        <v>10.842035313447317</v>
      </c>
      <c r="AD388" s="34">
        <v>12.272369772195816</v>
      </c>
      <c r="AE388" s="39">
        <v>14.310199407392547</v>
      </c>
      <c r="AF388" s="39">
        <v>10.841060157115566</v>
      </c>
      <c r="AG388" s="39">
        <v>6.0709936879847177</v>
      </c>
      <c r="AH388" s="35">
        <v>3651.3208594620455</v>
      </c>
      <c r="AI388" s="35">
        <v>7753.215751727842</v>
      </c>
      <c r="AJ388" s="35">
        <v>11317.718173377871</v>
      </c>
      <c r="AK388" s="35">
        <v>2443.3036944828773</v>
      </c>
      <c r="AL388" s="35">
        <v>5197.0046799425963</v>
      </c>
      <c r="AM388" s="35">
        <v>9311.8141126020055</v>
      </c>
      <c r="AN388" s="38">
        <v>0.11016028106487241</v>
      </c>
      <c r="AO388" s="38">
        <v>0.10761601161629196</v>
      </c>
      <c r="AP388" s="38">
        <v>9.086798771899042E-2</v>
      </c>
      <c r="AQ388" s="36">
        <v>16.699773149356091</v>
      </c>
      <c r="AR388" s="36">
        <v>10.51819703463493</v>
      </c>
      <c r="AS388" s="36">
        <v>11.872251256903604</v>
      </c>
      <c r="AT388" s="36">
        <v>12.256870836180251</v>
      </c>
      <c r="AU388" s="36">
        <v>23.167200116185715</v>
      </c>
      <c r="AV388" s="36">
        <v>70.042815420214552</v>
      </c>
      <c r="AW388" s="36">
        <v>122.52548133265857</v>
      </c>
      <c r="AX388" s="36">
        <v>95.016850064771987</v>
      </c>
      <c r="AY388" s="36">
        <v>63.016552146880166</v>
      </c>
      <c r="AZ388" s="40">
        <v>0.99472053219511569</v>
      </c>
      <c r="BA388" s="40">
        <v>0.99526149766282968</v>
      </c>
      <c r="BB388" s="40">
        <v>0.99332553462886974</v>
      </c>
      <c r="BC388" s="40">
        <v>0.99498348450753105</v>
      </c>
      <c r="BD388" s="40">
        <v>0.99554220141351846</v>
      </c>
      <c r="BE388" s="40">
        <v>0.99247806983975084</v>
      </c>
      <c r="BF388" s="36">
        <v>108.93218394144534</v>
      </c>
      <c r="BG388" s="36">
        <v>111.50757047925499</v>
      </c>
      <c r="BH388" s="36">
        <v>132.05970882848251</v>
      </c>
      <c r="BJ388" s="41"/>
      <c r="BK388" s="41"/>
      <c r="BL388" s="35">
        <v>33</v>
      </c>
      <c r="BM388" s="35">
        <v>25</v>
      </c>
      <c r="BN388" s="35">
        <v>14</v>
      </c>
      <c r="BO388" s="35">
        <v>2574</v>
      </c>
      <c r="BP388" s="35">
        <v>1200</v>
      </c>
      <c r="BQ388" s="35">
        <v>336</v>
      </c>
      <c r="BR388" s="35">
        <v>4110</v>
      </c>
      <c r="BS388" s="34">
        <v>103.06342832247417</v>
      </c>
      <c r="BT388" s="35">
        <v>11</v>
      </c>
      <c r="BU388" s="35">
        <v>21</v>
      </c>
      <c r="BV388" s="35">
        <v>53</v>
      </c>
      <c r="BW388" s="35">
        <v>22</v>
      </c>
      <c r="BX388" s="37"/>
      <c r="BY388" s="40">
        <v>0.9849511870215365</v>
      </c>
      <c r="CA388" s="38">
        <v>0.10625934790598555</v>
      </c>
      <c r="CB388" s="38">
        <v>0.10784024848518556</v>
      </c>
      <c r="CC388" s="36">
        <v>39.869889209667839</v>
      </c>
      <c r="CD388" s="36">
        <v>39.090221440894624</v>
      </c>
      <c r="CE388" s="35">
        <v>110.12743312623795</v>
      </c>
      <c r="CF388" s="36">
        <v>24.365742692492486</v>
      </c>
      <c r="CG388" s="42">
        <v>0.9849511870215365</v>
      </c>
      <c r="CH388" s="35">
        <v>3808.8172426677165</v>
      </c>
      <c r="CI388" s="42">
        <v>0.99322658853353507</v>
      </c>
      <c r="CJ388" s="42">
        <v>0.99476140757060216</v>
      </c>
      <c r="CK388" s="43">
        <v>0.85005499257172257</v>
      </c>
      <c r="CM388" s="39"/>
      <c r="CN388" s="35"/>
      <c r="CO388" s="42">
        <v>0.99362352131268838</v>
      </c>
      <c r="CQ388" s="37">
        <v>0.94320428925971245</v>
      </c>
    </row>
    <row r="389" spans="1:95" ht="11.25" customHeight="1">
      <c r="A389" s="33">
        <v>44341</v>
      </c>
      <c r="B389" s="34">
        <v>156.47659746805826</v>
      </c>
      <c r="C389" s="35">
        <v>139.70293093721071</v>
      </c>
      <c r="D389" s="35">
        <v>139.70293093721071</v>
      </c>
      <c r="E389" s="35">
        <v>128.85071944197017</v>
      </c>
      <c r="F389" s="34">
        <v>116.25744422276814</v>
      </c>
      <c r="G389" s="36">
        <v>13.750902503728867</v>
      </c>
      <c r="H389" s="34">
        <v>13.750902503728867</v>
      </c>
      <c r="I389" s="34">
        <v>3471.3624979654946</v>
      </c>
      <c r="J389" s="35">
        <v>998.4947209570272</v>
      </c>
      <c r="K389" s="35">
        <v>285.5270010566478</v>
      </c>
      <c r="L389" s="34">
        <v>613.18545405069983</v>
      </c>
      <c r="M389" s="34">
        <v>25.862971663475037</v>
      </c>
      <c r="N389" s="35">
        <v>12.931485831737518</v>
      </c>
      <c r="O389" s="35">
        <v>24.68738204240799</v>
      </c>
      <c r="P389" s="35">
        <v>62.306249916553497</v>
      </c>
      <c r="Q389" s="34">
        <v>9472.00732421875</v>
      </c>
      <c r="R389" s="34">
        <v>324.69157600402832</v>
      </c>
      <c r="U389" s="36">
        <v>26.740286615159775</v>
      </c>
      <c r="V389" s="38">
        <v>0.94285842207443216</v>
      </c>
      <c r="W389" s="36">
        <v>20.374104872138002</v>
      </c>
      <c r="X389" s="35">
        <v>4084.5479520161944</v>
      </c>
      <c r="Y389" s="34">
        <v>2187.3407759518195</v>
      </c>
      <c r="Z389" s="35">
        <v>1897.2071760643748</v>
      </c>
      <c r="AA389" s="34">
        <v>898.71245510734764</v>
      </c>
      <c r="AB389" s="34">
        <v>16.773666530847549</v>
      </c>
      <c r="AC389" s="34">
        <v>10.85221149524053</v>
      </c>
      <c r="AD389" s="34">
        <v>12.564596513907114</v>
      </c>
      <c r="AE389" s="39">
        <v>14.42202709418782</v>
      </c>
      <c r="AF389" s="39">
        <v>10.698157724539577</v>
      </c>
      <c r="AG389" s="39">
        <v>6.1184357369281672</v>
      </c>
      <c r="AH389" s="35">
        <v>3642.7630798480736</v>
      </c>
      <c r="AI389" s="35">
        <v>7662.5465642667414</v>
      </c>
      <c r="AJ389" s="35">
        <v>11201.563691843312</v>
      </c>
      <c r="AK389" s="35">
        <v>2428.4332982007522</v>
      </c>
      <c r="AL389" s="35">
        <v>5163.4726407699109</v>
      </c>
      <c r="AM389" s="35">
        <v>9209.159872725666</v>
      </c>
      <c r="AN389" s="38">
        <v>0.11122018050550142</v>
      </c>
      <c r="AO389" s="38">
        <v>0.1063654514826799</v>
      </c>
      <c r="AP389" s="38">
        <v>9.1468499350737961E-2</v>
      </c>
      <c r="AQ389" s="36">
        <v>16.724246329400174</v>
      </c>
      <c r="AR389" s="36">
        <v>10.55710271466676</v>
      </c>
      <c r="AS389" s="36">
        <v>12.082838404616306</v>
      </c>
      <c r="AT389" s="36">
        <v>12.45469372080473</v>
      </c>
      <c r="AU389" s="36">
        <v>23.059164549500807</v>
      </c>
      <c r="AV389" s="36">
        <v>71.528653539833755</v>
      </c>
      <c r="AW389" s="36">
        <v>122.26135263706055</v>
      </c>
      <c r="AX389" s="36">
        <v>94.83199639222407</v>
      </c>
      <c r="AY389" s="36">
        <v>63.068911214594721</v>
      </c>
      <c r="AZ389" s="40">
        <v>0.99467496766688279</v>
      </c>
      <c r="BA389" s="40">
        <v>0.99521884131863492</v>
      </c>
      <c r="BB389" s="40">
        <v>0.99323431770349835</v>
      </c>
      <c r="BC389" s="40">
        <v>0.9948713049973279</v>
      </c>
      <c r="BD389" s="40">
        <v>0.99553417512713649</v>
      </c>
      <c r="BE389" s="40">
        <v>0.99223287959722839</v>
      </c>
      <c r="BF389" s="36">
        <v>107.89408851396739</v>
      </c>
      <c r="BG389" s="36">
        <v>112.8185875462958</v>
      </c>
      <c r="BH389" s="36">
        <v>131.19270661679644</v>
      </c>
      <c r="BJ389" s="41"/>
      <c r="BK389" s="41"/>
      <c r="BL389" s="35">
        <v>33</v>
      </c>
      <c r="BM389" s="35">
        <v>24.479166666666668</v>
      </c>
      <c r="BN389" s="35">
        <v>14</v>
      </c>
      <c r="BO389" s="35">
        <v>2574</v>
      </c>
      <c r="BP389" s="35">
        <v>1175</v>
      </c>
      <c r="BQ389" s="35">
        <v>336</v>
      </c>
      <c r="BR389" s="35">
        <v>4085</v>
      </c>
      <c r="BS389" s="34">
        <v>102.49259058634441</v>
      </c>
      <c r="BT389" s="35">
        <v>11</v>
      </c>
      <c r="BU389" s="35">
        <v>21</v>
      </c>
      <c r="BV389" s="35">
        <v>53</v>
      </c>
      <c r="BW389" s="35">
        <v>22</v>
      </c>
      <c r="BX389" s="37"/>
      <c r="BY389" s="40">
        <v>0.98477690735111556</v>
      </c>
      <c r="CA389" s="38">
        <v>0.10650639823343638</v>
      </c>
      <c r="CB389" s="38">
        <v>0.10819915933785984</v>
      </c>
      <c r="CC389" s="36">
        <v>40.190474539995193</v>
      </c>
      <c r="CD389" s="36">
        <v>39.364187448683239</v>
      </c>
      <c r="CE389" s="35">
        <v>109.93351253763291</v>
      </c>
      <c r="CF389" s="36">
        <v>24.691709634076453</v>
      </c>
      <c r="CG389" s="42">
        <v>0.98477690735111556</v>
      </c>
      <c r="CH389" s="35">
        <v>3772.8630060487649</v>
      </c>
      <c r="CI389" s="42">
        <v>0.99314500112460724</v>
      </c>
      <c r="CJ389" s="42">
        <v>0.99466127537485072</v>
      </c>
      <c r="CK389" s="43">
        <v>0.84987678899741592</v>
      </c>
      <c r="CM389" s="39"/>
      <c r="CN389" s="35"/>
      <c r="CO389" s="42">
        <v>0.99353821624803229</v>
      </c>
      <c r="CQ389" s="37">
        <v>0.94285842207443216</v>
      </c>
    </row>
    <row r="390" spans="1:95" ht="11.25" customHeight="1">
      <c r="A390" s="33">
        <v>44340</v>
      </c>
      <c r="B390" s="34">
        <v>154.94060786565146</v>
      </c>
      <c r="C390" s="35">
        <v>138.06827570994696</v>
      </c>
      <c r="D390" s="35">
        <v>138.06827570994696</v>
      </c>
      <c r="E390" s="35">
        <v>126.97134946783385</v>
      </c>
      <c r="F390" s="34">
        <v>114.18415824572246</v>
      </c>
      <c r="G390" s="36">
        <v>13.714153776566187</v>
      </c>
      <c r="H390" s="34">
        <v>13.714153776566187</v>
      </c>
      <c r="I390" s="34">
        <v>3470.5720062255859</v>
      </c>
      <c r="J390" s="35">
        <v>984.26857488229325</v>
      </c>
      <c r="K390" s="35">
        <v>287.07833434066885</v>
      </c>
      <c r="L390" s="34">
        <v>613.85563532511389</v>
      </c>
      <c r="M390" s="34">
        <v>24.825852473576862</v>
      </c>
      <c r="N390" s="35">
        <v>12.412926236788431</v>
      </c>
      <c r="O390" s="35">
        <v>23.697404633868825</v>
      </c>
      <c r="P390" s="35">
        <v>59.807735504526079</v>
      </c>
      <c r="Q390" s="34">
        <v>8903.6635640462246</v>
      </c>
      <c r="R390" s="34">
        <v>321.26641782124835</v>
      </c>
      <c r="U390" s="36">
        <v>26.467517217000324</v>
      </c>
      <c r="V390" s="38">
        <v>0.95155099913320929</v>
      </c>
      <c r="W390" s="36">
        <v>19.533648794000754</v>
      </c>
      <c r="X390" s="35">
        <v>4084.4276415506997</v>
      </c>
      <c r="Y390" s="34">
        <v>2199.2250970026239</v>
      </c>
      <c r="Z390" s="35">
        <v>1885.2025445480758</v>
      </c>
      <c r="AA390" s="34">
        <v>900.9339696657828</v>
      </c>
      <c r="AB390" s="34">
        <v>16.872332155704498</v>
      </c>
      <c r="AC390" s="34">
        <v>11.096926242113113</v>
      </c>
      <c r="AD390" s="34">
        <v>12.424246708552042</v>
      </c>
      <c r="AE390" s="39">
        <v>14.500385254962355</v>
      </c>
      <c r="AF390" s="39">
        <v>10.545734730881714</v>
      </c>
      <c r="AG390" s="39">
        <v>6.1516785930143323</v>
      </c>
      <c r="AH390" s="35">
        <v>3476.2391007859615</v>
      </c>
      <c r="AI390" s="35">
        <v>7248.134055811297</v>
      </c>
      <c r="AJ390" s="35">
        <v>10609.857281888573</v>
      </c>
      <c r="AK390" s="35">
        <v>2309.2833033883639</v>
      </c>
      <c r="AL390" s="35">
        <v>4908.4155282045031</v>
      </c>
      <c r="AM390" s="35">
        <v>8716.5320512454709</v>
      </c>
      <c r="AN390" s="38">
        <v>0.11374427763290831</v>
      </c>
      <c r="AO390" s="38">
        <v>0.10632109056021009</v>
      </c>
      <c r="AP390" s="38">
        <v>9.2067283592906474E-2</v>
      </c>
      <c r="AQ390" s="36">
        <v>16.873900021573071</v>
      </c>
      <c r="AR390" s="36">
        <v>10.852071201724444</v>
      </c>
      <c r="AS390" s="36">
        <v>11.913674013530969</v>
      </c>
      <c r="AT390" s="36">
        <v>12.756941993175603</v>
      </c>
      <c r="AU390" s="36">
        <v>23.164519963087969</v>
      </c>
      <c r="AV390" s="36">
        <v>73.607301422240425</v>
      </c>
      <c r="AW390" s="36">
        <v>121.30593612547513</v>
      </c>
      <c r="AX390" s="36">
        <v>94.382068194471046</v>
      </c>
      <c r="AY390" s="36">
        <v>63.579978501507235</v>
      </c>
      <c r="AZ390" s="40">
        <v>0.99462477114931069</v>
      </c>
      <c r="BA390" s="40">
        <v>0.99517208669524815</v>
      </c>
      <c r="BB390" s="40">
        <v>0.99313858594760973</v>
      </c>
      <c r="BC390" s="40">
        <v>0.99447580036002614</v>
      </c>
      <c r="BD390" s="40">
        <v>0.99528065221251527</v>
      </c>
      <c r="BE390" s="40">
        <v>0.99155543730126905</v>
      </c>
      <c r="BF390" s="36">
        <v>105.49981282335894</v>
      </c>
      <c r="BG390" s="36">
        <v>112.86565945450256</v>
      </c>
      <c r="BH390" s="36">
        <v>130.33945970493005</v>
      </c>
      <c r="BJ390" s="41"/>
      <c r="BK390" s="41"/>
      <c r="BL390" s="35">
        <v>33</v>
      </c>
      <c r="BM390" s="35">
        <v>24</v>
      </c>
      <c r="BN390" s="35">
        <v>14</v>
      </c>
      <c r="BO390" s="35">
        <v>2574</v>
      </c>
      <c r="BP390" s="35">
        <v>1152</v>
      </c>
      <c r="BQ390" s="35">
        <v>336</v>
      </c>
      <c r="BR390" s="35">
        <v>4062</v>
      </c>
      <c r="BS390" s="34">
        <v>100.48409175872803</v>
      </c>
      <c r="BT390" s="35">
        <v>11</v>
      </c>
      <c r="BU390" s="35">
        <v>21</v>
      </c>
      <c r="BV390" s="35">
        <v>53</v>
      </c>
      <c r="BW390" s="35">
        <v>22</v>
      </c>
      <c r="BX390" s="37"/>
      <c r="BY390" s="40">
        <v>0.98459142822996781</v>
      </c>
      <c r="CA390" s="38">
        <v>0.10790053872324459</v>
      </c>
      <c r="CB390" s="38">
        <v>0.10984595623822861</v>
      </c>
      <c r="CC390" s="36">
        <v>40.393505106369652</v>
      </c>
      <c r="CD390" s="36">
        <v>39.639645236828486</v>
      </c>
      <c r="CE390" s="35">
        <v>109.56687504513931</v>
      </c>
      <c r="CF390" s="36">
        <v>25.228318122792828</v>
      </c>
      <c r="CG390" s="42">
        <v>0.98459142822996781</v>
      </c>
      <c r="CH390" s="35">
        <v>3576.4019400865864</v>
      </c>
      <c r="CI390" s="42">
        <v>0.99305842774680519</v>
      </c>
      <c r="CJ390" s="42">
        <v>0.99426609486342155</v>
      </c>
      <c r="CK390" s="43">
        <v>0.84970828493069928</v>
      </c>
      <c r="CM390" s="39"/>
      <c r="CN390" s="35"/>
      <c r="CO390" s="42">
        <v>0.99339778660322664</v>
      </c>
      <c r="CQ390" s="37">
        <v>0.95155099913320929</v>
      </c>
    </row>
    <row r="391" spans="1:95" ht="11.25" customHeight="1">
      <c r="A391" s="33">
        <v>44339</v>
      </c>
      <c r="B391" s="34">
        <v>155.81241830190024</v>
      </c>
      <c r="C391" s="35">
        <v>138.94178374608359</v>
      </c>
      <c r="D391" s="35">
        <v>138.94178374608359</v>
      </c>
      <c r="E391" s="35">
        <v>127.92487289508185</v>
      </c>
      <c r="F391" s="34">
        <v>115.21824940045674</v>
      </c>
      <c r="G391" s="36">
        <v>14.014085123936335</v>
      </c>
      <c r="H391" s="34">
        <v>14.014085123936335</v>
      </c>
      <c r="I391" s="34">
        <v>3471.1631444295249</v>
      </c>
      <c r="J391" s="35">
        <v>984.43622412181503</v>
      </c>
      <c r="K391" s="35">
        <v>287.12723203552935</v>
      </c>
      <c r="L391" s="34">
        <v>613.36717287699378</v>
      </c>
      <c r="M391" s="34">
        <v>24.901566803455353</v>
      </c>
      <c r="N391" s="35">
        <v>12.450783401727676</v>
      </c>
      <c r="O391" s="35">
        <v>23.769677403298292</v>
      </c>
      <c r="P391" s="35">
        <v>59.990138208324261</v>
      </c>
      <c r="Q391" s="34">
        <v>9084.405517578125</v>
      </c>
      <c r="R391" s="34">
        <v>325.06875673929852</v>
      </c>
      <c r="U391" s="36">
        <v>26.240836249457466</v>
      </c>
      <c r="V391" s="38">
        <v>0.95884798305322472</v>
      </c>
      <c r="W391" s="36">
        <v>19.593222866234274</v>
      </c>
      <c r="X391" s="35">
        <v>4084.5303173065186</v>
      </c>
      <c r="Y391" s="34">
        <v>2199.5996882721802</v>
      </c>
      <c r="Z391" s="35">
        <v>1884.9306290343379</v>
      </c>
      <c r="AA391" s="34">
        <v>900.49440491252312</v>
      </c>
      <c r="AB391" s="34">
        <v>16.87063455581665</v>
      </c>
      <c r="AC391" s="34">
        <v>11.01691085100174</v>
      </c>
      <c r="AD391" s="34">
        <v>12.404819518327713</v>
      </c>
      <c r="AE391" s="39">
        <v>14.50285508750888</v>
      </c>
      <c r="AF391" s="39">
        <v>10.547530972733734</v>
      </c>
      <c r="AG391" s="39">
        <v>6.1527264007613436</v>
      </c>
      <c r="AH391" s="35">
        <v>3535.0880714821246</v>
      </c>
      <c r="AI391" s="35">
        <v>7373.7227178486683</v>
      </c>
      <c r="AJ391" s="35">
        <v>10797.400873936322</v>
      </c>
      <c r="AK391" s="35">
        <v>2348.0796403633772</v>
      </c>
      <c r="AL391" s="35">
        <v>4992.3680355856195</v>
      </c>
      <c r="AM391" s="35">
        <v>8868.989500960286</v>
      </c>
      <c r="AN391" s="38">
        <v>0.11427906496988602</v>
      </c>
      <c r="AO391" s="38">
        <v>0.10693465483221629</v>
      </c>
      <c r="AP391" s="38">
        <v>9.2887718650300585E-2</v>
      </c>
      <c r="AQ391" s="36">
        <v>16.872919782910067</v>
      </c>
      <c r="AR391" s="36">
        <v>10.777949554489471</v>
      </c>
      <c r="AS391" s="36">
        <v>11.905984705368864</v>
      </c>
      <c r="AT391" s="36">
        <v>12.683091709903444</v>
      </c>
      <c r="AU391" s="36">
        <v>23.023544876275039</v>
      </c>
      <c r="AV391" s="36">
        <v>73.131527735564717</v>
      </c>
      <c r="AW391" s="36">
        <v>121.68487161524733</v>
      </c>
      <c r="AX391" s="36">
        <v>94.576251405734766</v>
      </c>
      <c r="AY391" s="36">
        <v>63.51247921007316</v>
      </c>
      <c r="AZ391" s="40">
        <v>0.99469746119863256</v>
      </c>
      <c r="BA391" s="40">
        <v>0.99523879705304819</v>
      </c>
      <c r="BB391" s="40">
        <v>0.99323596693830463</v>
      </c>
      <c r="BC391" s="40">
        <v>0.99459852575190322</v>
      </c>
      <c r="BD391" s="40">
        <v>0.99538825168493927</v>
      </c>
      <c r="BE391" s="40">
        <v>0.99175424351019403</v>
      </c>
      <c r="BF391" s="36">
        <v>105.00610941437219</v>
      </c>
      <c r="BG391" s="36">
        <v>112.2180645631518</v>
      </c>
      <c r="BH391" s="36">
        <v>129.18823041802813</v>
      </c>
      <c r="BJ391" s="41"/>
      <c r="BK391" s="41"/>
      <c r="BL391" s="35">
        <v>33</v>
      </c>
      <c r="BM391" s="35">
        <v>24</v>
      </c>
      <c r="BN391" s="35">
        <v>14</v>
      </c>
      <c r="BO391" s="35">
        <v>2574</v>
      </c>
      <c r="BP391" s="35">
        <v>1152</v>
      </c>
      <c r="BQ391" s="35">
        <v>336</v>
      </c>
      <c r="BR391" s="35">
        <v>4062</v>
      </c>
      <c r="BS391" s="34">
        <v>101.17999935150146</v>
      </c>
      <c r="BT391" s="35">
        <v>11</v>
      </c>
      <c r="BU391" s="35">
        <v>21</v>
      </c>
      <c r="BV391" s="35">
        <v>53</v>
      </c>
      <c r="BW391" s="35">
        <v>22</v>
      </c>
      <c r="BX391" s="37"/>
      <c r="BY391" s="40">
        <v>0.9847983095804711</v>
      </c>
      <c r="CA391" s="38">
        <v>0.10850623831469802</v>
      </c>
      <c r="CB391" s="38">
        <v>0.1104267132116447</v>
      </c>
      <c r="CC391" s="36">
        <v>40.292364925146103</v>
      </c>
      <c r="CD391" s="36">
        <v>39.5568540427684</v>
      </c>
      <c r="CE391" s="35">
        <v>109.79764300110007</v>
      </c>
      <c r="CF391" s="36">
        <v>25.075923386400781</v>
      </c>
      <c r="CG391" s="42">
        <v>0.9847983095804711</v>
      </c>
      <c r="CH391" s="35">
        <v>3637.4065592350125</v>
      </c>
      <c r="CI391" s="42">
        <v>0.99315403257844992</v>
      </c>
      <c r="CJ391" s="42">
        <v>0.99439615289180128</v>
      </c>
      <c r="CK391" s="43">
        <v>0.84983165132154792</v>
      </c>
      <c r="CM391" s="39"/>
      <c r="CN391" s="35"/>
      <c r="CO391" s="42">
        <v>0.99343766807948308</v>
      </c>
      <c r="CQ391" s="37">
        <v>0.95884798305322472</v>
      </c>
    </row>
    <row r="392" spans="1:95" ht="11.25" customHeight="1">
      <c r="A392" s="33">
        <v>44338</v>
      </c>
      <c r="B392" s="34">
        <v>157.08807420730591</v>
      </c>
      <c r="C392" s="35">
        <v>140.27452647686005</v>
      </c>
      <c r="D392" s="35">
        <v>140.27452647686005</v>
      </c>
      <c r="E392" s="35">
        <v>129.32598249117532</v>
      </c>
      <c r="F392" s="34">
        <v>116.80511633555095</v>
      </c>
      <c r="G392" s="36">
        <v>14.130502571662268</v>
      </c>
      <c r="H392" s="34">
        <v>14.130502571662268</v>
      </c>
      <c r="I392" s="34">
        <v>3466.6505432128906</v>
      </c>
      <c r="J392" s="35">
        <v>983.1564317531388</v>
      </c>
      <c r="K392" s="35">
        <v>286.75395926133217</v>
      </c>
      <c r="L392" s="34">
        <v>612.74206860860193</v>
      </c>
      <c r="M392" s="34">
        <v>26.112823128700256</v>
      </c>
      <c r="N392" s="35">
        <v>13.056411564350128</v>
      </c>
      <c r="O392" s="35">
        <v>24.925876622850247</v>
      </c>
      <c r="P392" s="35">
        <v>62.908164810050621</v>
      </c>
      <c r="Q392" s="34">
        <v>9518.4779052734375</v>
      </c>
      <c r="R392" s="34">
        <v>326.42112477620441</v>
      </c>
      <c r="U392" s="36">
        <v>26.084635699236831</v>
      </c>
      <c r="V392" s="38">
        <v>0.96391519809624582</v>
      </c>
      <c r="W392" s="36">
        <v>20.546271938044736</v>
      </c>
      <c r="X392" s="35">
        <v>4079.3926118214927</v>
      </c>
      <c r="Y392" s="34">
        <v>2196.7401521984198</v>
      </c>
      <c r="Z392" s="35">
        <v>1882.6524596230729</v>
      </c>
      <c r="AA392" s="34">
        <v>899.4960278699341</v>
      </c>
      <c r="AB392" s="34">
        <v>16.813547730445862</v>
      </c>
      <c r="AC392" s="34">
        <v>10.948543985684713</v>
      </c>
      <c r="AD392" s="34">
        <v>12.49753674864769</v>
      </c>
      <c r="AE392" s="39">
        <v>14.484001003506064</v>
      </c>
      <c r="AF392" s="39">
        <v>10.533818911640772</v>
      </c>
      <c r="AG392" s="39">
        <v>6.1447276984571184</v>
      </c>
      <c r="AH392" s="35">
        <v>3686.2587661047451</v>
      </c>
      <c r="AI392" s="35">
        <v>7688.1252197095137</v>
      </c>
      <c r="AJ392" s="35">
        <v>11256.610709345699</v>
      </c>
      <c r="AK392" s="35">
        <v>2448.5897003076757</v>
      </c>
      <c r="AL392" s="35">
        <v>5205.5828174206545</v>
      </c>
      <c r="AM392" s="35">
        <v>9246.6966033672688</v>
      </c>
      <c r="AN392" s="38">
        <v>0.11408835048314356</v>
      </c>
      <c r="AO392" s="38">
        <v>0.10714452529499571</v>
      </c>
      <c r="AP392" s="38">
        <v>9.3991789078441315E-2</v>
      </c>
      <c r="AQ392" s="36">
        <v>16.847209462453851</v>
      </c>
      <c r="AR392" s="36">
        <v>10.729992856065763</v>
      </c>
      <c r="AS392" s="36">
        <v>12.014294703549519</v>
      </c>
      <c r="AT392" s="36">
        <v>12.804811756297839</v>
      </c>
      <c r="AU392" s="36">
        <v>23.246666557446922</v>
      </c>
      <c r="AV392" s="36">
        <v>73.848799494079799</v>
      </c>
      <c r="AW392" s="36">
        <v>122.3731313267041</v>
      </c>
      <c r="AX392" s="36">
        <v>94.766467208366393</v>
      </c>
      <c r="AY392" s="36">
        <v>63.016104648914769</v>
      </c>
      <c r="AZ392" s="40">
        <v>0.99466778302518</v>
      </c>
      <c r="BA392" s="40">
        <v>0.99521170299328732</v>
      </c>
      <c r="BB392" s="40">
        <v>0.99319668769199776</v>
      </c>
      <c r="BC392" s="40">
        <v>0.99477053597232357</v>
      </c>
      <c r="BD392" s="40">
        <v>0.99553428167934421</v>
      </c>
      <c r="BE392" s="40">
        <v>0.99201349382792681</v>
      </c>
      <c r="BF392" s="36">
        <v>105.18164167666697</v>
      </c>
      <c r="BG392" s="36">
        <v>111.99825625211362</v>
      </c>
      <c r="BH392" s="36">
        <v>127.67072653532895</v>
      </c>
      <c r="BJ392" s="41"/>
      <c r="BK392" s="41"/>
      <c r="BL392" s="35">
        <v>33</v>
      </c>
      <c r="BM392" s="35">
        <v>24</v>
      </c>
      <c r="BN392" s="35">
        <v>14</v>
      </c>
      <c r="BO392" s="35">
        <v>2574</v>
      </c>
      <c r="BP392" s="35">
        <v>1152</v>
      </c>
      <c r="BQ392" s="35">
        <v>336</v>
      </c>
      <c r="BR392" s="35">
        <v>4062</v>
      </c>
      <c r="BS392" s="34">
        <v>102.63919615745544</v>
      </c>
      <c r="BT392" s="35">
        <v>11</v>
      </c>
      <c r="BU392" s="35">
        <v>21</v>
      </c>
      <c r="BV392" s="35">
        <v>53</v>
      </c>
      <c r="BW392" s="35">
        <v>22</v>
      </c>
      <c r="BX392" s="37"/>
      <c r="BY392" s="40">
        <v>0.98471370644764633</v>
      </c>
      <c r="CA392" s="38">
        <v>0.1086508765981839</v>
      </c>
      <c r="CB392" s="38">
        <v>0.11045670812747486</v>
      </c>
      <c r="CC392" s="36">
        <v>40.259628464778267</v>
      </c>
      <c r="CD392" s="36">
        <v>39.591497022069134</v>
      </c>
      <c r="CE392" s="35">
        <v>110.02764799630711</v>
      </c>
      <c r="CF392" s="36">
        <v>25.318561916664581</v>
      </c>
      <c r="CG392" s="42">
        <v>0.98471370644764633</v>
      </c>
      <c r="CH392" s="35">
        <v>3792.8092941880732</v>
      </c>
      <c r="CI392" s="42">
        <v>0.9931151763499646</v>
      </c>
      <c r="CJ392" s="42">
        <v>0.99457380785546667</v>
      </c>
      <c r="CK392" s="43">
        <v>0.84979575958612963</v>
      </c>
      <c r="CM392" s="39"/>
      <c r="CN392" s="35"/>
      <c r="CO392" s="42">
        <v>0.99337416993635341</v>
      </c>
      <c r="CQ392" s="37">
        <v>0.96391519809624582</v>
      </c>
    </row>
    <row r="393" spans="1:95" ht="11.25" customHeight="1">
      <c r="A393" s="33">
        <v>44337</v>
      </c>
      <c r="B393" s="34">
        <v>156.23886124460321</v>
      </c>
      <c r="C393" s="35">
        <v>139.45056102150366</v>
      </c>
      <c r="D393" s="35">
        <v>139.45056102150366</v>
      </c>
      <c r="E393" s="35">
        <v>128.61352092341374</v>
      </c>
      <c r="F393" s="34">
        <v>116.20537269993832</v>
      </c>
      <c r="G393" s="36">
        <v>14.306878501490543</v>
      </c>
      <c r="H393" s="34">
        <v>14.306878501490543</v>
      </c>
      <c r="I393" s="34">
        <v>3465.8786184210526</v>
      </c>
      <c r="J393" s="35">
        <v>983.73287895056251</v>
      </c>
      <c r="K393" s="35">
        <v>286.92208969391407</v>
      </c>
      <c r="L393" s="34">
        <v>611.81112060546877</v>
      </c>
      <c r="M393" s="34">
        <v>27.446125492296719</v>
      </c>
      <c r="N393" s="35">
        <v>13.72306274614836</v>
      </c>
      <c r="O393" s="35">
        <v>26.19857433355596</v>
      </c>
      <c r="P393" s="35">
        <v>66.120211413260279</v>
      </c>
      <c r="Q393" s="34">
        <v>9593.9714226973683</v>
      </c>
      <c r="R393" s="34">
        <v>325.2919607062089</v>
      </c>
      <c r="U393" s="36">
        <v>26.28898544757687</v>
      </c>
      <c r="V393" s="38">
        <v>0.95729244138138103</v>
      </c>
      <c r="W393" s="36">
        <v>21.601720173647077</v>
      </c>
      <c r="X393" s="35">
        <v>4077.6897390265212</v>
      </c>
      <c r="Y393" s="34">
        <v>2195.2236497765762</v>
      </c>
      <c r="Z393" s="35">
        <v>1882.4660892499455</v>
      </c>
      <c r="AA393" s="34">
        <v>898.73321029938279</v>
      </c>
      <c r="AB393" s="34">
        <v>16.788300223099558</v>
      </c>
      <c r="AC393" s="34">
        <v>10.83704009808992</v>
      </c>
      <c r="AD393" s="34">
        <v>12.322823323701558</v>
      </c>
      <c r="AE393" s="39">
        <v>14.474002086438965</v>
      </c>
      <c r="AF393" s="39">
        <v>10.539995131613171</v>
      </c>
      <c r="AG393" s="39">
        <v>6.1483304934410157</v>
      </c>
      <c r="AH393" s="35">
        <v>3728.020228634437</v>
      </c>
      <c r="AI393" s="35">
        <v>7779.9498019656176</v>
      </c>
      <c r="AJ393" s="35">
        <v>11397.5174321089</v>
      </c>
      <c r="AK393" s="35">
        <v>2476.9962448098277</v>
      </c>
      <c r="AL393" s="35">
        <v>5265.9620633874747</v>
      </c>
      <c r="AM393" s="35">
        <v>9359.6213344747521</v>
      </c>
      <c r="AN393" s="38">
        <v>0.11430197281599196</v>
      </c>
      <c r="AO393" s="38">
        <v>0.10788251875893812</v>
      </c>
      <c r="AP393" s="38">
        <v>9.5493539734402749E-2</v>
      </c>
      <c r="AQ393" s="36">
        <v>16.829910326340755</v>
      </c>
      <c r="AR393" s="36">
        <v>10.626152307493951</v>
      </c>
      <c r="AS393" s="36">
        <v>11.866267358866102</v>
      </c>
      <c r="AT393" s="36">
        <v>13.203740267250337</v>
      </c>
      <c r="AU393" s="36">
        <v>24.001583888560315</v>
      </c>
      <c r="AV393" s="36">
        <v>76.200768419761104</v>
      </c>
      <c r="AW393" s="36">
        <v>121.22146672124448</v>
      </c>
      <c r="AX393" s="36">
        <v>93.526345025698561</v>
      </c>
      <c r="AY393" s="36">
        <v>61.635062694878044</v>
      </c>
      <c r="AZ393" s="40">
        <v>0.99445979670946083</v>
      </c>
      <c r="BA393" s="40">
        <v>0.99502492155883415</v>
      </c>
      <c r="BB393" s="40">
        <v>0.9929355890531899</v>
      </c>
      <c r="BC393" s="40">
        <v>0.99466945487102909</v>
      </c>
      <c r="BD393" s="40">
        <v>0.99544212745939908</v>
      </c>
      <c r="BE393" s="40">
        <v>0.99185856289515817</v>
      </c>
      <c r="BF393" s="36">
        <v>104.98506460004934</v>
      </c>
      <c r="BG393" s="36">
        <v>111.23210820479471</v>
      </c>
      <c r="BH393" s="36">
        <v>125.66295095328684</v>
      </c>
      <c r="BJ393" s="41"/>
      <c r="BK393" s="41"/>
      <c r="BL393" s="35">
        <v>32.957894736842107</v>
      </c>
      <c r="BM393" s="35">
        <v>24</v>
      </c>
      <c r="BN393" s="35">
        <v>14</v>
      </c>
      <c r="BO393" s="35">
        <v>2570.7157894736843</v>
      </c>
      <c r="BP393" s="35">
        <v>1152</v>
      </c>
      <c r="BQ393" s="35">
        <v>336</v>
      </c>
      <c r="BR393" s="35">
        <v>4058.7157894736843</v>
      </c>
      <c r="BS393" s="34">
        <v>101.89020032380756</v>
      </c>
      <c r="BT393" s="35">
        <v>11</v>
      </c>
      <c r="BU393" s="35">
        <v>21</v>
      </c>
      <c r="BV393" s="35">
        <v>53</v>
      </c>
      <c r="BW393" s="35">
        <v>22</v>
      </c>
      <c r="BX393" s="37"/>
      <c r="BY393" s="40">
        <v>0.98412076698658346</v>
      </c>
      <c r="CA393" s="38">
        <v>0.10923839822468044</v>
      </c>
      <c r="CB393" s="38">
        <v>0.11092286343742705</v>
      </c>
      <c r="CC393" s="36">
        <v>39.948163644891032</v>
      </c>
      <c r="CD393" s="36">
        <v>39.322329992700809</v>
      </c>
      <c r="CE393" s="35">
        <v>108.80088972253208</v>
      </c>
      <c r="CF393" s="36">
        <v>26.108920089025723</v>
      </c>
      <c r="CG393" s="42">
        <v>0.98412076698658346</v>
      </c>
      <c r="CH393" s="35">
        <v>3838.3752966417319</v>
      </c>
      <c r="CI393" s="42">
        <v>0.99284954613054388</v>
      </c>
      <c r="CJ393" s="42">
        <v>0.99446696738316809</v>
      </c>
      <c r="CK393" s="43">
        <v>0.84996133601093249</v>
      </c>
      <c r="CM393" s="39"/>
      <c r="CN393" s="35"/>
      <c r="CO393" s="42">
        <v>0.99316733437607507</v>
      </c>
      <c r="CQ393" s="37">
        <v>0.95729244138138103</v>
      </c>
    </row>
    <row r="394" spans="1:95" ht="11.25" customHeight="1">
      <c r="A394" s="33">
        <v>44336</v>
      </c>
      <c r="B394" s="34">
        <v>153.60715039571127</v>
      </c>
      <c r="C394" s="35">
        <v>136.87783839305243</v>
      </c>
      <c r="D394" s="35">
        <v>136.87783839305243</v>
      </c>
      <c r="E394" s="35">
        <v>126.15833768248559</v>
      </c>
      <c r="F394" s="34">
        <v>113.71792682011922</v>
      </c>
      <c r="G394" s="36">
        <v>14.082059949636459</v>
      </c>
      <c r="H394" s="34">
        <v>14.082059949636459</v>
      </c>
      <c r="I394" s="34">
        <v>3472.2989883422852</v>
      </c>
      <c r="J394" s="35">
        <v>1024.0881808935771</v>
      </c>
      <c r="K394" s="35">
        <v>298.69238609396001</v>
      </c>
      <c r="L394" s="34">
        <v>613.11325836181641</v>
      </c>
      <c r="M394" s="34">
        <v>28.128362814585369</v>
      </c>
      <c r="N394" s="35">
        <v>14.064181407292685</v>
      </c>
      <c r="O394" s="35">
        <v>26.849800868467852</v>
      </c>
      <c r="P394" s="35">
        <v>67.763783144228398</v>
      </c>
      <c r="Q394" s="34">
        <v>9561.0256652832031</v>
      </c>
      <c r="R394" s="34">
        <v>318.95177968343097</v>
      </c>
      <c r="U394" s="36">
        <v>26.459073181505559</v>
      </c>
      <c r="V394" s="38">
        <v>0.951821621454085</v>
      </c>
      <c r="W394" s="36">
        <v>22.454375929280442</v>
      </c>
      <c r="X394" s="35">
        <v>4085.4122467041016</v>
      </c>
      <c r="Y394" s="34">
        <v>2149.5184213547482</v>
      </c>
      <c r="Z394" s="35">
        <v>1935.8938253493536</v>
      </c>
      <c r="AA394" s="34">
        <v>911.80564445577647</v>
      </c>
      <c r="AB394" s="34">
        <v>16.729312002658844</v>
      </c>
      <c r="AC394" s="34">
        <v>10.719500710566839</v>
      </c>
      <c r="AD394" s="34">
        <v>12.168218741814295</v>
      </c>
      <c r="AE394" s="39">
        <v>14.172648932009329</v>
      </c>
      <c r="AF394" s="39">
        <v>10.972373366716898</v>
      </c>
      <c r="AG394" s="39">
        <v>6.4005511305848568</v>
      </c>
      <c r="AH394" s="35">
        <v>3635.4372952714803</v>
      </c>
      <c r="AI394" s="35">
        <v>7688.3972930615892</v>
      </c>
      <c r="AJ394" s="35">
        <v>11400.966179121362</v>
      </c>
      <c r="AK394" s="35">
        <v>2451.1939552532131</v>
      </c>
      <c r="AL394" s="35">
        <v>5165.2587851807557</v>
      </c>
      <c r="AM394" s="35">
        <v>9302.1529420220959</v>
      </c>
      <c r="AN394" s="38">
        <v>0.11338397141470236</v>
      </c>
      <c r="AO394" s="38">
        <v>0.11383571814345962</v>
      </c>
      <c r="AP394" s="38">
        <v>0.10207375581797792</v>
      </c>
      <c r="AQ394" s="36">
        <v>16.515948581565581</v>
      </c>
      <c r="AR394" s="36">
        <v>10.144878474856888</v>
      </c>
      <c r="AS394" s="36">
        <v>11.552101778503978</v>
      </c>
      <c r="AT394" s="36">
        <v>13.313167282026152</v>
      </c>
      <c r="AU394" s="36">
        <v>25.957332297280431</v>
      </c>
      <c r="AV394" s="36">
        <v>81.333351278892451</v>
      </c>
      <c r="AW394" s="36">
        <v>118.9747855755158</v>
      </c>
      <c r="AX394" s="36">
        <v>91.743983166571127</v>
      </c>
      <c r="AY394" s="36">
        <v>59.684126507276602</v>
      </c>
      <c r="AZ394" s="40">
        <v>0.99426231393188957</v>
      </c>
      <c r="BA394" s="40">
        <v>0.99480184788698278</v>
      </c>
      <c r="BB394" s="40">
        <v>0.99271525811641859</v>
      </c>
      <c r="BC394" s="40">
        <v>0.99456870099834627</v>
      </c>
      <c r="BD394" s="40">
        <v>0.99497463082164395</v>
      </c>
      <c r="BE394" s="40">
        <v>0.9912565024692862</v>
      </c>
      <c r="BF394" s="36">
        <v>105.83506513552916</v>
      </c>
      <c r="BG394" s="36">
        <v>105.4150682730107</v>
      </c>
      <c r="BH394" s="36">
        <v>117.56205014537613</v>
      </c>
      <c r="BJ394" s="41"/>
      <c r="BK394" s="41"/>
      <c r="BL394" s="35">
        <v>31</v>
      </c>
      <c r="BM394" s="35">
        <v>24</v>
      </c>
      <c r="BN394" s="35">
        <v>14</v>
      </c>
      <c r="BO394" s="35">
        <v>2418</v>
      </c>
      <c r="BP394" s="35">
        <v>1152</v>
      </c>
      <c r="BQ394" s="35">
        <v>336</v>
      </c>
      <c r="BR394" s="35">
        <v>3906</v>
      </c>
      <c r="BS394" s="34">
        <v>99.597140630086258</v>
      </c>
      <c r="BT394" s="35">
        <v>11</v>
      </c>
      <c r="BU394" s="35">
        <v>21</v>
      </c>
      <c r="BV394" s="35">
        <v>53</v>
      </c>
      <c r="BW394" s="35">
        <v>22</v>
      </c>
      <c r="BX394" s="37"/>
      <c r="BY394" s="40">
        <v>0.98374149472916761</v>
      </c>
      <c r="CA394" s="38">
        <v>0.11171889587242878</v>
      </c>
      <c r="CB394" s="38">
        <v>0.11254428370119211</v>
      </c>
      <c r="CC394" s="36">
        <v>39.617031455039978</v>
      </c>
      <c r="CD394" s="36">
        <v>38.212928834926444</v>
      </c>
      <c r="CE394" s="35">
        <v>106.45669825316841</v>
      </c>
      <c r="CF394" s="36">
        <v>26.636172183969325</v>
      </c>
      <c r="CG394" s="42">
        <v>0.98374149472916761</v>
      </c>
      <c r="CH394" s="35">
        <v>3840.9852772273234</v>
      </c>
      <c r="CI394" s="42">
        <v>0.99267678452678421</v>
      </c>
      <c r="CJ394" s="42">
        <v>0.99416864677715189</v>
      </c>
      <c r="CK394" s="43">
        <v>0.84992622008796193</v>
      </c>
      <c r="CM394" s="39"/>
      <c r="CN394" s="35"/>
      <c r="CO394" s="42">
        <v>0.99302935328562847</v>
      </c>
      <c r="CQ394" s="37">
        <v>0.951821621454085</v>
      </c>
    </row>
    <row r="395" spans="1:95" ht="11.25" customHeight="1">
      <c r="A395" s="33">
        <v>44335</v>
      </c>
      <c r="B395" s="34">
        <v>154.0053209577288</v>
      </c>
      <c r="C395" s="35">
        <v>137.56624653225853</v>
      </c>
      <c r="D395" s="35">
        <v>137.56624653225853</v>
      </c>
      <c r="E395" s="35">
        <v>126.91672420501709</v>
      </c>
      <c r="F395" s="34">
        <v>114.74057769775391</v>
      </c>
      <c r="G395" s="36">
        <v>13.414437475658598</v>
      </c>
      <c r="H395" s="34">
        <v>13.414437475658598</v>
      </c>
      <c r="I395" s="34">
        <v>3451.1931268601193</v>
      </c>
      <c r="J395" s="35">
        <v>1017.8634106868554</v>
      </c>
      <c r="K395" s="35">
        <v>296.87682811699949</v>
      </c>
      <c r="L395" s="34">
        <v>609.14278448195682</v>
      </c>
      <c r="M395" s="34">
        <v>29.115817024594261</v>
      </c>
      <c r="N395" s="35">
        <v>14.55790851229713</v>
      </c>
      <c r="O395" s="35">
        <v>27.792370796203613</v>
      </c>
      <c r="P395" s="35">
        <v>70.142650104704359</v>
      </c>
      <c r="Q395" s="34">
        <v>9744.0945870535706</v>
      </c>
      <c r="R395" s="34">
        <v>313.91806611560639</v>
      </c>
      <c r="U395" s="36">
        <v>26.378895312466916</v>
      </c>
      <c r="V395" s="38">
        <v>0.95439583741030498</v>
      </c>
      <c r="W395" s="36">
        <v>23.242643209201663</v>
      </c>
      <c r="X395" s="35">
        <v>4060.3359113420761</v>
      </c>
      <c r="Y395" s="34">
        <v>2136.4528880562643</v>
      </c>
      <c r="Z395" s="35">
        <v>1923.8830232858118</v>
      </c>
      <c r="AA395" s="34">
        <v>906.01961259895631</v>
      </c>
      <c r="AB395" s="34">
        <v>16.43907442547026</v>
      </c>
      <c r="AC395" s="34">
        <v>10.649522327241444</v>
      </c>
      <c r="AD395" s="34">
        <v>12.030158224559965</v>
      </c>
      <c r="AE395" s="39">
        <v>14.086502558612732</v>
      </c>
      <c r="AF395" s="39">
        <v>10.905679400216309</v>
      </c>
      <c r="AG395" s="39">
        <v>6.3616463167928456</v>
      </c>
      <c r="AH395" s="35">
        <v>3677.8040625105123</v>
      </c>
      <c r="AI395" s="35">
        <v>7778.3922814762982</v>
      </c>
      <c r="AJ395" s="35">
        <v>11535.148101610966</v>
      </c>
      <c r="AK395" s="35">
        <v>2479.8057418748699</v>
      </c>
      <c r="AL395" s="35">
        <v>5225.5703150730869</v>
      </c>
      <c r="AM395" s="35">
        <v>9411.3157967585012</v>
      </c>
      <c r="AN395" s="38">
        <v>0.11199206473386648</v>
      </c>
      <c r="AO395" s="38">
        <v>0.11211268328330905</v>
      </c>
      <c r="AP395" s="38">
        <v>0.10001143153460283</v>
      </c>
      <c r="AQ395" s="36">
        <v>16.380518608233043</v>
      </c>
      <c r="AR395" s="36">
        <v>10.173875319569639</v>
      </c>
      <c r="AS395" s="36">
        <v>11.531523390323178</v>
      </c>
      <c r="AT395" s="36">
        <v>13.575350474409257</v>
      </c>
      <c r="AU395" s="36">
        <v>26.468424532140972</v>
      </c>
      <c r="AV395" s="36">
        <v>82.929957456942276</v>
      </c>
      <c r="AW395" s="36">
        <v>120.04510710252221</v>
      </c>
      <c r="AX395" s="36">
        <v>92.838158171594799</v>
      </c>
      <c r="AY395" s="36">
        <v>60.708347742457917</v>
      </c>
      <c r="AZ395" s="40">
        <v>0.99412941575766711</v>
      </c>
      <c r="BA395" s="40">
        <v>0.99468146649638667</v>
      </c>
      <c r="BB395" s="40">
        <v>0.99254698794308194</v>
      </c>
      <c r="BC395" s="40">
        <v>0.99452563955104578</v>
      </c>
      <c r="BD395" s="40">
        <v>0.99493482568672098</v>
      </c>
      <c r="BE395" s="40">
        <v>0.99118827173077051</v>
      </c>
      <c r="BF395" s="36">
        <v>107.15044881542568</v>
      </c>
      <c r="BG395" s="36">
        <v>107.03516897973059</v>
      </c>
      <c r="BH395" s="36">
        <v>119.98628372645716</v>
      </c>
      <c r="BJ395" s="41"/>
      <c r="BK395" s="41"/>
      <c r="BL395" s="35">
        <v>31</v>
      </c>
      <c r="BM395" s="35">
        <v>24</v>
      </c>
      <c r="BN395" s="35">
        <v>14</v>
      </c>
      <c r="BO395" s="35">
        <v>2418</v>
      </c>
      <c r="BP395" s="35">
        <v>1152</v>
      </c>
      <c r="BQ395" s="35">
        <v>336</v>
      </c>
      <c r="BR395" s="35">
        <v>3906</v>
      </c>
      <c r="BS395" s="34">
        <v>101.18817719959077</v>
      </c>
      <c r="BT395" s="35">
        <v>11</v>
      </c>
      <c r="BU395" s="35">
        <v>21</v>
      </c>
      <c r="BV395" s="35">
        <v>53</v>
      </c>
      <c r="BW395" s="35">
        <v>22</v>
      </c>
      <c r="BX395" s="37"/>
      <c r="BY395" s="40">
        <v>0.9833651509825726</v>
      </c>
      <c r="CA395" s="38">
        <v>0.11011376135780593</v>
      </c>
      <c r="CB395" s="38">
        <v>0.11099704676510183</v>
      </c>
      <c r="CC395" s="36">
        <v>39.118754977271664</v>
      </c>
      <c r="CD395" s="36">
        <v>38.085917318125858</v>
      </c>
      <c r="CE395" s="35">
        <v>107.37354063288616</v>
      </c>
      <c r="CF395" s="36">
        <v>27.160341655068784</v>
      </c>
      <c r="CG395" s="42">
        <v>0.9833651509825726</v>
      </c>
      <c r="CH395" s="35">
        <v>3885.8754210262382</v>
      </c>
      <c r="CI395" s="42">
        <v>0.99250726956735402</v>
      </c>
      <c r="CJ395" s="42">
        <v>0.99412260026321786</v>
      </c>
      <c r="CK395" s="43">
        <v>0.84997724380872353</v>
      </c>
      <c r="CM395" s="39"/>
      <c r="CN395" s="35"/>
      <c r="CO395" s="42">
        <v>0.99289217891326531</v>
      </c>
      <c r="CQ395" s="37">
        <v>0.95439583741030498</v>
      </c>
    </row>
    <row r="396" spans="1:95" ht="11.25" customHeight="1">
      <c r="A396" s="33">
        <v>44334</v>
      </c>
      <c r="B396" s="34">
        <v>154.53950675328574</v>
      </c>
      <c r="C396" s="35">
        <v>137.96636356910071</v>
      </c>
      <c r="D396" s="35">
        <v>137.96636356910071</v>
      </c>
      <c r="E396" s="35">
        <v>127.25514146685602</v>
      </c>
      <c r="F396" s="34">
        <v>114.59109528859456</v>
      </c>
      <c r="G396" s="36">
        <v>13.941018015146255</v>
      </c>
      <c r="H396" s="34">
        <v>13.941018015146255</v>
      </c>
      <c r="I396" s="34">
        <v>3453.5316772460938</v>
      </c>
      <c r="J396" s="35">
        <v>1018.5531213997696</v>
      </c>
      <c r="K396" s="35">
        <v>297.07799374159947</v>
      </c>
      <c r="L396" s="34">
        <v>610.33721033732093</v>
      </c>
      <c r="M396" s="34">
        <v>26.001016736030579</v>
      </c>
      <c r="N396" s="35">
        <v>13.000508368015289</v>
      </c>
      <c r="O396" s="35">
        <v>24.819152338938281</v>
      </c>
      <c r="P396" s="35">
        <v>62.638813045891851</v>
      </c>
      <c r="Q396" s="34">
        <v>9325.5092976888027</v>
      </c>
      <c r="R396" s="34">
        <v>318.21776040395099</v>
      </c>
      <c r="U396" s="36">
        <v>26.427917259710803</v>
      </c>
      <c r="V396" s="38">
        <v>0.95282093374815924</v>
      </c>
      <c r="W396" s="36">
        <v>20.756153075201624</v>
      </c>
      <c r="X396" s="35">
        <v>4063.8688875834146</v>
      </c>
      <c r="Y396" s="34">
        <v>2137.9005621047245</v>
      </c>
      <c r="Z396" s="35">
        <v>1925.9683254786901</v>
      </c>
      <c r="AA396" s="34">
        <v>907.4152040789204</v>
      </c>
      <c r="AB396" s="34">
        <v>16.573143184185028</v>
      </c>
      <c r="AC396" s="34">
        <v>10.711222102244696</v>
      </c>
      <c r="AD396" s="34">
        <v>12.214150647322336</v>
      </c>
      <c r="AE396" s="39">
        <v>14.096047662228953</v>
      </c>
      <c r="AF396" s="39">
        <v>10.913069157854673</v>
      </c>
      <c r="AG396" s="39">
        <v>6.36595700874856</v>
      </c>
      <c r="AH396" s="35">
        <v>3562.118853373242</v>
      </c>
      <c r="AI396" s="35">
        <v>7532.6580680783163</v>
      </c>
      <c r="AJ396" s="35">
        <v>11168.645348404312</v>
      </c>
      <c r="AK396" s="35">
        <v>2401.6291034240403</v>
      </c>
      <c r="AL396" s="35">
        <v>5060.8866229676769</v>
      </c>
      <c r="AM396" s="35">
        <v>9113.1993480957135</v>
      </c>
      <c r="AN396" s="38">
        <v>0.11158217227193004</v>
      </c>
      <c r="AO396" s="38">
        <v>0.11122331582047199</v>
      </c>
      <c r="AP396" s="38">
        <v>9.8261560207600129E-2</v>
      </c>
      <c r="AQ396" s="36">
        <v>16.490880693132375</v>
      </c>
      <c r="AR396" s="36">
        <v>10.213968175346254</v>
      </c>
      <c r="AS396" s="36">
        <v>11.677933392979282</v>
      </c>
      <c r="AT396" s="36">
        <v>12.505499929894572</v>
      </c>
      <c r="AU396" s="36">
        <v>24.382232247245053</v>
      </c>
      <c r="AV396" s="36">
        <v>76.406305864500794</v>
      </c>
      <c r="AW396" s="36">
        <v>120.36877417076684</v>
      </c>
      <c r="AX396" s="36">
        <v>93.489397149688415</v>
      </c>
      <c r="AY396" s="36">
        <v>61.729297687329932</v>
      </c>
      <c r="AZ396" s="40">
        <v>0.99458679595884303</v>
      </c>
      <c r="BA396" s="40">
        <v>0.99509588848991348</v>
      </c>
      <c r="BB396" s="40">
        <v>0.99312658368885764</v>
      </c>
      <c r="BC396" s="40">
        <v>0.99479290956623345</v>
      </c>
      <c r="BD396" s="40">
        <v>0.99518222120673638</v>
      </c>
      <c r="BE396" s="40">
        <v>0.99161586365599841</v>
      </c>
      <c r="BF396" s="36">
        <v>107.54406152584608</v>
      </c>
      <c r="BG396" s="36">
        <v>107.89104704781025</v>
      </c>
      <c r="BH396" s="36">
        <v>122.12303544384235</v>
      </c>
      <c r="BJ396" s="41"/>
      <c r="BK396" s="41"/>
      <c r="BL396" s="35">
        <v>31</v>
      </c>
      <c r="BM396" s="35">
        <v>24</v>
      </c>
      <c r="BN396" s="35">
        <v>14</v>
      </c>
      <c r="BO396" s="35">
        <v>2418</v>
      </c>
      <c r="BP396" s="35">
        <v>1152</v>
      </c>
      <c r="BQ396" s="35">
        <v>336</v>
      </c>
      <c r="BR396" s="35">
        <v>3906</v>
      </c>
      <c r="BS396" s="34">
        <v>100.63453229268391</v>
      </c>
      <c r="BT396" s="35">
        <v>11</v>
      </c>
      <c r="BU396" s="35">
        <v>21</v>
      </c>
      <c r="BV396" s="35">
        <v>53</v>
      </c>
      <c r="BW396" s="35">
        <v>22</v>
      </c>
      <c r="BX396" s="37"/>
      <c r="BY396" s="40">
        <v>0.98466030989249143</v>
      </c>
      <c r="CA396" s="38">
        <v>0.10933604027717068</v>
      </c>
      <c r="CB396" s="38">
        <v>0.11033047532218744</v>
      </c>
      <c r="CC396" s="36">
        <v>39.49851593375206</v>
      </c>
      <c r="CD396" s="36">
        <v>38.382782261457912</v>
      </c>
      <c r="CE396" s="35">
        <v>108.03504118343267</v>
      </c>
      <c r="CF396" s="36">
        <v>25.020588031644749</v>
      </c>
      <c r="CG396" s="42">
        <v>0.98466030989249143</v>
      </c>
      <c r="CH396" s="35">
        <v>3763.2656279309404</v>
      </c>
      <c r="CI396" s="42">
        <v>0.99309083670760545</v>
      </c>
      <c r="CJ396" s="42">
        <v>0.99440916194555695</v>
      </c>
      <c r="CK396" s="43">
        <v>0.84981375452290764</v>
      </c>
      <c r="CM396" s="39"/>
      <c r="CN396" s="35"/>
      <c r="CO396" s="42">
        <v>0.99345214925966752</v>
      </c>
      <c r="CQ396" s="37">
        <v>0.95282093374815924</v>
      </c>
    </row>
    <row r="397" spans="1:95" ht="11.25" customHeight="1">
      <c r="A397" s="33">
        <v>44333</v>
      </c>
      <c r="B397" s="34">
        <v>153.59855620066324</v>
      </c>
      <c r="C397" s="35">
        <v>136.77122349540392</v>
      </c>
      <c r="D397" s="35">
        <v>136.77122349540392</v>
      </c>
      <c r="E397" s="35">
        <v>125.65105142196019</v>
      </c>
      <c r="F397" s="34">
        <v>113.01165509223938</v>
      </c>
      <c r="G397" s="36">
        <v>14.069228331247965</v>
      </c>
      <c r="H397" s="34">
        <v>14.069228331247965</v>
      </c>
      <c r="I397" s="34">
        <v>3464.6581649780273</v>
      </c>
      <c r="J397" s="35">
        <v>1021.8346661686348</v>
      </c>
      <c r="K397" s="35">
        <v>298.0351109658518</v>
      </c>
      <c r="L397" s="34">
        <v>611.92397308349609</v>
      </c>
      <c r="M397" s="34">
        <v>25.003639499346416</v>
      </c>
      <c r="N397" s="35">
        <v>12.501819749673208</v>
      </c>
      <c r="O397" s="35">
        <v>23.867110431194309</v>
      </c>
      <c r="P397" s="35">
        <v>60.236040612061821</v>
      </c>
      <c r="Q397" s="34">
        <v>8831.3216247558594</v>
      </c>
      <c r="R397" s="34">
        <v>318.22063763936359</v>
      </c>
      <c r="U397" s="36">
        <v>26.21952798631456</v>
      </c>
      <c r="V397" s="38">
        <v>0.95953734932636248</v>
      </c>
      <c r="W397" s="36">
        <v>19.959964418099958</v>
      </c>
      <c r="X397" s="35">
        <v>4076.5821380615234</v>
      </c>
      <c r="Y397" s="34">
        <v>2144.7883878435409</v>
      </c>
      <c r="Z397" s="35">
        <v>1931.7937502179827</v>
      </c>
      <c r="AA397" s="34">
        <v>909.95908404934789</v>
      </c>
      <c r="AB397" s="34">
        <v>16.827332705259323</v>
      </c>
      <c r="AC397" s="34">
        <v>11.120172073443731</v>
      </c>
      <c r="AD397" s="34">
        <v>12.629460344711939</v>
      </c>
      <c r="AE397" s="39">
        <v>14.141461897869501</v>
      </c>
      <c r="AF397" s="39">
        <v>10.948228566092517</v>
      </c>
      <c r="AG397" s="39">
        <v>6.3864666635539669</v>
      </c>
      <c r="AH397" s="35">
        <v>3389.2453409744285</v>
      </c>
      <c r="AI397" s="35">
        <v>7168.3824483653407</v>
      </c>
      <c r="AJ397" s="35">
        <v>10630.376579304881</v>
      </c>
      <c r="AK397" s="35">
        <v>2284.9991912150649</v>
      </c>
      <c r="AL397" s="35">
        <v>4815.6567434365625</v>
      </c>
      <c r="AM397" s="35">
        <v>8673.1915582292349</v>
      </c>
      <c r="AN397" s="38">
        <v>0.11331023919548082</v>
      </c>
      <c r="AO397" s="38">
        <v>0.11273771631238137</v>
      </c>
      <c r="AP397" s="38">
        <v>9.8525959003187655E-2</v>
      </c>
      <c r="AQ397" s="36">
        <v>16.666374498489393</v>
      </c>
      <c r="AR397" s="36">
        <v>10.55712291524735</v>
      </c>
      <c r="AS397" s="36">
        <v>12.025883453802431</v>
      </c>
      <c r="AT397" s="36">
        <v>12.769720307456492</v>
      </c>
      <c r="AU397" s="36">
        <v>24.894590599073936</v>
      </c>
      <c r="AV397" s="36">
        <v>77.997660157506544</v>
      </c>
      <c r="AW397" s="36">
        <v>119.75317465945865</v>
      </c>
      <c r="AX397" s="36">
        <v>93.18296096240725</v>
      </c>
      <c r="AY397" s="36">
        <v>62.197347337765954</v>
      </c>
      <c r="AZ397" s="40">
        <v>0.99452874215547293</v>
      </c>
      <c r="BA397" s="40">
        <v>0.9950438513991422</v>
      </c>
      <c r="BB397" s="40">
        <v>0.99305491638139709</v>
      </c>
      <c r="BC397" s="40">
        <v>0.9944114989814653</v>
      </c>
      <c r="BD397" s="40">
        <v>0.99483048898096738</v>
      </c>
      <c r="BE397" s="40">
        <v>0.99100704053013777</v>
      </c>
      <c r="BF397" s="36">
        <v>105.90393317675212</v>
      </c>
      <c r="BG397" s="36">
        <v>106.44175163837433</v>
      </c>
      <c r="BH397" s="36">
        <v>121.79531284350918</v>
      </c>
      <c r="BJ397" s="41"/>
      <c r="BK397" s="41"/>
      <c r="BL397" s="35">
        <v>31</v>
      </c>
      <c r="BM397" s="35">
        <v>24</v>
      </c>
      <c r="BN397" s="35">
        <v>14</v>
      </c>
      <c r="BO397" s="35">
        <v>2418</v>
      </c>
      <c r="BP397" s="35">
        <v>1152</v>
      </c>
      <c r="BQ397" s="35">
        <v>336</v>
      </c>
      <c r="BR397" s="35">
        <v>3906</v>
      </c>
      <c r="BS397" s="34">
        <v>98.976027727127075</v>
      </c>
      <c r="BT397" s="35">
        <v>11</v>
      </c>
      <c r="BU397" s="35">
        <v>21</v>
      </c>
      <c r="BV397" s="35">
        <v>53</v>
      </c>
      <c r="BW397" s="35">
        <v>22</v>
      </c>
      <c r="BX397" s="37"/>
      <c r="BY397" s="40">
        <v>0.98449539545252041</v>
      </c>
      <c r="CA397" s="38">
        <v>0.11076154704212209</v>
      </c>
      <c r="CB397" s="38">
        <v>0.11186961848223427</v>
      </c>
      <c r="CC397" s="36">
        <v>40.576965123414993</v>
      </c>
      <c r="CD397" s="36">
        <v>39.249380867539173</v>
      </c>
      <c r="CE397" s="35">
        <v>107.79467373193263</v>
      </c>
      <c r="CF397" s="36">
        <v>25.546524580928089</v>
      </c>
      <c r="CG397" s="42">
        <v>0.98449539545252041</v>
      </c>
      <c r="CH397" s="35">
        <v>3580.8901629190914</v>
      </c>
      <c r="CI397" s="42">
        <v>0.9930174793524067</v>
      </c>
      <c r="CJ397" s="42">
        <v>0.99400086242909358</v>
      </c>
      <c r="CK397" s="43">
        <v>0.84989288763000981</v>
      </c>
      <c r="CM397" s="39"/>
      <c r="CN397" s="35"/>
      <c r="CO397" s="42">
        <v>0.99331451244556712</v>
      </c>
      <c r="CQ397" s="37">
        <v>0.95953734932636248</v>
      </c>
    </row>
    <row r="398" spans="1:95" ht="11.25" customHeight="1">
      <c r="A398" s="33">
        <v>44332</v>
      </c>
      <c r="B398" s="34">
        <v>152.82961002985635</v>
      </c>
      <c r="C398" s="35">
        <v>136.1998964548111</v>
      </c>
      <c r="D398" s="35">
        <v>136.1998964548111</v>
      </c>
      <c r="E398" s="35">
        <v>125.33849001924197</v>
      </c>
      <c r="F398" s="34">
        <v>112.76780295372009</v>
      </c>
      <c r="G398" s="36">
        <v>13.941410621007284</v>
      </c>
      <c r="H398" s="34">
        <v>13.941410621007284</v>
      </c>
      <c r="I398" s="34">
        <v>3445.5472971598306</v>
      </c>
      <c r="J398" s="35">
        <v>1016.1982811899961</v>
      </c>
      <c r="K398" s="35">
        <v>296.39116534708222</v>
      </c>
      <c r="L398" s="34">
        <v>609.68094762166345</v>
      </c>
      <c r="M398" s="34">
        <v>25.589026351769764</v>
      </c>
      <c r="N398" s="35">
        <v>12.794513175884882</v>
      </c>
      <c r="O398" s="35">
        <v>24.425888790325686</v>
      </c>
      <c r="P398" s="35">
        <v>61.646290756536253</v>
      </c>
      <c r="Q398" s="34">
        <v>9026.3636474609375</v>
      </c>
      <c r="R398" s="34">
        <v>313.1649529139201</v>
      </c>
      <c r="U398" s="36">
        <v>26.171543598175049</v>
      </c>
      <c r="V398" s="38">
        <v>0.96109191881936051</v>
      </c>
      <c r="W398" s="36">
        <v>20.427268417803642</v>
      </c>
      <c r="X398" s="35">
        <v>4055.2282447814941</v>
      </c>
      <c r="Y398" s="34">
        <v>2132.9578506227522</v>
      </c>
      <c r="Z398" s="35">
        <v>1922.270394158742</v>
      </c>
      <c r="AA398" s="34">
        <v>906.07211296874561</v>
      </c>
      <c r="AB398" s="34">
        <v>16.629713575045269</v>
      </c>
      <c r="AC398" s="34">
        <v>10.861406435569128</v>
      </c>
      <c r="AD398" s="34">
        <v>12.408832112948099</v>
      </c>
      <c r="AE398" s="39">
        <v>14.06345835575441</v>
      </c>
      <c r="AF398" s="39">
        <v>10.887838727035673</v>
      </c>
      <c r="AG398" s="39">
        <v>6.3512392574374763</v>
      </c>
      <c r="AH398" s="35">
        <v>3457.8975738432528</v>
      </c>
      <c r="AI398" s="35">
        <v>7308.6816062899716</v>
      </c>
      <c r="AJ398" s="35">
        <v>10831.76568963142</v>
      </c>
      <c r="AK398" s="35">
        <v>2331.7029274533215</v>
      </c>
      <c r="AL398" s="35">
        <v>4911.7587070139707</v>
      </c>
      <c r="AM398" s="35">
        <v>8840.4002099991139</v>
      </c>
      <c r="AN398" s="38">
        <v>0.11360239062668108</v>
      </c>
      <c r="AO398" s="38">
        <v>0.1132599537816199</v>
      </c>
      <c r="AP398" s="38">
        <v>9.971132817387425E-2</v>
      </c>
      <c r="AQ398" s="36">
        <v>16.598430982931912</v>
      </c>
      <c r="AR398" s="36">
        <v>10.384882514669794</v>
      </c>
      <c r="AS398" s="36">
        <v>11.887549771306752</v>
      </c>
      <c r="AT398" s="36">
        <v>12.756913656275968</v>
      </c>
      <c r="AU398" s="36">
        <v>24.881404188553589</v>
      </c>
      <c r="AV398" s="36">
        <v>78.008151160203923</v>
      </c>
      <c r="AW398" s="36">
        <v>118.97880054993924</v>
      </c>
      <c r="AX398" s="36">
        <v>92.391118524901046</v>
      </c>
      <c r="AY398" s="36">
        <v>61.217966269260863</v>
      </c>
      <c r="AZ398" s="40">
        <v>0.99451280305683754</v>
      </c>
      <c r="BA398" s="40">
        <v>0.99502705848407291</v>
      </c>
      <c r="BB398" s="40">
        <v>0.99302675339439839</v>
      </c>
      <c r="BC398" s="40">
        <v>0.99452892840418172</v>
      </c>
      <c r="BD398" s="40">
        <v>0.99493431870889282</v>
      </c>
      <c r="BE398" s="40">
        <v>0.99117594799928044</v>
      </c>
      <c r="BF398" s="36">
        <v>105.6315798796371</v>
      </c>
      <c r="BG398" s="36">
        <v>105.9509526477256</v>
      </c>
      <c r="BH398" s="36">
        <v>120.34740906343845</v>
      </c>
      <c r="BJ398" s="41"/>
      <c r="BK398" s="41"/>
      <c r="BL398" s="35">
        <v>31</v>
      </c>
      <c r="BM398" s="35">
        <v>24</v>
      </c>
      <c r="BN398" s="35">
        <v>14</v>
      </c>
      <c r="BO398" s="35">
        <v>2418</v>
      </c>
      <c r="BP398" s="35">
        <v>1152</v>
      </c>
      <c r="BQ398" s="35">
        <v>336</v>
      </c>
      <c r="BR398" s="35">
        <v>3906</v>
      </c>
      <c r="BS398" s="34">
        <v>98.824804226557418</v>
      </c>
      <c r="BT398" s="35">
        <v>11</v>
      </c>
      <c r="BU398" s="35">
        <v>21</v>
      </c>
      <c r="BV398" s="35">
        <v>53</v>
      </c>
      <c r="BW398" s="35">
        <v>22</v>
      </c>
      <c r="BX398" s="37"/>
      <c r="BY398" s="40">
        <v>0.9844524106309418</v>
      </c>
      <c r="CA398" s="38">
        <v>0.11127024084381242</v>
      </c>
      <c r="CB398" s="38">
        <v>0.11230646532467042</v>
      </c>
      <c r="CC398" s="36">
        <v>39.899952123562493</v>
      </c>
      <c r="CD398" s="36">
        <v>38.870863268908458</v>
      </c>
      <c r="CE398" s="35">
        <v>106.89061699214619</v>
      </c>
      <c r="CF398" s="36">
        <v>25.531748292955562</v>
      </c>
      <c r="CG398" s="42">
        <v>0.9844524106309418</v>
      </c>
      <c r="CH398" s="35">
        <v>3652.5289758376675</v>
      </c>
      <c r="CI398" s="42">
        <v>0.99299416198446411</v>
      </c>
      <c r="CJ398" s="42">
        <v>0.99412217643690504</v>
      </c>
      <c r="CK398" s="43">
        <v>0.84965557773320488</v>
      </c>
      <c r="CM398" s="39"/>
      <c r="CN398" s="35"/>
      <c r="CO398" s="42">
        <v>0.99331837937819156</v>
      </c>
      <c r="CQ398" s="37">
        <v>0.96109191881936051</v>
      </c>
    </row>
    <row r="399" spans="1:95" ht="11.25" customHeight="1">
      <c r="A399" s="33">
        <v>44331</v>
      </c>
      <c r="B399" s="34">
        <v>154.33576059341431</v>
      </c>
      <c r="C399" s="35">
        <v>137.64249020814896</v>
      </c>
      <c r="D399" s="35">
        <v>137.64249020814896</v>
      </c>
      <c r="E399" s="35">
        <v>126.81397854288419</v>
      </c>
      <c r="F399" s="34">
        <v>114.34148597717285</v>
      </c>
      <c r="G399" s="36">
        <v>14.085757464170456</v>
      </c>
      <c r="H399" s="34">
        <v>14.085757464170456</v>
      </c>
      <c r="I399" s="34">
        <v>3467.8442815144858</v>
      </c>
      <c r="J399" s="35">
        <v>1022.7743503084197</v>
      </c>
      <c r="K399" s="35">
        <v>298.30918550662244</v>
      </c>
      <c r="L399" s="34">
        <v>611.46972529093421</v>
      </c>
      <c r="M399" s="34">
        <v>26.588548262914021</v>
      </c>
      <c r="N399" s="35">
        <v>13.29427413145701</v>
      </c>
      <c r="O399" s="35">
        <v>25.379977887327019</v>
      </c>
      <c r="P399" s="35">
        <v>64.054229906111047</v>
      </c>
      <c r="Q399" s="34">
        <v>9463.4618225097656</v>
      </c>
      <c r="R399" s="34">
        <v>319.51528263092041</v>
      </c>
      <c r="U399" s="36">
        <v>26.329889165030586</v>
      </c>
      <c r="V399" s="38">
        <v>0.95597335223665758</v>
      </c>
      <c r="W399" s="36">
        <v>21.225169130700738</v>
      </c>
      <c r="X399" s="35">
        <v>4079.3140068054199</v>
      </c>
      <c r="Y399" s="34">
        <v>2146.7607456994433</v>
      </c>
      <c r="Z399" s="35">
        <v>1932.5532611059764</v>
      </c>
      <c r="AA399" s="34">
        <v>909.77891079755659</v>
      </c>
      <c r="AB399" s="34">
        <v>16.69327038526535</v>
      </c>
      <c r="AC399" s="34">
        <v>10.828511665264765</v>
      </c>
      <c r="AD399" s="34">
        <v>12.302028705676397</v>
      </c>
      <c r="AE399" s="39">
        <v>14.154466455161165</v>
      </c>
      <c r="AF399" s="39">
        <v>10.958296610447352</v>
      </c>
      <c r="AG399" s="39">
        <v>6.3923396894276241</v>
      </c>
      <c r="AH399" s="35">
        <v>3607.5623004925815</v>
      </c>
      <c r="AI399" s="35">
        <v>7634.6552064790048</v>
      </c>
      <c r="AJ399" s="35">
        <v>11328.018455236046</v>
      </c>
      <c r="AK399" s="35">
        <v>2431.8061849780802</v>
      </c>
      <c r="AL399" s="35">
        <v>5127.1868206941263</v>
      </c>
      <c r="AM399" s="35">
        <v>9239.7016726377005</v>
      </c>
      <c r="AN399" s="38">
        <v>0.11293883188799132</v>
      </c>
      <c r="AO399" s="38">
        <v>0.11308917428151387</v>
      </c>
      <c r="AP399" s="38">
        <v>0.10081718510181584</v>
      </c>
      <c r="AQ399" s="36">
        <v>16.519193837027998</v>
      </c>
      <c r="AR399" s="36">
        <v>10.277087299665713</v>
      </c>
      <c r="AS399" s="36">
        <v>11.721428792018322</v>
      </c>
      <c r="AT399" s="36">
        <v>12.723686858242186</v>
      </c>
      <c r="AU399" s="36">
        <v>24.794529099491474</v>
      </c>
      <c r="AV399" s="36">
        <v>77.63848620217</v>
      </c>
      <c r="AW399" s="36">
        <v>119.81080838237807</v>
      </c>
      <c r="AX399" s="36">
        <v>92.63344269731212</v>
      </c>
      <c r="AY399" s="36">
        <v>60.613737582200116</v>
      </c>
      <c r="AZ399" s="40">
        <v>0.99453316871485109</v>
      </c>
      <c r="BA399" s="40">
        <v>0.99504992137503367</v>
      </c>
      <c r="BB399" s="40">
        <v>0.99306750020990397</v>
      </c>
      <c r="BC399" s="40">
        <v>0.99476780389126407</v>
      </c>
      <c r="BD399" s="40">
        <v>0.99516410656241028</v>
      </c>
      <c r="BE399" s="40">
        <v>0.99159729513431294</v>
      </c>
      <c r="BF399" s="36">
        <v>106.25220572407876</v>
      </c>
      <c r="BG399" s="36">
        <v>106.11095249602137</v>
      </c>
      <c r="BH399" s="36">
        <v>119.02732642139466</v>
      </c>
      <c r="BJ399" s="41"/>
      <c r="BK399" s="41"/>
      <c r="BL399" s="35">
        <v>31</v>
      </c>
      <c r="BM399" s="35">
        <v>24</v>
      </c>
      <c r="BN399" s="35">
        <v>14</v>
      </c>
      <c r="BO399" s="35">
        <v>2418</v>
      </c>
      <c r="BP399" s="35">
        <v>1152</v>
      </c>
      <c r="BQ399" s="35">
        <v>336</v>
      </c>
      <c r="BR399" s="35">
        <v>3906</v>
      </c>
      <c r="BS399" s="34">
        <v>100.25479849179585</v>
      </c>
      <c r="BT399" s="35">
        <v>11</v>
      </c>
      <c r="BU399" s="35">
        <v>21</v>
      </c>
      <c r="BV399" s="35">
        <v>53</v>
      </c>
      <c r="BW399" s="35">
        <v>22</v>
      </c>
      <c r="BX399" s="37"/>
      <c r="BY399" s="40">
        <v>0.98450604603297664</v>
      </c>
      <c r="CA399" s="38">
        <v>0.11104747796813046</v>
      </c>
      <c r="CB399" s="38">
        <v>0.11194045019756196</v>
      </c>
      <c r="CC399" s="36">
        <v>39.823810756206512</v>
      </c>
      <c r="CD399" s="36">
        <v>38.517709928712037</v>
      </c>
      <c r="CE399" s="35">
        <v>107.30791938057874</v>
      </c>
      <c r="CF399" s="36">
        <v>25.444905672452062</v>
      </c>
      <c r="CG399" s="42">
        <v>0.98450604603297664</v>
      </c>
      <c r="CH399" s="35">
        <v>3812.3825741738092</v>
      </c>
      <c r="CI399" s="42">
        <v>0.99302573974526254</v>
      </c>
      <c r="CJ399" s="42">
        <v>0.99438733934491863</v>
      </c>
      <c r="CK399" s="43">
        <v>0.85010476656839018</v>
      </c>
      <c r="CM399" s="39"/>
      <c r="CN399" s="35"/>
      <c r="CO399" s="42">
        <v>0.99334110596304392</v>
      </c>
      <c r="CQ399" s="37">
        <v>0.95597335223665758</v>
      </c>
    </row>
    <row r="400" spans="1:95" ht="11.25" customHeight="1">
      <c r="A400" s="33">
        <v>44330</v>
      </c>
      <c r="B400" s="34">
        <v>154.07551542917886</v>
      </c>
      <c r="C400" s="35">
        <v>137.29116596778232</v>
      </c>
      <c r="D400" s="35">
        <v>137.29116596778232</v>
      </c>
      <c r="E400" s="35">
        <v>126.40509400765099</v>
      </c>
      <c r="F400" s="34">
        <v>114.23546759287517</v>
      </c>
      <c r="G400" s="36">
        <v>14.291961441437403</v>
      </c>
      <c r="H400" s="34">
        <v>14.291961441437403</v>
      </c>
      <c r="I400" s="34">
        <v>3471.0594660441079</v>
      </c>
      <c r="J400" s="35">
        <v>1023.7226074968798</v>
      </c>
      <c r="K400" s="35">
        <v>298.58576051992327</v>
      </c>
      <c r="L400" s="34">
        <v>613.0421314239502</v>
      </c>
      <c r="M400" s="34">
        <v>27.555315236250561</v>
      </c>
      <c r="N400" s="35">
        <v>13.77765761812528</v>
      </c>
      <c r="O400" s="35">
        <v>26.302800907330081</v>
      </c>
      <c r="P400" s="35">
        <v>66.383259432785451</v>
      </c>
      <c r="Q400" s="34">
        <v>9625.6528116861973</v>
      </c>
      <c r="R400" s="34">
        <v>318.99765141805011</v>
      </c>
      <c r="U400" s="36">
        <v>26.476367402959756</v>
      </c>
      <c r="V400" s="38">
        <v>0.95126745907951449</v>
      </c>
      <c r="W400" s="36">
        <v>21.996922154451379</v>
      </c>
      <c r="X400" s="35">
        <v>4084.1015974680581</v>
      </c>
      <c r="Y400" s="34">
        <v>2148.751098027305</v>
      </c>
      <c r="Z400" s="35">
        <v>1935.3504994407533</v>
      </c>
      <c r="AA400" s="34">
        <v>911.62789194387346</v>
      </c>
      <c r="AB400" s="34">
        <v>16.784349461396534</v>
      </c>
      <c r="AC400" s="34">
        <v>10.886071960131327</v>
      </c>
      <c r="AD400" s="34">
        <v>12.273832887411118</v>
      </c>
      <c r="AE400" s="39">
        <v>14.167589657322891</v>
      </c>
      <c r="AF400" s="39">
        <v>10.968456508895141</v>
      </c>
      <c r="AG400" s="39">
        <v>6.398266296855498</v>
      </c>
      <c r="AH400" s="35">
        <v>3667.3695956639726</v>
      </c>
      <c r="AI400" s="35">
        <v>7756.1457576685298</v>
      </c>
      <c r="AJ400" s="35">
        <v>11501.489619142001</v>
      </c>
      <c r="AK400" s="35">
        <v>2472.6080288043522</v>
      </c>
      <c r="AL400" s="35">
        <v>5210.6921872276234</v>
      </c>
      <c r="AM400" s="35">
        <v>9384.1445825940409</v>
      </c>
      <c r="AN400" s="38">
        <v>0.11316104756337018</v>
      </c>
      <c r="AO400" s="38">
        <v>0.11386505575521315</v>
      </c>
      <c r="AP400" s="38">
        <v>0.10239758439874865</v>
      </c>
      <c r="AQ400" s="36">
        <v>16.577940094071948</v>
      </c>
      <c r="AR400" s="36">
        <v>10.306434978058157</v>
      </c>
      <c r="AS400" s="36">
        <v>11.655221559549544</v>
      </c>
      <c r="AT400" s="36">
        <v>12.916853514762698</v>
      </c>
      <c r="AU400" s="36">
        <v>25.183127641465585</v>
      </c>
      <c r="AV400" s="36">
        <v>78.906066894561235</v>
      </c>
      <c r="AW400" s="36">
        <v>119.09722740111205</v>
      </c>
      <c r="AX400" s="36">
        <v>91.63422161467777</v>
      </c>
      <c r="AY400" s="36">
        <v>59.439512743019399</v>
      </c>
      <c r="AZ400" s="40">
        <v>0.99442788446141717</v>
      </c>
      <c r="BA400" s="40">
        <v>0.99495214839751933</v>
      </c>
      <c r="BB400" s="40">
        <v>0.99292601911143674</v>
      </c>
      <c r="BC400" s="40">
        <v>0.99477602055631564</v>
      </c>
      <c r="BD400" s="40">
        <v>0.99516702834544812</v>
      </c>
      <c r="BE400" s="40">
        <v>0.99159155464836746</v>
      </c>
      <c r="BF400" s="36">
        <v>106.04355702239324</v>
      </c>
      <c r="BG400" s="36">
        <v>105.38790782132118</v>
      </c>
      <c r="BH400" s="36">
        <v>117.1902645014607</v>
      </c>
      <c r="BJ400" s="41"/>
      <c r="BK400" s="41"/>
      <c r="BL400" s="35">
        <v>31</v>
      </c>
      <c r="BM400" s="35">
        <v>24</v>
      </c>
      <c r="BN400" s="35">
        <v>14</v>
      </c>
      <c r="BO400" s="35">
        <v>2418</v>
      </c>
      <c r="BP400" s="35">
        <v>1152</v>
      </c>
      <c r="BQ400" s="35">
        <v>336</v>
      </c>
      <c r="BR400" s="35">
        <v>3906</v>
      </c>
      <c r="BS400" s="34">
        <v>99.9565548102061</v>
      </c>
      <c r="BT400" s="35">
        <v>11</v>
      </c>
      <c r="BU400" s="35">
        <v>21</v>
      </c>
      <c r="BV400" s="35">
        <v>53</v>
      </c>
      <c r="BW400" s="35">
        <v>22</v>
      </c>
      <c r="BX400" s="37"/>
      <c r="BY400" s="40">
        <v>0.98421008079174988</v>
      </c>
      <c r="CA400" s="38">
        <v>0.11166417607842048</v>
      </c>
      <c r="CB400" s="38">
        <v>0.11244279201131957</v>
      </c>
      <c r="CC400" s="36">
        <v>39.94425430893898</v>
      </c>
      <c r="CD400" s="36">
        <v>38.53959663167965</v>
      </c>
      <c r="CE400" s="35">
        <v>106.4335272301836</v>
      </c>
      <c r="CF400" s="36">
        <v>25.842227678318974</v>
      </c>
      <c r="CG400" s="42">
        <v>0.98421008079174988</v>
      </c>
      <c r="CH400" s="35">
        <v>3874.6943658696218</v>
      </c>
      <c r="CI400" s="42">
        <v>0.99288838999045381</v>
      </c>
      <c r="CJ400" s="42">
        <v>0.99439162850356633</v>
      </c>
      <c r="CK400" s="43">
        <v>0.84989547473451543</v>
      </c>
      <c r="CM400" s="39"/>
      <c r="CN400" s="35"/>
      <c r="CO400" s="42">
        <v>0.99323712738400427</v>
      </c>
      <c r="CQ400" s="37">
        <v>0.95126745907951449</v>
      </c>
    </row>
    <row r="401" spans="1:95" ht="11.25" customHeight="1">
      <c r="A401" s="33">
        <v>44329</v>
      </c>
      <c r="B401" s="34">
        <v>153.30281352996826</v>
      </c>
      <c r="C401" s="35">
        <v>136.53963305552801</v>
      </c>
      <c r="D401" s="35">
        <v>136.53963305552801</v>
      </c>
      <c r="E401" s="35">
        <v>125.74436807632448</v>
      </c>
      <c r="F401" s="34">
        <v>113.5009864171346</v>
      </c>
      <c r="G401" s="36">
        <v>14.277114739020666</v>
      </c>
      <c r="H401" s="34">
        <v>14.277114739020666</v>
      </c>
      <c r="I401" s="34">
        <v>3471.5490519205728</v>
      </c>
      <c r="J401" s="35">
        <v>1023.8670014880952</v>
      </c>
      <c r="K401" s="35">
        <v>298.62787543402777</v>
      </c>
      <c r="L401" s="34">
        <v>612.2416661580404</v>
      </c>
      <c r="M401" s="34">
        <v>27.712241530418396</v>
      </c>
      <c r="N401" s="35">
        <v>13.856120765209198</v>
      </c>
      <c r="O401" s="35">
        <v>26.452594188126653</v>
      </c>
      <c r="P401" s="35">
        <v>66.761309141462505</v>
      </c>
      <c r="Q401" s="34">
        <v>9607.8396606445313</v>
      </c>
      <c r="R401" s="34">
        <v>317.72131315867108</v>
      </c>
      <c r="U401" s="36">
        <v>26.389326033768825</v>
      </c>
      <c r="V401" s="38">
        <v>0.95406047374098069</v>
      </c>
      <c r="W401" s="36">
        <v>22.122193647344893</v>
      </c>
      <c r="X401" s="35">
        <v>4083.7907180786133</v>
      </c>
      <c r="Y401" s="34">
        <v>2149.05417499845</v>
      </c>
      <c r="Z401" s="35">
        <v>1934.7365430801633</v>
      </c>
      <c r="AA401" s="34">
        <v>910.86954159206812</v>
      </c>
      <c r="AB401" s="34">
        <v>16.763180474440258</v>
      </c>
      <c r="AC401" s="34">
        <v>10.795264979203543</v>
      </c>
      <c r="AD401" s="34">
        <v>12.336135824521383</v>
      </c>
      <c r="AE401" s="39">
        <v>14.169587967022748</v>
      </c>
      <c r="AF401" s="39">
        <v>10.970003587372448</v>
      </c>
      <c r="AG401" s="39">
        <v>6.3991687593005953</v>
      </c>
      <c r="AH401" s="35">
        <v>3648.489735270492</v>
      </c>
      <c r="AI401" s="35">
        <v>7719.8568603986641</v>
      </c>
      <c r="AJ401" s="35">
        <v>11452.741750947098</v>
      </c>
      <c r="AK401" s="35">
        <v>2459.6110652477555</v>
      </c>
      <c r="AL401" s="35">
        <v>5184.9385607232562</v>
      </c>
      <c r="AM401" s="35">
        <v>9342.1691691702054</v>
      </c>
      <c r="AN401" s="38">
        <v>0.11416294977295616</v>
      </c>
      <c r="AO401" s="38">
        <v>0.11492000193968537</v>
      </c>
      <c r="AP401" s="38">
        <v>0.10353309945641587</v>
      </c>
      <c r="AQ401" s="36">
        <v>16.560847933399458</v>
      </c>
      <c r="AR401" s="36">
        <v>10.227857272004812</v>
      </c>
      <c r="AS401" s="36">
        <v>11.732372462859558</v>
      </c>
      <c r="AT401" s="36">
        <v>13.099247808142495</v>
      </c>
      <c r="AU401" s="36">
        <v>25.530672673652457</v>
      </c>
      <c r="AV401" s="36">
        <v>79.95730473652776</v>
      </c>
      <c r="AW401" s="36">
        <v>118.41533383131475</v>
      </c>
      <c r="AX401" s="36">
        <v>91.072455994229941</v>
      </c>
      <c r="AY401" s="36">
        <v>58.968523207565148</v>
      </c>
      <c r="AZ401" s="40">
        <v>0.9943665399131657</v>
      </c>
      <c r="BA401" s="40">
        <v>0.99489818560464549</v>
      </c>
      <c r="BB401" s="40">
        <v>0.99285376790630386</v>
      </c>
      <c r="BC401" s="40">
        <v>0.99467426049865204</v>
      </c>
      <c r="BD401" s="40">
        <v>0.99507599321098006</v>
      </c>
      <c r="BE401" s="40">
        <v>0.99144124846289527</v>
      </c>
      <c r="BF401" s="36">
        <v>105.11291118410342</v>
      </c>
      <c r="BG401" s="36">
        <v>104.42046464894842</v>
      </c>
      <c r="BH401" s="36">
        <v>115.90496240336761</v>
      </c>
      <c r="BJ401" s="41"/>
      <c r="BK401" s="41"/>
      <c r="BL401" s="35">
        <v>31</v>
      </c>
      <c r="BM401" s="35">
        <v>24</v>
      </c>
      <c r="BN401" s="35">
        <v>14</v>
      </c>
      <c r="BO401" s="35">
        <v>2418</v>
      </c>
      <c r="BP401" s="35">
        <v>1152</v>
      </c>
      <c r="BQ401" s="35">
        <v>336</v>
      </c>
      <c r="BR401" s="35">
        <v>3906</v>
      </c>
      <c r="BS401" s="34">
        <v>99.238869825998947</v>
      </c>
      <c r="BT401" s="35">
        <v>11</v>
      </c>
      <c r="BU401" s="35">
        <v>21</v>
      </c>
      <c r="BV401" s="35">
        <v>53</v>
      </c>
      <c r="BW401" s="35">
        <v>22</v>
      </c>
      <c r="BX401" s="37"/>
      <c r="BY401" s="40">
        <v>0.98403488802863659</v>
      </c>
      <c r="CA401" s="38">
        <v>0.11270443041566307</v>
      </c>
      <c r="CB401" s="38">
        <v>0.11347183210519235</v>
      </c>
      <c r="CC401" s="36">
        <v>39.894581278165184</v>
      </c>
      <c r="CD401" s="36">
        <v>38.521077668263828</v>
      </c>
      <c r="CE401" s="35">
        <v>105.8028485977986</v>
      </c>
      <c r="CF401" s="36">
        <v>26.199558845602368</v>
      </c>
      <c r="CG401" s="42">
        <v>0.98403488802863659</v>
      </c>
      <c r="CH401" s="35">
        <v>3855.4422986593581</v>
      </c>
      <c r="CI401" s="42">
        <v>0.99281217578069969</v>
      </c>
      <c r="CJ401" s="42">
        <v>0.99428553304087586</v>
      </c>
      <c r="CK401" s="43">
        <v>0.85008005835174272</v>
      </c>
      <c r="CM401" s="39"/>
      <c r="CN401" s="35"/>
      <c r="CO401" s="42">
        <v>0.99314361434804832</v>
      </c>
      <c r="CQ401" s="37">
        <v>0.95406047374098069</v>
      </c>
    </row>
    <row r="402" spans="1:95" ht="11.25" customHeight="1">
      <c r="A402" s="33">
        <v>44328</v>
      </c>
      <c r="B402" s="34">
        <v>152.29292043050131</v>
      </c>
      <c r="C402" s="35">
        <v>135.6005714039008</v>
      </c>
      <c r="D402" s="35">
        <v>135.6005714039008</v>
      </c>
      <c r="E402" s="35">
        <v>124.82238119840623</v>
      </c>
      <c r="F402" s="34">
        <v>112.45027740796407</v>
      </c>
      <c r="G402" s="36">
        <v>14.062020202477774</v>
      </c>
      <c r="H402" s="34">
        <v>14.062020202477774</v>
      </c>
      <c r="I402" s="34">
        <v>3470.7226257324219</v>
      </c>
      <c r="J402" s="35">
        <v>1023.6232628888249</v>
      </c>
      <c r="K402" s="35">
        <v>298.55678500924057</v>
      </c>
      <c r="L402" s="34">
        <v>613.44847424825036</v>
      </c>
      <c r="M402" s="34">
        <v>28.375279386838276</v>
      </c>
      <c r="N402" s="35">
        <v>14.187639693419138</v>
      </c>
      <c r="O402" s="35">
        <v>27.085493960163809</v>
      </c>
      <c r="P402" s="35">
        <v>68.358627613746762</v>
      </c>
      <c r="Q402" s="34">
        <v>9615.1212666829433</v>
      </c>
      <c r="R402" s="34">
        <v>314.73473167419434</v>
      </c>
      <c r="U402" s="36">
        <v>26.491733127170139</v>
      </c>
      <c r="V402" s="38">
        <v>0.95077541628259665</v>
      </c>
      <c r="W402" s="36">
        <v>22.651485073992603</v>
      </c>
      <c r="X402" s="35">
        <v>4084.1710999806724</v>
      </c>
      <c r="Y402" s="34">
        <v>2148.5425778343565</v>
      </c>
      <c r="Z402" s="35">
        <v>1935.6285221463158</v>
      </c>
      <c r="AA402" s="34">
        <v>912.00525925749093</v>
      </c>
      <c r="AB402" s="34">
        <v>16.692349026600521</v>
      </c>
      <c r="AC402" s="34">
        <v>10.778190205494562</v>
      </c>
      <c r="AD402" s="34">
        <v>12.180164903402328</v>
      </c>
      <c r="AE402" s="39">
        <v>14.166214798907845</v>
      </c>
      <c r="AF402" s="39">
        <v>10.967392102380266</v>
      </c>
      <c r="AG402" s="39">
        <v>6.3976453930551553</v>
      </c>
      <c r="AH402" s="35">
        <v>3655.8686868195146</v>
      </c>
      <c r="AI402" s="35">
        <v>7728.7694233952916</v>
      </c>
      <c r="AJ402" s="35">
        <v>11456.984122830805</v>
      </c>
      <c r="AK402" s="35">
        <v>2465.2173152862138</v>
      </c>
      <c r="AL402" s="35">
        <v>5193.4525910812554</v>
      </c>
      <c r="AM402" s="35">
        <v>9349.5314052925296</v>
      </c>
      <c r="AN402" s="38">
        <v>0.11450256880563704</v>
      </c>
      <c r="AO402" s="38">
        <v>0.1154539581633536</v>
      </c>
      <c r="AP402" s="38">
        <v>0.10457085348608944</v>
      </c>
      <c r="AQ402" s="36">
        <v>16.485643369322478</v>
      </c>
      <c r="AR402" s="36">
        <v>10.200774853449607</v>
      </c>
      <c r="AS402" s="36">
        <v>11.557362309817634</v>
      </c>
      <c r="AT402" s="36">
        <v>13.332902976314932</v>
      </c>
      <c r="AU402" s="36">
        <v>26.002603437378141</v>
      </c>
      <c r="AV402" s="36">
        <v>81.504795232098488</v>
      </c>
      <c r="AW402" s="36">
        <v>117.62957733675931</v>
      </c>
      <c r="AX402" s="36">
        <v>90.317620613070289</v>
      </c>
      <c r="AY402" s="36">
        <v>58.168445212313465</v>
      </c>
      <c r="AZ402" s="40">
        <v>0.99424487261003525</v>
      </c>
      <c r="BA402" s="40">
        <v>0.99478468446854063</v>
      </c>
      <c r="BB402" s="40">
        <v>0.99268855040424264</v>
      </c>
      <c r="BC402" s="40">
        <v>0.99459159121849383</v>
      </c>
      <c r="BD402" s="40">
        <v>0.99499319518540863</v>
      </c>
      <c r="BE402" s="40">
        <v>0.99128247270382341</v>
      </c>
      <c r="BF402" s="36">
        <v>104.8011422378607</v>
      </c>
      <c r="BG402" s="36">
        <v>103.93753658078512</v>
      </c>
      <c r="BH402" s="36">
        <v>114.75472944854852</v>
      </c>
      <c r="BJ402" s="41"/>
      <c r="BK402" s="41"/>
      <c r="BL402" s="35">
        <v>31</v>
      </c>
      <c r="BM402" s="35">
        <v>24</v>
      </c>
      <c r="BN402" s="35">
        <v>14</v>
      </c>
      <c r="BO402" s="35">
        <v>2418</v>
      </c>
      <c r="BP402" s="35">
        <v>1152</v>
      </c>
      <c r="BQ402" s="35">
        <v>336</v>
      </c>
      <c r="BR402" s="35">
        <v>3906</v>
      </c>
      <c r="BS402" s="34">
        <v>98.430638392766312</v>
      </c>
      <c r="BT402" s="35">
        <v>11</v>
      </c>
      <c r="BU402" s="35">
        <v>21</v>
      </c>
      <c r="BV402" s="35">
        <v>53</v>
      </c>
      <c r="BW402" s="35">
        <v>22</v>
      </c>
      <c r="BX402" s="37"/>
      <c r="BY402" s="40">
        <v>0.98369335195964192</v>
      </c>
      <c r="CA402" s="38">
        <v>0.11321793894897873</v>
      </c>
      <c r="CB402" s="38">
        <v>0.11392882179916533</v>
      </c>
      <c r="CC402" s="36">
        <v>39.650704135497413</v>
      </c>
      <c r="CD402" s="36">
        <v>38.243780532589717</v>
      </c>
      <c r="CE402" s="35">
        <v>105.02668693594322</v>
      </c>
      <c r="CF402" s="36">
        <v>26.68189170624423</v>
      </c>
      <c r="CG402" s="42">
        <v>0.98369335195964192</v>
      </c>
      <c r="CH402" s="35">
        <v>3862.0571954597954</v>
      </c>
      <c r="CI402" s="42">
        <v>0.99265280705314352</v>
      </c>
      <c r="CJ402" s="42">
        <v>0.99419064552555936</v>
      </c>
      <c r="CK402" s="43">
        <v>0.84979853702721864</v>
      </c>
      <c r="CM402" s="39"/>
      <c r="CN402" s="35"/>
      <c r="CO402" s="42">
        <v>0.99301738855452804</v>
      </c>
      <c r="CQ402" s="37">
        <v>0.95077541628259665</v>
      </c>
    </row>
    <row r="403" spans="1:95" ht="11.25" customHeight="1">
      <c r="A403" s="33">
        <v>44327</v>
      </c>
      <c r="B403" s="34">
        <v>150.79403053446018</v>
      </c>
      <c r="C403" s="35">
        <v>133.94566069258019</v>
      </c>
      <c r="D403" s="35">
        <v>133.94566069258019</v>
      </c>
      <c r="E403" s="35">
        <v>123.08317152997279</v>
      </c>
      <c r="F403" s="34">
        <v>110.74203458745428</v>
      </c>
      <c r="G403" s="36">
        <v>13.913762691173147</v>
      </c>
      <c r="H403" s="34">
        <v>13.913762691173147</v>
      </c>
      <c r="I403" s="34">
        <v>3471.7898338804853</v>
      </c>
      <c r="J403" s="35">
        <v>1033.599401568325</v>
      </c>
      <c r="K403" s="35">
        <v>307.42251704447966</v>
      </c>
      <c r="L403" s="34">
        <v>613.33104235060671</v>
      </c>
      <c r="M403" s="34">
        <v>28.260198268484562</v>
      </c>
      <c r="N403" s="35">
        <v>14.130099134242281</v>
      </c>
      <c r="O403" s="35">
        <v>26.975643801735263</v>
      </c>
      <c r="P403" s="35">
        <v>68.081386737712805</v>
      </c>
      <c r="Q403" s="34">
        <v>9323.1477310505325</v>
      </c>
      <c r="R403" s="34">
        <v>311.42041340280088</v>
      </c>
      <c r="U403" s="36">
        <v>26.337458653371097</v>
      </c>
      <c r="V403" s="38">
        <v>0.9557294854240338</v>
      </c>
      <c r="W403" s="36">
        <v>22.731710793612528</v>
      </c>
      <c r="X403" s="35">
        <v>4085.1208762310921</v>
      </c>
      <c r="Y403" s="34">
        <v>2130.7679152676806</v>
      </c>
      <c r="Z403" s="35">
        <v>1954.3529609634115</v>
      </c>
      <c r="AA403" s="34">
        <v>920.75355939508631</v>
      </c>
      <c r="AB403" s="34">
        <v>16.848369841879986</v>
      </c>
      <c r="AC403" s="34">
        <v>10.862489162607396</v>
      </c>
      <c r="AD403" s="34">
        <v>12.328047204524912</v>
      </c>
      <c r="AE403" s="39">
        <v>14.049019221545148</v>
      </c>
      <c r="AF403" s="39">
        <v>11.074279302517768</v>
      </c>
      <c r="AG403" s="39">
        <v>6.5876253652388499</v>
      </c>
      <c r="AH403" s="35">
        <v>3523.1810961914834</v>
      </c>
      <c r="AI403" s="35">
        <v>7447.8749803227174</v>
      </c>
      <c r="AJ403" s="35">
        <v>11146.8801914624</v>
      </c>
      <c r="AK403" s="35">
        <v>2388.3826589901018</v>
      </c>
      <c r="AL403" s="35">
        <v>5004.8464294784417</v>
      </c>
      <c r="AM403" s="35">
        <v>9050.1249330315713</v>
      </c>
      <c r="AN403" s="38">
        <v>0.11516989859525456</v>
      </c>
      <c r="AO403" s="38">
        <v>0.1179786194069591</v>
      </c>
      <c r="AP403" s="38">
        <v>0.1083859026909762</v>
      </c>
      <c r="AQ403" s="36">
        <v>16.558489901541328</v>
      </c>
      <c r="AR403" s="36">
        <v>10.133558289921682</v>
      </c>
      <c r="AS403" s="36">
        <v>11.599104009111491</v>
      </c>
      <c r="AT403" s="36">
        <v>13.663447801385837</v>
      </c>
      <c r="AU403" s="36">
        <v>27.276362229204967</v>
      </c>
      <c r="AV403" s="36">
        <v>86.799906736273257</v>
      </c>
      <c r="AW403" s="36">
        <v>116.58482012306773</v>
      </c>
      <c r="AX403" s="36">
        <v>89.711299491719814</v>
      </c>
      <c r="AY403" s="36">
        <v>58.088622636071094</v>
      </c>
      <c r="AZ403" s="40">
        <v>0.99408382108241522</v>
      </c>
      <c r="BA403" s="40">
        <v>0.99461009559796887</v>
      </c>
      <c r="BB403" s="40">
        <v>0.9924772986846595</v>
      </c>
      <c r="BC403" s="40">
        <v>0.99427920490464328</v>
      </c>
      <c r="BD403" s="40">
        <v>0.99455001015244993</v>
      </c>
      <c r="BE403" s="40">
        <v>0.99040898248603548</v>
      </c>
      <c r="BF403" s="36">
        <v>104.19389220938713</v>
      </c>
      <c r="BG403" s="36">
        <v>101.71334484434701</v>
      </c>
      <c r="BH403" s="36">
        <v>110.71550544920704</v>
      </c>
      <c r="BJ403" s="41"/>
      <c r="BK403" s="41"/>
      <c r="BL403" s="35">
        <v>30.446808510638299</v>
      </c>
      <c r="BM403" s="35">
        <v>24</v>
      </c>
      <c r="BN403" s="35">
        <v>14.276595744680851</v>
      </c>
      <c r="BO403" s="35">
        <v>2374.8510638297871</v>
      </c>
      <c r="BP403" s="35">
        <v>1152</v>
      </c>
      <c r="BQ403" s="35">
        <v>342.63829787234044</v>
      </c>
      <c r="BR403" s="35">
        <v>3869.4893617021276</v>
      </c>
      <c r="BS403" s="34">
        <v>96.846683989179894</v>
      </c>
      <c r="BT403" s="35">
        <v>11</v>
      </c>
      <c r="BU403" s="35">
        <v>21</v>
      </c>
      <c r="BV403" s="35">
        <v>53</v>
      </c>
      <c r="BW403" s="35">
        <v>22</v>
      </c>
      <c r="BX403" s="37"/>
      <c r="BY403" s="40">
        <v>0.98330650483615945</v>
      </c>
      <c r="CA403" s="38">
        <v>0.11498324991031547</v>
      </c>
      <c r="CB403" s="38">
        <v>0.11540537916658967</v>
      </c>
      <c r="CC403" s="36">
        <v>40.038906209012296</v>
      </c>
      <c r="CD403" s="36">
        <v>38.291152200574501</v>
      </c>
      <c r="CE403" s="35">
        <v>104.2076554372056</v>
      </c>
      <c r="CF403" s="36">
        <v>27.465868294520018</v>
      </c>
      <c r="CG403" s="42">
        <v>0.98330650483615945</v>
      </c>
      <c r="CH403" s="35">
        <v>3757.2284683798971</v>
      </c>
      <c r="CI403" s="42">
        <v>0.99247844561321807</v>
      </c>
      <c r="CJ403" s="42">
        <v>0.99374662699696414</v>
      </c>
      <c r="CK403" s="43">
        <v>0.84986220458757578</v>
      </c>
      <c r="CM403" s="39"/>
      <c r="CN403" s="35"/>
      <c r="CO403" s="42">
        <v>0.99281222304533001</v>
      </c>
      <c r="CQ403" s="37">
        <v>0.9557294854240338</v>
      </c>
    </row>
    <row r="404" spans="1:95" ht="11.25" customHeight="1">
      <c r="A404" s="33">
        <v>44326</v>
      </c>
      <c r="B404" s="34">
        <v>148.20352617899576</v>
      </c>
      <c r="C404" s="35">
        <v>131.38095927238464</v>
      </c>
      <c r="D404" s="35">
        <v>131.38095927238464</v>
      </c>
      <c r="E404" s="35">
        <v>120.52319110433261</v>
      </c>
      <c r="F404" s="34">
        <v>107.9730802377065</v>
      </c>
      <c r="G404" s="36">
        <v>13.845786958932877</v>
      </c>
      <c r="H404" s="34">
        <v>13.845786958932877</v>
      </c>
      <c r="I404" s="34">
        <v>3471.6660105387368</v>
      </c>
      <c r="J404" s="35">
        <v>1059.7136311978338</v>
      </c>
      <c r="K404" s="35">
        <v>331.16050974932307</v>
      </c>
      <c r="L404" s="34">
        <v>613.50130907694495</v>
      </c>
      <c r="M404" s="34">
        <v>27.776565770308178</v>
      </c>
      <c r="N404" s="35">
        <v>13.888282885154089</v>
      </c>
      <c r="O404" s="35">
        <v>26.513994598930534</v>
      </c>
      <c r="P404" s="35">
        <v>66.916272083015159</v>
      </c>
      <c r="Q404" s="34">
        <v>8839.8197123209629</v>
      </c>
      <c r="R404" s="34">
        <v>306.40595118204754</v>
      </c>
      <c r="U404" s="36">
        <v>26.038956730454061</v>
      </c>
      <c r="V404" s="38">
        <v>0.96540310296135479</v>
      </c>
      <c r="W404" s="36">
        <v>22.800549977231579</v>
      </c>
      <c r="X404" s="35">
        <v>4085.1673196156817</v>
      </c>
      <c r="Y404" s="34">
        <v>2080.7918695915801</v>
      </c>
      <c r="Z404" s="35">
        <v>2004.3754500241016</v>
      </c>
      <c r="AA404" s="34">
        <v>944.66181882626802</v>
      </c>
      <c r="AB404" s="34">
        <v>16.822566906611126</v>
      </c>
      <c r="AC404" s="34">
        <v>10.857768168052038</v>
      </c>
      <c r="AD404" s="34">
        <v>12.513417512178421</v>
      </c>
      <c r="AE404" s="39">
        <v>13.719506832471957</v>
      </c>
      <c r="AF404" s="39">
        <v>11.354074619976791</v>
      </c>
      <c r="AG404" s="39">
        <v>7.0962966374854943</v>
      </c>
      <c r="AH404" s="35">
        <v>3273.5370108811453</v>
      </c>
      <c r="AI404" s="35">
        <v>6916.0199424371885</v>
      </c>
      <c r="AJ404" s="35">
        <v>10613.082408714627</v>
      </c>
      <c r="AK404" s="35">
        <v>2250.7763115941048</v>
      </c>
      <c r="AL404" s="35">
        <v>4649.0026714226187</v>
      </c>
      <c r="AM404" s="35">
        <v>8502.2778244475758</v>
      </c>
      <c r="AN404" s="38">
        <v>0.11541148345331902</v>
      </c>
      <c r="AO404" s="38">
        <v>0.12316873024683517</v>
      </c>
      <c r="AP404" s="38">
        <v>0.11765947866786933</v>
      </c>
      <c r="AQ404" s="36">
        <v>16.329644620070631</v>
      </c>
      <c r="AR404" s="36">
        <v>9.7506528829506305</v>
      </c>
      <c r="AS404" s="36">
        <v>11.501663852885628</v>
      </c>
      <c r="AT404" s="36">
        <v>14.057284029610688</v>
      </c>
      <c r="AU404" s="36">
        <v>29.890331508729478</v>
      </c>
      <c r="AV404" s="36">
        <v>98.813995482378246</v>
      </c>
      <c r="AW404" s="36">
        <v>114.76201562321256</v>
      </c>
      <c r="AX404" s="36">
        <v>88.993844845307308</v>
      </c>
      <c r="AY404" s="36">
        <v>58.225540950263877</v>
      </c>
      <c r="AZ404" s="40">
        <v>0.99382955879995116</v>
      </c>
      <c r="BA404" s="40">
        <v>0.99429684246861982</v>
      </c>
      <c r="BB404" s="40">
        <v>0.99212960650490589</v>
      </c>
      <c r="BC404" s="40">
        <v>0.99375447308681919</v>
      </c>
      <c r="BD404" s="40">
        <v>0.99357059274401693</v>
      </c>
      <c r="BE404" s="40">
        <v>0.98837793853333666</v>
      </c>
      <c r="BF404" s="36">
        <v>103.97578855187051</v>
      </c>
      <c r="BG404" s="36">
        <v>97.427325717749213</v>
      </c>
      <c r="BH404" s="36">
        <v>101.98923313160134</v>
      </c>
      <c r="BJ404" s="41"/>
      <c r="BK404" s="41"/>
      <c r="BL404" s="35">
        <v>29</v>
      </c>
      <c r="BM404" s="35">
        <v>24</v>
      </c>
      <c r="BN404" s="35">
        <v>15</v>
      </c>
      <c r="BO404" s="35">
        <v>2262</v>
      </c>
      <c r="BP404" s="35">
        <v>1152</v>
      </c>
      <c r="BQ404" s="35">
        <v>360</v>
      </c>
      <c r="BR404" s="35">
        <v>3774</v>
      </c>
      <c r="BS404" s="34">
        <v>94.106473922729492</v>
      </c>
      <c r="BT404" s="35">
        <v>11</v>
      </c>
      <c r="BU404" s="35">
        <v>21</v>
      </c>
      <c r="BV404" s="35">
        <v>53</v>
      </c>
      <c r="BW404" s="35">
        <v>22</v>
      </c>
      <c r="BX404" s="37"/>
      <c r="BY404" s="40">
        <v>0.98278196891356639</v>
      </c>
      <c r="CA404" s="38">
        <v>0.11825348166157224</v>
      </c>
      <c r="CB404" s="38">
        <v>0.11799379044414272</v>
      </c>
      <c r="CC404" s="36">
        <v>40.193752586841583</v>
      </c>
      <c r="CD404" s="36">
        <v>37.581961355906891</v>
      </c>
      <c r="CE404" s="35">
        <v>102.71486844181116</v>
      </c>
      <c r="CF404" s="36">
        <v>28.624777275628627</v>
      </c>
      <c r="CG404" s="42">
        <v>0.98278196891356639</v>
      </c>
      <c r="CH404" s="35">
        <v>3579.1539775055244</v>
      </c>
      <c r="CI404" s="42">
        <v>0.99223934875535402</v>
      </c>
      <c r="CJ404" s="42">
        <v>0.99283538584856523</v>
      </c>
      <c r="CK404" s="43">
        <v>0.84982223221773423</v>
      </c>
      <c r="CM404" s="39"/>
      <c r="CN404" s="35"/>
      <c r="CO404" s="42">
        <v>0.99250893828558207</v>
      </c>
      <c r="CQ404" s="37">
        <v>0.96540310296135479</v>
      </c>
    </row>
    <row r="405" spans="1:95" ht="11.25" customHeight="1">
      <c r="A405" s="33">
        <v>44325</v>
      </c>
      <c r="B405" s="34">
        <v>147.62186781565347</v>
      </c>
      <c r="C405" s="35">
        <v>130.96125171581903</v>
      </c>
      <c r="D405" s="35">
        <v>130.96125171581903</v>
      </c>
      <c r="E405" s="35">
        <v>120.38779541850089</v>
      </c>
      <c r="F405" s="34">
        <v>107.91337323188782</v>
      </c>
      <c r="G405" s="36">
        <v>13.884267826875051</v>
      </c>
      <c r="H405" s="34">
        <v>13.884267826875051</v>
      </c>
      <c r="I405" s="34">
        <v>3471.9146448771157</v>
      </c>
      <c r="J405" s="35">
        <v>1059.7895259402326</v>
      </c>
      <c r="K405" s="35">
        <v>331.18422685632265</v>
      </c>
      <c r="L405" s="34">
        <v>612.34694290161133</v>
      </c>
      <c r="M405" s="34">
        <v>29.220701038837433</v>
      </c>
      <c r="N405" s="35">
        <v>14.610350519418716</v>
      </c>
      <c r="O405" s="35">
        <v>27.892487355253916</v>
      </c>
      <c r="P405" s="35">
        <v>70.395325229926542</v>
      </c>
      <c r="Q405" s="34">
        <v>9190.8538411458339</v>
      </c>
      <c r="R405" s="34">
        <v>306.35263379414874</v>
      </c>
      <c r="U405" s="36">
        <v>26.120963317376599</v>
      </c>
      <c r="V405" s="38">
        <v>0.96273385655445787</v>
      </c>
      <c r="W405" s="36">
        <v>23.985976521184742</v>
      </c>
      <c r="X405" s="35">
        <v>4084.2615877787271</v>
      </c>
      <c r="Y405" s="34">
        <v>2080.9408920805608</v>
      </c>
      <c r="Z405" s="35">
        <v>2003.3206956981667</v>
      </c>
      <c r="AA405" s="34">
        <v>943.53116975793398</v>
      </c>
      <c r="AB405" s="34">
        <v>16.660616099834442</v>
      </c>
      <c r="AC405" s="34">
        <v>10.57345629731814</v>
      </c>
      <c r="AD405" s="34">
        <v>12.257211645444235</v>
      </c>
      <c r="AE405" s="39">
        <v>13.720489398333367</v>
      </c>
      <c r="AF405" s="39">
        <v>11.354887777931063</v>
      </c>
      <c r="AG405" s="39">
        <v>7.0968048612069143</v>
      </c>
      <c r="AH405" s="35">
        <v>3370.8280754347297</v>
      </c>
      <c r="AI405" s="35">
        <v>7125.6675928704917</v>
      </c>
      <c r="AJ405" s="35">
        <v>10941.469922424747</v>
      </c>
      <c r="AK405" s="35">
        <v>2317.402373036181</v>
      </c>
      <c r="AL405" s="35">
        <v>4788.380865592193</v>
      </c>
      <c r="AM405" s="35">
        <v>8762.4911424737202</v>
      </c>
      <c r="AN405" s="38">
        <v>0.11597851656864448</v>
      </c>
      <c r="AO405" s="38">
        <v>0.1242414650730914</v>
      </c>
      <c r="AP405" s="38">
        <v>0.120275215092398</v>
      </c>
      <c r="AQ405" s="36">
        <v>16.180252226295568</v>
      </c>
      <c r="AR405" s="36">
        <v>9.5058956009536484</v>
      </c>
      <c r="AS405" s="36">
        <v>11.29100106318324</v>
      </c>
      <c r="AT405" s="36">
        <v>14.324288076407257</v>
      </c>
      <c r="AU405" s="36">
        <v>30.446864820890852</v>
      </c>
      <c r="AV405" s="36">
        <v>100.59280035015101</v>
      </c>
      <c r="AW405" s="36">
        <v>113.89333182627739</v>
      </c>
      <c r="AX405" s="36">
        <v>87.987813849100206</v>
      </c>
      <c r="AY405" s="36">
        <v>56.805837412100338</v>
      </c>
      <c r="AZ405" s="40">
        <v>0.99369537604284197</v>
      </c>
      <c r="BA405" s="40">
        <v>0.99417496474524802</v>
      </c>
      <c r="BB405" s="40">
        <v>0.99196628857189872</v>
      </c>
      <c r="BC405" s="40">
        <v>0.99381881703277963</v>
      </c>
      <c r="BD405" s="40">
        <v>0.99364151146796342</v>
      </c>
      <c r="BE405" s="40">
        <v>0.98852006824148952</v>
      </c>
      <c r="BF405" s="36">
        <v>103.46743823799066</v>
      </c>
      <c r="BG405" s="36">
        <v>96.586111512290884</v>
      </c>
      <c r="BH405" s="36">
        <v>99.771178881545481</v>
      </c>
      <c r="BJ405" s="41"/>
      <c r="BK405" s="41"/>
      <c r="BL405" s="35">
        <v>29</v>
      </c>
      <c r="BM405" s="35">
        <v>24</v>
      </c>
      <c r="BN405" s="35">
        <v>15</v>
      </c>
      <c r="BO405" s="35">
        <v>2262</v>
      </c>
      <c r="BP405" s="35">
        <v>1152</v>
      </c>
      <c r="BQ405" s="35">
        <v>360</v>
      </c>
      <c r="BR405" s="35">
        <v>3774</v>
      </c>
      <c r="BS405" s="34">
        <v>94.025083303451538</v>
      </c>
      <c r="BT405" s="35">
        <v>11</v>
      </c>
      <c r="BU405" s="35">
        <v>21</v>
      </c>
      <c r="BV405" s="35">
        <v>53</v>
      </c>
      <c r="BW405" s="35">
        <v>22</v>
      </c>
      <c r="BX405" s="37"/>
      <c r="BY405" s="40">
        <v>0.98240593588197578</v>
      </c>
      <c r="CA405" s="38">
        <v>0.11931013185386805</v>
      </c>
      <c r="CB405" s="38">
        <v>0.11891061199675104</v>
      </c>
      <c r="CC405" s="36">
        <v>39.491284042596817</v>
      </c>
      <c r="CD405" s="36">
        <v>36.977148890432453</v>
      </c>
      <c r="CE405" s="35">
        <v>101.62019675629689</v>
      </c>
      <c r="CF405" s="36">
        <v>29.157780989737237</v>
      </c>
      <c r="CG405" s="42">
        <v>0.98240593588197578</v>
      </c>
      <c r="CH405" s="35">
        <v>3686.4535602174319</v>
      </c>
      <c r="CI405" s="42">
        <v>0.99207349270470291</v>
      </c>
      <c r="CJ405" s="42">
        <v>0.99291427944543198</v>
      </c>
      <c r="CK405" s="43">
        <v>0.85007156624494185</v>
      </c>
      <c r="CM405" s="39"/>
      <c r="CN405" s="35"/>
      <c r="CO405" s="42">
        <v>0.99236945200493942</v>
      </c>
      <c r="CQ405" s="37">
        <v>0.96273385655445787</v>
      </c>
    </row>
    <row r="406" spans="1:95" ht="11.25" customHeight="1">
      <c r="A406" s="33">
        <v>44324</v>
      </c>
      <c r="B406" s="34">
        <v>146.7579000790914</v>
      </c>
      <c r="C406" s="35">
        <v>130.09604653716087</v>
      </c>
      <c r="D406" s="35">
        <v>130.09604653716087</v>
      </c>
      <c r="E406" s="35">
        <v>119.54062100251515</v>
      </c>
      <c r="F406" s="34">
        <v>107.49379865328471</v>
      </c>
      <c r="G406" s="36">
        <v>13.922669639190039</v>
      </c>
      <c r="H406" s="34">
        <v>13.922669639190039</v>
      </c>
      <c r="I406" s="34">
        <v>3470.97726949056</v>
      </c>
      <c r="J406" s="35">
        <v>1059.5033954565779</v>
      </c>
      <c r="K406" s="35">
        <v>331.09481108018059</v>
      </c>
      <c r="L406" s="34">
        <v>611.87551816304529</v>
      </c>
      <c r="M406" s="34">
        <v>31.894693692525227</v>
      </c>
      <c r="N406" s="35">
        <v>15.947346846262613</v>
      </c>
      <c r="O406" s="35">
        <v>30.444934888319537</v>
      </c>
      <c r="P406" s="35">
        <v>76.837216622901678</v>
      </c>
      <c r="Q406" s="34">
        <v>9617.7383524576817</v>
      </c>
      <c r="R406" s="34">
        <v>303.96870962778729</v>
      </c>
      <c r="U406" s="36">
        <v>26.224311060375637</v>
      </c>
      <c r="V406" s="38">
        <v>0.95938255533794881</v>
      </c>
      <c r="W406" s="36">
        <v>26.180938405361616</v>
      </c>
      <c r="X406" s="35">
        <v>4082.8527876536054</v>
      </c>
      <c r="Y406" s="34">
        <v>2080.3790629538016</v>
      </c>
      <c r="Z406" s="35">
        <v>2002.4737246998038</v>
      </c>
      <c r="AA406" s="34">
        <v>942.97032924322593</v>
      </c>
      <c r="AB406" s="34">
        <v>16.661853541930515</v>
      </c>
      <c r="AC406" s="34">
        <v>10.555425534645716</v>
      </c>
      <c r="AD406" s="34">
        <v>12.184426069259644</v>
      </c>
      <c r="AE406" s="39">
        <v>13.716785030464626</v>
      </c>
      <c r="AF406" s="39">
        <v>11.351822094177621</v>
      </c>
      <c r="AG406" s="39">
        <v>7.0948888088610129</v>
      </c>
      <c r="AH406" s="35">
        <v>3510.4955624387244</v>
      </c>
      <c r="AI406" s="35">
        <v>7420.6137728489339</v>
      </c>
      <c r="AJ406" s="35">
        <v>11394.43890446795</v>
      </c>
      <c r="AK406" s="35">
        <v>2413.6084951093885</v>
      </c>
      <c r="AL406" s="35">
        <v>4986.6951476763988</v>
      </c>
      <c r="AM406" s="35">
        <v>9125.2181606074482</v>
      </c>
      <c r="AN406" s="38">
        <v>0.11695798389499988</v>
      </c>
      <c r="AO406" s="38">
        <v>0.12646826124237207</v>
      </c>
      <c r="AP406" s="38">
        <v>0.12523242887076844</v>
      </c>
      <c r="AQ406" s="36">
        <v>16.190452284364198</v>
      </c>
      <c r="AR406" s="36">
        <v>9.4964897162378019</v>
      </c>
      <c r="AS406" s="36">
        <v>11.235132285172885</v>
      </c>
      <c r="AT406" s="36">
        <v>14.95559772787084</v>
      </c>
      <c r="AU406" s="36">
        <v>31.791758695849985</v>
      </c>
      <c r="AV406" s="36">
        <v>105.03821702592228</v>
      </c>
      <c r="AW406" s="36">
        <v>112.51599792762049</v>
      </c>
      <c r="AX406" s="36">
        <v>86.11441306670757</v>
      </c>
      <c r="AY406" s="36">
        <v>54.352635468787163</v>
      </c>
      <c r="AZ406" s="40">
        <v>0.99339273669338835</v>
      </c>
      <c r="BA406" s="40">
        <v>0.99389476717811676</v>
      </c>
      <c r="BB406" s="40">
        <v>0.99157968442282296</v>
      </c>
      <c r="BC406" s="40">
        <v>0.99380363561108809</v>
      </c>
      <c r="BD406" s="40">
        <v>0.99362468373253898</v>
      </c>
      <c r="BE406" s="40">
        <v>0.98848923771714736</v>
      </c>
      <c r="BF406" s="36">
        <v>102.60094779654472</v>
      </c>
      <c r="BG406" s="36">
        <v>94.885466773378127</v>
      </c>
      <c r="BH406" s="36">
        <v>95.821825929633647</v>
      </c>
      <c r="BJ406" s="41"/>
      <c r="BK406" s="41"/>
      <c r="BL406" s="35">
        <v>29</v>
      </c>
      <c r="BM406" s="35">
        <v>24</v>
      </c>
      <c r="BN406" s="35">
        <v>15</v>
      </c>
      <c r="BO406" s="35">
        <v>2262</v>
      </c>
      <c r="BP406" s="35">
        <v>1152</v>
      </c>
      <c r="BQ406" s="35">
        <v>360</v>
      </c>
      <c r="BR406" s="35">
        <v>3774</v>
      </c>
      <c r="BS406" s="34">
        <v>93.567779064178467</v>
      </c>
      <c r="BT406" s="35">
        <v>11</v>
      </c>
      <c r="BU406" s="35">
        <v>21</v>
      </c>
      <c r="BV406" s="35">
        <v>53</v>
      </c>
      <c r="BW406" s="35">
        <v>22</v>
      </c>
      <c r="BX406" s="37"/>
      <c r="BY406" s="40">
        <v>0.98156249833784692</v>
      </c>
      <c r="CA406" s="38">
        <v>0.12132518384228196</v>
      </c>
      <c r="CB406" s="38">
        <v>0.12065025726422336</v>
      </c>
      <c r="CC406" s="36">
        <v>39.401705145835876</v>
      </c>
      <c r="CD406" s="36">
        <v>36.922074285774883</v>
      </c>
      <c r="CE406" s="35">
        <v>99.811877173772274</v>
      </c>
      <c r="CF406" s="36">
        <v>30.44477880363716</v>
      </c>
      <c r="CG406" s="42">
        <v>0.98156249833784692</v>
      </c>
      <c r="CH406" s="35">
        <v>3839.2511298037434</v>
      </c>
      <c r="CI406" s="42">
        <v>0.99169247006403671</v>
      </c>
      <c r="CJ406" s="42">
        <v>0.99289606734692193</v>
      </c>
      <c r="CK406" s="43">
        <v>0.85013529755142425</v>
      </c>
      <c r="CM406" s="39"/>
      <c r="CN406" s="35"/>
      <c r="CO406" s="42">
        <v>0.99203264658782075</v>
      </c>
      <c r="CQ406" s="37">
        <v>0.95938255533794881</v>
      </c>
    </row>
    <row r="407" spans="1:95" ht="11.25" customHeight="1">
      <c r="A407" s="33">
        <v>44323</v>
      </c>
      <c r="B407" s="34">
        <v>150.87096138460092</v>
      </c>
      <c r="C407" s="35">
        <v>132.99067485763368</v>
      </c>
      <c r="D407" s="35">
        <v>132.99067485763368</v>
      </c>
      <c r="E407" s="35">
        <v>122.23959092059769</v>
      </c>
      <c r="F407" s="34">
        <v>109.75813247496824</v>
      </c>
      <c r="G407" s="36">
        <v>13.700843994875989</v>
      </c>
      <c r="H407" s="34">
        <v>13.700843994875989</v>
      </c>
      <c r="I407" s="34">
        <v>3470.9271578501507</v>
      </c>
      <c r="J407" s="35">
        <v>1059.4880990575978</v>
      </c>
      <c r="K407" s="35">
        <v>331.09003095549929</v>
      </c>
      <c r="L407" s="34">
        <v>611.60724465243788</v>
      </c>
      <c r="M407" s="34">
        <v>35.114303542906981</v>
      </c>
      <c r="N407" s="35">
        <v>17.557151771453491</v>
      </c>
      <c r="O407" s="35">
        <v>33.518198836411209</v>
      </c>
      <c r="P407" s="35">
        <v>84.593549444275908</v>
      </c>
      <c r="Q407" s="34">
        <v>10053.750870670181</v>
      </c>
      <c r="R407" s="34">
        <v>337.26065651767226</v>
      </c>
      <c r="U407" s="36">
        <v>26.24351938565572</v>
      </c>
      <c r="V407" s="38">
        <v>0.9587612201337371</v>
      </c>
      <c r="W407" s="36">
        <v>28.823773229070703</v>
      </c>
      <c r="X407" s="35">
        <v>4082.5344025025888</v>
      </c>
      <c r="Y407" s="34">
        <v>2080.3490278370537</v>
      </c>
      <c r="Z407" s="35">
        <v>2002.1853746655349</v>
      </c>
      <c r="AA407" s="34">
        <v>942.69727560793717</v>
      </c>
      <c r="AB407" s="34">
        <v>17.880286526967243</v>
      </c>
      <c r="AC407" s="34">
        <v>10.751083937035986</v>
      </c>
      <c r="AD407" s="34">
        <v>12.298807373966079</v>
      </c>
      <c r="AE407" s="39">
        <v>13.716586996727827</v>
      </c>
      <c r="AF407" s="39">
        <v>11.351658204188547</v>
      </c>
      <c r="AG407" s="39">
        <v>7.0947863776178419</v>
      </c>
      <c r="AH407" s="35">
        <v>3549.8452698500942</v>
      </c>
      <c r="AI407" s="35">
        <v>7501.8103179409682</v>
      </c>
      <c r="AJ407" s="35">
        <v>11517.07755186782</v>
      </c>
      <c r="AK407" s="35">
        <v>2441.1420396711719</v>
      </c>
      <c r="AL407" s="35">
        <v>5042.0080211944278</v>
      </c>
      <c r="AM407" s="35">
        <v>9224.3079773367317</v>
      </c>
      <c r="AN407" s="38">
        <v>0.11326069706402618</v>
      </c>
      <c r="AO407" s="38">
        <v>0.12246319753288412</v>
      </c>
      <c r="AP407" s="38">
        <v>0.12018149606020823</v>
      </c>
      <c r="AQ407" s="36">
        <v>17.377011851615876</v>
      </c>
      <c r="AR407" s="36">
        <v>9.6752854221603251</v>
      </c>
      <c r="AS407" s="36">
        <v>11.346527101227771</v>
      </c>
      <c r="AT407" s="36">
        <v>16.268800977646848</v>
      </c>
      <c r="AU407" s="36">
        <v>34.594084013200465</v>
      </c>
      <c r="AV407" s="36">
        <v>114.3233121156731</v>
      </c>
      <c r="AW407" s="36">
        <v>116.11204968674272</v>
      </c>
      <c r="AX407" s="36">
        <v>88.871839782449626</v>
      </c>
      <c r="AY407" s="36">
        <v>56.599445563444696</v>
      </c>
      <c r="AZ407" s="40">
        <v>0.9928078122918983</v>
      </c>
      <c r="BA407" s="40">
        <v>0.99335221231392035</v>
      </c>
      <c r="BB407" s="40">
        <v>0.99082927958909062</v>
      </c>
      <c r="BC407" s="40">
        <v>0.99333557789212523</v>
      </c>
      <c r="BD407" s="40">
        <v>0.99313882804870957</v>
      </c>
      <c r="BE407" s="40">
        <v>0.98760629931301569</v>
      </c>
      <c r="BF407" s="36">
        <v>105.95025733610318</v>
      </c>
      <c r="BG407" s="36">
        <v>97.988622228957638</v>
      </c>
      <c r="BH407" s="36">
        <v>99.848981693390385</v>
      </c>
      <c r="BJ407" s="41"/>
      <c r="BK407" s="41"/>
      <c r="BL407" s="35">
        <v>29</v>
      </c>
      <c r="BM407" s="35">
        <v>24</v>
      </c>
      <c r="BN407" s="35">
        <v>15</v>
      </c>
      <c r="BO407" s="35">
        <v>2262</v>
      </c>
      <c r="BP407" s="35">
        <v>1152</v>
      </c>
      <c r="BQ407" s="35">
        <v>360</v>
      </c>
      <c r="BR407" s="35">
        <v>3774</v>
      </c>
      <c r="BS407" s="34">
        <v>96.143953989787278</v>
      </c>
      <c r="BT407" s="35">
        <v>11</v>
      </c>
      <c r="BU407" s="35">
        <v>21</v>
      </c>
      <c r="BV407" s="35">
        <v>53</v>
      </c>
      <c r="BW407" s="35">
        <v>22</v>
      </c>
      <c r="BX407" s="37"/>
      <c r="BY407" s="40">
        <v>0.97993338629498472</v>
      </c>
      <c r="CA407" s="38">
        <v>0.11731282505344985</v>
      </c>
      <c r="CB407" s="38">
        <v>0.11672989901917984</v>
      </c>
      <c r="CC407" s="36">
        <v>40.93017783796931</v>
      </c>
      <c r="CD407" s="36">
        <v>38.398824375003969</v>
      </c>
      <c r="CE407" s="35">
        <v>103.49369813317659</v>
      </c>
      <c r="CF407" s="36">
        <v>33.126209725320045</v>
      </c>
      <c r="CG407" s="42">
        <v>0.97993338629498472</v>
      </c>
      <c r="CH407" s="35">
        <v>3882.0899326956533</v>
      </c>
      <c r="CI407" s="42">
        <v>0.99095479389924279</v>
      </c>
      <c r="CJ407" s="42">
        <v>0.99235593336957473</v>
      </c>
      <c r="CK407" s="43">
        <v>0.85018932252535984</v>
      </c>
      <c r="CM407" s="39"/>
      <c r="CN407" s="35"/>
      <c r="CO407" s="42">
        <v>0.99133092009668133</v>
      </c>
      <c r="CQ407" s="37">
        <v>0.9587612201337371</v>
      </c>
    </row>
    <row r="408" spans="1:95" ht="11.25" customHeight="1">
      <c r="A408" s="33">
        <v>44322</v>
      </c>
      <c r="B408" s="34">
        <v>152.97833978562127</v>
      </c>
      <c r="C408" s="35">
        <v>134.11482574826195</v>
      </c>
      <c r="D408" s="35">
        <v>134.11482574826195</v>
      </c>
      <c r="E408" s="35">
        <v>123.24201720101493</v>
      </c>
      <c r="F408" s="34">
        <v>110.76088714599609</v>
      </c>
      <c r="G408" s="36">
        <v>13.692264647710891</v>
      </c>
      <c r="H408" s="34">
        <v>13.692264647710891</v>
      </c>
      <c r="I408" s="34">
        <v>3472.2286900111608</v>
      </c>
      <c r="J408" s="35">
        <v>1059.8853870940268</v>
      </c>
      <c r="K408" s="35">
        <v>331.21418346688341</v>
      </c>
      <c r="L408" s="34">
        <v>613.23106747581846</v>
      </c>
      <c r="M408" s="34">
        <v>43.01011530558268</v>
      </c>
      <c r="N408" s="35">
        <v>21.50505765279134</v>
      </c>
      <c r="O408" s="35">
        <v>41.055110064419836</v>
      </c>
      <c r="P408" s="35">
        <v>103.61527778163101</v>
      </c>
      <c r="Q408" s="34">
        <v>10238.132077171689</v>
      </c>
      <c r="R408" s="34">
        <v>362.7404029482887</v>
      </c>
      <c r="U408" s="36">
        <v>26.305207411448162</v>
      </c>
      <c r="V408" s="38">
        <v>0.95676904436343146</v>
      </c>
      <c r="W408" s="36">
        <v>35.305094649234988</v>
      </c>
      <c r="X408" s="35">
        <v>4085.4597574869795</v>
      </c>
      <c r="Y408" s="34">
        <v>2081.1291194502505</v>
      </c>
      <c r="Z408" s="35">
        <v>2004.3306380367287</v>
      </c>
      <c r="AA408" s="34">
        <v>944.44525094270193</v>
      </c>
      <c r="AB408" s="34">
        <v>18.86351403735933</v>
      </c>
      <c r="AC408" s="34">
        <v>10.872808547247024</v>
      </c>
      <c r="AD408" s="34">
        <v>12.199582145327614</v>
      </c>
      <c r="AE408" s="39">
        <v>13.721730457913742</v>
      </c>
      <c r="AF408" s="39">
        <v>11.355914861721716</v>
      </c>
      <c r="AG408" s="39">
        <v>7.0974467885760735</v>
      </c>
      <c r="AH408" s="35">
        <v>3534.0613182937605</v>
      </c>
      <c r="AI408" s="35">
        <v>7454.0198690256757</v>
      </c>
      <c r="AJ408" s="35">
        <v>11424.070285520807</v>
      </c>
      <c r="AK408" s="35">
        <v>2432.361116618622</v>
      </c>
      <c r="AL408" s="35">
        <v>5015.3348571709548</v>
      </c>
      <c r="AM408" s="35">
        <v>9158.2359368486923</v>
      </c>
      <c r="AN408" s="38">
        <v>0.11144756130554674</v>
      </c>
      <c r="AO408" s="38">
        <v>0.12056835129161249</v>
      </c>
      <c r="AP408" s="38">
        <v>0.11700681518003395</v>
      </c>
      <c r="AQ408" s="36">
        <v>18.309672611507661</v>
      </c>
      <c r="AR408" s="36">
        <v>9.7654579390954144</v>
      </c>
      <c r="AS408" s="36">
        <v>11.218460159740841</v>
      </c>
      <c r="AT408" s="36">
        <v>19.964873814252961</v>
      </c>
      <c r="AU408" s="36">
        <v>42.525698811558279</v>
      </c>
      <c r="AV408" s="36">
        <v>140.80004402565899</v>
      </c>
      <c r="AW408" s="36">
        <v>117.80003782440158</v>
      </c>
      <c r="AX408" s="36">
        <v>90.114758091394876</v>
      </c>
      <c r="AY408" s="36">
        <v>58.036084230459316</v>
      </c>
      <c r="AZ408" s="40">
        <v>0.99115877264035246</v>
      </c>
      <c r="BA408" s="40">
        <v>0.99181408395778026</v>
      </c>
      <c r="BB408" s="40">
        <v>0.9886861095852828</v>
      </c>
      <c r="BC408" s="40">
        <v>0.99179197789429918</v>
      </c>
      <c r="BD408" s="40">
        <v>0.99152086550098351</v>
      </c>
      <c r="BE408" s="40">
        <v>0.98462585535068592</v>
      </c>
      <c r="BF408" s="36">
        <v>107.67395768401404</v>
      </c>
      <c r="BG408" s="36">
        <v>99.528606565882413</v>
      </c>
      <c r="BH408" s="36">
        <v>102.55812861444058</v>
      </c>
      <c r="BJ408" s="41"/>
      <c r="BK408" s="41"/>
      <c r="BL408" s="35">
        <v>29</v>
      </c>
      <c r="BM408" s="35">
        <v>24</v>
      </c>
      <c r="BN408" s="35">
        <v>15</v>
      </c>
      <c r="BO408" s="35">
        <v>2262</v>
      </c>
      <c r="BP408" s="35">
        <v>1152</v>
      </c>
      <c r="BQ408" s="35">
        <v>360</v>
      </c>
      <c r="BR408" s="35">
        <v>3774</v>
      </c>
      <c r="BS408" s="34">
        <v>97.081945146833149</v>
      </c>
      <c r="BT408" s="35">
        <v>11</v>
      </c>
      <c r="BU408" s="35">
        <v>21</v>
      </c>
      <c r="BV408" s="35">
        <v>53</v>
      </c>
      <c r="BW408" s="35">
        <v>22</v>
      </c>
      <c r="BX408" s="37"/>
      <c r="BY408" s="40">
        <v>0.97534910151818965</v>
      </c>
      <c r="CA408" s="38">
        <v>0.11525569472100572</v>
      </c>
      <c r="CB408" s="38">
        <v>0.11476194430998847</v>
      </c>
      <c r="CC408" s="36">
        <v>41.935904729933966</v>
      </c>
      <c r="CD408" s="36">
        <v>39.293590710343921</v>
      </c>
      <c r="CE408" s="35">
        <v>105.44264971578518</v>
      </c>
      <c r="CF408" s="36">
        <v>40.712529345542386</v>
      </c>
      <c r="CG408" s="42">
        <v>0.97534910151818965</v>
      </c>
      <c r="CH408" s="35">
        <v>3862.3824956326948</v>
      </c>
      <c r="CI408" s="42">
        <v>0.98886435629971514</v>
      </c>
      <c r="CJ408" s="42">
        <v>0.99055864232146007</v>
      </c>
      <c r="CK408" s="43">
        <v>0.84989912913668608</v>
      </c>
      <c r="CM408" s="39"/>
      <c r="CN408" s="35"/>
      <c r="CO408" s="42">
        <v>0.98934559151532087</v>
      </c>
      <c r="CQ408" s="37">
        <v>0.95676904436343146</v>
      </c>
    </row>
    <row r="409" spans="1:95" ht="11.25" customHeight="1">
      <c r="A409" s="33">
        <v>44321</v>
      </c>
      <c r="B409" s="34"/>
      <c r="F409" s="34"/>
      <c r="H409" s="34"/>
      <c r="I409" s="34"/>
      <c r="J409" s="35"/>
      <c r="K409" s="35"/>
      <c r="L409" s="34"/>
      <c r="M409" s="34"/>
      <c r="N409" s="35"/>
      <c r="O409" s="35"/>
      <c r="P409" s="35"/>
      <c r="Q409" s="34"/>
      <c r="R409" s="34"/>
      <c r="U409" s="36"/>
      <c r="V409" s="38"/>
      <c r="W409" s="36"/>
      <c r="X409" s="35"/>
      <c r="Y409" s="34"/>
      <c r="Z409" s="35"/>
      <c r="AA409" s="34"/>
      <c r="AB409" s="34"/>
      <c r="AC409" s="34"/>
      <c r="AD409" s="34"/>
      <c r="AE409" s="39"/>
      <c r="AF409" s="39"/>
      <c r="AG409" s="39"/>
      <c r="AH409" s="35"/>
      <c r="AI409" s="35"/>
      <c r="AJ409" s="35"/>
      <c r="AK409" s="35"/>
      <c r="AL409" s="35"/>
      <c r="AM409" s="35"/>
      <c r="AN409" s="38"/>
      <c r="AO409" s="38"/>
      <c r="AP409" s="38"/>
      <c r="AQ409" s="36"/>
      <c r="AR409" s="36"/>
      <c r="AS409" s="36"/>
      <c r="AT409" s="36"/>
      <c r="AU409" s="36"/>
      <c r="AV409" s="36"/>
      <c r="AW409" s="36"/>
      <c r="AX409" s="36"/>
      <c r="AY409" s="36"/>
      <c r="AZ409" s="40"/>
      <c r="BA409" s="40"/>
      <c r="BB409" s="40"/>
      <c r="BC409" s="40"/>
      <c r="BD409" s="40"/>
      <c r="BE409" s="40"/>
      <c r="BF409" s="36"/>
      <c r="BG409" s="36"/>
      <c r="BH409" s="36"/>
      <c r="BJ409" s="41"/>
      <c r="BK409" s="41"/>
      <c r="BL409" s="35"/>
      <c r="BM409" s="35"/>
      <c r="BN409" s="35"/>
      <c r="BO409" s="35"/>
      <c r="BP409" s="35"/>
      <c r="BQ409" s="35"/>
      <c r="BR409" s="35"/>
      <c r="BS409" s="34"/>
      <c r="BT409" s="35"/>
      <c r="BU409" s="35"/>
      <c r="BV409" s="35"/>
      <c r="BW409" s="35"/>
      <c r="BX409" s="37"/>
      <c r="BY409" s="40"/>
      <c r="CA409" s="38"/>
      <c r="CB409" s="38"/>
      <c r="CC409" s="36"/>
      <c r="CD409" s="36"/>
      <c r="CE409" s="35"/>
      <c r="CF409" s="36"/>
      <c r="CG409" s="42"/>
      <c r="CH409" s="35"/>
      <c r="CI409" s="42"/>
      <c r="CJ409" s="42"/>
      <c r="CK409" s="43"/>
      <c r="CM409" s="39"/>
      <c r="CN409" s="35"/>
      <c r="CO409" s="42"/>
    </row>
    <row r="410" spans="1:95" ht="11.25" customHeight="1">
      <c r="A410" s="33">
        <v>44320</v>
      </c>
      <c r="B410" s="34"/>
      <c r="F410" s="34"/>
      <c r="H410" s="34"/>
      <c r="I410" s="34"/>
      <c r="J410" s="35"/>
      <c r="K410" s="35"/>
      <c r="L410" s="34"/>
      <c r="M410" s="34"/>
      <c r="N410" s="35"/>
      <c r="O410" s="35"/>
      <c r="P410" s="35"/>
      <c r="Q410" s="34"/>
      <c r="R410" s="34"/>
      <c r="U410" s="36"/>
      <c r="V410" s="38"/>
      <c r="W410" s="36"/>
      <c r="X410" s="35"/>
      <c r="Y410" s="34"/>
      <c r="Z410" s="35"/>
      <c r="AA410" s="34"/>
      <c r="AB410" s="34"/>
      <c r="AC410" s="34"/>
      <c r="AD410" s="34"/>
      <c r="AE410" s="39"/>
      <c r="AF410" s="39"/>
      <c r="AG410" s="39"/>
      <c r="AH410" s="35"/>
      <c r="AI410" s="35"/>
      <c r="AJ410" s="35"/>
      <c r="AK410" s="35"/>
      <c r="AL410" s="35"/>
      <c r="AM410" s="35"/>
      <c r="AN410" s="38"/>
      <c r="AO410" s="38"/>
      <c r="AP410" s="38"/>
      <c r="AQ410" s="36"/>
      <c r="AR410" s="36"/>
      <c r="AS410" s="36"/>
      <c r="AT410" s="36"/>
      <c r="AU410" s="36"/>
      <c r="AV410" s="36"/>
      <c r="AW410" s="36"/>
      <c r="AX410" s="36"/>
      <c r="AY410" s="36"/>
      <c r="AZ410" s="40"/>
      <c r="BA410" s="40"/>
      <c r="BB410" s="40"/>
      <c r="BC410" s="40"/>
      <c r="BD410" s="40"/>
      <c r="BE410" s="40"/>
      <c r="BF410" s="36"/>
      <c r="BG410" s="36"/>
      <c r="BH410" s="36"/>
      <c r="BJ410" s="41"/>
      <c r="BK410" s="41"/>
      <c r="BL410" s="35"/>
      <c r="BM410" s="35"/>
      <c r="BN410" s="35"/>
      <c r="BO410" s="35"/>
      <c r="BP410" s="35"/>
      <c r="BQ410" s="35"/>
      <c r="BR410" s="35"/>
      <c r="BS410" s="34"/>
      <c r="BT410" s="35"/>
      <c r="BU410" s="35"/>
      <c r="BV410" s="35"/>
      <c r="BW410" s="35"/>
      <c r="BX410" s="37"/>
      <c r="BY410" s="40"/>
      <c r="CA410" s="38"/>
      <c r="CB410" s="38"/>
      <c r="CC410" s="36"/>
      <c r="CD410" s="36"/>
      <c r="CE410" s="35"/>
      <c r="CF410" s="36"/>
      <c r="CG410" s="42"/>
      <c r="CH410" s="35"/>
      <c r="CI410" s="42"/>
      <c r="CJ410" s="42"/>
      <c r="CK410" s="43"/>
      <c r="CM410" s="39"/>
      <c r="CN410" s="35"/>
      <c r="CO410" s="42"/>
    </row>
    <row r="411" spans="1:95" ht="11.25" customHeight="1">
      <c r="A411" s="33">
        <v>44319</v>
      </c>
      <c r="B411" s="34">
        <v>183.90203617640904</v>
      </c>
      <c r="C411" s="35">
        <v>166.20984685080393</v>
      </c>
      <c r="D411" s="35">
        <v>166.20984685080393</v>
      </c>
      <c r="E411" s="35">
        <v>154.71490801402501</v>
      </c>
      <c r="F411" s="34">
        <v>142.19436536516463</v>
      </c>
      <c r="G411" s="36">
        <v>13.933844007764543</v>
      </c>
      <c r="H411" s="34">
        <v>13.933844007764543</v>
      </c>
      <c r="I411" s="34">
        <v>3472.2788818359377</v>
      </c>
      <c r="J411" s="35">
        <v>1054.9172243744067</v>
      </c>
      <c r="K411" s="35">
        <v>329.66163261700211</v>
      </c>
      <c r="L411" s="34">
        <v>613.08252825055808</v>
      </c>
      <c r="M411" s="34">
        <v>19.044075747898646</v>
      </c>
      <c r="N411" s="35">
        <v>9.5220378739493228</v>
      </c>
      <c r="O411" s="35">
        <v>18.17843594117598</v>
      </c>
      <c r="P411" s="35">
        <v>45.779979492675835</v>
      </c>
      <c r="Q411" s="34">
        <v>8660.2458007812493</v>
      </c>
      <c r="R411" s="34">
        <v>389.97109375000002</v>
      </c>
      <c r="U411" s="36">
        <v>25.945864827544597</v>
      </c>
      <c r="V411" s="38">
        <v>0.96844392002860535</v>
      </c>
      <c r="W411" s="36">
        <v>15.594313854377409</v>
      </c>
      <c r="X411" s="35">
        <v>4085.3614100864957</v>
      </c>
      <c r="Y411" s="34">
        <v>2087.7000248445288</v>
      </c>
      <c r="Z411" s="35">
        <v>1997.6613852419671</v>
      </c>
      <c r="AA411" s="34">
        <v>942.74416086756014</v>
      </c>
      <c r="AB411" s="34">
        <v>17.692189325605121</v>
      </c>
      <c r="AC411" s="34">
        <v>11.494938836778914</v>
      </c>
      <c r="AD411" s="34">
        <v>12.511863585880825</v>
      </c>
      <c r="AE411" s="39">
        <v>13.765055108865026</v>
      </c>
      <c r="AF411" s="39">
        <v>11.302684546868644</v>
      </c>
      <c r="AG411" s="39">
        <v>7.0641778417929029</v>
      </c>
      <c r="AH411" s="35">
        <v>3295.0450488128445</v>
      </c>
      <c r="AI411" s="35">
        <v>6961.8118932922662</v>
      </c>
      <c r="AJ411" s="35">
        <v>10680.642991676918</v>
      </c>
      <c r="AK411" s="35">
        <v>2259.5199306378286</v>
      </c>
      <c r="AL411" s="35">
        <v>4679.6515313615864</v>
      </c>
      <c r="AM411" s="35">
        <v>8557.5642031312782</v>
      </c>
      <c r="AN411" s="38">
        <v>8.8947063621079139E-2</v>
      </c>
      <c r="AO411" s="38">
        <v>8.8832270556595053E-2</v>
      </c>
      <c r="AP411" s="38">
        <v>7.4392353750119211E-2</v>
      </c>
      <c r="AQ411" s="36">
        <v>17.201404512393786</v>
      </c>
      <c r="AR411" s="36">
        <v>10.368342576221066</v>
      </c>
      <c r="AS411" s="36">
        <v>11.526150742969516</v>
      </c>
      <c r="AT411" s="36">
        <v>9.6628262524993822</v>
      </c>
      <c r="AU411" s="36">
        <v>20.330778681812635</v>
      </c>
      <c r="AV411" s="36">
        <v>67.072283259254505</v>
      </c>
      <c r="AW411" s="36">
        <v>149.87210804202255</v>
      </c>
      <c r="AX411" s="36">
        <v>123.22116794754788</v>
      </c>
      <c r="AY411" s="36">
        <v>91.96187156363726</v>
      </c>
      <c r="AZ411" s="40">
        <v>0.9957858137275819</v>
      </c>
      <c r="BA411" s="40">
        <v>0.99611542957432841</v>
      </c>
      <c r="BB411" s="40">
        <v>0.99465034928094087</v>
      </c>
      <c r="BC411" s="40">
        <v>0.9957235047491827</v>
      </c>
      <c r="BD411" s="40">
        <v>0.99565549303285472</v>
      </c>
      <c r="BE411" s="40">
        <v>0.99216222260597098</v>
      </c>
      <c r="BF411" s="36">
        <v>134.91170491159619</v>
      </c>
      <c r="BG411" s="36">
        <v>135.0860438983691</v>
      </c>
      <c r="BH411" s="36">
        <v>161.30690044177786</v>
      </c>
      <c r="BJ411" s="41"/>
      <c r="BK411" s="41"/>
      <c r="BL411" s="35">
        <v>29.228571428571428</v>
      </c>
      <c r="BM411" s="35">
        <v>24</v>
      </c>
      <c r="BN411" s="35">
        <v>15</v>
      </c>
      <c r="BO411" s="35">
        <v>2279.8285714285712</v>
      </c>
      <c r="BP411" s="35">
        <v>1152</v>
      </c>
      <c r="BQ411" s="35">
        <v>360</v>
      </c>
      <c r="BR411" s="35">
        <v>3791.8285714285712</v>
      </c>
      <c r="BS411" s="34">
        <v>128.2371080671038</v>
      </c>
      <c r="BT411" s="35">
        <v>11</v>
      </c>
      <c r="BU411" s="35">
        <v>21</v>
      </c>
      <c r="BV411" s="35">
        <v>52.885714285714286</v>
      </c>
      <c r="BW411" s="35">
        <v>22</v>
      </c>
      <c r="BX411" s="37"/>
      <c r="BY411" s="40">
        <v>0.98821586973183817</v>
      </c>
      <c r="CA411" s="38">
        <v>8.6581576261090643E-2</v>
      </c>
      <c r="CB411" s="38">
        <v>8.7530349478380606E-2</v>
      </c>
      <c r="CC411" s="36">
        <v>41.698991748264859</v>
      </c>
      <c r="CD411" s="36">
        <v>39.095897831584367</v>
      </c>
      <c r="CE411" s="35">
        <v>137.90528364557576</v>
      </c>
      <c r="CF411" s="36">
        <v>19.616532522535412</v>
      </c>
      <c r="CG411" s="42">
        <v>0.98821586973183817</v>
      </c>
      <c r="CH411" s="35">
        <v>3592.725651018492</v>
      </c>
      <c r="CI411" s="42">
        <v>0.99469926802162034</v>
      </c>
      <c r="CJ411" s="42">
        <v>0.99513193585704396</v>
      </c>
      <c r="CK411" s="43">
        <v>0.84993187463491071</v>
      </c>
      <c r="CM411" s="39"/>
      <c r="CN411" s="35"/>
      <c r="CO411" s="42">
        <v>0.99486638256311211</v>
      </c>
      <c r="CQ411" s="37">
        <v>0.96844392002860535</v>
      </c>
    </row>
    <row r="412" spans="1:95" ht="11.25" customHeight="1">
      <c r="A412" s="33">
        <v>44318</v>
      </c>
      <c r="B412" s="34">
        <v>185.51285600662231</v>
      </c>
      <c r="C412" s="35">
        <v>167.88177261749902</v>
      </c>
      <c r="D412" s="35">
        <v>167.88177261749902</v>
      </c>
      <c r="E412" s="35">
        <v>156.55321427186328</v>
      </c>
      <c r="F412" s="34">
        <v>143.92133299509683</v>
      </c>
      <c r="G412" s="36">
        <v>14.001630574464798</v>
      </c>
      <c r="H412" s="34">
        <v>14.001630574464798</v>
      </c>
      <c r="I412" s="34">
        <v>3471.5372619628906</v>
      </c>
      <c r="J412" s="35">
        <v>1017.6109225906489</v>
      </c>
      <c r="K412" s="35">
        <v>318.00341330957775</v>
      </c>
      <c r="L412" s="34">
        <v>613.19082260131836</v>
      </c>
      <c r="M412" s="34">
        <v>20.216680804888409</v>
      </c>
      <c r="N412" s="35">
        <v>10.108340402444204</v>
      </c>
      <c r="O412" s="35">
        <v>19.297740768302571</v>
      </c>
      <c r="P412" s="35">
        <v>47.784881902463511</v>
      </c>
      <c r="Q412" s="34">
        <v>9071.6052144368496</v>
      </c>
      <c r="R412" s="34">
        <v>392.37386671702069</v>
      </c>
      <c r="U412" s="36">
        <v>25.852280546117715</v>
      </c>
      <c r="V412" s="38">
        <v>0.97151239312879978</v>
      </c>
      <c r="W412" s="36">
        <v>16.253313471522013</v>
      </c>
      <c r="X412" s="35">
        <v>4084.728084564209</v>
      </c>
      <c r="Y412" s="34">
        <v>2135.9229260626639</v>
      </c>
      <c r="Z412" s="35">
        <v>1948.8051585015451</v>
      </c>
      <c r="AA412" s="34">
        <v>931.19423591089617</v>
      </c>
      <c r="AB412" s="34">
        <v>17.63108338912328</v>
      </c>
      <c r="AC412" s="34">
        <v>11.328558345635733</v>
      </c>
      <c r="AD412" s="34">
        <v>12.452013800541559</v>
      </c>
      <c r="AE412" s="39">
        <v>14.083008303709873</v>
      </c>
      <c r="AF412" s="39">
        <v>10.902974170614094</v>
      </c>
      <c r="AG412" s="39">
        <v>6.8143588566338096</v>
      </c>
      <c r="AH412" s="35">
        <v>3449.7726655609322</v>
      </c>
      <c r="AI412" s="35">
        <v>7198.6025213723997</v>
      </c>
      <c r="AJ412" s="35">
        <v>10907.047484163806</v>
      </c>
      <c r="AK412" s="35">
        <v>2333.5060441075743</v>
      </c>
      <c r="AL412" s="35">
        <v>4872.7262557713184</v>
      </c>
      <c r="AM412" s="35">
        <v>8797.4704839136029</v>
      </c>
      <c r="AN412" s="38">
        <v>9.0560863527122407E-2</v>
      </c>
      <c r="AO412" s="38">
        <v>8.5457715928712777E-2</v>
      </c>
      <c r="AP412" s="38">
        <v>7.1579991644706992E-2</v>
      </c>
      <c r="AQ412" s="36">
        <v>17.353334223329515</v>
      </c>
      <c r="AR412" s="36">
        <v>10.541431094399888</v>
      </c>
      <c r="AS412" s="36">
        <v>11.598727003253504</v>
      </c>
      <c r="AT412" s="36">
        <v>10.194189910468047</v>
      </c>
      <c r="AU412" s="36">
        <v>20.05777300327394</v>
      </c>
      <c r="AV412" s="36">
        <v>65.90033255514868</v>
      </c>
      <c r="AW412" s="36">
        <v>151.0786952190702</v>
      </c>
      <c r="AX412" s="36">
        <v>123.9487202952013</v>
      </c>
      <c r="AY412" s="36">
        <v>92.48721504895957</v>
      </c>
      <c r="AZ412" s="40">
        <v>0.9956681747501922</v>
      </c>
      <c r="BA412" s="40">
        <v>0.99603964192623251</v>
      </c>
      <c r="BB412" s="40">
        <v>0.99456833847981196</v>
      </c>
      <c r="BC412" s="40">
        <v>0.99563138482704605</v>
      </c>
      <c r="BD412" s="40">
        <v>0.99588366512904003</v>
      </c>
      <c r="BE412" s="40">
        <v>0.99250917264506322</v>
      </c>
      <c r="BF412" s="36">
        <v>132.50757040767479</v>
      </c>
      <c r="BG412" s="36">
        <v>140.42032213931594</v>
      </c>
      <c r="BH412" s="36">
        <v>167.64461303045351</v>
      </c>
      <c r="BJ412" s="41"/>
      <c r="BK412" s="41"/>
      <c r="BL412" s="35">
        <v>31</v>
      </c>
      <c r="BM412" s="35">
        <v>24</v>
      </c>
      <c r="BN412" s="35">
        <v>15</v>
      </c>
      <c r="BO412" s="35">
        <v>2418</v>
      </c>
      <c r="BP412" s="35">
        <v>1152</v>
      </c>
      <c r="BQ412" s="35">
        <v>360</v>
      </c>
      <c r="BR412" s="35">
        <v>3930</v>
      </c>
      <c r="BS412" s="34">
        <v>129.91733686129251</v>
      </c>
      <c r="BT412" s="35">
        <v>11</v>
      </c>
      <c r="BU412" s="35">
        <v>21</v>
      </c>
      <c r="BV412" s="35">
        <v>52</v>
      </c>
      <c r="BW412" s="35">
        <v>22</v>
      </c>
      <c r="BX412" s="37"/>
      <c r="BY412" s="40">
        <v>0.98775604821177188</v>
      </c>
      <c r="CA412" s="38">
        <v>8.5890916794444855E-2</v>
      </c>
      <c r="CB412" s="38">
        <v>8.7326273218970393E-2</v>
      </c>
      <c r="CC412" s="36">
        <v>41.411655535300568</v>
      </c>
      <c r="CD412" s="36">
        <v>39.493492320982909</v>
      </c>
      <c r="CE412" s="35">
        <v>139.05304758437651</v>
      </c>
      <c r="CF412" s="36">
        <v>20.446439034003415</v>
      </c>
      <c r="CG412" s="42">
        <v>0.98775604821177188</v>
      </c>
      <c r="CH412" s="35">
        <v>3669.9459632339872</v>
      </c>
      <c r="CI412" s="42">
        <v>0.99449128651826979</v>
      </c>
      <c r="CJ412" s="42">
        <v>0.99521256057456697</v>
      </c>
      <c r="CK412" s="43">
        <v>0.84988209498729994</v>
      </c>
      <c r="CM412" s="39"/>
      <c r="CN412" s="35"/>
      <c r="CO412" s="42">
        <v>0.99464919726120593</v>
      </c>
      <c r="CQ412" s="37">
        <v>0.97151239312879978</v>
      </c>
    </row>
    <row r="413" spans="1:95" ht="11.25" customHeight="1">
      <c r="A413" s="33">
        <v>44317</v>
      </c>
      <c r="B413" s="34">
        <v>185.59701283772787</v>
      </c>
      <c r="C413" s="35">
        <v>167.99424161513647</v>
      </c>
      <c r="D413" s="35">
        <v>167.99424161513647</v>
      </c>
      <c r="E413" s="35">
        <v>156.73269041379294</v>
      </c>
      <c r="F413" s="34">
        <v>144.37816476821899</v>
      </c>
      <c r="G413" s="36">
        <v>14.064666420221329</v>
      </c>
      <c r="H413" s="34">
        <v>14.064666420221329</v>
      </c>
      <c r="I413" s="34">
        <v>3472.509765625</v>
      </c>
      <c r="J413" s="35">
        <v>1017.8959923664122</v>
      </c>
      <c r="K413" s="35">
        <v>318.09249761450383</v>
      </c>
      <c r="L413" s="34">
        <v>611.96634419759118</v>
      </c>
      <c r="M413" s="34">
        <v>21.098577658335369</v>
      </c>
      <c r="N413" s="35">
        <v>10.549288829167685</v>
      </c>
      <c r="O413" s="35">
        <v>20.139551401138309</v>
      </c>
      <c r="P413" s="35">
        <v>49.869365374247238</v>
      </c>
      <c r="Q413" s="34">
        <v>9504.8936055501308</v>
      </c>
      <c r="R413" s="34">
        <v>392.67704010009766</v>
      </c>
      <c r="U413" s="36">
        <v>25.930274239292846</v>
      </c>
      <c r="V413" s="38">
        <v>0.96895430265829285</v>
      </c>
      <c r="W413" s="36">
        <v>16.962319373477811</v>
      </c>
      <c r="X413" s="35">
        <v>4084.4761098225913</v>
      </c>
      <c r="Y413" s="34">
        <v>2136.5212756440837</v>
      </c>
      <c r="Z413" s="35">
        <v>1947.9548341785071</v>
      </c>
      <c r="AA413" s="34">
        <v>930.05884181209501</v>
      </c>
      <c r="AB413" s="34">
        <v>17.6027712225914</v>
      </c>
      <c r="AC413" s="34">
        <v>11.261551201343536</v>
      </c>
      <c r="AD413" s="34">
        <v>12.238302359978357</v>
      </c>
      <c r="AE413" s="39">
        <v>14.086953465785168</v>
      </c>
      <c r="AF413" s="39">
        <v>10.906028489640132</v>
      </c>
      <c r="AG413" s="39">
        <v>6.8162678060250821</v>
      </c>
      <c r="AH413" s="35">
        <v>3591.627651860445</v>
      </c>
      <c r="AI413" s="35">
        <v>7500.4162798560255</v>
      </c>
      <c r="AJ413" s="35">
        <v>11373.117939175272</v>
      </c>
      <c r="AK413" s="35">
        <v>2428.9630864348474</v>
      </c>
      <c r="AL413" s="35">
        <v>5074.8191652538726</v>
      </c>
      <c r="AM413" s="35">
        <v>9169.6126776232977</v>
      </c>
      <c r="AN413" s="38">
        <v>9.0611488223734729E-2</v>
      </c>
      <c r="AO413" s="38">
        <v>8.589643357355807E-2</v>
      </c>
      <c r="AP413" s="38">
        <v>7.2664797530872433E-2</v>
      </c>
      <c r="AQ413" s="36">
        <v>17.330217079893416</v>
      </c>
      <c r="AR413" s="36">
        <v>10.489926830652747</v>
      </c>
      <c r="AS413" s="36">
        <v>11.425838949176567</v>
      </c>
      <c r="AT413" s="36">
        <v>10.196723781414489</v>
      </c>
      <c r="AU413" s="36">
        <v>20.051832780612592</v>
      </c>
      <c r="AV413" s="36">
        <v>65.828559648461635</v>
      </c>
      <c r="AW413" s="36">
        <v>150.63889181818246</v>
      </c>
      <c r="AX413" s="36">
        <v>123.02540152497971</v>
      </c>
      <c r="AY413" s="36">
        <v>90.892044609539397</v>
      </c>
      <c r="AZ413" s="40">
        <v>0.99565687560750393</v>
      </c>
      <c r="BA413" s="40">
        <v>0.99603147407911019</v>
      </c>
      <c r="BB413" s="40">
        <v>0.99456145345201508</v>
      </c>
      <c r="BC413" s="40">
        <v>0.99580202604215728</v>
      </c>
      <c r="BD413" s="40">
        <v>0.99604875915226632</v>
      </c>
      <c r="BE413" s="40">
        <v>0.99282100978931154</v>
      </c>
      <c r="BF413" s="36">
        <v>132.43353834306328</v>
      </c>
      <c r="BG413" s="36">
        <v>139.70312271141862</v>
      </c>
      <c r="BH413" s="36">
        <v>165.1418624665082</v>
      </c>
      <c r="BJ413" s="41"/>
      <c r="BK413" s="41"/>
      <c r="BL413" s="35">
        <v>31</v>
      </c>
      <c r="BM413" s="35">
        <v>24</v>
      </c>
      <c r="BN413" s="35">
        <v>15</v>
      </c>
      <c r="BO413" s="35">
        <v>2418</v>
      </c>
      <c r="BP413" s="35">
        <v>1152</v>
      </c>
      <c r="BQ413" s="35">
        <v>360</v>
      </c>
      <c r="BR413" s="35">
        <v>3930</v>
      </c>
      <c r="BS413" s="34">
        <v>130.26008327802023</v>
      </c>
      <c r="BT413" s="35">
        <v>11</v>
      </c>
      <c r="BU413" s="35">
        <v>21</v>
      </c>
      <c r="BV413" s="35">
        <v>52</v>
      </c>
      <c r="BW413" s="35">
        <v>22</v>
      </c>
      <c r="BX413" s="37"/>
      <c r="BY413" s="40">
        <v>0.98772214466962005</v>
      </c>
      <c r="CA413" s="38">
        <v>8.6231200224820226E-2</v>
      </c>
      <c r="CB413" s="38">
        <v>8.758539366739021E-2</v>
      </c>
      <c r="CC413" s="36">
        <v>41.102624783913292</v>
      </c>
      <c r="CD413" s="36">
        <v>39.24598285972273</v>
      </c>
      <c r="CE413" s="35">
        <v>138.23521653463288</v>
      </c>
      <c r="CF413" s="36">
        <v>20.441175460169912</v>
      </c>
      <c r="CG413" s="42">
        <v>0.98772214466962005</v>
      </c>
      <c r="CH413" s="35">
        <v>3822.0063575868471</v>
      </c>
      <c r="CI413" s="42">
        <v>0.99447971152207693</v>
      </c>
      <c r="CJ413" s="42">
        <v>0.99540401803693679</v>
      </c>
      <c r="CK413" s="43">
        <v>0.85017262245067415</v>
      </c>
      <c r="CM413" s="39"/>
      <c r="CN413" s="35"/>
      <c r="CO413" s="42">
        <v>0.99465057473066354</v>
      </c>
      <c r="CQ413" s="37">
        <v>0.96895430265829285</v>
      </c>
    </row>
    <row r="414" spans="1:95" ht="11.25" customHeight="1">
      <c r="A414" s="33">
        <v>44316</v>
      </c>
      <c r="B414" s="34">
        <v>184.28308022540548</v>
      </c>
      <c r="C414" s="35">
        <v>166.71316065995589</v>
      </c>
      <c r="D414" s="35">
        <v>166.71316065995589</v>
      </c>
      <c r="E414" s="35">
        <v>155.4729169866313</v>
      </c>
      <c r="F414" s="34">
        <v>142.95365822833517</v>
      </c>
      <c r="G414" s="36">
        <v>14.244925561158553</v>
      </c>
      <c r="H414" s="34">
        <v>14.244925561158553</v>
      </c>
      <c r="I414" s="34">
        <v>3466.788048785666</v>
      </c>
      <c r="J414" s="35">
        <v>1016.2187868196152</v>
      </c>
      <c r="K414" s="35">
        <v>317.56837088112974</v>
      </c>
      <c r="L414" s="34">
        <v>612.63706771187162</v>
      </c>
      <c r="M414" s="34">
        <v>21.819587624591328</v>
      </c>
      <c r="N414" s="35">
        <v>10.909793812295664</v>
      </c>
      <c r="O414" s="35">
        <v>20.827788187109906</v>
      </c>
      <c r="P414" s="35">
        <v>51.573570749034054</v>
      </c>
      <c r="Q414" s="34">
        <v>9541.014107082201</v>
      </c>
      <c r="R414" s="34">
        <v>388.88510927946669</v>
      </c>
      <c r="U414" s="36">
        <v>26.265408816160985</v>
      </c>
      <c r="V414" s="38">
        <v>0.95805374642162677</v>
      </c>
      <c r="W414" s="36">
        <v>17.541979363698164</v>
      </c>
      <c r="X414" s="35">
        <v>4079.4251164975376</v>
      </c>
      <c r="Y414" s="34">
        <v>2133.000891084921</v>
      </c>
      <c r="Z414" s="35">
        <v>1946.4242254126166</v>
      </c>
      <c r="AA414" s="34">
        <v>930.20543859300142</v>
      </c>
      <c r="AB414" s="34">
        <v>17.569919565449592</v>
      </c>
      <c r="AC414" s="34">
        <v>11.240243673324585</v>
      </c>
      <c r="AD414" s="34">
        <v>12.36641844459202</v>
      </c>
      <c r="AE414" s="39">
        <v>14.063742139021459</v>
      </c>
      <c r="AF414" s="39">
        <v>10.888058430210164</v>
      </c>
      <c r="AG414" s="39">
        <v>6.8050365188813515</v>
      </c>
      <c r="AH414" s="35">
        <v>3617.1348552114518</v>
      </c>
      <c r="AI414" s="35">
        <v>7545.9818099338063</v>
      </c>
      <c r="AJ414" s="35">
        <v>11430.805534565749</v>
      </c>
      <c r="AK414" s="35">
        <v>2446.9470783960583</v>
      </c>
      <c r="AL414" s="35">
        <v>5108.5704246234773</v>
      </c>
      <c r="AM414" s="35">
        <v>9221.0376416683175</v>
      </c>
      <c r="AN414" s="38">
        <v>9.0384040573909863E-2</v>
      </c>
      <c r="AO414" s="38">
        <v>8.5918760519786294E-2</v>
      </c>
      <c r="AP414" s="38">
        <v>7.3154337154200652E-2</v>
      </c>
      <c r="AQ414" s="36">
        <v>17.326221658124904</v>
      </c>
      <c r="AR414" s="36">
        <v>10.477636260892117</v>
      </c>
      <c r="AS414" s="36">
        <v>11.53627671726648</v>
      </c>
      <c r="AT414" s="36">
        <v>10.332864768997638</v>
      </c>
      <c r="AU414" s="36">
        <v>20.33475824041912</v>
      </c>
      <c r="AV414" s="36">
        <v>66.826590205625962</v>
      </c>
      <c r="AW414" s="36">
        <v>149.07300845860334</v>
      </c>
      <c r="AX414" s="36">
        <v>121.40940007995322</v>
      </c>
      <c r="AY414" s="36">
        <v>89.12104169172828</v>
      </c>
      <c r="AZ414" s="40">
        <v>0.99554146719860948</v>
      </c>
      <c r="BA414" s="40">
        <v>0.99592297130979746</v>
      </c>
      <c r="BB414" s="40">
        <v>0.99440696668279693</v>
      </c>
      <c r="BC414" s="40">
        <v>0.99577724223779662</v>
      </c>
      <c r="BD414" s="40">
        <v>0.9960194816650848</v>
      </c>
      <c r="BE414" s="40">
        <v>0.99275281234037605</v>
      </c>
      <c r="BF414" s="36">
        <v>132.76680179159754</v>
      </c>
      <c r="BG414" s="36">
        <v>139.66681930003531</v>
      </c>
      <c r="BH414" s="36">
        <v>164.0367538934216</v>
      </c>
      <c r="BJ414" s="41"/>
      <c r="BK414" s="41"/>
      <c r="BL414" s="35">
        <v>31</v>
      </c>
      <c r="BM414" s="35">
        <v>24</v>
      </c>
      <c r="BN414" s="35">
        <v>15</v>
      </c>
      <c r="BO414" s="35">
        <v>2418</v>
      </c>
      <c r="BP414" s="35">
        <v>1152</v>
      </c>
      <c r="BQ414" s="35">
        <v>360</v>
      </c>
      <c r="BR414" s="35">
        <v>3930</v>
      </c>
      <c r="BS414" s="34">
        <v>128.74144537552544</v>
      </c>
      <c r="BT414" s="35">
        <v>11</v>
      </c>
      <c r="BU414" s="35">
        <v>21</v>
      </c>
      <c r="BV414" s="35">
        <v>52</v>
      </c>
      <c r="BW414" s="35">
        <v>22</v>
      </c>
      <c r="BX414" s="37"/>
      <c r="BY414" s="40">
        <v>0.98739884905631792</v>
      </c>
      <c r="CA414" s="38">
        <v>8.6198398409436855E-2</v>
      </c>
      <c r="CB414" s="38">
        <v>8.7496840611201027E-2</v>
      </c>
      <c r="CC414" s="36">
        <v>41.176581683366194</v>
      </c>
      <c r="CD414" s="36">
        <v>39.340134636283501</v>
      </c>
      <c r="CE414" s="35">
        <v>136.56560512651163</v>
      </c>
      <c r="CF414" s="36">
        <v>20.728247514220588</v>
      </c>
      <c r="CG414" s="42">
        <v>0.98739884905631792</v>
      </c>
      <c r="CH414" s="35">
        <v>3847.6755001853712</v>
      </c>
      <c r="CI414" s="42">
        <v>0.99432915077595807</v>
      </c>
      <c r="CJ414" s="42">
        <v>0.99537085007094173</v>
      </c>
      <c r="CK414" s="43">
        <v>0.84982269554739076</v>
      </c>
      <c r="CM414" s="39"/>
      <c r="CN414" s="35"/>
      <c r="CO414" s="42">
        <v>0.9945754484003283</v>
      </c>
      <c r="CQ414" s="37">
        <v>0.95805374642162677</v>
      </c>
    </row>
    <row r="415" spans="1:95" ht="11.25" customHeight="1">
      <c r="A415" s="33">
        <v>44315</v>
      </c>
      <c r="B415" s="34">
        <v>191.96625264485678</v>
      </c>
      <c r="C415" s="35">
        <v>174.20954259236655</v>
      </c>
      <c r="D415" s="35">
        <v>174.20954259236655</v>
      </c>
      <c r="E415" s="35">
        <v>162.87609100341797</v>
      </c>
      <c r="F415" s="34">
        <v>150.36505126953125</v>
      </c>
      <c r="G415" s="36">
        <v>14.287161827087402</v>
      </c>
      <c r="H415" s="34">
        <v>14.287161827087402</v>
      </c>
      <c r="I415" s="34">
        <v>3471.6971435546875</v>
      </c>
      <c r="J415" s="35">
        <v>1017.6577886450382</v>
      </c>
      <c r="K415" s="35">
        <v>318.0180589515744</v>
      </c>
      <c r="L415" s="34">
        <v>612.64877319335938</v>
      </c>
      <c r="M415" s="34">
        <v>21.637306849161785</v>
      </c>
      <c r="N415" s="35">
        <v>10.818653424580893</v>
      </c>
      <c r="O415" s="35">
        <v>20.653792901472613</v>
      </c>
      <c r="P415" s="35">
        <v>51.142725279836952</v>
      </c>
      <c r="Q415" s="34">
        <v>9760.9934895833339</v>
      </c>
      <c r="R415" s="34">
        <v>404.73383585611981</v>
      </c>
      <c r="U415" s="36">
        <v>25.994612640804714</v>
      </c>
      <c r="V415" s="38">
        <v>0.96685015958965836</v>
      </c>
      <c r="W415" s="36">
        <v>17.395433715998564</v>
      </c>
      <c r="X415" s="35">
        <v>4084.3459167480469</v>
      </c>
      <c r="Y415" s="34">
        <v>2136.0212959580749</v>
      </c>
      <c r="Z415" s="35">
        <v>1948.324620789972</v>
      </c>
      <c r="AA415" s="34">
        <v>930.66683214493378</v>
      </c>
      <c r="AB415" s="34">
        <v>17.756710052490234</v>
      </c>
      <c r="AC415" s="34">
        <v>11.333451588948568</v>
      </c>
      <c r="AD415" s="34">
        <v>12.503816604614258</v>
      </c>
      <c r="AE415" s="39">
        <v>14.083656896426868</v>
      </c>
      <c r="AF415" s="39">
        <v>10.903476306911124</v>
      </c>
      <c r="AG415" s="39">
        <v>6.8146726918194513</v>
      </c>
      <c r="AH415" s="35">
        <v>3623.2737685623038</v>
      </c>
      <c r="AI415" s="35">
        <v>7562.6365470872142</v>
      </c>
      <c r="AJ415" s="35">
        <v>11461.755895007616</v>
      </c>
      <c r="AK415" s="35">
        <v>2450.7408356440451</v>
      </c>
      <c r="AL415" s="35">
        <v>5118.3846341566968</v>
      </c>
      <c r="AM415" s="35">
        <v>9243.5374305824025</v>
      </c>
      <c r="AN415" s="38">
        <v>8.6952031336386834E-2</v>
      </c>
      <c r="AO415" s="38">
        <v>8.1869017254637147E-2</v>
      </c>
      <c r="AP415" s="38">
        <v>6.8368467545523226E-2</v>
      </c>
      <c r="AQ415" s="36">
        <v>17.480730934885305</v>
      </c>
      <c r="AR415" s="36">
        <v>10.5515230914428</v>
      </c>
      <c r="AS415" s="36">
        <v>11.659088370080212</v>
      </c>
      <c r="AT415" s="36">
        <v>10.339235839047801</v>
      </c>
      <c r="AU415" s="36">
        <v>20.339767580127685</v>
      </c>
      <c r="AV415" s="36">
        <v>66.808450537813741</v>
      </c>
      <c r="AW415" s="36">
        <v>156.60112488042694</v>
      </c>
      <c r="AX415" s="36">
        <v>128.76700076452875</v>
      </c>
      <c r="AY415" s="36">
        <v>96.371435782874386</v>
      </c>
      <c r="AZ415" s="40">
        <v>0.99558555793936576</v>
      </c>
      <c r="BA415" s="40">
        <v>0.99596478295834912</v>
      </c>
      <c r="BB415" s="40">
        <v>0.99446719119558813</v>
      </c>
      <c r="BC415" s="40">
        <v>0.9957811794341237</v>
      </c>
      <c r="BD415" s="40">
        <v>0.99602613538568519</v>
      </c>
      <c r="BE415" s="40">
        <v>0.99277241521013626</v>
      </c>
      <c r="BF415" s="36">
        <v>138.00712663717101</v>
      </c>
      <c r="BG415" s="36">
        <v>146.57559602402955</v>
      </c>
      <c r="BH415" s="36">
        <v>175.51951112564848</v>
      </c>
      <c r="BJ415" s="41"/>
      <c r="BK415" s="41"/>
      <c r="BL415" s="35">
        <v>31</v>
      </c>
      <c r="BM415" s="35">
        <v>24</v>
      </c>
      <c r="BN415" s="35">
        <v>15</v>
      </c>
      <c r="BO415" s="35">
        <v>2418</v>
      </c>
      <c r="BP415" s="35">
        <v>1152</v>
      </c>
      <c r="BQ415" s="35">
        <v>360</v>
      </c>
      <c r="BR415" s="35">
        <v>3930</v>
      </c>
      <c r="BS415" s="34">
        <v>136.08345286051431</v>
      </c>
      <c r="BT415" s="35">
        <v>11</v>
      </c>
      <c r="BU415" s="35">
        <v>21</v>
      </c>
      <c r="BV415" s="35">
        <v>52</v>
      </c>
      <c r="BW415" s="35">
        <v>22</v>
      </c>
      <c r="BX415" s="37"/>
      <c r="BY415" s="40">
        <v>0.98752203111857995</v>
      </c>
      <c r="CA415" s="38">
        <v>8.2352096623688753E-2</v>
      </c>
      <c r="CB415" s="38">
        <v>8.3759737395703235E-2</v>
      </c>
      <c r="CC415" s="36">
        <v>41.593978246053062</v>
      </c>
      <c r="CD415" s="36">
        <v>39.691342396408317</v>
      </c>
      <c r="CE415" s="35">
        <v>144.05926019366555</v>
      </c>
      <c r="CF415" s="36">
        <v>20.733998172448594</v>
      </c>
      <c r="CG415" s="42">
        <v>0.98752203111857995</v>
      </c>
      <c r="CH415" s="35">
        <v>3854.9475608512671</v>
      </c>
      <c r="CI415" s="42">
        <v>0.99438713328583295</v>
      </c>
      <c r="CJ415" s="42">
        <v>0.99537816306278548</v>
      </c>
      <c r="CK415" s="43">
        <v>0.85000076250124523</v>
      </c>
      <c r="CM415" s="39"/>
      <c r="CN415" s="35"/>
      <c r="CO415" s="42">
        <v>0.99457394346160799</v>
      </c>
      <c r="CQ415" s="37">
        <v>0.96685015958965836</v>
      </c>
    </row>
    <row r="416" spans="1:95" ht="11.25" customHeight="1">
      <c r="A416" s="33">
        <v>44314</v>
      </c>
      <c r="B416" s="34">
        <v>190.405930519104</v>
      </c>
      <c r="C416" s="35">
        <v>172.66938489675522</v>
      </c>
      <c r="D416" s="35">
        <v>172.66938489675522</v>
      </c>
      <c r="E416" s="35">
        <v>161.25214376052222</v>
      </c>
      <c r="F416" s="34">
        <v>148.78266223271689</v>
      </c>
      <c r="G416" s="36">
        <v>13.93988698720932</v>
      </c>
      <c r="H416" s="34">
        <v>13.93988698720932</v>
      </c>
      <c r="I416" s="34">
        <v>3469.1792678833008</v>
      </c>
      <c r="J416" s="35">
        <v>1016.9197243260974</v>
      </c>
      <c r="K416" s="35">
        <v>317.7874138519054</v>
      </c>
      <c r="L416" s="34">
        <v>612.58830451965332</v>
      </c>
      <c r="M416" s="34">
        <v>20.230114758014679</v>
      </c>
      <c r="N416" s="35">
        <v>10.115057379007339</v>
      </c>
      <c r="O416" s="35">
        <v>19.310564087195832</v>
      </c>
      <c r="P416" s="35">
        <v>47.816634882580153</v>
      </c>
      <c r="Q416" s="34">
        <v>9476.7422790527344</v>
      </c>
      <c r="R416" s="34">
        <v>400.26305039723712</v>
      </c>
      <c r="U416" s="36">
        <v>25.684659569351766</v>
      </c>
      <c r="V416" s="38">
        <v>0.97703757024527604</v>
      </c>
      <c r="W416" s="36">
        <v>16.264113773185294</v>
      </c>
      <c r="X416" s="35">
        <v>4081.7675724029541</v>
      </c>
      <c r="Y416" s="34">
        <v>2134.4721297052979</v>
      </c>
      <c r="Z416" s="35">
        <v>1947.2954426976562</v>
      </c>
      <c r="AA416" s="34">
        <v>930.37571837155872</v>
      </c>
      <c r="AB416" s="34">
        <v>17.736545622348785</v>
      </c>
      <c r="AC416" s="34">
        <v>11.417241136233011</v>
      </c>
      <c r="AD416" s="34">
        <v>12.568615873654684</v>
      </c>
      <c r="AE416" s="39">
        <v>14.073442613441525</v>
      </c>
      <c r="AF416" s="39">
        <v>10.895568474922472</v>
      </c>
      <c r="AG416" s="39">
        <v>6.8097302968265438</v>
      </c>
      <c r="AH416" s="35">
        <v>3607.474745375674</v>
      </c>
      <c r="AI416" s="35">
        <v>7529.4117198909807</v>
      </c>
      <c r="AJ416" s="35">
        <v>11410.577481643895</v>
      </c>
      <c r="AK416" s="35">
        <v>2439.9226782694132</v>
      </c>
      <c r="AL416" s="35">
        <v>5095.9924169482747</v>
      </c>
      <c r="AM416" s="35">
        <v>9202.6187472092715</v>
      </c>
      <c r="AN416" s="38">
        <v>8.8455415136554277E-2</v>
      </c>
      <c r="AO416" s="38">
        <v>8.3403250703366238E-2</v>
      </c>
      <c r="AP416" s="38">
        <v>6.981235697445437E-2</v>
      </c>
      <c r="AQ416" s="36">
        <v>17.476553967095089</v>
      </c>
      <c r="AR416" s="36">
        <v>10.63684792219912</v>
      </c>
      <c r="AS416" s="36">
        <v>11.723515823823716</v>
      </c>
      <c r="AT416" s="36">
        <v>9.8048715552017889</v>
      </c>
      <c r="AU416" s="36">
        <v>19.287781397370761</v>
      </c>
      <c r="AV416" s="36">
        <v>63.35637444134759</v>
      </c>
      <c r="AW416" s="36">
        <v>155.44873261626827</v>
      </c>
      <c r="AX416" s="36">
        <v>127.63746807712403</v>
      </c>
      <c r="AY416" s="36">
        <v>95.303505447776772</v>
      </c>
      <c r="AZ416" s="40">
        <v>0.99585435330836725</v>
      </c>
      <c r="BA416" s="40">
        <v>0.99621063720130898</v>
      </c>
      <c r="BB416" s="40">
        <v>0.99480401870423241</v>
      </c>
      <c r="BC416" s="40">
        <v>0.99598148267462472</v>
      </c>
      <c r="BD416" s="40">
        <v>0.99621510790847656</v>
      </c>
      <c r="BE416" s="40">
        <v>0.99311539723836095</v>
      </c>
      <c r="BF416" s="36">
        <v>135.66156443305175</v>
      </c>
      <c r="BG416" s="36">
        <v>143.87928406627043</v>
      </c>
      <c r="BH416" s="36">
        <v>171.88934051304156</v>
      </c>
      <c r="BJ416" s="41"/>
      <c r="BK416" s="41"/>
      <c r="BL416" s="35">
        <v>31</v>
      </c>
      <c r="BM416" s="35">
        <v>24</v>
      </c>
      <c r="BN416" s="35">
        <v>15</v>
      </c>
      <c r="BO416" s="35">
        <v>2418</v>
      </c>
      <c r="BP416" s="35">
        <v>1152</v>
      </c>
      <c r="BQ416" s="35">
        <v>360</v>
      </c>
      <c r="BR416" s="35">
        <v>3930</v>
      </c>
      <c r="BS416" s="34">
        <v>134.81370655695596</v>
      </c>
      <c r="BT416" s="35">
        <v>11</v>
      </c>
      <c r="BU416" s="35">
        <v>21</v>
      </c>
      <c r="BV416" s="35">
        <v>52</v>
      </c>
      <c r="BW416" s="35">
        <v>22</v>
      </c>
      <c r="BX416" s="37"/>
      <c r="BY416" s="40">
        <v>0.9882813187176237</v>
      </c>
      <c r="CA416" s="38">
        <v>8.3855833211998104E-2</v>
      </c>
      <c r="CB416" s="38">
        <v>8.5266714280221298E-2</v>
      </c>
      <c r="CC416" s="36">
        <v>41.722402632236481</v>
      </c>
      <c r="CD416" s="36">
        <v>39.836917713117927</v>
      </c>
      <c r="CE416" s="35">
        <v>142.92190820269505</v>
      </c>
      <c r="CF416" s="36">
        <v>19.662151332178215</v>
      </c>
      <c r="CG416" s="42">
        <v>0.9882813187176237</v>
      </c>
      <c r="CH416" s="35">
        <v>3837.9794018766388</v>
      </c>
      <c r="CI416" s="42">
        <v>0.9947289673446077</v>
      </c>
      <c r="CJ416" s="42">
        <v>0.99559766907965508</v>
      </c>
      <c r="CK416" s="43">
        <v>0.84992082629559917</v>
      </c>
      <c r="CM416" s="39"/>
      <c r="CN416" s="35"/>
      <c r="CO416" s="42">
        <v>0.99485444418835789</v>
      </c>
      <c r="CQ416" s="37">
        <v>0.97703757024527604</v>
      </c>
    </row>
    <row r="417" spans="1:95" ht="11.25" customHeight="1">
      <c r="A417" s="33">
        <v>44313</v>
      </c>
      <c r="B417" s="34">
        <v>191.56530014673868</v>
      </c>
      <c r="C417" s="35">
        <v>173.82476256291071</v>
      </c>
      <c r="D417" s="35">
        <v>173.82476256291071</v>
      </c>
      <c r="E417" s="35">
        <v>162.26347776254016</v>
      </c>
      <c r="F417" s="34">
        <v>149.75794076919556</v>
      </c>
      <c r="G417" s="36">
        <v>13.879552473624548</v>
      </c>
      <c r="H417" s="34">
        <v>13.879552473624548</v>
      </c>
      <c r="I417" s="34">
        <v>3471.8129399617515</v>
      </c>
      <c r="J417" s="35">
        <v>1019.8753914137038</v>
      </c>
      <c r="K417" s="35">
        <v>317.74568663689604</v>
      </c>
      <c r="L417" s="34">
        <v>613.38713518778479</v>
      </c>
      <c r="M417" s="34">
        <v>20.210771540800732</v>
      </c>
      <c r="N417" s="35">
        <v>10.239358687810979</v>
      </c>
      <c r="O417" s="35">
        <v>19.694018859359804</v>
      </c>
      <c r="P417" s="35">
        <v>48.239819761920685</v>
      </c>
      <c r="Q417" s="34">
        <v>9446.2212931315098</v>
      </c>
      <c r="R417" s="34">
        <v>402.73616790771484</v>
      </c>
      <c r="U417" s="36">
        <v>25.284032909958455</v>
      </c>
      <c r="V417" s="38">
        <v>0.9903963673304198</v>
      </c>
      <c r="W417" s="36">
        <v>16.494608672533023</v>
      </c>
      <c r="X417" s="35">
        <v>4085.2000751495361</v>
      </c>
      <c r="Y417" s="34">
        <v>2134.1918619111516</v>
      </c>
      <c r="Z417" s="35">
        <v>1951.0082132383845</v>
      </c>
      <c r="AA417" s="34">
        <v>931.13282182468083</v>
      </c>
      <c r="AB417" s="34">
        <v>17.740537583827972</v>
      </c>
      <c r="AC417" s="34">
        <v>11.561284800370535</v>
      </c>
      <c r="AD417" s="34">
        <v>12.501034001509348</v>
      </c>
      <c r="AE417" s="39">
        <v>14.071594693919682</v>
      </c>
      <c r="AF417" s="39">
        <v>10.927236336575398</v>
      </c>
      <c r="AG417" s="39">
        <v>6.8088361422192003</v>
      </c>
      <c r="AH417" s="35">
        <v>3601.9947846004493</v>
      </c>
      <c r="AI417" s="35">
        <v>7525.7104028108306</v>
      </c>
      <c r="AJ417" s="35">
        <v>11399.176095877068</v>
      </c>
      <c r="AK417" s="35">
        <v>2437.7200679760981</v>
      </c>
      <c r="AL417" s="35">
        <v>5090.5502378157398</v>
      </c>
      <c r="AM417" s="35">
        <v>9195.920203207299</v>
      </c>
      <c r="AN417" s="38">
        <v>8.8949626408336979E-2</v>
      </c>
      <c r="AO417" s="38">
        <v>8.401732081219157E-2</v>
      </c>
      <c r="AP417" s="38">
        <v>6.9958023191116062E-2</v>
      </c>
      <c r="AQ417" s="36">
        <v>17.449458192415079</v>
      </c>
      <c r="AR417" s="36">
        <v>10.745998600313944</v>
      </c>
      <c r="AS417" s="36">
        <v>11.642862546131841</v>
      </c>
      <c r="AT417" s="36">
        <v>10.068836565077016</v>
      </c>
      <c r="AU417" s="36">
        <v>20.019071289419475</v>
      </c>
      <c r="AV417" s="36">
        <v>64.829693136511366</v>
      </c>
      <c r="AW417" s="36">
        <v>156.67807533475869</v>
      </c>
      <c r="AX417" s="36">
        <v>128.810286594319</v>
      </c>
      <c r="AY417" s="36">
        <v>96.392754875016422</v>
      </c>
      <c r="AZ417" s="40">
        <v>0.99579961669006878</v>
      </c>
      <c r="BA417" s="40">
        <v>0.99613125930610402</v>
      </c>
      <c r="BB417" s="40">
        <v>0.99475421505450912</v>
      </c>
      <c r="BC417" s="40">
        <v>0.99586956816849082</v>
      </c>
      <c r="BD417" s="40">
        <v>0.99606740522061743</v>
      </c>
      <c r="BE417" s="40">
        <v>0.9929501679327426</v>
      </c>
      <c r="BF417" s="36">
        <v>134.90781788011284</v>
      </c>
      <c r="BG417" s="36">
        <v>142.82769176637095</v>
      </c>
      <c r="BH417" s="36">
        <v>171.53143345999911</v>
      </c>
      <c r="BJ417" s="41"/>
      <c r="BK417" s="41"/>
      <c r="BL417" s="35">
        <v>31</v>
      </c>
      <c r="BM417" s="35">
        <v>24.072916666666668</v>
      </c>
      <c r="BN417" s="35">
        <v>15</v>
      </c>
      <c r="BO417" s="35">
        <v>2418</v>
      </c>
      <c r="BP417" s="35">
        <v>1155.5</v>
      </c>
      <c r="BQ417" s="35">
        <v>360</v>
      </c>
      <c r="BR417" s="35">
        <v>3933.5</v>
      </c>
      <c r="BS417" s="34">
        <v>135.82974020640054</v>
      </c>
      <c r="BT417" s="35">
        <v>11.145833333333334</v>
      </c>
      <c r="BU417" s="35">
        <v>21.4375</v>
      </c>
      <c r="BV417" s="35">
        <v>52.510416666666664</v>
      </c>
      <c r="BW417" s="35">
        <v>22</v>
      </c>
      <c r="BX417" s="37"/>
      <c r="BY417" s="40">
        <v>0.98828760631974677</v>
      </c>
      <c r="CA417" s="38">
        <v>8.4332632102815094E-2</v>
      </c>
      <c r="CB417" s="38">
        <v>8.5762577654162439E-2</v>
      </c>
      <c r="CC417" s="36">
        <v>41.802856385707855</v>
      </c>
      <c r="CD417" s="36">
        <v>39.83831933886087</v>
      </c>
      <c r="CE417" s="35">
        <v>144.13495072512518</v>
      </c>
      <c r="CF417" s="36">
        <v>19.939756136585927</v>
      </c>
      <c r="CG417" s="42">
        <v>0.98828760631974677</v>
      </c>
      <c r="CH417" s="35">
        <v>3835.5330360536218</v>
      </c>
      <c r="CI417" s="42">
        <v>0.99473064855632287</v>
      </c>
      <c r="CJ417" s="42">
        <v>0.99546577198745168</v>
      </c>
      <c r="CK417" s="43">
        <v>0.84985138453339226</v>
      </c>
      <c r="CM417" s="39"/>
      <c r="CN417" s="35"/>
      <c r="CO417" s="42">
        <v>0.99478179542319856</v>
      </c>
      <c r="CQ417" s="37">
        <v>0.9903963673304198</v>
      </c>
    </row>
    <row r="418" spans="1:95" ht="11.25" customHeight="1">
      <c r="A418" s="33">
        <v>44312</v>
      </c>
      <c r="B418" s="34">
        <v>189.52382198969522</v>
      </c>
      <c r="C418" s="35">
        <v>171.68221118052799</v>
      </c>
      <c r="D418" s="35">
        <v>171.68221118052799</v>
      </c>
      <c r="E418" s="35">
        <v>160.095240175724</v>
      </c>
      <c r="F418" s="34">
        <v>147.45878823598227</v>
      </c>
      <c r="G418" s="36">
        <v>13.842346101999283</v>
      </c>
      <c r="H418" s="34">
        <v>13.842346101999283</v>
      </c>
      <c r="I418" s="34">
        <v>3471.0679804484048</v>
      </c>
      <c r="J418" s="35">
        <v>1047.0793304520075</v>
      </c>
      <c r="K418" s="35">
        <v>314.12379913560227</v>
      </c>
      <c r="L418" s="34">
        <v>613.26646995544434</v>
      </c>
      <c r="M418" s="34">
        <v>19.640664557615917</v>
      </c>
      <c r="N418" s="35">
        <v>11.605847238591224</v>
      </c>
      <c r="O418" s="35">
        <v>24.10445195707408</v>
      </c>
      <c r="P418" s="35">
        <v>52.672691313606322</v>
      </c>
      <c r="Q418" s="34">
        <v>8988.8680521647129</v>
      </c>
      <c r="R418" s="34">
        <v>397.55386193593341</v>
      </c>
      <c r="U418" s="36">
        <v>25.208317880277278</v>
      </c>
      <c r="V418" s="38">
        <v>0.99294558337809991</v>
      </c>
      <c r="W418" s="36">
        <v>19.092621881423018</v>
      </c>
      <c r="X418" s="35">
        <v>4084.3344504038491</v>
      </c>
      <c r="Y418" s="34">
        <v>2109.8648508607953</v>
      </c>
      <c r="Z418" s="35">
        <v>1974.4695995430541</v>
      </c>
      <c r="AA418" s="34">
        <v>927.39026909104655</v>
      </c>
      <c r="AB418" s="34">
        <v>17.841610809167225</v>
      </c>
      <c r="AC418" s="34">
        <v>11.586971004803976</v>
      </c>
      <c r="AD418" s="34">
        <v>12.718229472637177</v>
      </c>
      <c r="AE418" s="39">
        <v>13.911196818862386</v>
      </c>
      <c r="AF418" s="39">
        <v>11.218707111985795</v>
      </c>
      <c r="AG418" s="39">
        <v>6.7312242671914779</v>
      </c>
      <c r="AH418" s="35">
        <v>3398.1298454369071</v>
      </c>
      <c r="AI418" s="35">
        <v>7207.607222631701</v>
      </c>
      <c r="AJ418" s="35">
        <v>10872.466346117515</v>
      </c>
      <c r="AK418" s="35">
        <v>2316.1770835406573</v>
      </c>
      <c r="AL418" s="35">
        <v>4834.2886539907195</v>
      </c>
      <c r="AM418" s="35">
        <v>8790.3410182449625</v>
      </c>
      <c r="AN418" s="38">
        <v>8.8980004665334511E-2</v>
      </c>
      <c r="AO418" s="38">
        <v>8.7030944713701264E-2</v>
      </c>
      <c r="AP418" s="38">
        <v>6.9444098824637701E-2</v>
      </c>
      <c r="AQ418" s="36">
        <v>17.450794234955261</v>
      </c>
      <c r="AR418" s="36">
        <v>10.66028433978372</v>
      </c>
      <c r="AS418" s="36">
        <v>11.889728699094503</v>
      </c>
      <c r="AT418" s="36">
        <v>11.905099902700355</v>
      </c>
      <c r="AU418" s="36">
        <v>26.557541647840296</v>
      </c>
      <c r="AV418" s="36">
        <v>73.397430480602665</v>
      </c>
      <c r="AW418" s="36">
        <v>155.23781430160201</v>
      </c>
      <c r="AX418" s="36">
        <v>127.99545856595847</v>
      </c>
      <c r="AY418" s="36">
        <v>96.246326469197072</v>
      </c>
      <c r="AZ418" s="40">
        <v>0.99498922283573854</v>
      </c>
      <c r="BA418" s="40">
        <v>0.99501385753265359</v>
      </c>
      <c r="BB418" s="40">
        <v>0.99400788988683364</v>
      </c>
      <c r="BC418" s="40">
        <v>0.99486002171971177</v>
      </c>
      <c r="BD418" s="40">
        <v>0.99450642203048489</v>
      </c>
      <c r="BE418" s="40">
        <v>0.99165021808274989</v>
      </c>
      <c r="BF418" s="36">
        <v>134.86175961817014</v>
      </c>
      <c r="BG418" s="36">
        <v>137.8819917384034</v>
      </c>
      <c r="BH418" s="36">
        <v>172.80086001695776</v>
      </c>
      <c r="BJ418" s="41"/>
      <c r="BK418" s="41"/>
      <c r="BL418" s="35">
        <v>31</v>
      </c>
      <c r="BM418" s="35">
        <v>25</v>
      </c>
      <c r="BN418" s="35">
        <v>15</v>
      </c>
      <c r="BO418" s="35">
        <v>2418</v>
      </c>
      <c r="BP418" s="35">
        <v>1200</v>
      </c>
      <c r="BQ418" s="35">
        <v>360</v>
      </c>
      <c r="BR418" s="35">
        <v>3978</v>
      </c>
      <c r="BS418" s="34">
        <v>133.61295096079508</v>
      </c>
      <c r="BT418" s="35">
        <v>13</v>
      </c>
      <c r="BU418" s="35">
        <v>27</v>
      </c>
      <c r="BV418" s="35">
        <v>59</v>
      </c>
      <c r="BW418" s="35">
        <v>22</v>
      </c>
      <c r="BX418" s="37"/>
      <c r="BY418" s="40">
        <v>0.98808744402291904</v>
      </c>
      <c r="CA418" s="38">
        <v>8.5230560546300391E-2</v>
      </c>
      <c r="CB418" s="38">
        <v>8.6624097665683769E-2</v>
      </c>
      <c r="CC418" s="36">
        <v>42.146811286608376</v>
      </c>
      <c r="CD418" s="36">
        <v>40.000807273833487</v>
      </c>
      <c r="CE418" s="35">
        <v>143.07361003895528</v>
      </c>
      <c r="CF418" s="36">
        <v>20.345155546473482</v>
      </c>
      <c r="CG418" s="42">
        <v>0.98808744402291904</v>
      </c>
      <c r="CH418" s="35">
        <v>3661.6856056707798</v>
      </c>
      <c r="CI418" s="42">
        <v>0.99463616851015313</v>
      </c>
      <c r="CJ418" s="42">
        <v>0.99423330123724529</v>
      </c>
      <c r="CK418" s="43">
        <v>0.84984910579621953</v>
      </c>
      <c r="CM418" s="39"/>
      <c r="CN418" s="35"/>
      <c r="CO418" s="42">
        <v>0.99467570299951902</v>
      </c>
      <c r="CQ418" s="37">
        <v>0.99294558337809991</v>
      </c>
    </row>
    <row r="419" spans="1:95" ht="11.25" customHeight="1">
      <c r="A419" s="33">
        <v>44311</v>
      </c>
      <c r="B419" s="34">
        <v>188.45525916417441</v>
      </c>
      <c r="C419" s="35">
        <v>170.86683893203735</v>
      </c>
      <c r="D419" s="35">
        <v>170.86683893203735</v>
      </c>
      <c r="E419" s="35">
        <v>159.47027056415877</v>
      </c>
      <c r="F419" s="34">
        <v>146.8522130648295</v>
      </c>
      <c r="G419" s="36">
        <v>13.935614675283432</v>
      </c>
      <c r="H419" s="34">
        <v>13.935614675283432</v>
      </c>
      <c r="I419" s="34">
        <v>3463.7537129720054</v>
      </c>
      <c r="J419" s="35">
        <v>1044.8729149236817</v>
      </c>
      <c r="K419" s="35">
        <v>313.46187447710452</v>
      </c>
      <c r="L419" s="34">
        <v>611.12596003214514</v>
      </c>
      <c r="M419" s="34">
        <v>19.777761101722717</v>
      </c>
      <c r="N419" s="35">
        <v>11.686858832836151</v>
      </c>
      <c r="O419" s="35">
        <v>24.272706806659698</v>
      </c>
      <c r="P419" s="35">
        <v>53.040359318256378</v>
      </c>
      <c r="Q419" s="34">
        <v>9141.5456237792969</v>
      </c>
      <c r="R419" s="34">
        <v>393.6005500157674</v>
      </c>
      <c r="U419" s="36">
        <v>25.540103205928101</v>
      </c>
      <c r="V419" s="38">
        <v>0.98183273330519916</v>
      </c>
      <c r="W419" s="36">
        <v>19.225892956350361</v>
      </c>
      <c r="X419" s="35">
        <v>4074.8796730041504</v>
      </c>
      <c r="Y419" s="34">
        <v>2105.4189235712188</v>
      </c>
      <c r="Z419" s="35">
        <v>1969.4607494329316</v>
      </c>
      <c r="AA419" s="34">
        <v>924.58783450924966</v>
      </c>
      <c r="AB419" s="34">
        <v>17.588420232137043</v>
      </c>
      <c r="AC419" s="34">
        <v>11.396568367878595</v>
      </c>
      <c r="AD419" s="34">
        <v>12.463622599840164</v>
      </c>
      <c r="AE419" s="39">
        <v>13.881883012557486</v>
      </c>
      <c r="AF419" s="39">
        <v>11.195066945610876</v>
      </c>
      <c r="AG419" s="39">
        <v>6.717040167366525</v>
      </c>
      <c r="AH419" s="35">
        <v>3447.721992647208</v>
      </c>
      <c r="AI419" s="35">
        <v>7316.5479720504945</v>
      </c>
      <c r="AJ419" s="35">
        <v>11042.183700969626</v>
      </c>
      <c r="AK419" s="35">
        <v>2349.6528072381598</v>
      </c>
      <c r="AL419" s="35">
        <v>4905.9422492137455</v>
      </c>
      <c r="AM419" s="35">
        <v>8925.2314843031527</v>
      </c>
      <c r="AN419" s="38">
        <v>8.8484004554083395E-2</v>
      </c>
      <c r="AO419" s="38">
        <v>8.6668389577595956E-2</v>
      </c>
      <c r="AP419" s="38">
        <v>6.9520189149161901E-2</v>
      </c>
      <c r="AQ419" s="36">
        <v>17.264935327730726</v>
      </c>
      <c r="AR419" s="36">
        <v>10.527588402773652</v>
      </c>
      <c r="AS419" s="36">
        <v>11.708007239256988</v>
      </c>
      <c r="AT419" s="36">
        <v>11.660522254369535</v>
      </c>
      <c r="AU419" s="36">
        <v>26.002488315342973</v>
      </c>
      <c r="AV419" s="36">
        <v>71.826380687071179</v>
      </c>
      <c r="AW419" s="36">
        <v>154.03560463079583</v>
      </c>
      <c r="AX419" s="36">
        <v>126.82459236077921</v>
      </c>
      <c r="AY419" s="36">
        <v>94.864671514286215</v>
      </c>
      <c r="AZ419" s="40">
        <v>0.99502613373480775</v>
      </c>
      <c r="BA419" s="40">
        <v>0.99505238635645377</v>
      </c>
      <c r="BB419" s="40">
        <v>0.99405725673204792</v>
      </c>
      <c r="BC419" s="40">
        <v>0.99503734244546727</v>
      </c>
      <c r="BD419" s="40">
        <v>0.99469979730815006</v>
      </c>
      <c r="BE419" s="40">
        <v>0.99195243498015795</v>
      </c>
      <c r="BF419" s="36">
        <v>135.61773182027869</v>
      </c>
      <c r="BG419" s="36">
        <v>138.45878593666677</v>
      </c>
      <c r="BH419" s="36">
        <v>172.61172828878395</v>
      </c>
      <c r="BJ419" s="41"/>
      <c r="BK419" s="41"/>
      <c r="BL419" s="35">
        <v>31</v>
      </c>
      <c r="BM419" s="35">
        <v>25</v>
      </c>
      <c r="BN419" s="35">
        <v>15</v>
      </c>
      <c r="BO419" s="35">
        <v>2418</v>
      </c>
      <c r="BP419" s="35">
        <v>1200</v>
      </c>
      <c r="BQ419" s="35">
        <v>360</v>
      </c>
      <c r="BR419" s="35">
        <v>3978</v>
      </c>
      <c r="BS419" s="34">
        <v>132.90052390098572</v>
      </c>
      <c r="BT419" s="35">
        <v>13</v>
      </c>
      <c r="BU419" s="35">
        <v>27</v>
      </c>
      <c r="BV419" s="35">
        <v>59</v>
      </c>
      <c r="BW419" s="35">
        <v>22</v>
      </c>
      <c r="BX419" s="37"/>
      <c r="BY419" s="40">
        <v>0.98817390340725697</v>
      </c>
      <c r="CA419" s="38">
        <v>8.4868797296819967E-2</v>
      </c>
      <c r="CB419" s="38">
        <v>8.6220125339011328E-2</v>
      </c>
      <c r="CC419" s="36">
        <v>41.448611199855804</v>
      </c>
      <c r="CD419" s="36">
        <v>39.500530969761364</v>
      </c>
      <c r="CE419" s="35">
        <v>141.76052330072312</v>
      </c>
      <c r="CF419" s="36">
        <v>19.920493932797292</v>
      </c>
      <c r="CG419" s="42">
        <v>0.98817390340725697</v>
      </c>
      <c r="CH419" s="35">
        <v>3715.8558374327549</v>
      </c>
      <c r="CI419" s="42">
        <v>0.99467746813466618</v>
      </c>
      <c r="CJ419" s="42">
        <v>0.99443574280707625</v>
      </c>
      <c r="CK419" s="43">
        <v>0.85002601080939388</v>
      </c>
      <c r="CM419" s="39"/>
      <c r="CN419" s="35"/>
      <c r="CO419" s="42">
        <v>0.99478683631333176</v>
      </c>
      <c r="CQ419" s="37">
        <v>0.98183273330519916</v>
      </c>
    </row>
    <row r="420" spans="1:95" ht="11.25" customHeight="1">
      <c r="A420" s="33">
        <v>44310</v>
      </c>
      <c r="B420" s="34">
        <v>190.09153079986572</v>
      </c>
      <c r="C420" s="35">
        <v>172.35965369145075</v>
      </c>
      <c r="D420" s="35">
        <v>172.35965369145075</v>
      </c>
      <c r="E420" s="35">
        <v>161.06094052394229</v>
      </c>
      <c r="F420" s="34">
        <v>148.25582536061606</v>
      </c>
      <c r="G420" s="36">
        <v>14.070948441823324</v>
      </c>
      <c r="H420" s="34">
        <v>14.070948441823324</v>
      </c>
      <c r="I420" s="34">
        <v>3469.6330083211265</v>
      </c>
      <c r="J420" s="35">
        <v>1046.6464580154227</v>
      </c>
      <c r="K420" s="35">
        <v>313.99393740462682</v>
      </c>
      <c r="L420" s="34">
        <v>613.7257137298584</v>
      </c>
      <c r="M420" s="34">
        <v>20.33086262146632</v>
      </c>
      <c r="N420" s="35">
        <v>12.01369154904828</v>
      </c>
      <c r="O420" s="35">
        <v>24.951513217254121</v>
      </c>
      <c r="P420" s="35">
        <v>54.523677030296035</v>
      </c>
      <c r="Q420" s="34">
        <v>9471.2088623046875</v>
      </c>
      <c r="R420" s="34">
        <v>398.03084468841553</v>
      </c>
      <c r="U420" s="36">
        <v>25.38736639199433</v>
      </c>
      <c r="V420" s="38">
        <v>0.98692991312322209</v>
      </c>
      <c r="W420" s="36">
        <v>19.763561024939733</v>
      </c>
      <c r="X420" s="35">
        <v>4083.3587220509849</v>
      </c>
      <c r="Y420" s="34">
        <v>2108.9926129010769</v>
      </c>
      <c r="Z420" s="35">
        <v>1974.366109149908</v>
      </c>
      <c r="AA420" s="34">
        <v>927.71965113448528</v>
      </c>
      <c r="AB420" s="34">
        <v>17.731877108414967</v>
      </c>
      <c r="AC420" s="34">
        <v>11.298713167508444</v>
      </c>
      <c r="AD420" s="34">
        <v>12.498112132151922</v>
      </c>
      <c r="AE420" s="39">
        <v>13.90544579934776</v>
      </c>
      <c r="AF420" s="39">
        <v>11.214069193022386</v>
      </c>
      <c r="AG420" s="39">
        <v>6.7284415158134312</v>
      </c>
      <c r="AH420" s="35">
        <v>3560.3794396384396</v>
      </c>
      <c r="AI420" s="35">
        <v>7549.0231125761493</v>
      </c>
      <c r="AJ420" s="35">
        <v>11383.353879560451</v>
      </c>
      <c r="AK420" s="35">
        <v>2426.959134231879</v>
      </c>
      <c r="AL420" s="35">
        <v>5064.3099845993365</v>
      </c>
      <c r="AM420" s="35">
        <v>9205.1740666605838</v>
      </c>
      <c r="AN420" s="38">
        <v>8.8494375780040033E-2</v>
      </c>
      <c r="AO420" s="38">
        <v>8.6843050351219503E-2</v>
      </c>
      <c r="AP420" s="38">
        <v>7.0022222177050564E-2</v>
      </c>
      <c r="AQ420" s="36">
        <v>17.348099191113832</v>
      </c>
      <c r="AR420" s="36">
        <v>10.393866717276659</v>
      </c>
      <c r="AS420" s="36">
        <v>11.674985042279996</v>
      </c>
      <c r="AT420" s="36">
        <v>11.684853012814244</v>
      </c>
      <c r="AU420" s="36">
        <v>26.072404272488452</v>
      </c>
      <c r="AV420" s="36">
        <v>72.083437240493367</v>
      </c>
      <c r="AW420" s="36">
        <v>155.07991659042074</v>
      </c>
      <c r="AX420" s="36">
        <v>127.44255630896281</v>
      </c>
      <c r="AY420" s="36">
        <v>94.834182552304398</v>
      </c>
      <c r="AZ420" s="40">
        <v>0.99504989953081735</v>
      </c>
      <c r="BA420" s="40">
        <v>0.99507306754658942</v>
      </c>
      <c r="BB420" s="40">
        <v>0.99407684454031442</v>
      </c>
      <c r="BC420" s="40">
        <v>0.99518539358656644</v>
      </c>
      <c r="BD420" s="40">
        <v>0.99485173609992761</v>
      </c>
      <c r="BE420" s="40">
        <v>0.99216924778190063</v>
      </c>
      <c r="BF420" s="36">
        <v>135.60183790467065</v>
      </c>
      <c r="BG420" s="36">
        <v>138.18031438863994</v>
      </c>
      <c r="BH420" s="36">
        <v>171.37416704168723</v>
      </c>
      <c r="BJ420" s="41"/>
      <c r="BK420" s="41"/>
      <c r="BL420" s="35">
        <v>31</v>
      </c>
      <c r="BM420" s="35">
        <v>25</v>
      </c>
      <c r="BN420" s="35">
        <v>15</v>
      </c>
      <c r="BO420" s="35">
        <v>2418</v>
      </c>
      <c r="BP420" s="35">
        <v>1200</v>
      </c>
      <c r="BQ420" s="35">
        <v>360</v>
      </c>
      <c r="BR420" s="35">
        <v>3978</v>
      </c>
      <c r="BS420" s="34">
        <v>134.26685428619385</v>
      </c>
      <c r="BT420" s="35">
        <v>13</v>
      </c>
      <c r="BU420" s="35">
        <v>27</v>
      </c>
      <c r="BV420" s="35">
        <v>59</v>
      </c>
      <c r="BW420" s="35">
        <v>22</v>
      </c>
      <c r="BX420" s="37"/>
      <c r="BY420" s="40">
        <v>0.98823242890474916</v>
      </c>
      <c r="CA420" s="38">
        <v>8.5010407066339153E-2</v>
      </c>
      <c r="CB420" s="38">
        <v>8.6324550286912632E-2</v>
      </c>
      <c r="CC420" s="36">
        <v>41.528702408075333</v>
      </c>
      <c r="CD420" s="36">
        <v>39.416950950670483</v>
      </c>
      <c r="CE420" s="35">
        <v>142.51815566465734</v>
      </c>
      <c r="CF420" s="36">
        <v>19.973293325288854</v>
      </c>
      <c r="CG420" s="42">
        <v>0.98823242890474916</v>
      </c>
      <c r="CH420" s="35">
        <v>3835.9532006258664</v>
      </c>
      <c r="CI420" s="42">
        <v>0.99469991901409305</v>
      </c>
      <c r="CJ420" s="42">
        <v>0.99459603986209544</v>
      </c>
      <c r="CK420" s="43">
        <v>0.84970075971635506</v>
      </c>
      <c r="CM420" s="39"/>
      <c r="CN420" s="35"/>
      <c r="CO420" s="42">
        <v>0.9947730187907069</v>
      </c>
      <c r="CQ420" s="37">
        <v>0.98692991312322209</v>
      </c>
    </row>
    <row r="421" spans="1:95" ht="11.25" customHeight="1">
      <c r="A421" s="33">
        <v>44309</v>
      </c>
      <c r="B421" s="34">
        <v>190.90141264597574</v>
      </c>
      <c r="C421" s="35">
        <v>173.19743775327998</v>
      </c>
      <c r="D421" s="35">
        <v>173.19743775327998</v>
      </c>
      <c r="E421" s="35">
        <v>161.81063448389369</v>
      </c>
      <c r="F421" s="34">
        <v>149.17726246515909</v>
      </c>
      <c r="G421" s="36">
        <v>13.979792296886444</v>
      </c>
      <c r="H421" s="34">
        <v>13.979792296886444</v>
      </c>
      <c r="I421" s="34">
        <v>3466.6996994018555</v>
      </c>
      <c r="J421" s="35">
        <v>1045.1285030796673</v>
      </c>
      <c r="K421" s="35">
        <v>313.6223326932739</v>
      </c>
      <c r="L421" s="34">
        <v>613.12186622619629</v>
      </c>
      <c r="M421" s="34">
        <v>20.932114938894909</v>
      </c>
      <c r="N421" s="35">
        <v>12.33090206675349</v>
      </c>
      <c r="O421" s="35">
        <v>25.613263997975785</v>
      </c>
      <c r="P421" s="35">
        <v>55.244132892708436</v>
      </c>
      <c r="Q421" s="34">
        <v>9662.0591430664063</v>
      </c>
      <c r="R421" s="34">
        <v>398.80360857645672</v>
      </c>
      <c r="U421" s="36">
        <v>25.355940439082953</v>
      </c>
      <c r="V421" s="38">
        <v>0.98798259731674398</v>
      </c>
      <c r="W421" s="36">
        <v>20.217458436865073</v>
      </c>
      <c r="X421" s="35">
        <v>4079.8215656280518</v>
      </c>
      <c r="Y421" s="34">
        <v>2107.9488636289143</v>
      </c>
      <c r="Z421" s="35">
        <v>1971.8727019991375</v>
      </c>
      <c r="AA421" s="34">
        <v>926.74419891947014</v>
      </c>
      <c r="AB421" s="34">
        <v>17.703974892695744</v>
      </c>
      <c r="AC421" s="34">
        <v>11.386803269386292</v>
      </c>
      <c r="AD421" s="34">
        <v>12.550318777561188</v>
      </c>
      <c r="AE421" s="39">
        <v>13.898563936014821</v>
      </c>
      <c r="AF421" s="39">
        <v>11.197805390139292</v>
      </c>
      <c r="AG421" s="39">
        <v>6.7204785577130126</v>
      </c>
      <c r="AH421" s="35">
        <v>3627.4564510608534</v>
      </c>
      <c r="AI421" s="35">
        <v>7689.4068606903729</v>
      </c>
      <c r="AJ421" s="35">
        <v>11594.411811155887</v>
      </c>
      <c r="AK421" s="35">
        <v>2472.1738972644948</v>
      </c>
      <c r="AL421" s="35">
        <v>5159.1805539157358</v>
      </c>
      <c r="AM421" s="35">
        <v>9376.1186806062396</v>
      </c>
      <c r="AN421" s="38">
        <v>8.8152419947500407E-2</v>
      </c>
      <c r="AO421" s="38">
        <v>8.6528607216367001E-2</v>
      </c>
      <c r="AP421" s="38">
        <v>6.9958181549567844E-2</v>
      </c>
      <c r="AQ421" s="36">
        <v>17.346697805638136</v>
      </c>
      <c r="AR421" s="36">
        <v>10.493711264955653</v>
      </c>
      <c r="AS421" s="36">
        <v>11.741793947301343</v>
      </c>
      <c r="AT421" s="36">
        <v>11.780753452026898</v>
      </c>
      <c r="AU421" s="36">
        <v>26.261609466548766</v>
      </c>
      <c r="AV421" s="36">
        <v>71.695867175054246</v>
      </c>
      <c r="AW421" s="36">
        <v>155.77041792675271</v>
      </c>
      <c r="AX421" s="36">
        <v>127.85640737211159</v>
      </c>
      <c r="AY421" s="36">
        <v>94.909783439072299</v>
      </c>
      <c r="AZ421" s="40">
        <v>0.99501212188980803</v>
      </c>
      <c r="BA421" s="40">
        <v>0.99503540073267338</v>
      </c>
      <c r="BB421" s="40">
        <v>0.99410799556036156</v>
      </c>
      <c r="BC421" s="40">
        <v>0.9952346582636995</v>
      </c>
      <c r="BD421" s="40">
        <v>0.9949097324289965</v>
      </c>
      <c r="BE421" s="40">
        <v>0.99235335327790253</v>
      </c>
      <c r="BF421" s="36">
        <v>136.12785680922494</v>
      </c>
      <c r="BG421" s="36">
        <v>138.6824587386885</v>
      </c>
      <c r="BH421" s="36">
        <v>171.53104517871975</v>
      </c>
      <c r="BJ421" s="41"/>
      <c r="BK421" s="41"/>
      <c r="BL421" s="35">
        <v>30.97999135653178</v>
      </c>
      <c r="BM421" s="35">
        <v>24.959982613722485</v>
      </c>
      <c r="BN421" s="35">
        <v>14.979991356531778</v>
      </c>
      <c r="BO421" s="35">
        <v>2416.4393258094788</v>
      </c>
      <c r="BP421" s="35">
        <v>1198.0791654586792</v>
      </c>
      <c r="BQ421" s="35">
        <v>359.5197925567627</v>
      </c>
      <c r="BR421" s="35">
        <v>3974.0382838249207</v>
      </c>
      <c r="BS421" s="34">
        <v>135.22325237592062</v>
      </c>
      <c r="BT421" s="35">
        <v>12.959982603788376</v>
      </c>
      <c r="BU421" s="35">
        <v>26.919965306917828</v>
      </c>
      <c r="BV421" s="35">
        <v>58.0625</v>
      </c>
      <c r="BW421" s="35">
        <v>22</v>
      </c>
      <c r="BX421" s="37"/>
      <c r="BY421" s="40">
        <v>0.98810408444289632</v>
      </c>
      <c r="CA421" s="38">
        <v>8.4721721729868499E-2</v>
      </c>
      <c r="CB421" s="38">
        <v>8.6016898241312353E-2</v>
      </c>
      <c r="CC421" s="36">
        <v>41.641096939643219</v>
      </c>
      <c r="CD421" s="36">
        <v>39.582203017895132</v>
      </c>
      <c r="CE421" s="35">
        <v>142.96319838169154</v>
      </c>
      <c r="CF421" s="36">
        <v>20.195387237267528</v>
      </c>
      <c r="CG421" s="42">
        <v>0.98810408444289632</v>
      </c>
      <c r="CH421" s="35">
        <v>3906.8232594305741</v>
      </c>
      <c r="CI421" s="42">
        <v>0.99464216486160018</v>
      </c>
      <c r="CJ421" s="42">
        <v>0.99466967319886712</v>
      </c>
      <c r="CK421" s="43">
        <v>0.84971846038766363</v>
      </c>
      <c r="CM421" s="39"/>
      <c r="CN421" s="35"/>
      <c r="CO421" s="42">
        <v>0.99471489714368033</v>
      </c>
      <c r="CQ421" s="37">
        <v>0.98798259731674398</v>
      </c>
    </row>
    <row r="422" spans="1:95" ht="11.25" customHeight="1">
      <c r="A422" s="33">
        <v>44308</v>
      </c>
      <c r="B422" s="34">
        <v>190.85049740473428</v>
      </c>
      <c r="C422" s="35">
        <v>173.202477534612</v>
      </c>
      <c r="D422" s="35">
        <v>173.202477534612</v>
      </c>
      <c r="E422" s="35">
        <v>161.92802894115445</v>
      </c>
      <c r="F422" s="34">
        <v>149.26320870717367</v>
      </c>
      <c r="G422" s="36">
        <v>14.079583843549093</v>
      </c>
      <c r="H422" s="34">
        <v>14.079583843549093</v>
      </c>
      <c r="I422" s="34">
        <v>3468.671297709147</v>
      </c>
      <c r="J422" s="35">
        <v>1013.0722520293382</v>
      </c>
      <c r="K422" s="35">
        <v>308.32633757414641</v>
      </c>
      <c r="L422" s="34">
        <v>612.39969253540039</v>
      </c>
      <c r="M422" s="34">
        <v>21.52860180536906</v>
      </c>
      <c r="N422" s="35">
        <v>10.76430090268453</v>
      </c>
      <c r="O422" s="35">
        <v>22.507174614704017</v>
      </c>
      <c r="P422" s="35">
        <v>13.700019330689402</v>
      </c>
      <c r="Q422" s="34">
        <v>9763.9596455891933</v>
      </c>
      <c r="R422" s="34">
        <v>399.08047135670978</v>
      </c>
      <c r="U422" s="36">
        <v>25.479237989143094</v>
      </c>
      <c r="V422" s="38">
        <v>0.98386015844678465</v>
      </c>
      <c r="W422" s="36">
        <v>14.454918355033513</v>
      </c>
      <c r="X422" s="35">
        <v>4081.0709902445474</v>
      </c>
      <c r="Y422" s="34">
        <v>2147.2727081056623</v>
      </c>
      <c r="Z422" s="35">
        <v>1933.798282138885</v>
      </c>
      <c r="AA422" s="34">
        <v>920.72603010954685</v>
      </c>
      <c r="AB422" s="34">
        <v>17.648019870122273</v>
      </c>
      <c r="AC422" s="34">
        <v>11.27444859345754</v>
      </c>
      <c r="AD422" s="34">
        <v>12.492144068082174</v>
      </c>
      <c r="AE422" s="39">
        <v>14.157842031465906</v>
      </c>
      <c r="AF422" s="39">
        <v>10.854345557457195</v>
      </c>
      <c r="AG422" s="39">
        <v>6.6069929480174228</v>
      </c>
      <c r="AH422" s="35">
        <v>3730.4346300876919</v>
      </c>
      <c r="AI422" s="35">
        <v>7810.2567431113685</v>
      </c>
      <c r="AJ422" s="35">
        <v>11735.607800000451</v>
      </c>
      <c r="AK422" s="35">
        <v>2513.6829984687556</v>
      </c>
      <c r="AL422" s="35">
        <v>5276.8758387806956</v>
      </c>
      <c r="AM422" s="35">
        <v>9508.0020935442899</v>
      </c>
      <c r="AN422" s="38">
        <v>8.9616738578672375E-2</v>
      </c>
      <c r="AO422" s="38">
        <v>8.3946521141700203E-2</v>
      </c>
      <c r="AP422" s="38">
        <v>6.9119995615707794E-2</v>
      </c>
      <c r="AQ422" s="36">
        <v>17.450914534836031</v>
      </c>
      <c r="AR422" s="36">
        <v>10.631834670078092</v>
      </c>
      <c r="AS422" s="36">
        <v>11.76452641117759</v>
      </c>
      <c r="AT422" s="36">
        <v>10.259915150086103</v>
      </c>
      <c r="AU422" s="36">
        <v>21.778905569694178</v>
      </c>
      <c r="AV422" s="36">
        <v>17.165272038702184</v>
      </c>
      <c r="AW422" s="36">
        <v>155.4323101382937</v>
      </c>
      <c r="AX422" s="36">
        <v>127.21382607350417</v>
      </c>
      <c r="AY422" s="36">
        <v>94.044524609546968</v>
      </c>
      <c r="AZ422" s="40">
        <v>0.99571771742529114</v>
      </c>
      <c r="BA422" s="40">
        <v>0.99573475380085785</v>
      </c>
      <c r="BB422" s="40">
        <v>0.99855910640364809</v>
      </c>
      <c r="BC422" s="40">
        <v>0.99591837349564916</v>
      </c>
      <c r="BD422" s="40">
        <v>0.99587276520519263</v>
      </c>
      <c r="BE422" s="40">
        <v>0.99819464995171192</v>
      </c>
      <c r="BF422" s="36">
        <v>133.90355630344089</v>
      </c>
      <c r="BG422" s="36">
        <v>142.94815123719323</v>
      </c>
      <c r="BH422" s="36">
        <v>173.61112212329124</v>
      </c>
      <c r="BJ422" s="41"/>
      <c r="BK422" s="41"/>
      <c r="BL422" s="35">
        <v>30</v>
      </c>
      <c r="BM422" s="35">
        <v>23</v>
      </c>
      <c r="BN422" s="35">
        <v>14</v>
      </c>
      <c r="BO422" s="35">
        <v>2340</v>
      </c>
      <c r="BP422" s="35">
        <v>1104</v>
      </c>
      <c r="BQ422" s="35">
        <v>336</v>
      </c>
      <c r="BR422" s="35">
        <v>3780</v>
      </c>
      <c r="BS422" s="34">
        <v>135.20186487833658</v>
      </c>
      <c r="BT422" s="35">
        <v>11</v>
      </c>
      <c r="BU422" s="35">
        <v>23</v>
      </c>
      <c r="BV422" s="35">
        <v>14</v>
      </c>
      <c r="BW422" s="35">
        <v>22</v>
      </c>
      <c r="BX422" s="37"/>
      <c r="BY422" s="40">
        <v>0.98785968141776437</v>
      </c>
      <c r="CA422" s="38">
        <v>8.4522790124766947E-2</v>
      </c>
      <c r="CB422" s="38">
        <v>8.6138742365451909E-2</v>
      </c>
      <c r="CC422" s="36">
        <v>41.414612531661987</v>
      </c>
      <c r="CD422" s="36">
        <v>39.847275616091714</v>
      </c>
      <c r="CE422" s="35">
        <v>142.67328635773359</v>
      </c>
      <c r="CF422" s="36">
        <v>20.509066641442335</v>
      </c>
      <c r="CG422" s="42">
        <v>0.98785968141776437</v>
      </c>
      <c r="CH422" s="35">
        <v>3942.4280015507029</v>
      </c>
      <c r="CI422" s="42">
        <v>0.9945392530194842</v>
      </c>
      <c r="CJ422" s="42">
        <v>0.99626798307567321</v>
      </c>
      <c r="CK422" s="43">
        <v>0.84994142616012081</v>
      </c>
      <c r="CM422" s="39"/>
      <c r="CN422" s="35"/>
      <c r="CO422" s="42">
        <v>0.99463280770932117</v>
      </c>
      <c r="CQ422" s="37">
        <v>0.98386015844678465</v>
      </c>
    </row>
    <row r="423" spans="1:95" ht="11.25" customHeight="1">
      <c r="A423" s="33">
        <v>44307</v>
      </c>
      <c r="B423" s="34">
        <v>190.92470725377402</v>
      </c>
      <c r="C423" s="35">
        <v>173.20753626028699</v>
      </c>
      <c r="D423" s="35">
        <v>173.20753626028699</v>
      </c>
      <c r="E423" s="35">
        <v>161.80613045891127</v>
      </c>
      <c r="F423" s="34">
        <v>149.23407077789307</v>
      </c>
      <c r="G423" s="36">
        <v>14.034744014342627</v>
      </c>
      <c r="H423" s="34">
        <v>14.034744014342627</v>
      </c>
      <c r="I423" s="34">
        <v>3472.2690556844077</v>
      </c>
      <c r="J423" s="35">
        <v>1014.1230257871921</v>
      </c>
      <c r="K423" s="35">
        <v>308.64613828305846</v>
      </c>
      <c r="L423" s="34">
        <v>612.15735371907556</v>
      </c>
      <c r="M423" s="34">
        <v>21.688210447629292</v>
      </c>
      <c r="N423" s="35">
        <v>10.844105223814646</v>
      </c>
      <c r="O423" s="35">
        <v>22.674038195248805</v>
      </c>
      <c r="P423" s="35">
        <v>13.801588466673186</v>
      </c>
      <c r="Q423" s="34">
        <v>9775.3666483561192</v>
      </c>
      <c r="R423" s="34">
        <v>398.8594964345296</v>
      </c>
      <c r="U423" s="36">
        <v>25.449439287185669</v>
      </c>
      <c r="V423" s="38">
        <v>0.98485458372527712</v>
      </c>
      <c r="W423" s="36">
        <v>14.562084157693954</v>
      </c>
      <c r="X423" s="35">
        <v>4084.4264094034834</v>
      </c>
      <c r="Y423" s="34">
        <v>2149.4998916141571</v>
      </c>
      <c r="Z423" s="35">
        <v>1934.9265177893262</v>
      </c>
      <c r="AA423" s="34">
        <v>920.80349200213402</v>
      </c>
      <c r="AB423" s="34">
        <v>17.717170993487041</v>
      </c>
      <c r="AC423" s="34">
        <v>11.401405801375708</v>
      </c>
      <c r="AD423" s="34">
        <v>12.48810084660848</v>
      </c>
      <c r="AE423" s="39">
        <v>14.172526757895541</v>
      </c>
      <c r="AF423" s="39">
        <v>10.865603847719916</v>
      </c>
      <c r="AG423" s="39">
        <v>6.6138458203512531</v>
      </c>
      <c r="AH423" s="35">
        <v>3733.6095964571541</v>
      </c>
      <c r="AI423" s="35">
        <v>7820.6327556146834</v>
      </c>
      <c r="AJ423" s="35">
        <v>11756.791126218557</v>
      </c>
      <c r="AK423" s="35">
        <v>2515.5170509722952</v>
      </c>
      <c r="AL423" s="35">
        <v>5282.4726740429269</v>
      </c>
      <c r="AM423" s="35">
        <v>9522.7453538633144</v>
      </c>
      <c r="AN423" s="38">
        <v>8.975664771197911E-2</v>
      </c>
      <c r="AO423" s="38">
        <v>8.4145468475504401E-2</v>
      </c>
      <c r="AP423" s="38">
        <v>6.9338217478173023E-2</v>
      </c>
      <c r="AQ423" s="36">
        <v>17.499722497330662</v>
      </c>
      <c r="AR423" s="36">
        <v>10.744747362475742</v>
      </c>
      <c r="AS423" s="36">
        <v>11.762616120597089</v>
      </c>
      <c r="AT423" s="36">
        <v>10.349607141404455</v>
      </c>
      <c r="AU423" s="36">
        <v>21.962032086976215</v>
      </c>
      <c r="AV423" s="36">
        <v>17.301136857371777</v>
      </c>
      <c r="AW423" s="36">
        <v>155.50801301394546</v>
      </c>
      <c r="AX423" s="36">
        <v>127.17309616601811</v>
      </c>
      <c r="AY423" s="36">
        <v>93.940637777076361</v>
      </c>
      <c r="AZ423" s="40">
        <v>0.99568911480062394</v>
      </c>
      <c r="BA423" s="40">
        <v>0.99570768471616244</v>
      </c>
      <c r="BB423" s="40">
        <v>0.99855067126613084</v>
      </c>
      <c r="BC423" s="40">
        <v>0.99588569390241111</v>
      </c>
      <c r="BD423" s="40">
        <v>0.99584247123607594</v>
      </c>
      <c r="BE423" s="40">
        <v>0.99818317762215991</v>
      </c>
      <c r="BF423" s="36">
        <v>133.69483270483659</v>
      </c>
      <c r="BG423" s="36">
        <v>142.61017518124962</v>
      </c>
      <c r="BH423" s="36">
        <v>173.06473163630835</v>
      </c>
      <c r="BJ423" s="41"/>
      <c r="BK423" s="41"/>
      <c r="BL423" s="35">
        <v>30</v>
      </c>
      <c r="BM423" s="35">
        <v>23</v>
      </c>
      <c r="BN423" s="35">
        <v>14</v>
      </c>
      <c r="BO423" s="35">
        <v>2340</v>
      </c>
      <c r="BP423" s="35">
        <v>1104</v>
      </c>
      <c r="BQ423" s="35">
        <v>336</v>
      </c>
      <c r="BR423" s="35">
        <v>3780</v>
      </c>
      <c r="BS423" s="34">
        <v>135.25733693440756</v>
      </c>
      <c r="BT423" s="35">
        <v>11</v>
      </c>
      <c r="BU423" s="35">
        <v>23</v>
      </c>
      <c r="BV423" s="35">
        <v>14</v>
      </c>
      <c r="BW423" s="35">
        <v>22</v>
      </c>
      <c r="BX423" s="37"/>
      <c r="BY423" s="40">
        <v>0.98777743378941785</v>
      </c>
      <c r="CA423" s="38">
        <v>8.4694121518898227E-2</v>
      </c>
      <c r="CB423" s="38">
        <v>8.6302855533241823E-2</v>
      </c>
      <c r="CC423" s="36">
        <v>41.606677641471229</v>
      </c>
      <c r="CD423" s="36">
        <v>40.007085980403495</v>
      </c>
      <c r="CE423" s="35">
        <v>142.71910246244835</v>
      </c>
      <c r="CF423" s="36">
        <v>20.682044903583218</v>
      </c>
      <c r="CG423" s="42">
        <v>0.98777743378941785</v>
      </c>
      <c r="CH423" s="35">
        <v>3946.5085106657771</v>
      </c>
      <c r="CI423" s="42">
        <v>0.99450445618221395</v>
      </c>
      <c r="CJ423" s="42">
        <v>0.99623946004434361</v>
      </c>
      <c r="CK423" s="43">
        <v>0.85012403398682379</v>
      </c>
      <c r="CM423" s="39"/>
      <c r="CN423" s="35"/>
      <c r="CO423" s="42">
        <v>0.99458753955493606</v>
      </c>
      <c r="CQ423" s="37">
        <v>0.98485458372527712</v>
      </c>
    </row>
    <row r="424" spans="1:95" ht="11.25" customHeight="1">
      <c r="A424" s="33">
        <v>44306</v>
      </c>
      <c r="B424" s="34">
        <v>188.87492752075195</v>
      </c>
      <c r="C424" s="35">
        <v>171.26128927866617</v>
      </c>
      <c r="D424" s="35">
        <v>171.26128927866617</v>
      </c>
      <c r="E424" s="35">
        <v>159.83376690745354</v>
      </c>
      <c r="F424" s="34">
        <v>147.31374708811441</v>
      </c>
      <c r="G424" s="36">
        <v>13.921360919872919</v>
      </c>
      <c r="H424" s="34">
        <v>13.921360919872919</v>
      </c>
      <c r="I424" s="34">
        <v>3472.0479278564453</v>
      </c>
      <c r="J424" s="35">
        <v>1014.058442421565</v>
      </c>
      <c r="K424" s="35">
        <v>308.62648247612844</v>
      </c>
      <c r="L424" s="34">
        <v>611.8857479095459</v>
      </c>
      <c r="M424" s="34">
        <v>20.212464233239491</v>
      </c>
      <c r="N424" s="35">
        <v>10.106232116619745</v>
      </c>
      <c r="O424" s="35">
        <v>21.13121260747765</v>
      </c>
      <c r="P424" s="35">
        <v>12.862477239334222</v>
      </c>
      <c r="Q424" s="34">
        <v>9519.9475301106777</v>
      </c>
      <c r="R424" s="34">
        <v>394.62254556020099</v>
      </c>
      <c r="U424" s="36">
        <v>25.616762726395223</v>
      </c>
      <c r="V424" s="38">
        <v>0.97928631412015366</v>
      </c>
      <c r="W424" s="36">
        <v>13.571225985175088</v>
      </c>
      <c r="X424" s="35">
        <v>4083.9336757659912</v>
      </c>
      <c r="Y424" s="34">
        <v>2149.3630029587521</v>
      </c>
      <c r="Z424" s="35">
        <v>1934.5706728072391</v>
      </c>
      <c r="AA424" s="34">
        <v>920.51223038567434</v>
      </c>
      <c r="AB424" s="34">
        <v>17.613638242085774</v>
      </c>
      <c r="AC424" s="34">
        <v>11.427522371212641</v>
      </c>
      <c r="AD424" s="34">
        <v>12.564143806695938</v>
      </c>
      <c r="AE424" s="39">
        <v>14.171624195332432</v>
      </c>
      <c r="AF424" s="39">
        <v>10.864911883088197</v>
      </c>
      <c r="AG424" s="39">
        <v>6.6134246244884665</v>
      </c>
      <c r="AH424" s="35">
        <v>3646.106943062302</v>
      </c>
      <c r="AI424" s="35">
        <v>7639.4675109070731</v>
      </c>
      <c r="AJ424" s="35">
        <v>11486.218792199481</v>
      </c>
      <c r="AK424" s="35">
        <v>2456.2728174949684</v>
      </c>
      <c r="AL424" s="35">
        <v>5159.2994443265561</v>
      </c>
      <c r="AM424" s="35">
        <v>9302.8204042003017</v>
      </c>
      <c r="AN424" s="38">
        <v>9.0166618985779212E-2</v>
      </c>
      <c r="AO424" s="38">
        <v>8.4486695258143119E-2</v>
      </c>
      <c r="AP424" s="38">
        <v>6.9487715755891355E-2</v>
      </c>
      <c r="AQ424" s="36">
        <v>17.401139996796829</v>
      </c>
      <c r="AR424" s="36">
        <v>10.77302129332077</v>
      </c>
      <c r="AS424" s="36">
        <v>11.84076231336687</v>
      </c>
      <c r="AT424" s="36">
        <v>9.8215490518619735</v>
      </c>
      <c r="AU424" s="36">
        <v>20.83648740055342</v>
      </c>
      <c r="AV424" s="36">
        <v>16.410720079572652</v>
      </c>
      <c r="AW424" s="36">
        <v>153.9159145529444</v>
      </c>
      <c r="AX424" s="36">
        <v>125.93532601459152</v>
      </c>
      <c r="AY424" s="36">
        <v>93.202606443106205</v>
      </c>
      <c r="AZ424" s="40">
        <v>0.99588554168550114</v>
      </c>
      <c r="BA424" s="40">
        <v>0.9959042476918617</v>
      </c>
      <c r="BB424" s="40">
        <v>0.998617357244312</v>
      </c>
      <c r="BC424" s="40">
        <v>0.99600144211102803</v>
      </c>
      <c r="BD424" s="40">
        <v>0.99596137273569829</v>
      </c>
      <c r="BE424" s="40">
        <v>0.99823594142781003</v>
      </c>
      <c r="BF424" s="36">
        <v>133.08694653275845</v>
      </c>
      <c r="BG424" s="36">
        <v>142.03419796850676</v>
      </c>
      <c r="BH424" s="36">
        <v>172.69239418022758</v>
      </c>
      <c r="BJ424" s="41"/>
      <c r="BK424" s="41"/>
      <c r="BL424" s="35">
        <v>30</v>
      </c>
      <c r="BM424" s="35">
        <v>23</v>
      </c>
      <c r="BN424" s="35">
        <v>14</v>
      </c>
      <c r="BO424" s="35">
        <v>2340</v>
      </c>
      <c r="BP424" s="35">
        <v>1104</v>
      </c>
      <c r="BQ424" s="35">
        <v>336</v>
      </c>
      <c r="BR424" s="35">
        <v>3780</v>
      </c>
      <c r="BS424" s="34">
        <v>133.32147296269736</v>
      </c>
      <c r="BT424" s="35">
        <v>11</v>
      </c>
      <c r="BU424" s="35">
        <v>23</v>
      </c>
      <c r="BV424" s="35">
        <v>14</v>
      </c>
      <c r="BW424" s="35">
        <v>22</v>
      </c>
      <c r="BX424" s="37"/>
      <c r="BY424" s="40">
        <v>0.98833328543297427</v>
      </c>
      <c r="CA424" s="38">
        <v>8.5040418876153601E-2</v>
      </c>
      <c r="CB424" s="38">
        <v>8.6669595895685944E-2</v>
      </c>
      <c r="CC424" s="36">
        <v>41.605304419994354</v>
      </c>
      <c r="CD424" s="36">
        <v>40.014923603484469</v>
      </c>
      <c r="CE424" s="35">
        <v>141.34235607992463</v>
      </c>
      <c r="CF424" s="36">
        <v>19.62299601014378</v>
      </c>
      <c r="CG424" s="42">
        <v>0.98833328543297427</v>
      </c>
      <c r="CH424" s="35">
        <v>3854.3102209751441</v>
      </c>
      <c r="CI424" s="42">
        <v>0.99475588028092721</v>
      </c>
      <c r="CJ424" s="42">
        <v>0.99634613980160769</v>
      </c>
      <c r="CK424" s="43">
        <v>0.85017245712376088</v>
      </c>
      <c r="CM424" s="39"/>
      <c r="CN424" s="35"/>
      <c r="CO424" s="42">
        <v>0.99486469107800124</v>
      </c>
      <c r="CQ424" s="37">
        <v>0.97928631412015366</v>
      </c>
    </row>
    <row r="425" spans="1:95" ht="11.25" customHeight="1">
      <c r="A425" s="33">
        <v>44305</v>
      </c>
      <c r="B425" s="34">
        <v>187.38744942347208</v>
      </c>
      <c r="C425" s="35">
        <v>169.67077726125717</v>
      </c>
      <c r="D425" s="35">
        <v>169.67077726125717</v>
      </c>
      <c r="E425" s="35">
        <v>158.11774296561876</v>
      </c>
      <c r="F425" s="34">
        <v>145.46456464131674</v>
      </c>
      <c r="G425" s="36">
        <v>13.8792584836483</v>
      </c>
      <c r="H425" s="34">
        <v>13.8792584836483</v>
      </c>
      <c r="I425" s="34">
        <v>3471.5334040323892</v>
      </c>
      <c r="J425" s="35">
        <v>1013.9081687967613</v>
      </c>
      <c r="K425" s="35">
        <v>308.58074702510129</v>
      </c>
      <c r="L425" s="34">
        <v>613.5514132181803</v>
      </c>
      <c r="M425" s="34">
        <v>18.453242570161819</v>
      </c>
      <c r="N425" s="35">
        <v>9.2266212850809097</v>
      </c>
      <c r="O425" s="35">
        <v>19.292026323350992</v>
      </c>
      <c r="P425" s="35">
        <v>11.742972544648431</v>
      </c>
      <c r="Q425" s="34">
        <v>9064.2811482747402</v>
      </c>
      <c r="R425" s="34">
        <v>391.23377100626629</v>
      </c>
      <c r="U425" s="36">
        <v>25.631968842612373</v>
      </c>
      <c r="V425" s="38">
        <v>0.97878214918708828</v>
      </c>
      <c r="W425" s="36">
        <v>12.390034297108649</v>
      </c>
      <c r="X425" s="35">
        <v>4085.0848172505694</v>
      </c>
      <c r="Y425" s="34">
        <v>2149.0444882105267</v>
      </c>
      <c r="Z425" s="35">
        <v>1936.0403290400429</v>
      </c>
      <c r="AA425" s="34">
        <v>922.13216024328153</v>
      </c>
      <c r="AB425" s="34">
        <v>17.716672162214916</v>
      </c>
      <c r="AC425" s="34">
        <v>11.553034295638403</v>
      </c>
      <c r="AD425" s="34">
        <v>12.652220726013184</v>
      </c>
      <c r="AE425" s="39">
        <v>14.169524098091385</v>
      </c>
      <c r="AF425" s="39">
        <v>10.863301808536729</v>
      </c>
      <c r="AG425" s="39">
        <v>6.6124445791093134</v>
      </c>
      <c r="AH425" s="35">
        <v>3494.8049517488198</v>
      </c>
      <c r="AI425" s="35">
        <v>7316.2213362700277</v>
      </c>
      <c r="AJ425" s="35">
        <v>10989.949962016883</v>
      </c>
      <c r="AK425" s="35">
        <v>2354.7801650312695</v>
      </c>
      <c r="AL425" s="35">
        <v>4943.3567566889351</v>
      </c>
      <c r="AM425" s="35">
        <v>8905.3202074568762</v>
      </c>
      <c r="AN425" s="38">
        <v>9.0692440242412534E-2</v>
      </c>
      <c r="AO425" s="38">
        <v>8.4794714280428174E-2</v>
      </c>
      <c r="AP425" s="38">
        <v>6.9262254217498376E-2</v>
      </c>
      <c r="AQ425" s="36">
        <v>17.491504441443023</v>
      </c>
      <c r="AR425" s="36">
        <v>10.87368965523507</v>
      </c>
      <c r="AS425" s="36">
        <v>11.885522317710087</v>
      </c>
      <c r="AT425" s="36">
        <v>9.3469870590269366</v>
      </c>
      <c r="AU425" s="36">
        <v>19.840778413175293</v>
      </c>
      <c r="AV425" s="36">
        <v>15.640770831682353</v>
      </c>
      <c r="AW425" s="36">
        <v>152.92208713998536</v>
      </c>
      <c r="AX425" s="36">
        <v>125.39467797796172</v>
      </c>
      <c r="AY425" s="36">
        <v>93.44400914525832</v>
      </c>
      <c r="AZ425" s="40">
        <v>0.99608174834233054</v>
      </c>
      <c r="BA425" s="40">
        <v>0.99609738336258125</v>
      </c>
      <c r="BB425" s="40">
        <v>0.9986813531382267</v>
      </c>
      <c r="BC425" s="40">
        <v>0.9960306328387547</v>
      </c>
      <c r="BD425" s="40">
        <v>0.99598637537411638</v>
      </c>
      <c r="BE425" s="40">
        <v>0.99824365991707009</v>
      </c>
      <c r="BF425" s="36">
        <v>132.31532824483614</v>
      </c>
      <c r="BG425" s="36">
        <v>141.51825502134832</v>
      </c>
      <c r="BH425" s="36">
        <v>173.25454008928759</v>
      </c>
      <c r="BJ425" s="41"/>
      <c r="BK425" s="41"/>
      <c r="BL425" s="35">
        <v>30</v>
      </c>
      <c r="BM425" s="35">
        <v>23</v>
      </c>
      <c r="BN425" s="35">
        <v>14</v>
      </c>
      <c r="BO425" s="35">
        <v>2340</v>
      </c>
      <c r="BP425" s="35">
        <v>1104</v>
      </c>
      <c r="BQ425" s="35">
        <v>336</v>
      </c>
      <c r="BR425" s="35">
        <v>3780</v>
      </c>
      <c r="BS425" s="34">
        <v>131.60355710983276</v>
      </c>
      <c r="BT425" s="35">
        <v>11</v>
      </c>
      <c r="BU425" s="35">
        <v>23</v>
      </c>
      <c r="BV425" s="35">
        <v>14</v>
      </c>
      <c r="BW425" s="35">
        <v>22</v>
      </c>
      <c r="BX425" s="37"/>
      <c r="BY425" s="40">
        <v>0.98889124058076083</v>
      </c>
      <c r="CA425" s="38">
        <v>8.5376338170591287E-2</v>
      </c>
      <c r="CB425" s="38">
        <v>8.7065024378285047E-2</v>
      </c>
      <c r="CC425" s="36">
        <v>41.921927183866501</v>
      </c>
      <c r="CD425" s="36">
        <v>40.250716414388179</v>
      </c>
      <c r="CE425" s="35">
        <v>140.7926468980001</v>
      </c>
      <c r="CF425" s="36">
        <v>18.684814461186885</v>
      </c>
      <c r="CG425" s="42">
        <v>0.98889124058076083</v>
      </c>
      <c r="CH425" s="35">
        <v>3693.0791098580071</v>
      </c>
      <c r="CI425" s="42">
        <v>0.99500329074432659</v>
      </c>
      <c r="CJ425" s="42">
        <v>0.99637055478260106</v>
      </c>
      <c r="CK425" s="43">
        <v>0.84980693408683605</v>
      </c>
      <c r="CM425" s="39"/>
      <c r="CN425" s="35"/>
      <c r="CO425" s="42">
        <v>0.99511021179646453</v>
      </c>
      <c r="CQ425" s="37">
        <v>0.97878214918708828</v>
      </c>
    </row>
    <row r="426" spans="1:95" ht="11.25" customHeight="1">
      <c r="A426" s="33">
        <v>44304</v>
      </c>
      <c r="B426" s="34">
        <v>188.36300913492838</v>
      </c>
      <c r="C426" s="35">
        <v>170.59663887818652</v>
      </c>
      <c r="D426" s="35">
        <v>170.59663887818652</v>
      </c>
      <c r="E426" s="35">
        <v>159.08879647652307</v>
      </c>
      <c r="F426" s="34">
        <v>146.47856267293295</v>
      </c>
      <c r="G426" s="36">
        <v>13.932547191778818</v>
      </c>
      <c r="H426" s="34">
        <v>13.932547191778818</v>
      </c>
      <c r="I426" s="34">
        <v>3471.6001307169595</v>
      </c>
      <c r="J426" s="35">
        <v>1013.9276572252708</v>
      </c>
      <c r="K426" s="35">
        <v>308.58667828595196</v>
      </c>
      <c r="L426" s="34">
        <v>612.26393636067712</v>
      </c>
      <c r="M426" s="34">
        <v>18.193185180425644</v>
      </c>
      <c r="N426" s="35">
        <v>9.096592590212822</v>
      </c>
      <c r="O426" s="35">
        <v>19.020148143172264</v>
      </c>
      <c r="P426" s="35">
        <v>11.577481478452682</v>
      </c>
      <c r="Q426" s="34">
        <v>9164.8191935221348</v>
      </c>
      <c r="R426" s="34">
        <v>392.55575466156006</v>
      </c>
      <c r="U426" s="36">
        <v>25.596094749591973</v>
      </c>
      <c r="V426" s="38">
        <v>0.9799720680451649</v>
      </c>
      <c r="W426" s="36">
        <v>12.215424335428649</v>
      </c>
      <c r="X426" s="35">
        <v>4083.8640670776367</v>
      </c>
      <c r="Y426" s="34">
        <v>2149.0857952057368</v>
      </c>
      <c r="Z426" s="35">
        <v>1934.7782718719</v>
      </c>
      <c r="AA426" s="34">
        <v>920.85061464662908</v>
      </c>
      <c r="AB426" s="34">
        <v>17.76637025674184</v>
      </c>
      <c r="AC426" s="34">
        <v>11.507842401663462</v>
      </c>
      <c r="AD426" s="34">
        <v>12.552443812290827</v>
      </c>
      <c r="AE426" s="39">
        <v>14.169796451905956</v>
      </c>
      <c r="AF426" s="39">
        <v>10.863510613127902</v>
      </c>
      <c r="AG426" s="39">
        <v>6.6125716775561134</v>
      </c>
      <c r="AH426" s="35">
        <v>3523.072719251174</v>
      </c>
      <c r="AI426" s="35">
        <v>7381.3052682744601</v>
      </c>
      <c r="AJ426" s="35">
        <v>11095.716133492164</v>
      </c>
      <c r="AK426" s="35">
        <v>2373.2730197948531</v>
      </c>
      <c r="AL426" s="35">
        <v>4985.0925794261384</v>
      </c>
      <c r="AM426" s="35">
        <v>8987.5622978790216</v>
      </c>
      <c r="AN426" s="38">
        <v>9.0329346250337367E-2</v>
      </c>
      <c r="AO426" s="38">
        <v>8.4438080156211931E-2</v>
      </c>
      <c r="AP426" s="38">
        <v>6.8958733841100253E-2</v>
      </c>
      <c r="AQ426" s="36">
        <v>17.551425765189553</v>
      </c>
      <c r="AR426" s="36">
        <v>10.845629869580492</v>
      </c>
      <c r="AS426" s="36">
        <v>11.821443146521103</v>
      </c>
      <c r="AT426" s="36">
        <v>9.1547473302013973</v>
      </c>
      <c r="AU426" s="36">
        <v>19.421353217290086</v>
      </c>
      <c r="AV426" s="36">
        <v>15.298111889714033</v>
      </c>
      <c r="AW426" s="36">
        <v>153.72639467875544</v>
      </c>
      <c r="AX426" s="36">
        <v>126.07980832916117</v>
      </c>
      <c r="AY426" s="36">
        <v>93.971208300946344</v>
      </c>
      <c r="AZ426" s="40">
        <v>0.99616706863713511</v>
      </c>
      <c r="BA426" s="40">
        <v>0.99618459480137445</v>
      </c>
      <c r="BB426" s="40">
        <v>0.99871183296485355</v>
      </c>
      <c r="BC426" s="40">
        <v>0.99614256461273365</v>
      </c>
      <c r="BD426" s="40">
        <v>0.99610411383382458</v>
      </c>
      <c r="BE426" s="40">
        <v>0.99829785748541366</v>
      </c>
      <c r="BF426" s="36">
        <v>132.84719194959501</v>
      </c>
      <c r="BG426" s="36">
        <v>142.11597395156059</v>
      </c>
      <c r="BH426" s="36">
        <v>174.01711620244183</v>
      </c>
      <c r="BJ426" s="41"/>
      <c r="BK426" s="41"/>
      <c r="BL426" s="35">
        <v>30</v>
      </c>
      <c r="BM426" s="35">
        <v>23</v>
      </c>
      <c r="BN426" s="35">
        <v>14</v>
      </c>
      <c r="BO426" s="35">
        <v>2340</v>
      </c>
      <c r="BP426" s="35">
        <v>1104</v>
      </c>
      <c r="BQ426" s="35">
        <v>336</v>
      </c>
      <c r="BR426" s="35">
        <v>3780</v>
      </c>
      <c r="BS426" s="34">
        <v>132.53272676467896</v>
      </c>
      <c r="BT426" s="35">
        <v>11</v>
      </c>
      <c r="BU426" s="35">
        <v>23</v>
      </c>
      <c r="BV426" s="35">
        <v>14</v>
      </c>
      <c r="BW426" s="35">
        <v>22</v>
      </c>
      <c r="BX426" s="37"/>
      <c r="BY426" s="40">
        <v>0.98913115404132623</v>
      </c>
      <c r="CA426" s="38">
        <v>8.502484311473929E-2</v>
      </c>
      <c r="CB426" s="38">
        <v>8.6709112510279657E-2</v>
      </c>
      <c r="CC426" s="36">
        <v>41.826656470696129</v>
      </c>
      <c r="CD426" s="36">
        <v>40.218498781291146</v>
      </c>
      <c r="CE426" s="35">
        <v>141.55403982636341</v>
      </c>
      <c r="CF426" s="36">
        <v>18.290965691500645</v>
      </c>
      <c r="CG426" s="42">
        <v>0.98913115404132623</v>
      </c>
      <c r="CH426" s="35">
        <v>3724.0269857390913</v>
      </c>
      <c r="CI426" s="42">
        <v>0.99511464732933053</v>
      </c>
      <c r="CJ426" s="42">
        <v>0.99647510722311172</v>
      </c>
      <c r="CK426" s="43">
        <v>0.85007729779830654</v>
      </c>
      <c r="CM426" s="39"/>
      <c r="CN426" s="35"/>
      <c r="CO426" s="42">
        <v>0.99521328143475229</v>
      </c>
      <c r="CQ426" s="37">
        <v>0.9799720680451649</v>
      </c>
    </row>
    <row r="427" spans="1:95" ht="11.25" customHeight="1">
      <c r="A427" s="33">
        <v>44303</v>
      </c>
      <c r="B427" s="34">
        <v>189.64336951573691</v>
      </c>
      <c r="C427" s="35">
        <v>172.04930061101913</v>
      </c>
      <c r="D427" s="35">
        <v>172.04930061101913</v>
      </c>
      <c r="E427" s="35">
        <v>160.69353486100832</v>
      </c>
      <c r="F427" s="34">
        <v>147.97674449284872</v>
      </c>
      <c r="G427" s="36">
        <v>14.040120561917623</v>
      </c>
      <c r="H427" s="34">
        <v>14.040120561917623</v>
      </c>
      <c r="I427" s="34">
        <v>3471.2737197875977</v>
      </c>
      <c r="J427" s="35">
        <v>1013.8323245093936</v>
      </c>
      <c r="K427" s="35">
        <v>308.55766398111979</v>
      </c>
      <c r="L427" s="34">
        <v>612.06578254699707</v>
      </c>
      <c r="M427" s="34">
        <v>18.789068102836609</v>
      </c>
      <c r="N427" s="35">
        <v>9.3945340514183044</v>
      </c>
      <c r="O427" s="35">
        <v>19.643116652965546</v>
      </c>
      <c r="P427" s="35">
        <v>11.956679701805115</v>
      </c>
      <c r="Q427" s="34">
        <v>9546.4983418782558</v>
      </c>
      <c r="R427" s="34">
        <v>395.99497667948407</v>
      </c>
      <c r="U427" s="36">
        <v>25.349277037161364</v>
      </c>
      <c r="V427" s="38">
        <v>0.98820597596567483</v>
      </c>
      <c r="W427" s="36">
        <v>12.61551715476172</v>
      </c>
      <c r="X427" s="35">
        <v>4083.3395023345947</v>
      </c>
      <c r="Y427" s="34">
        <v>2148.8837312970841</v>
      </c>
      <c r="Z427" s="35">
        <v>1934.4557710375104</v>
      </c>
      <c r="AA427" s="34">
        <v>920.6234465281168</v>
      </c>
      <c r="AB427" s="34">
        <v>17.594068904717762</v>
      </c>
      <c r="AC427" s="34">
        <v>11.355765750010809</v>
      </c>
      <c r="AD427" s="34">
        <v>12.616805950800577</v>
      </c>
      <c r="AE427" s="39">
        <v>14.168464162398356</v>
      </c>
      <c r="AF427" s="39">
        <v>10.862489191172074</v>
      </c>
      <c r="AG427" s="39">
        <v>6.6119499424525667</v>
      </c>
      <c r="AH427" s="35">
        <v>3650.6469224015664</v>
      </c>
      <c r="AI427" s="35">
        <v>7649.2731170388224</v>
      </c>
      <c r="AJ427" s="35">
        <v>11499.435282914141</v>
      </c>
      <c r="AK427" s="35">
        <v>2459.1460607396998</v>
      </c>
      <c r="AL427" s="35">
        <v>5165.8105151637774</v>
      </c>
      <c r="AM427" s="35">
        <v>9314.1846719047135</v>
      </c>
      <c r="AN427" s="38">
        <v>9.0590006068058657E-2</v>
      </c>
      <c r="AO427" s="38">
        <v>8.4789397425459226E-2</v>
      </c>
      <c r="AP427" s="38">
        <v>6.9670486067104631E-2</v>
      </c>
      <c r="AQ427" s="36">
        <v>17.384878982969155</v>
      </c>
      <c r="AR427" s="36">
        <v>10.705395197525284</v>
      </c>
      <c r="AS427" s="36">
        <v>11.88700336641644</v>
      </c>
      <c r="AT427" s="36">
        <v>9.2002405688125783</v>
      </c>
      <c r="AU427" s="36">
        <v>19.516578667779267</v>
      </c>
      <c r="AV427" s="36">
        <v>15.371786567982953</v>
      </c>
      <c r="AW427" s="36">
        <v>154.55745686801899</v>
      </c>
      <c r="AX427" s="36">
        <v>126.60046018154203</v>
      </c>
      <c r="AY427" s="36">
        <v>93.783879153996352</v>
      </c>
      <c r="AZ427" s="40">
        <v>0.9961797575990291</v>
      </c>
      <c r="BA427" s="40">
        <v>0.99619747635045752</v>
      </c>
      <c r="BB427" s="40">
        <v>0.99871629346819035</v>
      </c>
      <c r="BC427" s="40">
        <v>0.99625876611572828</v>
      </c>
      <c r="BD427" s="40">
        <v>0.9962219716324302</v>
      </c>
      <c r="BE427" s="40">
        <v>0.99834963691300327</v>
      </c>
      <c r="BF427" s="36">
        <v>132.46494310845517</v>
      </c>
      <c r="BG427" s="36">
        <v>141.52712915019288</v>
      </c>
      <c r="BH427" s="36">
        <v>172.23936098912733</v>
      </c>
      <c r="BJ427" s="41"/>
      <c r="BK427" s="41"/>
      <c r="BL427" s="35">
        <v>30</v>
      </c>
      <c r="BM427" s="35">
        <v>23</v>
      </c>
      <c r="BN427" s="35">
        <v>14</v>
      </c>
      <c r="BO427" s="35">
        <v>2340</v>
      </c>
      <c r="BP427" s="35">
        <v>1104</v>
      </c>
      <c r="BQ427" s="35">
        <v>336</v>
      </c>
      <c r="BR427" s="35">
        <v>3780</v>
      </c>
      <c r="BS427" s="34">
        <v>133.91170247395834</v>
      </c>
      <c r="BT427" s="35">
        <v>11</v>
      </c>
      <c r="BU427" s="35">
        <v>23</v>
      </c>
      <c r="BV427" s="35">
        <v>14</v>
      </c>
      <c r="BW427" s="35">
        <v>22</v>
      </c>
      <c r="BX427" s="37"/>
      <c r="BY427" s="40">
        <v>0.98916690943413932</v>
      </c>
      <c r="CA427" s="38">
        <v>8.5386688102274191E-2</v>
      </c>
      <c r="CB427" s="38">
        <v>8.7036347162833705E-2</v>
      </c>
      <c r="CC427" s="36">
        <v>41.566640605529145</v>
      </c>
      <c r="CD427" s="36">
        <v>39.977277546910884</v>
      </c>
      <c r="CE427" s="35">
        <v>141.97950271235561</v>
      </c>
      <c r="CF427" s="36">
        <v>18.38078439311483</v>
      </c>
      <c r="CG427" s="42">
        <v>0.98916690943413932</v>
      </c>
      <c r="CH427" s="35">
        <v>3859.0006985798123</v>
      </c>
      <c r="CI427" s="42">
        <v>0.99513110528594839</v>
      </c>
      <c r="CJ427" s="42">
        <v>0.99658153120863691</v>
      </c>
      <c r="CK427" s="43">
        <v>0.85010656542345875</v>
      </c>
      <c r="CM427" s="39"/>
      <c r="CN427" s="35"/>
      <c r="CO427" s="42">
        <v>0.9951897760138918</v>
      </c>
      <c r="CQ427" s="37">
        <v>0.98820597596567483</v>
      </c>
    </row>
    <row r="428" spans="1:95" ht="11.25" customHeight="1">
      <c r="A428" s="33">
        <v>44302</v>
      </c>
      <c r="B428" s="34">
        <v>188.20724709828696</v>
      </c>
      <c r="C428" s="35">
        <v>170.91316882769269</v>
      </c>
      <c r="D428" s="35">
        <v>170.91316882769269</v>
      </c>
      <c r="E428" s="35">
        <v>159.77040023605031</v>
      </c>
      <c r="F428" s="34">
        <v>147.23366196950278</v>
      </c>
      <c r="G428" s="36">
        <v>14.174992809693018</v>
      </c>
      <c r="H428" s="34">
        <v>14.174992809693018</v>
      </c>
      <c r="I428" s="34">
        <v>3434.0984954833984</v>
      </c>
      <c r="J428" s="35">
        <v>1002.9747986808655</v>
      </c>
      <c r="K428" s="35">
        <v>305.2531995985243</v>
      </c>
      <c r="L428" s="34">
        <v>605.68874422709143</v>
      </c>
      <c r="M428" s="34">
        <v>18.726900488138199</v>
      </c>
      <c r="N428" s="35">
        <v>9.3634502440690994</v>
      </c>
      <c r="O428" s="35">
        <v>19.578123237599026</v>
      </c>
      <c r="P428" s="35">
        <v>11.91711849245158</v>
      </c>
      <c r="Q428" s="34">
        <v>9644.8554484049473</v>
      </c>
      <c r="R428" s="34">
        <v>387.8834924697876</v>
      </c>
      <c r="U428" s="36">
        <v>25.335896280076767</v>
      </c>
      <c r="V428" s="38">
        <v>0.98865472465475501</v>
      </c>
      <c r="W428" s="36">
        <v>12.573776042035647</v>
      </c>
      <c r="X428" s="35">
        <v>4039.7872397104898</v>
      </c>
      <c r="Y428" s="34">
        <v>2125.8704972040086</v>
      </c>
      <c r="Z428" s="35">
        <v>1913.9167425064813</v>
      </c>
      <c r="AA428" s="34">
        <v>910.94194382561568</v>
      </c>
      <c r="AB428" s="34">
        <v>17.29407827059428</v>
      </c>
      <c r="AC428" s="34">
        <v>11.14276859164238</v>
      </c>
      <c r="AD428" s="34">
        <v>12.322601616382599</v>
      </c>
      <c r="AE428" s="39">
        <v>14.016728552993463</v>
      </c>
      <c r="AF428" s="39">
        <v>10.746158557294988</v>
      </c>
      <c r="AG428" s="39">
        <v>6.5411399913969497</v>
      </c>
      <c r="AH428" s="35">
        <v>3681.0438410784836</v>
      </c>
      <c r="AI428" s="35">
        <v>7712.4290090572713</v>
      </c>
      <c r="AJ428" s="35">
        <v>11593.309932708838</v>
      </c>
      <c r="AK428" s="35">
        <v>2479.6439220127195</v>
      </c>
      <c r="AL428" s="35">
        <v>5208.664667084975</v>
      </c>
      <c r="AM428" s="35">
        <v>9390.6828731805253</v>
      </c>
      <c r="AN428" s="38">
        <v>9.0553222553064708E-2</v>
      </c>
      <c r="AO428" s="38">
        <v>8.4843676144013419E-2</v>
      </c>
      <c r="AP428" s="38">
        <v>6.9963263103489451E-2</v>
      </c>
      <c r="AQ428" s="36">
        <v>17.365130854109381</v>
      </c>
      <c r="AR428" s="36">
        <v>10.6736152520842</v>
      </c>
      <c r="AS428" s="36">
        <v>11.794696477964436</v>
      </c>
      <c r="AT428" s="36">
        <v>9.0006921280611607</v>
      </c>
      <c r="AU428" s="36">
        <v>19.094024665398589</v>
      </c>
      <c r="AV428" s="36">
        <v>15.040204281263154</v>
      </c>
      <c r="AW428" s="36">
        <v>153.03381279445355</v>
      </c>
      <c r="AX428" s="36">
        <v>125.22135900294158</v>
      </c>
      <c r="AY428" s="36">
        <v>92.433209519643128</v>
      </c>
      <c r="AZ428" s="40">
        <v>0.99622387304848636</v>
      </c>
      <c r="BA428" s="40">
        <v>0.99624123945599352</v>
      </c>
      <c r="BB428" s="40">
        <v>0.99873096358876245</v>
      </c>
      <c r="BC428" s="40">
        <v>0.99637016748729179</v>
      </c>
      <c r="BD428" s="40">
        <v>0.99633418046931321</v>
      </c>
      <c r="BE428" s="40">
        <v>0.99839839077899029</v>
      </c>
      <c r="BF428" s="36">
        <v>132.51875153275668</v>
      </c>
      <c r="BG428" s="36">
        <v>141.43658720811712</v>
      </c>
      <c r="BH428" s="36">
        <v>171.51858657949722</v>
      </c>
      <c r="BJ428" s="41"/>
      <c r="BK428" s="41"/>
      <c r="BL428" s="35">
        <v>30</v>
      </c>
      <c r="BM428" s="35">
        <v>23</v>
      </c>
      <c r="BN428" s="35">
        <v>14</v>
      </c>
      <c r="BO428" s="35">
        <v>2340</v>
      </c>
      <c r="BP428" s="35">
        <v>1104</v>
      </c>
      <c r="BQ428" s="35">
        <v>336</v>
      </c>
      <c r="BR428" s="35">
        <v>3780</v>
      </c>
      <c r="BS428" s="34">
        <v>133.07391174634299</v>
      </c>
      <c r="BT428" s="35">
        <v>11</v>
      </c>
      <c r="BU428" s="35">
        <v>23</v>
      </c>
      <c r="BV428" s="35">
        <v>14</v>
      </c>
      <c r="BW428" s="35">
        <v>22</v>
      </c>
      <c r="BX428" s="37"/>
      <c r="BY428" s="40">
        <v>0.98929208185960649</v>
      </c>
      <c r="CA428" s="38">
        <v>8.5431774190236259E-2</v>
      </c>
      <c r="CB428" s="38">
        <v>8.7055453872998595E-2</v>
      </c>
      <c r="CC428" s="36">
        <v>40.759448478619262</v>
      </c>
      <c r="CD428" s="36">
        <v>39.833442584158021</v>
      </c>
      <c r="CE428" s="35">
        <v>140.41854655629032</v>
      </c>
      <c r="CF428" s="36">
        <v>17.982858890936132</v>
      </c>
      <c r="CG428" s="42">
        <v>0.98929208185960649</v>
      </c>
      <c r="CH428" s="35">
        <v>3891.0058241693737</v>
      </c>
      <c r="CI428" s="42">
        <v>0.99518713121121172</v>
      </c>
      <c r="CJ428" s="42">
        <v>0.99668316736821039</v>
      </c>
      <c r="CK428" s="43">
        <v>0.85006914763399821</v>
      </c>
      <c r="CM428" s="39"/>
      <c r="CN428" s="35"/>
      <c r="CO428" s="42">
        <v>0.99529391252702015</v>
      </c>
      <c r="CQ428" s="37">
        <v>0.98865472465475501</v>
      </c>
    </row>
    <row r="429" spans="1:95" ht="11.25" customHeight="1">
      <c r="A429" s="33">
        <v>44301</v>
      </c>
      <c r="B429" s="34">
        <v>190.58258249383223</v>
      </c>
      <c r="C429" s="35">
        <v>173.01160400792173</v>
      </c>
      <c r="D429" s="35">
        <v>173.01160400792173</v>
      </c>
      <c r="E429" s="35">
        <v>161.63941866222183</v>
      </c>
      <c r="F429" s="34">
        <v>148.87811953895971</v>
      </c>
      <c r="G429" s="36">
        <v>14.100367003992984</v>
      </c>
      <c r="H429" s="34">
        <v>14.100367003992984</v>
      </c>
      <c r="I429" s="34">
        <v>3470.9807745682565</v>
      </c>
      <c r="J429" s="35">
        <v>1013.7467659056495</v>
      </c>
      <c r="K429" s="35">
        <v>308.53162440606724</v>
      </c>
      <c r="L429" s="34">
        <v>613.59191701788654</v>
      </c>
      <c r="M429" s="34">
        <v>18.868781491329795</v>
      </c>
      <c r="N429" s="35">
        <v>9.4343907456648974</v>
      </c>
      <c r="O429" s="35">
        <v>19.726453377299329</v>
      </c>
      <c r="P429" s="35">
        <v>12.007406403573505</v>
      </c>
      <c r="Q429" s="34">
        <v>9773.5612253289473</v>
      </c>
      <c r="R429" s="34">
        <v>397.5313068590666</v>
      </c>
      <c r="U429" s="36">
        <v>25.136754219992124</v>
      </c>
      <c r="V429" s="38">
        <v>0.99536225493922748</v>
      </c>
      <c r="W429" s="36">
        <v>12.669039001321433</v>
      </c>
      <c r="X429" s="35">
        <v>4084.5726915861433</v>
      </c>
      <c r="Y429" s="34">
        <v>2148.70238425654</v>
      </c>
      <c r="Z429" s="35">
        <v>1935.8703073296033</v>
      </c>
      <c r="AA429" s="34">
        <v>922.12354142395384</v>
      </c>
      <c r="AB429" s="34">
        <v>17.570978485910516</v>
      </c>
      <c r="AC429" s="34">
        <v>11.372185345699913</v>
      </c>
      <c r="AD429" s="34">
        <v>12.591030602706105</v>
      </c>
      <c r="AE429" s="39">
        <v>14.167268467625538</v>
      </c>
      <c r="AF429" s="39">
        <v>10.861572491846243</v>
      </c>
      <c r="AG429" s="39">
        <v>6.6113919515585842</v>
      </c>
      <c r="AH429" s="35">
        <v>3730.6122763205699</v>
      </c>
      <c r="AI429" s="35">
        <v>7810.2158572514918</v>
      </c>
      <c r="AJ429" s="35">
        <v>11731.378855112647</v>
      </c>
      <c r="AK429" s="35">
        <v>2513.5448720782438</v>
      </c>
      <c r="AL429" s="35">
        <v>5277.004689000385</v>
      </c>
      <c r="AM429" s="35">
        <v>9506.3781522361023</v>
      </c>
      <c r="AN429" s="38">
        <v>9.0874545616680846E-2</v>
      </c>
      <c r="AO429" s="38">
        <v>8.5168626752165105E-2</v>
      </c>
      <c r="AP429" s="38">
        <v>7.0241994351003673E-2</v>
      </c>
      <c r="AQ429" s="36">
        <v>17.350610893331172</v>
      </c>
      <c r="AR429" s="36">
        <v>10.70447858992207</v>
      </c>
      <c r="AS429" s="36">
        <v>11.827671825308158</v>
      </c>
      <c r="AT429" s="36">
        <v>9.1040056706682453</v>
      </c>
      <c r="AU429" s="36">
        <v>19.323702061646628</v>
      </c>
      <c r="AV429" s="36">
        <v>15.233151404632443</v>
      </c>
      <c r="AW429" s="36">
        <v>155.17617384022111</v>
      </c>
      <c r="AX429" s="36">
        <v>126.93875315296337</v>
      </c>
      <c r="AY429" s="36">
        <v>93.686548367435151</v>
      </c>
      <c r="AZ429" s="40">
        <v>0.99624657954171925</v>
      </c>
      <c r="BA429" s="40">
        <v>0.99626180863200331</v>
      </c>
      <c r="BB429" s="40">
        <v>0.9987369105024767</v>
      </c>
      <c r="BC429" s="40">
        <v>0.99637802142631293</v>
      </c>
      <c r="BD429" s="40">
        <v>0.99633813058723897</v>
      </c>
      <c r="BE429" s="40">
        <v>0.99839758621415142</v>
      </c>
      <c r="BF429" s="36">
        <v>132.05017883244625</v>
      </c>
      <c r="BG429" s="36">
        <v>140.89695299325632</v>
      </c>
      <c r="BH429" s="36">
        <v>170.83797393387272</v>
      </c>
      <c r="BJ429" s="41"/>
      <c r="BK429" s="41"/>
      <c r="BL429" s="35">
        <v>30</v>
      </c>
      <c r="BM429" s="35">
        <v>23</v>
      </c>
      <c r="BN429" s="35">
        <v>14</v>
      </c>
      <c r="BO429" s="35">
        <v>2340</v>
      </c>
      <c r="BP429" s="35">
        <v>1104</v>
      </c>
      <c r="BQ429" s="35">
        <v>336</v>
      </c>
      <c r="BR429" s="35">
        <v>3780</v>
      </c>
      <c r="BS429" s="34">
        <v>134.76064967105262</v>
      </c>
      <c r="BT429" s="35">
        <v>11</v>
      </c>
      <c r="BU429" s="35">
        <v>23</v>
      </c>
      <c r="BV429" s="35">
        <v>14</v>
      </c>
      <c r="BW429" s="35">
        <v>22</v>
      </c>
      <c r="BX429" s="37"/>
      <c r="BY429" s="40">
        <v>0.98935815869226706</v>
      </c>
      <c r="CA429" s="38">
        <v>8.574744337752746E-2</v>
      </c>
      <c r="CB429" s="38">
        <v>8.7374050470730352E-2</v>
      </c>
      <c r="CC429" s="36">
        <v>41.534194434316532</v>
      </c>
      <c r="CD429" s="36">
        <v>39.882761308561399</v>
      </c>
      <c r="CE429" s="35">
        <v>142.36695077920294</v>
      </c>
      <c r="CF429" s="36">
        <v>18.198347657459674</v>
      </c>
      <c r="CG429" s="42">
        <v>0.98935815869226706</v>
      </c>
      <c r="CH429" s="35">
        <v>3942.2357768441389</v>
      </c>
      <c r="CI429" s="42">
        <v>0.99521368518794318</v>
      </c>
      <c r="CJ429" s="42">
        <v>0.99668838672386351</v>
      </c>
      <c r="CK429" s="43">
        <v>0.84977818652075121</v>
      </c>
      <c r="CM429" s="39"/>
      <c r="CN429" s="35"/>
      <c r="CO429" s="42">
        <v>0.99523751943675276</v>
      </c>
      <c r="CQ429" s="37">
        <v>0.99536225493922748</v>
      </c>
    </row>
    <row r="430" spans="1:95" ht="11.25" customHeight="1">
      <c r="A430" s="33">
        <v>44300</v>
      </c>
      <c r="B430" s="34">
        <v>188.5955088933309</v>
      </c>
      <c r="C430" s="35">
        <v>171.12756128112477</v>
      </c>
      <c r="D430" s="35">
        <v>171.12756128112477</v>
      </c>
      <c r="E430" s="35">
        <v>159.82591252525648</v>
      </c>
      <c r="F430" s="34">
        <v>147.05358695983887</v>
      </c>
      <c r="G430" s="36">
        <v>13.854768574237823</v>
      </c>
      <c r="H430" s="34">
        <v>13.854768574237823</v>
      </c>
      <c r="I430" s="34">
        <v>3456.3080978393555</v>
      </c>
      <c r="J430" s="35">
        <v>1009.4614127022879</v>
      </c>
      <c r="K430" s="35">
        <v>307.22738647460938</v>
      </c>
      <c r="L430" s="34">
        <v>610.05685997009277</v>
      </c>
      <c r="M430" s="34">
        <v>18.394360462824505</v>
      </c>
      <c r="N430" s="35">
        <v>9.1971802314122524</v>
      </c>
      <c r="O430" s="35">
        <v>19.230467756589253</v>
      </c>
      <c r="P430" s="35">
        <v>11.705502112706503</v>
      </c>
      <c r="Q430" s="34">
        <v>9618.5702209472656</v>
      </c>
      <c r="R430" s="34">
        <v>390.73061275482178</v>
      </c>
      <c r="U430" s="36">
        <v>25.183969206280178</v>
      </c>
      <c r="V430" s="38">
        <v>0.99376703736870531</v>
      </c>
      <c r="W430" s="36">
        <v>12.350499167896453</v>
      </c>
      <c r="X430" s="35">
        <v>4066.3649578094482</v>
      </c>
      <c r="Y430" s="34">
        <v>2139.6192986624583</v>
      </c>
      <c r="Z430" s="35">
        <v>1926.74565914699</v>
      </c>
      <c r="AA430" s="34">
        <v>917.28424644470215</v>
      </c>
      <c r="AB430" s="34">
        <v>17.467947612206142</v>
      </c>
      <c r="AC430" s="34">
        <v>11.301648755868277</v>
      </c>
      <c r="AD430" s="34">
        <v>12.556874136130014</v>
      </c>
      <c r="AE430" s="39">
        <v>14.107379991181045</v>
      </c>
      <c r="AF430" s="39">
        <v>10.8156579932388</v>
      </c>
      <c r="AG430" s="39">
        <v>6.5834439958844868</v>
      </c>
      <c r="AH430" s="35">
        <v>3680.8163647691044</v>
      </c>
      <c r="AI430" s="35">
        <v>7710.3521238920021</v>
      </c>
      <c r="AJ430" s="35">
        <v>11587.425289033996</v>
      </c>
      <c r="AK430" s="35">
        <v>2479.5918262646073</v>
      </c>
      <c r="AL430" s="35">
        <v>5207.8683838643783</v>
      </c>
      <c r="AM430" s="35">
        <v>9387.1108662888819</v>
      </c>
      <c r="AN430" s="38">
        <v>9.1239908104042686E-2</v>
      </c>
      <c r="AO430" s="38">
        <v>8.5521553504670181E-2</v>
      </c>
      <c r="AP430" s="38">
        <v>7.0570100284543205E-2</v>
      </c>
      <c r="AQ430" s="36">
        <v>17.367005303704328</v>
      </c>
      <c r="AR430" s="36">
        <v>10.716527696840851</v>
      </c>
      <c r="AS430" s="36">
        <v>11.892731138350552</v>
      </c>
      <c r="AT430" s="36">
        <v>8.9442404109467795</v>
      </c>
      <c r="AU430" s="36">
        <v>18.976770734098963</v>
      </c>
      <c r="AV430" s="36">
        <v>14.951246280775212</v>
      </c>
      <c r="AW430" s="36">
        <v>153.65479328282402</v>
      </c>
      <c r="AX430" s="36">
        <v>125.67877874841383</v>
      </c>
      <c r="AY430" s="36">
        <v>92.707954347428995</v>
      </c>
      <c r="AZ430" s="40">
        <v>0.99629084910911825</v>
      </c>
      <c r="BA430" s="40">
        <v>0.9963074205530672</v>
      </c>
      <c r="BB430" s="40">
        <v>0.99875302398368981</v>
      </c>
      <c r="BC430" s="40">
        <v>0.99639285776142406</v>
      </c>
      <c r="BD430" s="40">
        <v>0.99635613473011431</v>
      </c>
      <c r="BE430" s="40">
        <v>0.99840725794190099</v>
      </c>
      <c r="BF430" s="36">
        <v>131.52139507107088</v>
      </c>
      <c r="BG430" s="36">
        <v>140.31550536958736</v>
      </c>
      <c r="BH430" s="36">
        <v>170.04368637163932</v>
      </c>
      <c r="BJ430" s="41"/>
      <c r="BK430" s="41"/>
      <c r="BL430" s="35">
        <v>30</v>
      </c>
      <c r="BM430" s="35">
        <v>23</v>
      </c>
      <c r="BN430" s="35">
        <v>14</v>
      </c>
      <c r="BO430" s="35">
        <v>2340</v>
      </c>
      <c r="BP430" s="35">
        <v>1104</v>
      </c>
      <c r="BQ430" s="35">
        <v>336</v>
      </c>
      <c r="BR430" s="35">
        <v>3780</v>
      </c>
      <c r="BS430" s="34">
        <v>133.22909839948019</v>
      </c>
      <c r="BT430" s="35">
        <v>11</v>
      </c>
      <c r="BU430" s="35">
        <v>23</v>
      </c>
      <c r="BV430" s="35">
        <v>14</v>
      </c>
      <c r="BW430" s="35">
        <v>22</v>
      </c>
      <c r="BX430" s="37"/>
      <c r="BY430" s="40">
        <v>0.98948234017740888</v>
      </c>
      <c r="CA430" s="38">
        <v>8.6102865381123564E-2</v>
      </c>
      <c r="CB430" s="38">
        <v>8.773246924027045E-2</v>
      </c>
      <c r="CC430" s="36">
        <v>41.32647050420443</v>
      </c>
      <c r="CD430" s="36">
        <v>39.976264138895729</v>
      </c>
      <c r="CE430" s="35">
        <v>140.99018433176374</v>
      </c>
      <c r="CF430" s="36">
        <v>17.872370981152265</v>
      </c>
      <c r="CG430" s="42">
        <v>0.98948234017740888</v>
      </c>
      <c r="CH430" s="35">
        <v>3890.4234974387623</v>
      </c>
      <c r="CI430" s="42">
        <v>0.99527188737294692</v>
      </c>
      <c r="CJ430" s="42">
        <v>0.99670341042028121</v>
      </c>
      <c r="CK430" s="43">
        <v>0.84997488757164319</v>
      </c>
      <c r="CM430" s="39"/>
      <c r="CN430" s="35"/>
      <c r="CO430" s="42">
        <v>0.99532282704897146</v>
      </c>
      <c r="CQ430" s="37">
        <v>0.99376703736870531</v>
      </c>
    </row>
    <row r="431" spans="1:95" ht="11.25" customHeight="1">
      <c r="A431" s="33">
        <v>44299</v>
      </c>
      <c r="B431" s="34">
        <v>188.81351470947266</v>
      </c>
      <c r="C431" s="35">
        <v>171.15636179844537</v>
      </c>
      <c r="D431" s="35">
        <v>171.15636179844537</v>
      </c>
      <c r="E431" s="35">
        <v>159.70282055934268</v>
      </c>
      <c r="F431" s="34">
        <v>146.91258223851523</v>
      </c>
      <c r="G431" s="36">
        <v>13.881849467754364</v>
      </c>
      <c r="H431" s="34">
        <v>13.881849467754364</v>
      </c>
      <c r="I431" s="34">
        <v>3471.6015396118164</v>
      </c>
      <c r="J431" s="35">
        <v>1017.1230416750118</v>
      </c>
      <c r="K431" s="35">
        <v>331.90330833605645</v>
      </c>
      <c r="L431" s="34">
        <v>614.28774515787757</v>
      </c>
      <c r="M431" s="34">
        <v>18.660372505585354</v>
      </c>
      <c r="N431" s="35">
        <v>9.4399531498843547</v>
      </c>
      <c r="O431" s="35">
        <v>19.318973888135428</v>
      </c>
      <c r="P431" s="35">
        <v>18.221304917218639</v>
      </c>
      <c r="Q431" s="34">
        <v>9558.7248840332031</v>
      </c>
      <c r="R431" s="34">
        <v>393.67808500925702</v>
      </c>
      <c r="U431" s="36">
        <v>25.344026000411418</v>
      </c>
      <c r="V431" s="38">
        <v>0.98838205020800562</v>
      </c>
      <c r="W431" s="36">
        <v>13.173889541314468</v>
      </c>
      <c r="X431" s="35">
        <v>4085.8892847696939</v>
      </c>
      <c r="Y431" s="34">
        <v>2122.5751896007482</v>
      </c>
      <c r="Z431" s="35">
        <v>1963.3140951689456</v>
      </c>
      <c r="AA431" s="34">
        <v>946.19105349393408</v>
      </c>
      <c r="AB431" s="34">
        <v>17.657152911027271</v>
      </c>
      <c r="AC431" s="34">
        <v>11.453541239102682</v>
      </c>
      <c r="AD431" s="34">
        <v>12.602061887582144</v>
      </c>
      <c r="AE431" s="39">
        <v>13.995001250114823</v>
      </c>
      <c r="AF431" s="39">
        <v>10.897746875089412</v>
      </c>
      <c r="AG431" s="39">
        <v>7.1122137500583529</v>
      </c>
      <c r="AH431" s="35">
        <v>3611.596989435554</v>
      </c>
      <c r="AI431" s="35">
        <v>7473.1730720076448</v>
      </c>
      <c r="AJ431" s="35">
        <v>11501.127682020448</v>
      </c>
      <c r="AK431" s="35">
        <v>2452.227492376629</v>
      </c>
      <c r="AL431" s="35">
        <v>5082.4774372560696</v>
      </c>
      <c r="AM431" s="35">
        <v>9199.5061287475964</v>
      </c>
      <c r="AN431" s="38">
        <v>8.9885530788041179E-2</v>
      </c>
      <c r="AO431" s="38">
        <v>8.5328139593280561E-2</v>
      </c>
      <c r="AP431" s="38">
        <v>7.5167102411382941E-2</v>
      </c>
      <c r="AQ431" s="36">
        <v>17.311507789650808</v>
      </c>
      <c r="AR431" s="36">
        <v>10.496019090905321</v>
      </c>
      <c r="AS431" s="36">
        <v>11.557367403954583</v>
      </c>
      <c r="AT431" s="36">
        <v>9.1589330449446571</v>
      </c>
      <c r="AU431" s="36">
        <v>19.57605116981712</v>
      </c>
      <c r="AV431" s="36">
        <v>25.516797946736578</v>
      </c>
      <c r="AW431" s="36">
        <v>153.88915109007092</v>
      </c>
      <c r="AX431" s="36">
        <v>126.23194939430002</v>
      </c>
      <c r="AY431" s="36">
        <v>93.519427812022684</v>
      </c>
      <c r="AZ431" s="40">
        <v>0.99615045782692235</v>
      </c>
      <c r="BA431" s="40">
        <v>0.99619890611879125</v>
      </c>
      <c r="BB431" s="40">
        <v>0.9980193170522188</v>
      </c>
      <c r="BC431" s="40">
        <v>0.99626505572039403</v>
      </c>
      <c r="BD431" s="40">
        <v>0.99614832502229744</v>
      </c>
      <c r="BE431" s="40">
        <v>0.99722628610822928</v>
      </c>
      <c r="BF431" s="36">
        <v>133.50313331627498</v>
      </c>
      <c r="BG431" s="36">
        <v>140.63355954083147</v>
      </c>
      <c r="BH431" s="36">
        <v>159.6443073503759</v>
      </c>
      <c r="BJ431" s="41"/>
      <c r="BK431" s="41"/>
      <c r="BL431" s="35">
        <v>30.5</v>
      </c>
      <c r="BM431" s="35">
        <v>23.75</v>
      </c>
      <c r="BN431" s="35">
        <v>15.5</v>
      </c>
      <c r="BO431" s="35">
        <v>2379</v>
      </c>
      <c r="BP431" s="35">
        <v>1140</v>
      </c>
      <c r="BQ431" s="35">
        <v>372</v>
      </c>
      <c r="BR431" s="35">
        <v>3891</v>
      </c>
      <c r="BS431" s="34">
        <v>133.0390362739563</v>
      </c>
      <c r="BT431" s="35">
        <v>10.75</v>
      </c>
      <c r="BU431" s="35">
        <v>22</v>
      </c>
      <c r="BV431" s="35">
        <v>20.75</v>
      </c>
      <c r="BW431" s="35">
        <v>21.25</v>
      </c>
      <c r="BX431" s="37"/>
      <c r="BY431" s="40">
        <v>0.98927759193898057</v>
      </c>
      <c r="CA431" s="38">
        <v>8.6072217065452469E-2</v>
      </c>
      <c r="CB431" s="38">
        <v>8.7143130038068436E-2</v>
      </c>
      <c r="CC431" s="36">
        <v>41.712756037712097</v>
      </c>
      <c r="CD431" s="36">
        <v>39.364894284510711</v>
      </c>
      <c r="CE431" s="35">
        <v>141.21685484160344</v>
      </c>
      <c r="CF431" s="36">
        <v>18.21773971517074</v>
      </c>
      <c r="CG431" s="42">
        <v>0.98927759193898057</v>
      </c>
      <c r="CH431" s="35">
        <v>3867.9233520251928</v>
      </c>
      <c r="CI431" s="42">
        <v>0.99517560954360307</v>
      </c>
      <c r="CJ431" s="42">
        <v>0.99638149875905679</v>
      </c>
      <c r="CK431" s="43">
        <v>0.84965629209590721</v>
      </c>
      <c r="CM431" s="39"/>
      <c r="CN431" s="35"/>
      <c r="CO431" s="42">
        <v>0.9952324445640407</v>
      </c>
      <c r="CQ431" s="37">
        <v>0.98838205020800562</v>
      </c>
    </row>
    <row r="432" spans="1:95" ht="11.25" customHeight="1">
      <c r="A432" s="33">
        <v>44298</v>
      </c>
      <c r="B432" s="34">
        <v>186.45530112584433</v>
      </c>
      <c r="C432" s="35">
        <v>168.79160179694495</v>
      </c>
      <c r="D432" s="35">
        <v>168.79160179694495</v>
      </c>
      <c r="E432" s="35">
        <v>157.18304974834126</v>
      </c>
      <c r="F432" s="34">
        <v>144.36760075887045</v>
      </c>
      <c r="G432" s="36">
        <v>13.876039763291677</v>
      </c>
      <c r="H432" s="34">
        <v>13.876039763291677</v>
      </c>
      <c r="I432" s="34">
        <v>3470.092569986979</v>
      </c>
      <c r="J432" s="35">
        <v>1025.2546229506984</v>
      </c>
      <c r="K432" s="35">
        <v>394.328701134884</v>
      </c>
      <c r="L432" s="34">
        <v>613.55161539713538</v>
      </c>
      <c r="M432" s="34">
        <v>17.573602944612503</v>
      </c>
      <c r="N432" s="35">
        <v>9.2492647076907915</v>
      </c>
      <c r="O432" s="35">
        <v>17.573602944612503</v>
      </c>
      <c r="P432" s="35">
        <v>37.921985301532246</v>
      </c>
      <c r="Q432" s="34">
        <v>8967.5398152669277</v>
      </c>
      <c r="R432" s="34">
        <v>388.43307495117188</v>
      </c>
      <c r="U432" s="36">
        <v>25.122577216890122</v>
      </c>
      <c r="V432" s="38">
        <v>0.99584184123463881</v>
      </c>
      <c r="W432" s="36">
        <v>14.966991981536006</v>
      </c>
      <c r="X432" s="35">
        <v>4083.6441853841143</v>
      </c>
      <c r="Y432" s="34">
        <v>2050.5092459013968</v>
      </c>
      <c r="Z432" s="35">
        <v>2033.1349394827175</v>
      </c>
      <c r="AA432" s="34">
        <v>1007.8803165320194</v>
      </c>
      <c r="AB432" s="34">
        <v>17.663699328899384</v>
      </c>
      <c r="AC432" s="34">
        <v>11.608552048603693</v>
      </c>
      <c r="AD432" s="34">
        <v>12.844721635182699</v>
      </c>
      <c r="AE432" s="39">
        <v>13.51984118176745</v>
      </c>
      <c r="AF432" s="39">
        <v>10.984870960186054</v>
      </c>
      <c r="AG432" s="39">
        <v>8.4499007386046561</v>
      </c>
      <c r="AH432" s="35">
        <v>3292.2357458280835</v>
      </c>
      <c r="AI432" s="35">
        <v>6623.3480272397801</v>
      </c>
      <c r="AJ432" s="35">
        <v>10855.791447434342</v>
      </c>
      <c r="AK432" s="35">
        <v>2280.1804035902333</v>
      </c>
      <c r="AL432" s="35">
        <v>4575.9112067522365</v>
      </c>
      <c r="AM432" s="35">
        <v>8393.8414290596538</v>
      </c>
      <c r="AN432" s="38">
        <v>8.8348185889657163E-2</v>
      </c>
      <c r="AO432" s="38">
        <v>8.6599342435806817E-2</v>
      </c>
      <c r="AP432" s="38">
        <v>8.846501563127139E-2</v>
      </c>
      <c r="AQ432" s="36">
        <v>17.031737793982941</v>
      </c>
      <c r="AR432" s="36">
        <v>9.9555137787445158</v>
      </c>
      <c r="AS432" s="36">
        <v>11.121944785861281</v>
      </c>
      <c r="AT432" s="36">
        <v>9.3937277781203417</v>
      </c>
      <c r="AU432" s="36">
        <v>20.087388537506435</v>
      </c>
      <c r="AV432" s="36">
        <v>69.671288732062919</v>
      </c>
      <c r="AW432" s="36">
        <v>152.39275600369024</v>
      </c>
      <c r="AX432" s="36">
        <v>126.31959799031328</v>
      </c>
      <c r="AY432" s="36">
        <v>95.119688271523572</v>
      </c>
      <c r="AZ432" s="40">
        <v>0.99594362591085894</v>
      </c>
      <c r="BA432" s="40">
        <v>0.996159540220387</v>
      </c>
      <c r="BB432" s="40">
        <v>0.99548216563035774</v>
      </c>
      <c r="BC432" s="40">
        <v>0.99588026992805945</v>
      </c>
      <c r="BD432" s="40">
        <v>0.99561018830350867</v>
      </c>
      <c r="BE432" s="40">
        <v>0.99169971349579478</v>
      </c>
      <c r="BF432" s="36">
        <v>135.82621849176903</v>
      </c>
      <c r="BG432" s="36">
        <v>138.56918150267938</v>
      </c>
      <c r="BH432" s="36">
        <v>135.64684202416095</v>
      </c>
      <c r="BJ432" s="41"/>
      <c r="BK432" s="41"/>
      <c r="BL432" s="35">
        <v>32</v>
      </c>
      <c r="BM432" s="35">
        <v>26</v>
      </c>
      <c r="BN432" s="35">
        <v>20</v>
      </c>
      <c r="BO432" s="35">
        <v>2496</v>
      </c>
      <c r="BP432" s="35">
        <v>1248</v>
      </c>
      <c r="BQ432" s="35">
        <v>480</v>
      </c>
      <c r="BR432" s="35">
        <v>4224</v>
      </c>
      <c r="BS432" s="34">
        <v>130.49190719922385</v>
      </c>
      <c r="BT432" s="35">
        <v>10</v>
      </c>
      <c r="BU432" s="35">
        <v>19</v>
      </c>
      <c r="BV432" s="35">
        <v>41</v>
      </c>
      <c r="BW432" s="35">
        <v>19</v>
      </c>
      <c r="BX432" s="37"/>
      <c r="BY432" s="40">
        <v>0.98930889061004745</v>
      </c>
      <c r="CA432" s="38">
        <v>8.7807248743083322E-2</v>
      </c>
      <c r="CB432" s="38">
        <v>8.7844758248930274E-2</v>
      </c>
      <c r="CC432" s="36">
        <v>42.116973012685776</v>
      </c>
      <c r="CD432" s="36">
        <v>38.10919635858874</v>
      </c>
      <c r="CE432" s="35">
        <v>140.05038297942048</v>
      </c>
      <c r="CF432" s="36">
        <v>18.294319736840063</v>
      </c>
      <c r="CG432" s="42">
        <v>0.98930889061004745</v>
      </c>
      <c r="CH432" s="35">
        <v>3653.198711964169</v>
      </c>
      <c r="CI432" s="42">
        <v>0.99518952996258891</v>
      </c>
      <c r="CJ432" s="42">
        <v>0.99512495477904084</v>
      </c>
      <c r="CK432" s="43">
        <v>0.84975389932523626</v>
      </c>
      <c r="CM432" s="39"/>
      <c r="CN432" s="35"/>
      <c r="CO432" s="42">
        <v>0.99521240368606667</v>
      </c>
      <c r="CQ432" s="37">
        <v>0.99584184123463881</v>
      </c>
    </row>
    <row r="433" spans="1:95" ht="11.25" customHeight="1">
      <c r="A433" s="33">
        <v>44297</v>
      </c>
      <c r="B433" s="34">
        <v>186.48079840342203</v>
      </c>
      <c r="C433" s="35">
        <v>168.80903581778207</v>
      </c>
      <c r="D433" s="35">
        <v>168.80903581778207</v>
      </c>
      <c r="E433" s="35">
        <v>157.2480594019095</v>
      </c>
      <c r="F433" s="34">
        <v>144.48745520909628</v>
      </c>
      <c r="G433" s="36">
        <v>13.97061530749003</v>
      </c>
      <c r="H433" s="34">
        <v>13.97061530749003</v>
      </c>
      <c r="I433" s="34">
        <v>3472.3480199178061</v>
      </c>
      <c r="J433" s="35">
        <v>1025.9210058848064</v>
      </c>
      <c r="K433" s="35">
        <v>394.58500226338703</v>
      </c>
      <c r="L433" s="34">
        <v>614.71978759765625</v>
      </c>
      <c r="M433" s="34">
        <v>17.820081204175949</v>
      </c>
      <c r="N433" s="35">
        <v>9.3789901074610249</v>
      </c>
      <c r="O433" s="35">
        <v>17.820081204175949</v>
      </c>
      <c r="P433" s="35">
        <v>38.453859440590207</v>
      </c>
      <c r="Q433" s="34">
        <v>9129.4803365071621</v>
      </c>
      <c r="R433" s="34">
        <v>391.43663533528644</v>
      </c>
      <c r="U433" s="36">
        <v>25.266990485014745</v>
      </c>
      <c r="V433" s="38">
        <v>0.99096947708298855</v>
      </c>
      <c r="W433" s="36">
        <v>15.176911264800566</v>
      </c>
      <c r="X433" s="35">
        <v>4087.0678075154624</v>
      </c>
      <c r="Y433" s="34">
        <v>2051.8420117696128</v>
      </c>
      <c r="Z433" s="35">
        <v>2035.2257957458496</v>
      </c>
      <c r="AA433" s="34">
        <v>1009.3047898610432</v>
      </c>
      <c r="AB433" s="34">
        <v>17.671762585639954</v>
      </c>
      <c r="AC433" s="34">
        <v>11.560976415872574</v>
      </c>
      <c r="AD433" s="34">
        <v>12.665061384439468</v>
      </c>
      <c r="AE433" s="39">
        <v>13.528628649030413</v>
      </c>
      <c r="AF433" s="39">
        <v>10.99201077733721</v>
      </c>
      <c r="AG433" s="39">
        <v>8.4553929056440076</v>
      </c>
      <c r="AH433" s="35">
        <v>3344.6078083069824</v>
      </c>
      <c r="AI433" s="35">
        <v>6726.1645448250265</v>
      </c>
      <c r="AJ433" s="35">
        <v>11018.966548551118</v>
      </c>
      <c r="AK433" s="35">
        <v>2316.6899434056759</v>
      </c>
      <c r="AL433" s="35">
        <v>4647.925689307971</v>
      </c>
      <c r="AM433" s="35">
        <v>8522.245338801069</v>
      </c>
      <c r="AN433" s="38">
        <v>8.8120524453096746E-2</v>
      </c>
      <c r="AO433" s="38">
        <v>8.6513952344342615E-2</v>
      </c>
      <c r="AP433" s="38">
        <v>8.8687524232233195E-2</v>
      </c>
      <c r="AQ433" s="36">
        <v>17.016495982944431</v>
      </c>
      <c r="AR433" s="36">
        <v>9.8975459429391019</v>
      </c>
      <c r="AS433" s="36">
        <v>10.940131019912869</v>
      </c>
      <c r="AT433" s="36">
        <v>9.3355568776556943</v>
      </c>
      <c r="AU433" s="36">
        <v>19.968381058898398</v>
      </c>
      <c r="AV433" s="36">
        <v>69.288559916882235</v>
      </c>
      <c r="AW433" s="36">
        <v>152.13774703662096</v>
      </c>
      <c r="AX433" s="36">
        <v>125.90740426183679</v>
      </c>
      <c r="AY433" s="36">
        <v>94.478184601210458</v>
      </c>
      <c r="AZ433" s="40">
        <v>0.99595155573832495</v>
      </c>
      <c r="BA433" s="40">
        <v>0.99616601417592177</v>
      </c>
      <c r="BB433" s="40">
        <v>0.99548782534275182</v>
      </c>
      <c r="BC433" s="40">
        <v>0.99597030370670503</v>
      </c>
      <c r="BD433" s="40">
        <v>0.99570380802239722</v>
      </c>
      <c r="BE433" s="40">
        <v>0.99186968255872465</v>
      </c>
      <c r="BF433" s="36">
        <v>136.17712870498349</v>
      </c>
      <c r="BG433" s="36">
        <v>138.70595059901586</v>
      </c>
      <c r="BH433" s="36">
        <v>135.30651694118032</v>
      </c>
      <c r="BJ433" s="41"/>
      <c r="BK433" s="41"/>
      <c r="BL433" s="35">
        <v>32</v>
      </c>
      <c r="BM433" s="35">
        <v>26</v>
      </c>
      <c r="BN433" s="35">
        <v>20</v>
      </c>
      <c r="BO433" s="35">
        <v>2496</v>
      </c>
      <c r="BP433" s="35">
        <v>1248</v>
      </c>
      <c r="BQ433" s="35">
        <v>480</v>
      </c>
      <c r="BR433" s="35">
        <v>4224</v>
      </c>
      <c r="BS433" s="34">
        <v>130.49297126134238</v>
      </c>
      <c r="BT433" s="35">
        <v>10</v>
      </c>
      <c r="BU433" s="35">
        <v>19</v>
      </c>
      <c r="BV433" s="35">
        <v>41</v>
      </c>
      <c r="BW433" s="35">
        <v>19</v>
      </c>
      <c r="BX433" s="37"/>
      <c r="BY433" s="40">
        <v>0.9893306574361217</v>
      </c>
      <c r="CA433" s="38">
        <v>8.7697141342957266E-2</v>
      </c>
      <c r="CB433" s="38">
        <v>8.7710287214048527E-2</v>
      </c>
      <c r="CC433" s="36">
        <v>41.897800385951996</v>
      </c>
      <c r="CD433" s="36">
        <v>37.8541729457964</v>
      </c>
      <c r="CE433" s="35">
        <v>139.69037364042788</v>
      </c>
      <c r="CF433" s="36">
        <v>18.186184725483397</v>
      </c>
      <c r="CG433" s="42">
        <v>0.9893306574361217</v>
      </c>
      <c r="CH433" s="35">
        <v>3710.640890535376</v>
      </c>
      <c r="CI433" s="42">
        <v>0.99519757321447377</v>
      </c>
      <c r="CJ433" s="42">
        <v>0.99522892570404975</v>
      </c>
      <c r="CK433" s="43">
        <v>0.8495939346865532</v>
      </c>
      <c r="CM433" s="39"/>
      <c r="CN433" s="35"/>
      <c r="CO433" s="42">
        <v>0.99524070245799279</v>
      </c>
      <c r="CQ433" s="37">
        <v>0.99096947708298855</v>
      </c>
    </row>
    <row r="434" spans="1:95" ht="11.25" customHeight="1">
      <c r="A434" s="33">
        <v>44296</v>
      </c>
      <c r="B434" s="34">
        <v>182.26382493972778</v>
      </c>
      <c r="C434" s="35">
        <v>165.41467157999674</v>
      </c>
      <c r="D434" s="35">
        <v>165.41467157999674</v>
      </c>
      <c r="E434" s="35">
        <v>154.39621189236641</v>
      </c>
      <c r="F434" s="34">
        <v>142.33197784423828</v>
      </c>
      <c r="G434" s="36">
        <v>13.920760422945023</v>
      </c>
      <c r="H434" s="34">
        <v>13.920760422945023</v>
      </c>
      <c r="I434" s="34">
        <v>3386.8215815226235</v>
      </c>
      <c r="J434" s="35">
        <v>1000.6518309044116</v>
      </c>
      <c r="K434" s="35">
        <v>384.86608880938905</v>
      </c>
      <c r="L434" s="34">
        <v>597.46235402425134</v>
      </c>
      <c r="M434" s="34">
        <v>18.598485171794891</v>
      </c>
      <c r="N434" s="35">
        <v>9.7886764062078377</v>
      </c>
      <c r="O434" s="35">
        <v>18.598485171794891</v>
      </c>
      <c r="P434" s="35">
        <v>40.133573265452135</v>
      </c>
      <c r="Q434" s="34">
        <v>9481.0127563476563</v>
      </c>
      <c r="R434" s="34">
        <v>372.01662921905518</v>
      </c>
      <c r="U434" s="36">
        <v>25.401790230362508</v>
      </c>
      <c r="V434" s="38">
        <v>0.98644720343227499</v>
      </c>
      <c r="W434" s="36">
        <v>15.839858184590865</v>
      </c>
      <c r="X434" s="35">
        <v>3984.283935546875</v>
      </c>
      <c r="Y434" s="34">
        <v>2001.3036618088231</v>
      </c>
      <c r="Z434" s="35">
        <v>1982.9802737380519</v>
      </c>
      <c r="AA434" s="34">
        <v>982.32844283364034</v>
      </c>
      <c r="AB434" s="34">
        <v>16.849153359731037</v>
      </c>
      <c r="AC434" s="34">
        <v>11.018459687630335</v>
      </c>
      <c r="AD434" s="34">
        <v>12.175343076388041</v>
      </c>
      <c r="AE434" s="39">
        <v>13.195408759179053</v>
      </c>
      <c r="AF434" s="39">
        <v>10.721269616832981</v>
      </c>
      <c r="AG434" s="39">
        <v>8.2471304744869087</v>
      </c>
      <c r="AH434" s="35">
        <v>3455.3433781264534</v>
      </c>
      <c r="AI434" s="35">
        <v>6956.1939282401327</v>
      </c>
      <c r="AJ434" s="35">
        <v>11411.298222025876</v>
      </c>
      <c r="AK434" s="35">
        <v>2392.7204726671775</v>
      </c>
      <c r="AL434" s="35">
        <v>4804.0530904398611</v>
      </c>
      <c r="AM434" s="35">
        <v>8819.1965257665215</v>
      </c>
      <c r="AN434" s="38">
        <v>8.7947549528171062E-2</v>
      </c>
      <c r="AO434" s="38">
        <v>8.6647476619440264E-2</v>
      </c>
      <c r="AP434" s="38">
        <v>8.9845794766060236E-2</v>
      </c>
      <c r="AQ434" s="36">
        <v>16.860741846172523</v>
      </c>
      <c r="AR434" s="36">
        <v>9.8136268153485311</v>
      </c>
      <c r="AS434" s="36">
        <v>10.961903097408843</v>
      </c>
      <c r="AT434" s="36">
        <v>9.1593933753667844</v>
      </c>
      <c r="AU434" s="36">
        <v>19.576938104854147</v>
      </c>
      <c r="AV434" s="36">
        <v>67.848004874961021</v>
      </c>
      <c r="AW434" s="36">
        <v>148.00382885561237</v>
      </c>
      <c r="AX434" s="36">
        <v>122.05740828689619</v>
      </c>
      <c r="AY434" s="36">
        <v>90.548019682851972</v>
      </c>
      <c r="AZ434" s="40">
        <v>0.99590897619758478</v>
      </c>
      <c r="BA434" s="40">
        <v>0.99612858458854125</v>
      </c>
      <c r="BB434" s="40">
        <v>0.99544929369152901</v>
      </c>
      <c r="BC434" s="40">
        <v>0.99617197517219525</v>
      </c>
      <c r="BD434" s="40">
        <v>0.99592491220719181</v>
      </c>
      <c r="BE434" s="40">
        <v>0.99230678161250485</v>
      </c>
      <c r="BF434" s="36">
        <v>136.4449613932245</v>
      </c>
      <c r="BG434" s="36">
        <v>138.49220390692457</v>
      </c>
      <c r="BH434" s="36">
        <v>133.56217763163545</v>
      </c>
      <c r="BJ434" s="41"/>
      <c r="BK434" s="41"/>
      <c r="BL434" s="35">
        <v>32</v>
      </c>
      <c r="BM434" s="35">
        <v>26</v>
      </c>
      <c r="BN434" s="35">
        <v>20</v>
      </c>
      <c r="BO434" s="35">
        <v>2496</v>
      </c>
      <c r="BP434" s="35">
        <v>1248</v>
      </c>
      <c r="BQ434" s="35">
        <v>480</v>
      </c>
      <c r="BR434" s="35">
        <v>4224</v>
      </c>
      <c r="BS434" s="34">
        <v>128.32432746887207</v>
      </c>
      <c r="BT434" s="35">
        <v>10</v>
      </c>
      <c r="BU434" s="35">
        <v>19</v>
      </c>
      <c r="BV434" s="35">
        <v>41</v>
      </c>
      <c r="BW434" s="35">
        <v>19</v>
      </c>
      <c r="BX434" s="37"/>
      <c r="BY434" s="40">
        <v>0.98921603839550609</v>
      </c>
      <c r="CA434" s="38">
        <v>8.7835245435439468E-2</v>
      </c>
      <c r="CB434" s="38">
        <v>8.7779146763988014E-2</v>
      </c>
      <c r="CC434" s="36">
        <v>40.042956123749413</v>
      </c>
      <c r="CD434" s="36">
        <v>37.636271758929894</v>
      </c>
      <c r="CE434" s="35">
        <v>135.23443624822781</v>
      </c>
      <c r="CF434" s="36">
        <v>17.828949266825894</v>
      </c>
      <c r="CG434" s="42">
        <v>0.98921603839550609</v>
      </c>
      <c r="CH434" s="35">
        <v>3835.4410248613053</v>
      </c>
      <c r="CI434" s="42">
        <v>0.99515088745955427</v>
      </c>
      <c r="CJ434" s="42">
        <v>0.99547448405384376</v>
      </c>
      <c r="CK434" s="43">
        <v>0.85004523681311261</v>
      </c>
      <c r="CM434" s="39"/>
      <c r="CN434" s="35"/>
      <c r="CO434" s="42">
        <v>0.99533419044714344</v>
      </c>
      <c r="CQ434" s="37">
        <v>0.98644720343227499</v>
      </c>
    </row>
    <row r="435" spans="1:95" ht="11.25" customHeight="1">
      <c r="A435" s="33">
        <v>44295</v>
      </c>
      <c r="B435" s="34">
        <v>185.82240915298462</v>
      </c>
      <c r="C435" s="35">
        <v>168.45868849754333</v>
      </c>
      <c r="D435" s="35">
        <v>168.45868849754333</v>
      </c>
      <c r="E435" s="35">
        <v>157.24809528390566</v>
      </c>
      <c r="F435" s="34">
        <v>144.33709446589151</v>
      </c>
      <c r="G435" s="36">
        <v>13.897285908460617</v>
      </c>
      <c r="H435" s="34">
        <v>13.897285908460617</v>
      </c>
      <c r="I435" s="34">
        <v>3455.8069000244141</v>
      </c>
      <c r="J435" s="35">
        <v>1021.0338568253951</v>
      </c>
      <c r="K435" s="35">
        <v>392.70532954822886</v>
      </c>
      <c r="L435" s="34">
        <v>610.19406636555993</v>
      </c>
      <c r="M435" s="34">
        <v>18.759395460287731</v>
      </c>
      <c r="N435" s="35">
        <v>9.8733660317303844</v>
      </c>
      <c r="O435" s="35">
        <v>18.759395460287731</v>
      </c>
      <c r="P435" s="35">
        <v>40.480800730094579</v>
      </c>
      <c r="Q435" s="34">
        <v>9612.6245625813808</v>
      </c>
      <c r="R435" s="34">
        <v>389.34116713205975</v>
      </c>
      <c r="U435" s="36">
        <v>25.297939998132215</v>
      </c>
      <c r="V435" s="38">
        <v>0.98992898807217589</v>
      </c>
      <c r="W435" s="36">
        <v>15.976901396800077</v>
      </c>
      <c r="X435" s="35">
        <v>4066.0009663899741</v>
      </c>
      <c r="Y435" s="34">
        <v>2042.0677136507902</v>
      </c>
      <c r="Z435" s="35">
        <v>2023.9332527391839</v>
      </c>
      <c r="AA435" s="34">
        <v>1002.8993959137888</v>
      </c>
      <c r="AB435" s="34">
        <v>17.363720655441284</v>
      </c>
      <c r="AC435" s="34">
        <v>11.21059321363767</v>
      </c>
      <c r="AD435" s="34">
        <v>12.518592337767283</v>
      </c>
      <c r="AE435" s="39">
        <v>13.464182727367847</v>
      </c>
      <c r="AF435" s="39">
        <v>10.939648465986375</v>
      </c>
      <c r="AG435" s="39">
        <v>8.4151142046049046</v>
      </c>
      <c r="AH435" s="35">
        <v>3475.8539410950752</v>
      </c>
      <c r="AI435" s="35">
        <v>6995.4597876250227</v>
      </c>
      <c r="AJ435" s="35">
        <v>11471.506779228046</v>
      </c>
      <c r="AK435" s="35">
        <v>2407.119888136182</v>
      </c>
      <c r="AL435" s="35">
        <v>4831.9509089149651</v>
      </c>
      <c r="AM435" s="35">
        <v>8867.4868688937568</v>
      </c>
      <c r="AN435" s="38">
        <v>8.8118778714172841E-2</v>
      </c>
      <c r="AO435" s="38">
        <v>8.6712004695635128E-2</v>
      </c>
      <c r="AP435" s="38">
        <v>8.9805309045024206E-2</v>
      </c>
      <c r="AQ435" s="36">
        <v>16.853316806361732</v>
      </c>
      <c r="AR435" s="36">
        <v>9.6818756975353608</v>
      </c>
      <c r="AS435" s="36">
        <v>10.923713991280326</v>
      </c>
      <c r="AT435" s="36">
        <v>9.4035008154684032</v>
      </c>
      <c r="AU435" s="36">
        <v>20.102897735776676</v>
      </c>
      <c r="AV435" s="36">
        <v>69.693802225753188</v>
      </c>
      <c r="AW435" s="36">
        <v>151.25703030628111</v>
      </c>
      <c r="AX435" s="36">
        <v>124.89014841499048</v>
      </c>
      <c r="AY435" s="36">
        <v>92.760278625619662</v>
      </c>
      <c r="AZ435" s="40">
        <v>0.99589826577380192</v>
      </c>
      <c r="BA435" s="40">
        <v>0.99611763533737963</v>
      </c>
      <c r="BB435" s="40">
        <v>0.99543491844661236</v>
      </c>
      <c r="BC435" s="40">
        <v>0.99609346386866116</v>
      </c>
      <c r="BD435" s="40">
        <v>0.99583958982309062</v>
      </c>
      <c r="BE435" s="40">
        <v>0.99214052377452833</v>
      </c>
      <c r="BF435" s="36">
        <v>136.17982653758619</v>
      </c>
      <c r="BG435" s="36">
        <v>138.38914279655734</v>
      </c>
      <c r="BH435" s="36">
        <v>133.62238967390846</v>
      </c>
      <c r="BJ435" s="41"/>
      <c r="BK435" s="41"/>
      <c r="BL435" s="35">
        <v>32</v>
      </c>
      <c r="BM435" s="35">
        <v>26</v>
      </c>
      <c r="BN435" s="35">
        <v>20</v>
      </c>
      <c r="BO435" s="35">
        <v>2496</v>
      </c>
      <c r="BP435" s="35">
        <v>1248</v>
      </c>
      <c r="BQ435" s="35">
        <v>480</v>
      </c>
      <c r="BR435" s="35">
        <v>4224</v>
      </c>
      <c r="BS435" s="34">
        <v>130.54207889238992</v>
      </c>
      <c r="BT435" s="35">
        <v>10</v>
      </c>
      <c r="BU435" s="35">
        <v>19</v>
      </c>
      <c r="BV435" s="35">
        <v>41</v>
      </c>
      <c r="BW435" s="35">
        <v>19</v>
      </c>
      <c r="BX435" s="37"/>
      <c r="BY435" s="40">
        <v>0.98918850629566724</v>
      </c>
      <c r="CA435" s="38">
        <v>8.7938455881176991E-2</v>
      </c>
      <c r="CB435" s="38">
        <v>8.7894792109928899E-2</v>
      </c>
      <c r="CC435" s="36">
        <v>41.092906206846237</v>
      </c>
      <c r="CD435" s="36">
        <v>37.458906495177416</v>
      </c>
      <c r="CE435" s="35">
        <v>138.41988117588352</v>
      </c>
      <c r="CF435" s="36">
        <v>18.30810889896636</v>
      </c>
      <c r="CG435" s="42">
        <v>0.98918850629566724</v>
      </c>
      <c r="CH435" s="35">
        <v>3857.6798466341834</v>
      </c>
      <c r="CI435" s="42">
        <v>0.99513713003512849</v>
      </c>
      <c r="CJ435" s="42">
        <v>0.99537975375901733</v>
      </c>
      <c r="CK435" s="43">
        <v>0.84992771241091836</v>
      </c>
      <c r="CM435" s="39"/>
      <c r="CN435" s="35"/>
      <c r="CO435" s="42">
        <v>0.99520879508281068</v>
      </c>
      <c r="CQ435" s="37">
        <v>0.98992898807217589</v>
      </c>
    </row>
    <row r="436" spans="1:95" ht="11.25" customHeight="1">
      <c r="A436" s="33">
        <v>44294</v>
      </c>
      <c r="B436" s="34">
        <v>187.65944856585878</v>
      </c>
      <c r="C436" s="35">
        <v>170.08975124359131</v>
      </c>
      <c r="D436" s="35">
        <v>170.08975124359131</v>
      </c>
      <c r="E436" s="35">
        <v>158.64556670911384</v>
      </c>
      <c r="F436" s="34">
        <v>145.91008273037997</v>
      </c>
      <c r="G436" s="36">
        <v>13.906607902411258</v>
      </c>
      <c r="H436" s="34">
        <v>13.906607902411258</v>
      </c>
      <c r="I436" s="34">
        <v>3468.789110588305</v>
      </c>
      <c r="J436" s="35">
        <v>1024.8695099465447</v>
      </c>
      <c r="K436" s="35">
        <v>394.18058074867105</v>
      </c>
      <c r="L436" s="34">
        <v>613.52950309984612</v>
      </c>
      <c r="M436" s="34">
        <v>19.744243968616832</v>
      </c>
      <c r="N436" s="35">
        <v>10.391707351903595</v>
      </c>
      <c r="O436" s="35">
        <v>19.744243968616832</v>
      </c>
      <c r="P436" s="35">
        <v>42.606000142804746</v>
      </c>
      <c r="Q436" s="34">
        <v>9774.6766098484841</v>
      </c>
      <c r="R436" s="34">
        <v>400.512607458866</v>
      </c>
      <c r="U436" s="36">
        <v>25.403793034730128</v>
      </c>
      <c r="V436" s="38">
        <v>0.98638019972922664</v>
      </c>
      <c r="W436" s="36">
        <v>16.815671896716726</v>
      </c>
      <c r="X436" s="35">
        <v>4082.3186136881513</v>
      </c>
      <c r="Y436" s="34">
        <v>2049.7390198930893</v>
      </c>
      <c r="Z436" s="35">
        <v>2032.5795937950618</v>
      </c>
      <c r="AA436" s="34">
        <v>1007.7100838485171</v>
      </c>
      <c r="AB436" s="34">
        <v>17.569697322267473</v>
      </c>
      <c r="AC436" s="34">
        <v>11.444184534477465</v>
      </c>
      <c r="AD436" s="34">
        <v>12.616138689445727</v>
      </c>
      <c r="AE436" s="39">
        <v>13.514762768525864</v>
      </c>
      <c r="AF436" s="39">
        <v>10.980744749427265</v>
      </c>
      <c r="AG436" s="39">
        <v>8.4467267303286668</v>
      </c>
      <c r="AH436" s="35">
        <v>3448.3030457166087</v>
      </c>
      <c r="AI436" s="35">
        <v>6935.2438189505392</v>
      </c>
      <c r="AJ436" s="35">
        <v>11363.627400474455</v>
      </c>
      <c r="AK436" s="35">
        <v>2388.6130031118018</v>
      </c>
      <c r="AL436" s="35">
        <v>4792.19462344986</v>
      </c>
      <c r="AM436" s="35">
        <v>8787.9152759651042</v>
      </c>
      <c r="AN436" s="38">
        <v>8.7084959648358648E-2</v>
      </c>
      <c r="AO436" s="38">
        <v>8.5555228561151053E-2</v>
      </c>
      <c r="AP436" s="38">
        <v>8.8031200919633304E-2</v>
      </c>
      <c r="AQ436" s="36">
        <v>16.948916055272566</v>
      </c>
      <c r="AR436" s="36">
        <v>9.8180655598822018</v>
      </c>
      <c r="AS436" s="36">
        <v>10.925964253744391</v>
      </c>
      <c r="AT436" s="36">
        <v>9.9754362876136877</v>
      </c>
      <c r="AU436" s="36">
        <v>21.337185497639382</v>
      </c>
      <c r="AV436" s="36">
        <v>74.028552067239318</v>
      </c>
      <c r="AW436" s="36">
        <v>153.07688552351431</v>
      </c>
      <c r="AX436" s="36">
        <v>126.5987991765351</v>
      </c>
      <c r="AY436" s="36">
        <v>94.644670438224139</v>
      </c>
      <c r="AZ436" s="40">
        <v>0.99564948054022739</v>
      </c>
      <c r="BA436" s="40">
        <v>0.99587991608854931</v>
      </c>
      <c r="BB436" s="40">
        <v>0.99515175114861065</v>
      </c>
      <c r="BC436" s="40">
        <v>0.99582375367017673</v>
      </c>
      <c r="BD436" s="40">
        <v>0.99554751274223519</v>
      </c>
      <c r="BE436" s="40">
        <v>0.99157609629331467</v>
      </c>
      <c r="BF436" s="36">
        <v>137.79646965968564</v>
      </c>
      <c r="BG436" s="36">
        <v>140.26027633627251</v>
      </c>
      <c r="BH436" s="36">
        <v>136.3153049673287</v>
      </c>
      <c r="BJ436" s="41"/>
      <c r="BK436" s="41"/>
      <c r="BL436" s="35">
        <v>32</v>
      </c>
      <c r="BM436" s="35">
        <v>26</v>
      </c>
      <c r="BN436" s="35">
        <v>20</v>
      </c>
      <c r="BO436" s="35">
        <v>2496</v>
      </c>
      <c r="BP436" s="35">
        <v>1248</v>
      </c>
      <c r="BQ436" s="35">
        <v>480</v>
      </c>
      <c r="BR436" s="35">
        <v>4224</v>
      </c>
      <c r="BS436" s="34">
        <v>132.05029666785038</v>
      </c>
      <c r="BT436" s="35">
        <v>10</v>
      </c>
      <c r="BU436" s="35">
        <v>19</v>
      </c>
      <c r="BV436" s="35">
        <v>41</v>
      </c>
      <c r="BW436" s="35">
        <v>19</v>
      </c>
      <c r="BX436" s="37"/>
      <c r="BY436" s="40">
        <v>0.98853493307740103</v>
      </c>
      <c r="CA436" s="38">
        <v>8.6746844303856166E-2</v>
      </c>
      <c r="CB436" s="38">
        <v>8.6740521062510345E-2</v>
      </c>
      <c r="CC436" s="36">
        <v>41.630020546190664</v>
      </c>
      <c r="CD436" s="36">
        <v>37.692945868899159</v>
      </c>
      <c r="CE436" s="35">
        <v>140.29923834687702</v>
      </c>
      <c r="CF436" s="36">
        <v>19.43211857320264</v>
      </c>
      <c r="CG436" s="42">
        <v>0.98853493307740103</v>
      </c>
      <c r="CH436" s="35">
        <v>3825.9555583086485</v>
      </c>
      <c r="CI436" s="42">
        <v>0.99483939536993859</v>
      </c>
      <c r="CJ436" s="42">
        <v>0.99505573139293757</v>
      </c>
      <c r="CK436" s="43">
        <v>0.84971052944210157</v>
      </c>
      <c r="CM436" s="39"/>
      <c r="CN436" s="35"/>
      <c r="CO436" s="42">
        <v>0.99491464341985691</v>
      </c>
      <c r="CQ436" s="37">
        <v>0.98638019972922664</v>
      </c>
    </row>
    <row r="437" spans="1:95" ht="11.25" customHeight="1">
      <c r="A437" s="33">
        <v>44293</v>
      </c>
      <c r="B437" s="34">
        <v>187.91344738006592</v>
      </c>
      <c r="C437" s="35">
        <v>170.32651233673096</v>
      </c>
      <c r="D437" s="35">
        <v>170.32651233673096</v>
      </c>
      <c r="E437" s="35">
        <v>158.81629020969072</v>
      </c>
      <c r="F437" s="34">
        <v>146.12712017695108</v>
      </c>
      <c r="G437" s="36">
        <v>13.863704363505045</v>
      </c>
      <c r="H437" s="34">
        <v>13.863704363505045</v>
      </c>
      <c r="I437" s="34">
        <v>3472.8366343180337</v>
      </c>
      <c r="J437" s="35">
        <v>1026.0653692303281</v>
      </c>
      <c r="K437" s="35">
        <v>394.64052662704933</v>
      </c>
      <c r="L437" s="34">
        <v>611.89751370747888</v>
      </c>
      <c r="M437" s="34">
        <v>18.925146579742432</v>
      </c>
      <c r="N437" s="35">
        <v>9.9606034630223323</v>
      </c>
      <c r="O437" s="35">
        <v>18.925146579742432</v>
      </c>
      <c r="P437" s="35">
        <v>40.838474198391566</v>
      </c>
      <c r="Q437" s="34">
        <v>9510.9391784667969</v>
      </c>
      <c r="R437" s="34">
        <v>400.69705390930176</v>
      </c>
      <c r="U437" s="36">
        <v>25.331914380744657</v>
      </c>
      <c r="V437" s="38">
        <v>0.98878831220269081</v>
      </c>
      <c r="W437" s="36">
        <v>16.118067421981593</v>
      </c>
      <c r="X437" s="35">
        <v>4084.7341480255127</v>
      </c>
      <c r="Y437" s="34">
        <v>2052.1307384606562</v>
      </c>
      <c r="Z437" s="35">
        <v>2032.6034095648565</v>
      </c>
      <c r="AA437" s="34">
        <v>1006.5380403345282</v>
      </c>
      <c r="AB437" s="34">
        <v>17.586935043334961</v>
      </c>
      <c r="AC437" s="34">
        <v>11.510222127040228</v>
      </c>
      <c r="AD437" s="34">
        <v>12.72085722287496</v>
      </c>
      <c r="AE437" s="39">
        <v>13.530532341498832</v>
      </c>
      <c r="AF437" s="39">
        <v>10.9935575274678</v>
      </c>
      <c r="AG437" s="39">
        <v>8.4565827134367719</v>
      </c>
      <c r="AH437" s="35">
        <v>3402.594351264906</v>
      </c>
      <c r="AI437" s="35">
        <v>6851.9083888194937</v>
      </c>
      <c r="AJ437" s="35">
        <v>11244.677043350588</v>
      </c>
      <c r="AK437" s="35">
        <v>2356.079904150205</v>
      </c>
      <c r="AL437" s="35">
        <v>4731.297092488745</v>
      </c>
      <c r="AM437" s="35">
        <v>8688.5608746084326</v>
      </c>
      <c r="AN437" s="38">
        <v>8.7143937906954197E-2</v>
      </c>
      <c r="AO437" s="38">
        <v>8.5494747085469058E-2</v>
      </c>
      <c r="AP437" s="38">
        <v>8.7677715575201084E-2</v>
      </c>
      <c r="AQ437" s="36">
        <v>16.955397962976274</v>
      </c>
      <c r="AR437" s="36">
        <v>9.8803165132582738</v>
      </c>
      <c r="AS437" s="36">
        <v>11.045296604477757</v>
      </c>
      <c r="AT437" s="36">
        <v>9.7286337715564226</v>
      </c>
      <c r="AU437" s="36">
        <v>20.790050270709209</v>
      </c>
      <c r="AV437" s="36">
        <v>72.02801505715972</v>
      </c>
      <c r="AW437" s="36">
        <v>153.52567899145748</v>
      </c>
      <c r="AX437" s="36">
        <v>127.14583718016077</v>
      </c>
      <c r="AY437" s="36">
        <v>95.369388827765647</v>
      </c>
      <c r="AZ437" s="40">
        <v>0.99577238299708049</v>
      </c>
      <c r="BA437" s="40">
        <v>0.99600000883271789</v>
      </c>
      <c r="BB437" s="40">
        <v>0.9952997424098462</v>
      </c>
      <c r="BC437" s="40">
        <v>0.99587083877994986</v>
      </c>
      <c r="BD437" s="40">
        <v>0.99560584552939735</v>
      </c>
      <c r="BE437" s="40">
        <v>0.99171001779274459</v>
      </c>
      <c r="BF437" s="36">
        <v>137.70321020852541</v>
      </c>
      <c r="BG437" s="36">
        <v>140.35950054339133</v>
      </c>
      <c r="BH437" s="36">
        <v>136.86487976192322</v>
      </c>
      <c r="BJ437" s="41"/>
      <c r="BK437" s="41"/>
      <c r="BL437" s="35">
        <v>32</v>
      </c>
      <c r="BM437" s="35">
        <v>26</v>
      </c>
      <c r="BN437" s="35">
        <v>20</v>
      </c>
      <c r="BO437" s="35">
        <v>2496</v>
      </c>
      <c r="BP437" s="35">
        <v>1248</v>
      </c>
      <c r="BQ437" s="35">
        <v>480</v>
      </c>
      <c r="BR437" s="35">
        <v>4224</v>
      </c>
      <c r="BS437" s="34">
        <v>132.34569724400839</v>
      </c>
      <c r="BT437" s="35">
        <v>10</v>
      </c>
      <c r="BU437" s="35">
        <v>19</v>
      </c>
      <c r="BV437" s="35">
        <v>41</v>
      </c>
      <c r="BW437" s="35">
        <v>19</v>
      </c>
      <c r="BX437" s="37"/>
      <c r="BY437" s="40">
        <v>0.98885555189083518</v>
      </c>
      <c r="CA437" s="38">
        <v>8.6701601270998449E-2</v>
      </c>
      <c r="CB437" s="38">
        <v>8.6717333535634378E-2</v>
      </c>
      <c r="CC437" s="36">
        <v>41.818014393250152</v>
      </c>
      <c r="CD437" s="36">
        <v>37.881011080712305</v>
      </c>
      <c r="CE437" s="35">
        <v>140.84374742756415</v>
      </c>
      <c r="CF437" s="36">
        <v>18.933271954569889</v>
      </c>
      <c r="CG437" s="42">
        <v>0.98885555189083518</v>
      </c>
      <c r="CH437" s="35">
        <v>3777.4487291659357</v>
      </c>
      <c r="CI437" s="42">
        <v>0.99498996599646206</v>
      </c>
      <c r="CJ437" s="42">
        <v>0.99512030958182029</v>
      </c>
      <c r="CK437" s="43">
        <v>0.85019893791539425</v>
      </c>
      <c r="CM437" s="39"/>
      <c r="CN437" s="35"/>
      <c r="CO437" s="42">
        <v>0.99504519083932585</v>
      </c>
      <c r="CQ437" s="37">
        <v>0.98878831220269081</v>
      </c>
    </row>
    <row r="438" spans="1:95" ht="11.25" customHeight="1">
      <c r="A438" s="33">
        <v>44292</v>
      </c>
      <c r="B438" s="34">
        <v>188.25900824864706</v>
      </c>
      <c r="C438" s="35">
        <v>170.56984883546829</v>
      </c>
      <c r="D438" s="35">
        <v>170.56984883546829</v>
      </c>
      <c r="E438" s="35">
        <v>158.92806159456572</v>
      </c>
      <c r="F438" s="34">
        <v>146.30846993128458</v>
      </c>
      <c r="G438" s="36">
        <v>13.826802750428518</v>
      </c>
      <c r="H438" s="34">
        <v>13.826802750428518</v>
      </c>
      <c r="I438" s="34">
        <v>3470.1867726643882</v>
      </c>
      <c r="J438" s="35">
        <v>1025.2824555599327</v>
      </c>
      <c r="K438" s="35">
        <v>394.33940598458958</v>
      </c>
      <c r="L438" s="34">
        <v>613.13896878560388</v>
      </c>
      <c r="M438" s="34">
        <v>19.059822777907055</v>
      </c>
      <c r="N438" s="35">
        <v>10.03148567258266</v>
      </c>
      <c r="O438" s="35">
        <v>19.059822777907055</v>
      </c>
      <c r="P438" s="35">
        <v>41.129091257588911</v>
      </c>
      <c r="Q438" s="34">
        <v>9423.4800415039063</v>
      </c>
      <c r="R438" s="34">
        <v>399.13929494222003</v>
      </c>
      <c r="U438" s="36">
        <v>25.075385923738835</v>
      </c>
      <c r="V438" s="38">
        <v>0.9974402450747395</v>
      </c>
      <c r="W438" s="36">
        <v>16.232767724724667</v>
      </c>
      <c r="X438" s="35">
        <v>4083.3257414499922</v>
      </c>
      <c r="Y438" s="34">
        <v>2050.5649111198654</v>
      </c>
      <c r="Z438" s="35">
        <v>2032.7608303301263</v>
      </c>
      <c r="AA438" s="34">
        <v>1007.4783747701935</v>
      </c>
      <c r="AB438" s="34">
        <v>17.689159413178761</v>
      </c>
      <c r="AC438" s="34">
        <v>11.641787240902582</v>
      </c>
      <c r="AD438" s="34">
        <v>12.741246173779169</v>
      </c>
      <c r="AE438" s="39">
        <v>13.520208205185927</v>
      </c>
      <c r="AF438" s="39">
        <v>10.985169166713566</v>
      </c>
      <c r="AG438" s="39">
        <v>8.450130128241204</v>
      </c>
      <c r="AH438" s="35">
        <v>3381.8291321562774</v>
      </c>
      <c r="AI438" s="35">
        <v>6804.0250435945536</v>
      </c>
      <c r="AJ438" s="35">
        <v>11153.571408038189</v>
      </c>
      <c r="AK438" s="35">
        <v>2342.3005236699537</v>
      </c>
      <c r="AL438" s="35">
        <v>4700.5700096638093</v>
      </c>
      <c r="AM438" s="35">
        <v>8623.3998569504474</v>
      </c>
      <c r="AN438" s="38">
        <v>8.7610768823438143E-2</v>
      </c>
      <c r="AO438" s="38">
        <v>8.5927805085465103E-2</v>
      </c>
      <c r="AP438" s="38">
        <v>8.7906656946423342E-2</v>
      </c>
      <c r="AQ438" s="36">
        <v>17.059184108940368</v>
      </c>
      <c r="AR438" s="36">
        <v>9.9878393568779433</v>
      </c>
      <c r="AS438" s="36">
        <v>11.04066680508212</v>
      </c>
      <c r="AT438" s="36">
        <v>9.9341547207733676</v>
      </c>
      <c r="AU438" s="36">
        <v>21.243051346719323</v>
      </c>
      <c r="AV438" s="36">
        <v>73.671995909515203</v>
      </c>
      <c r="AW438" s="36">
        <v>153.9262806016423</v>
      </c>
      <c r="AX438" s="36">
        <v>127.514601530159</v>
      </c>
      <c r="AY438" s="36">
        <v>95.880109184032349</v>
      </c>
      <c r="AZ438" s="40">
        <v>0.995717250809104</v>
      </c>
      <c r="BA438" s="40">
        <v>0.99594521031731842</v>
      </c>
      <c r="BB438" s="40">
        <v>0.99523052485796082</v>
      </c>
      <c r="BC438" s="40">
        <v>0.9957588043804011</v>
      </c>
      <c r="BD438" s="40">
        <v>0.9954807499296795</v>
      </c>
      <c r="BE438" s="40">
        <v>0.99145673433545634</v>
      </c>
      <c r="BF438" s="36">
        <v>136.96946347067885</v>
      </c>
      <c r="BG438" s="36">
        <v>139.65211828772559</v>
      </c>
      <c r="BH438" s="36">
        <v>136.50843311347472</v>
      </c>
      <c r="BJ438" s="41"/>
      <c r="BK438" s="41"/>
      <c r="BL438" s="35">
        <v>32</v>
      </c>
      <c r="BM438" s="35">
        <v>26</v>
      </c>
      <c r="BN438" s="35">
        <v>20</v>
      </c>
      <c r="BO438" s="35">
        <v>2496</v>
      </c>
      <c r="BP438" s="35">
        <v>1248</v>
      </c>
      <c r="BQ438" s="35">
        <v>480</v>
      </c>
      <c r="BR438" s="35">
        <v>4224</v>
      </c>
      <c r="BS438" s="34">
        <v>132.50169817606607</v>
      </c>
      <c r="BT438" s="35">
        <v>10</v>
      </c>
      <c r="BU438" s="35">
        <v>19</v>
      </c>
      <c r="BV438" s="35">
        <v>41</v>
      </c>
      <c r="BW438" s="35">
        <v>19</v>
      </c>
      <c r="BX438" s="37"/>
      <c r="BY438" s="40">
        <v>0.98871251063887478</v>
      </c>
      <c r="CA438" s="38">
        <v>8.7119562526964386E-2</v>
      </c>
      <c r="CB438" s="38">
        <v>8.7147153187558057E-2</v>
      </c>
      <c r="CC438" s="36">
        <v>42.072192827860512</v>
      </c>
      <c r="CD438" s="36">
        <v>38.087690270900431</v>
      </c>
      <c r="CE438" s="35">
        <v>141.30993615660213</v>
      </c>
      <c r="CF438" s="36">
        <v>19.346295013579539</v>
      </c>
      <c r="CG438" s="42">
        <v>0.98871251063887478</v>
      </c>
      <c r="CH438" s="35">
        <v>3752.8232505863762</v>
      </c>
      <c r="CI438" s="42">
        <v>0.9949212042493798</v>
      </c>
      <c r="CJ438" s="42">
        <v>0.99498149574897909</v>
      </c>
      <c r="CK438" s="43">
        <v>0.84984323867145661</v>
      </c>
      <c r="CM438" s="39"/>
      <c r="CN438" s="35"/>
      <c r="CO438" s="42">
        <v>0.9949371033179899</v>
      </c>
      <c r="CQ438" s="37">
        <v>0.9974402450747395</v>
      </c>
    </row>
    <row r="439" spans="1:95" ht="11.25" customHeight="1">
      <c r="A439" s="33">
        <v>44291</v>
      </c>
      <c r="B439" s="34">
        <v>186.54254372914633</v>
      </c>
      <c r="C439" s="35">
        <v>168.8728435834249</v>
      </c>
      <c r="D439" s="35">
        <v>168.8728435834249</v>
      </c>
      <c r="E439" s="35">
        <v>157.21722367405891</v>
      </c>
      <c r="F439" s="34">
        <v>144.42999887466431</v>
      </c>
      <c r="G439" s="36">
        <v>13.828699688116709</v>
      </c>
      <c r="H439" s="34">
        <v>13.828699688116709</v>
      </c>
      <c r="I439" s="34">
        <v>3471.5458526611328</v>
      </c>
      <c r="J439" s="35">
        <v>1025.6840019226074</v>
      </c>
      <c r="K439" s="35">
        <v>394.49384689331055</v>
      </c>
      <c r="L439" s="34">
        <v>612.96792729695642</v>
      </c>
      <c r="M439" s="34">
        <v>18.666458199421566</v>
      </c>
      <c r="N439" s="35">
        <v>9.8244516839060871</v>
      </c>
      <c r="O439" s="35">
        <v>18.666458199421566</v>
      </c>
      <c r="P439" s="35">
        <v>40.28025190401496</v>
      </c>
      <c r="Q439" s="34">
        <v>8937.4897766113281</v>
      </c>
      <c r="R439" s="34">
        <v>394.90569972991943</v>
      </c>
      <c r="U439" s="36">
        <v>25.032072243867091</v>
      </c>
      <c r="V439" s="38">
        <v>0.99891001573820859</v>
      </c>
      <c r="W439" s="36">
        <v>15.897749088502579</v>
      </c>
      <c r="X439" s="35">
        <v>4084.5137799580893</v>
      </c>
      <c r="Y439" s="34">
        <v>2051.3680038452148</v>
      </c>
      <c r="Z439" s="35">
        <v>2033.1457761128745</v>
      </c>
      <c r="AA439" s="34">
        <v>1007.461774190267</v>
      </c>
      <c r="AB439" s="34">
        <v>17.669700145721436</v>
      </c>
      <c r="AC439" s="34">
        <v>11.655619909365972</v>
      </c>
      <c r="AD439" s="34">
        <v>12.758452345927557</v>
      </c>
      <c r="AE439" s="39">
        <v>13.525503322056361</v>
      </c>
      <c r="AF439" s="39">
        <v>10.989471449170793</v>
      </c>
      <c r="AG439" s="39">
        <v>8.4534395762852252</v>
      </c>
      <c r="AH439" s="35">
        <v>3219.6446197788573</v>
      </c>
      <c r="AI439" s="35">
        <v>6478.5197204986698</v>
      </c>
      <c r="AJ439" s="35">
        <v>10622.041334078631</v>
      </c>
      <c r="AK439" s="35">
        <v>2229.9502868883105</v>
      </c>
      <c r="AL439" s="35">
        <v>4475.3860766451207</v>
      </c>
      <c r="AM439" s="35">
        <v>8211.5857035197441</v>
      </c>
      <c r="AN439" s="38">
        <v>8.8433730487191275E-2</v>
      </c>
      <c r="AO439" s="38">
        <v>8.6482758170097748E-2</v>
      </c>
      <c r="AP439" s="38">
        <v>8.7834068766590598E-2</v>
      </c>
      <c r="AQ439" s="36">
        <v>17.03384608215422</v>
      </c>
      <c r="AR439" s="36">
        <v>9.9978897978050778</v>
      </c>
      <c r="AS439" s="36">
        <v>11.057496833805578</v>
      </c>
      <c r="AT439" s="36">
        <v>10.238373153376104</v>
      </c>
      <c r="AU439" s="36">
        <v>21.892205589579948</v>
      </c>
      <c r="AV439" s="36">
        <v>75.911317730366633</v>
      </c>
      <c r="AW439" s="36">
        <v>152.7783647921469</v>
      </c>
      <c r="AX439" s="36">
        <v>126.93273584839672</v>
      </c>
      <c r="AY439" s="36">
        <v>96.138384328166254</v>
      </c>
      <c r="AZ439" s="40">
        <v>0.9955943180699266</v>
      </c>
      <c r="BA439" s="40">
        <v>0.99582908426675565</v>
      </c>
      <c r="BB439" s="40">
        <v>0.99509470480387852</v>
      </c>
      <c r="BC439" s="40">
        <v>0.99540869892321115</v>
      </c>
      <c r="BD439" s="40">
        <v>0.99510830904537495</v>
      </c>
      <c r="BE439" s="40">
        <v>0.99075558357774562</v>
      </c>
      <c r="BF439" s="36">
        <v>135.69482972040942</v>
      </c>
      <c r="BG439" s="36">
        <v>138.75598158418953</v>
      </c>
      <c r="BH439" s="36">
        <v>136.62124695474012</v>
      </c>
      <c r="BJ439" s="41"/>
      <c r="BK439" s="41"/>
      <c r="BL439" s="35">
        <v>32</v>
      </c>
      <c r="BM439" s="35">
        <v>26</v>
      </c>
      <c r="BN439" s="35">
        <v>20</v>
      </c>
      <c r="BO439" s="35">
        <v>2496</v>
      </c>
      <c r="BP439" s="35">
        <v>1248</v>
      </c>
      <c r="BQ439" s="35">
        <v>480</v>
      </c>
      <c r="BR439" s="35">
        <v>4224</v>
      </c>
      <c r="BS439" s="34">
        <v>130.54879148801169</v>
      </c>
      <c r="BT439" s="35">
        <v>10</v>
      </c>
      <c r="BU439" s="35">
        <v>19</v>
      </c>
      <c r="BV439" s="35">
        <v>41</v>
      </c>
      <c r="BW439" s="35">
        <v>19</v>
      </c>
      <c r="BX439" s="37"/>
      <c r="BY439" s="40">
        <v>0.98838843390929376</v>
      </c>
      <c r="CA439" s="38">
        <v>8.7713473470425227E-2</v>
      </c>
      <c r="CB439" s="38">
        <v>8.7789163470709031E-2</v>
      </c>
      <c r="CC439" s="36">
        <v>42.083772401014969</v>
      </c>
      <c r="CD439" s="36">
        <v>38.089232713764879</v>
      </c>
      <c r="CE439" s="35">
        <v>140.66875307598278</v>
      </c>
      <c r="CF439" s="36">
        <v>19.937130039563762</v>
      </c>
      <c r="CG439" s="42">
        <v>0.98838843390929376</v>
      </c>
      <c r="CH439" s="35">
        <v>3573.1057948427583</v>
      </c>
      <c r="CI439" s="42">
        <v>0.99477584508514594</v>
      </c>
      <c r="CJ439" s="42">
        <v>0.99456807570702921</v>
      </c>
      <c r="CK439" s="43">
        <v>0.84992878949150075</v>
      </c>
      <c r="CM439" s="39"/>
      <c r="CN439" s="35"/>
      <c r="CO439" s="42">
        <v>0.99478248266889036</v>
      </c>
      <c r="CQ439" s="37">
        <v>0.99891001573820859</v>
      </c>
    </row>
    <row r="440" spans="1:95" ht="11.25" customHeight="1">
      <c r="A440" s="33">
        <v>44290</v>
      </c>
      <c r="B440" s="34">
        <v>186.50541098912558</v>
      </c>
      <c r="C440" s="35">
        <v>168.81756150722504</v>
      </c>
      <c r="D440" s="35">
        <v>168.81756150722504</v>
      </c>
      <c r="E440" s="35">
        <v>157.12707700332007</v>
      </c>
      <c r="F440" s="34">
        <v>144.43107318878174</v>
      </c>
      <c r="G440" s="36">
        <v>13.841429054737091</v>
      </c>
      <c r="H440" s="34">
        <v>13.841429054737091</v>
      </c>
      <c r="I440" s="34">
        <v>3472.8303604125977</v>
      </c>
      <c r="J440" s="35">
        <v>1026.0635155764494</v>
      </c>
      <c r="K440" s="35">
        <v>394.63981368324971</v>
      </c>
      <c r="L440" s="34">
        <v>613.04004669189453</v>
      </c>
      <c r="M440" s="34">
        <v>18.347778936227161</v>
      </c>
      <c r="N440" s="35">
        <v>9.6567257559090312</v>
      </c>
      <c r="O440" s="35">
        <v>18.347778936227161</v>
      </c>
      <c r="P440" s="35">
        <v>39.592575599227033</v>
      </c>
      <c r="Q440" s="34">
        <v>8976.2189127604161</v>
      </c>
      <c r="R440" s="34">
        <v>394.49614461263019</v>
      </c>
      <c r="U440" s="36">
        <v>25.050508092950889</v>
      </c>
      <c r="V440" s="38">
        <v>0.99828411208147272</v>
      </c>
      <c r="W440" s="36">
        <v>15.62633804138007</v>
      </c>
      <c r="X440" s="35">
        <v>4085.8704071044922</v>
      </c>
      <c r="Y440" s="34">
        <v>2052.1270311528988</v>
      </c>
      <c r="Z440" s="35">
        <v>2033.7433759515936</v>
      </c>
      <c r="AA440" s="34">
        <v>1007.6798603751442</v>
      </c>
      <c r="AB440" s="34">
        <v>17.687849481900532</v>
      </c>
      <c r="AC440" s="34">
        <v>11.690484503904978</v>
      </c>
      <c r="AD440" s="34">
        <v>12.892648080984751</v>
      </c>
      <c r="AE440" s="39">
        <v>13.53050789771142</v>
      </c>
      <c r="AF440" s="39">
        <v>10.99353766689053</v>
      </c>
      <c r="AG440" s="39">
        <v>8.456567436069637</v>
      </c>
      <c r="AH440" s="35">
        <v>3230.1525093508526</v>
      </c>
      <c r="AI440" s="35">
        <v>6500.5519513000345</v>
      </c>
      <c r="AJ440" s="35">
        <v>10659.744842532282</v>
      </c>
      <c r="AK440" s="35">
        <v>2237.10319415906</v>
      </c>
      <c r="AL440" s="35">
        <v>4490.2636787027486</v>
      </c>
      <c r="AM440" s="35">
        <v>8240.0723164013034</v>
      </c>
      <c r="AN440" s="38">
        <v>8.8466342405062973E-2</v>
      </c>
      <c r="AO440" s="38">
        <v>8.6570643844251269E-2</v>
      </c>
      <c r="AP440" s="38">
        <v>8.7997447741934007E-2</v>
      </c>
      <c r="AQ440" s="36">
        <v>17.043175236725006</v>
      </c>
      <c r="AR440" s="36">
        <v>10.023761952172793</v>
      </c>
      <c r="AS440" s="36">
        <v>11.170800576137731</v>
      </c>
      <c r="AT440" s="36">
        <v>10.028827226516844</v>
      </c>
      <c r="AU440" s="36">
        <v>21.44165046011549</v>
      </c>
      <c r="AV440" s="36">
        <v>74.338290404001057</v>
      </c>
      <c r="AW440" s="36">
        <v>152.68282485142248</v>
      </c>
      <c r="AX440" s="36">
        <v>126.77131070170287</v>
      </c>
      <c r="AY440" s="36">
        <v>95.935247337303451</v>
      </c>
      <c r="AZ440" s="40">
        <v>0.99568337938941653</v>
      </c>
      <c r="BA440" s="40">
        <v>0.99591387494163197</v>
      </c>
      <c r="BB440" s="40">
        <v>0.99519511794569804</v>
      </c>
      <c r="BC440" s="40">
        <v>0.9955170475583327</v>
      </c>
      <c r="BD440" s="40">
        <v>0.99522485715887621</v>
      </c>
      <c r="BE440" s="40">
        <v>0.99097844199060781</v>
      </c>
      <c r="BF440" s="36">
        <v>135.6448076609216</v>
      </c>
      <c r="BG440" s="36">
        <v>138.61511786361586</v>
      </c>
      <c r="BH440" s="36">
        <v>136.3675914236949</v>
      </c>
      <c r="BJ440" s="41"/>
      <c r="BK440" s="41"/>
      <c r="BL440" s="35">
        <v>32</v>
      </c>
      <c r="BM440" s="35">
        <v>26</v>
      </c>
      <c r="BN440" s="35">
        <v>20</v>
      </c>
      <c r="BO440" s="35">
        <v>2496</v>
      </c>
      <c r="BP440" s="35">
        <v>1248</v>
      </c>
      <c r="BQ440" s="35">
        <v>480</v>
      </c>
      <c r="BR440" s="35">
        <v>4224</v>
      </c>
      <c r="BS440" s="34">
        <v>130.54607137044272</v>
      </c>
      <c r="BT440" s="35">
        <v>10</v>
      </c>
      <c r="BU440" s="35">
        <v>19</v>
      </c>
      <c r="BV440" s="35">
        <v>41</v>
      </c>
      <c r="BW440" s="35">
        <v>19</v>
      </c>
      <c r="BX440" s="37"/>
      <c r="BY440" s="40">
        <v>0.98862265846716024</v>
      </c>
      <c r="CA440" s="38">
        <v>8.7784695719502578E-2</v>
      </c>
      <c r="CB440" s="38">
        <v>8.785296616401303E-2</v>
      </c>
      <c r="CC440" s="36">
        <v>42.27098206679026</v>
      </c>
      <c r="CD440" s="36">
        <v>38.237737765035526</v>
      </c>
      <c r="CE440" s="35">
        <v>140.50238026462728</v>
      </c>
      <c r="CF440" s="36">
        <v>19.526913148047093</v>
      </c>
      <c r="CG440" s="42">
        <v>0.98862265846716024</v>
      </c>
      <c r="CH440" s="35">
        <v>3584.9652830290406</v>
      </c>
      <c r="CI440" s="42">
        <v>0.99488202046946328</v>
      </c>
      <c r="CJ440" s="42">
        <v>0.99469736973967071</v>
      </c>
      <c r="CK440" s="43">
        <v>0.84996096654804731</v>
      </c>
      <c r="CM440" s="39"/>
      <c r="CN440" s="35"/>
      <c r="CO440" s="42">
        <v>0.99488983582035961</v>
      </c>
      <c r="CQ440" s="37">
        <v>0.99828411208147272</v>
      </c>
    </row>
    <row r="441" spans="1:95" ht="11.25" customHeight="1">
      <c r="A441" s="33">
        <v>44289</v>
      </c>
      <c r="B441" s="34">
        <v>186.77233028411865</v>
      </c>
      <c r="C441" s="35">
        <v>169.23682647943497</v>
      </c>
      <c r="D441" s="35">
        <v>169.23682647943497</v>
      </c>
      <c r="E441" s="35">
        <v>157.74357437094054</v>
      </c>
      <c r="F441" s="34">
        <v>144.86955865224203</v>
      </c>
      <c r="G441" s="36">
        <v>13.943507095177969</v>
      </c>
      <c r="H441" s="34">
        <v>13.943507095177969</v>
      </c>
      <c r="I441" s="34">
        <v>3467.7431793212891</v>
      </c>
      <c r="J441" s="35">
        <v>1024.5604847994719</v>
      </c>
      <c r="K441" s="35">
        <v>394.06172492287374</v>
      </c>
      <c r="L441" s="34">
        <v>612.4796199798584</v>
      </c>
      <c r="M441" s="34">
        <v>18.999810397624969</v>
      </c>
      <c r="N441" s="35">
        <v>9.9999002092762996</v>
      </c>
      <c r="O441" s="35">
        <v>18.999810397624969</v>
      </c>
      <c r="P441" s="35">
        <v>40.999590858032832</v>
      </c>
      <c r="Q441" s="34">
        <v>9307.6693522135411</v>
      </c>
      <c r="R441" s="34">
        <v>393.69484488169354</v>
      </c>
      <c r="U441" s="36">
        <v>25.064867955667005</v>
      </c>
      <c r="V441" s="38">
        <v>0.99779691493411526</v>
      </c>
      <c r="W441" s="36">
        <v>16.181656702283469</v>
      </c>
      <c r="X441" s="35">
        <v>4080.2227993011475</v>
      </c>
      <c r="Y441" s="34">
        <v>2049.1209695989437</v>
      </c>
      <c r="Z441" s="35">
        <v>2031.101829702204</v>
      </c>
      <c r="AA441" s="34">
        <v>1006.5413449027321</v>
      </c>
      <c r="AB441" s="34">
        <v>17.535503804683685</v>
      </c>
      <c r="AC441" s="34">
        <v>11.49325210849444</v>
      </c>
      <c r="AD441" s="34">
        <v>12.703725626071295</v>
      </c>
      <c r="AE441" s="39">
        <v>13.510687711641387</v>
      </c>
      <c r="AF441" s="39">
        <v>10.977433765708627</v>
      </c>
      <c r="AG441" s="39">
        <v>8.4441798197758668</v>
      </c>
      <c r="AH441" s="35">
        <v>3339.1771852646211</v>
      </c>
      <c r="AI441" s="35">
        <v>6718.7924966880137</v>
      </c>
      <c r="AJ441" s="35">
        <v>11015.200908180346</v>
      </c>
      <c r="AK441" s="35">
        <v>2312.723963524315</v>
      </c>
      <c r="AL441" s="35">
        <v>4641.4633038326137</v>
      </c>
      <c r="AM441" s="35">
        <v>8515.8546817374627</v>
      </c>
      <c r="AN441" s="38">
        <v>8.8371994625876166E-2</v>
      </c>
      <c r="AO441" s="38">
        <v>8.6631894772039933E-2</v>
      </c>
      <c r="AP441" s="38">
        <v>8.8700752045530629E-2</v>
      </c>
      <c r="AQ441" s="36">
        <v>16.930770157315518</v>
      </c>
      <c r="AR441" s="36">
        <v>9.8730496509151315</v>
      </c>
      <c r="AS441" s="36">
        <v>11.024439457821611</v>
      </c>
      <c r="AT441" s="36">
        <v>10.026041302283003</v>
      </c>
      <c r="AU441" s="36">
        <v>21.438394462838179</v>
      </c>
      <c r="AV441" s="36">
        <v>74.34169740190255</v>
      </c>
      <c r="AW441" s="36">
        <v>152.54745097002365</v>
      </c>
      <c r="AX441" s="36">
        <v>126.43437586283487</v>
      </c>
      <c r="AY441" s="36">
        <v>94.988783962016171</v>
      </c>
      <c r="AZ441" s="40">
        <v>0.99567613759056761</v>
      </c>
      <c r="BA441" s="40">
        <v>0.9959065042306946</v>
      </c>
      <c r="BB441" s="40">
        <v>0.99518549900270636</v>
      </c>
      <c r="BC441" s="40">
        <v>0.99566483442883325</v>
      </c>
      <c r="BD441" s="40">
        <v>0.99538111301124899</v>
      </c>
      <c r="BE441" s="40">
        <v>0.99127020126807353</v>
      </c>
      <c r="BF441" s="36">
        <v>135.78962487835807</v>
      </c>
      <c r="BG441" s="36">
        <v>138.51711349008781</v>
      </c>
      <c r="BH441" s="36">
        <v>135.28633887839337</v>
      </c>
      <c r="BJ441" s="41"/>
      <c r="BK441" s="41"/>
      <c r="BL441" s="35">
        <v>32</v>
      </c>
      <c r="BM441" s="35">
        <v>26</v>
      </c>
      <c r="BN441" s="35">
        <v>20</v>
      </c>
      <c r="BO441" s="35">
        <v>2496</v>
      </c>
      <c r="BP441" s="35">
        <v>1248</v>
      </c>
      <c r="BQ441" s="35">
        <v>480</v>
      </c>
      <c r="BR441" s="35">
        <v>4224</v>
      </c>
      <c r="BS441" s="34">
        <v>130.91410390535989</v>
      </c>
      <c r="BT441" s="35">
        <v>10</v>
      </c>
      <c r="BU441" s="35">
        <v>19</v>
      </c>
      <c r="BV441" s="35">
        <v>41</v>
      </c>
      <c r="BW441" s="35">
        <v>19</v>
      </c>
      <c r="BX441" s="37"/>
      <c r="BY441" s="40">
        <v>0.98860401594174818</v>
      </c>
      <c r="CA441" s="38">
        <v>8.786776385979328E-2</v>
      </c>
      <c r="CB441" s="38">
        <v>8.7895233012203478E-2</v>
      </c>
      <c r="CC441" s="36">
        <v>41.73248153924942</v>
      </c>
      <c r="CD441" s="36">
        <v>37.828259266052257</v>
      </c>
      <c r="CE441" s="35">
        <v>140.07470683549246</v>
      </c>
      <c r="CF441" s="36">
        <v>19.524049053353647</v>
      </c>
      <c r="CG441" s="42">
        <v>0.98860401594174818</v>
      </c>
      <c r="CH441" s="35">
        <v>3705.661804775988</v>
      </c>
      <c r="CI441" s="42">
        <v>0.99487276189825602</v>
      </c>
      <c r="CJ441" s="42">
        <v>0.99487090226948471</v>
      </c>
      <c r="CK441" s="43">
        <v>0.84989064320586549</v>
      </c>
      <c r="CM441" s="39"/>
      <c r="CN441" s="35"/>
      <c r="CO441" s="42">
        <v>0.99489058534968866</v>
      </c>
      <c r="CQ441" s="37">
        <v>0.99779691493411526</v>
      </c>
    </row>
    <row r="442" spans="1:95" ht="11.25" customHeight="1">
      <c r="A442" s="33">
        <v>44288</v>
      </c>
      <c r="B442" s="34">
        <v>186.68788611370584</v>
      </c>
      <c r="C442" s="35">
        <v>169.03793770333996</v>
      </c>
      <c r="D442" s="35">
        <v>169.03793770333996</v>
      </c>
      <c r="E442" s="35">
        <v>157.38583000846532</v>
      </c>
      <c r="F442" s="34">
        <v>145.12944627844769</v>
      </c>
      <c r="G442" s="36">
        <v>14.008563891701076</v>
      </c>
      <c r="H442" s="34">
        <v>14.008563891701076</v>
      </c>
      <c r="I442" s="34">
        <v>3470.7881708559785</v>
      </c>
      <c r="J442" s="35">
        <v>1025.4601413892663</v>
      </c>
      <c r="K442" s="35">
        <v>394.40774668817937</v>
      </c>
      <c r="L442" s="34">
        <v>614.189197042714</v>
      </c>
      <c r="M442" s="34">
        <v>21.226352442865785</v>
      </c>
      <c r="N442" s="35">
        <v>11.17176444361357</v>
      </c>
      <c r="O442" s="35">
        <v>21.226352442865785</v>
      </c>
      <c r="P442" s="35">
        <v>45.804234218815644</v>
      </c>
      <c r="Q442" s="34">
        <v>9709.9271187160321</v>
      </c>
      <c r="R442" s="34">
        <v>394.94900380010188</v>
      </c>
      <c r="U442" s="36">
        <v>25.041205573965005</v>
      </c>
      <c r="V442" s="38">
        <v>0.99859987720897259</v>
      </c>
      <c r="W442" s="36">
        <v>18.077946099665596</v>
      </c>
      <c r="X442" s="35">
        <v>4084.9773678986926</v>
      </c>
      <c r="Y442" s="34">
        <v>2050.9202827785325</v>
      </c>
      <c r="Z442" s="35">
        <v>2034.0570851201596</v>
      </c>
      <c r="AA442" s="34">
        <v>1008.5969437308934</v>
      </c>
      <c r="AB442" s="34">
        <v>17.649948410365891</v>
      </c>
      <c r="AC442" s="34">
        <v>11.652107694874639</v>
      </c>
      <c r="AD442" s="34">
        <v>12.623297090115754</v>
      </c>
      <c r="AE442" s="39">
        <v>13.522551315023291</v>
      </c>
      <c r="AF442" s="39">
        <v>10.987072943456425</v>
      </c>
      <c r="AG442" s="39">
        <v>8.451594571889558</v>
      </c>
      <c r="AH442" s="35">
        <v>3416.2402102029719</v>
      </c>
      <c r="AI442" s="35">
        <v>6868.0168710750395</v>
      </c>
      <c r="AJ442" s="35">
        <v>11248.969070309111</v>
      </c>
      <c r="AK442" s="35">
        <v>2366.8426490989673</v>
      </c>
      <c r="AL442" s="35">
        <v>4746.7980418410771</v>
      </c>
      <c r="AM442" s="35">
        <v>8701.1301158691585</v>
      </c>
      <c r="AN442" s="38">
        <v>8.8795198792687408E-2</v>
      </c>
      <c r="AO442" s="38">
        <v>8.7371287030610742E-2</v>
      </c>
      <c r="AP442" s="38">
        <v>8.9811021898642984E-2</v>
      </c>
      <c r="AQ442" s="36">
        <v>17.009070815080914</v>
      </c>
      <c r="AR442" s="36">
        <v>9.9847950271484311</v>
      </c>
      <c r="AS442" s="36">
        <v>10.916539454673174</v>
      </c>
      <c r="AT442" s="36">
        <v>10.963280887206096</v>
      </c>
      <c r="AU442" s="36">
        <v>23.45865250711585</v>
      </c>
      <c r="AV442" s="36">
        <v>81.421985663152952</v>
      </c>
      <c r="AW442" s="36">
        <v>152.07599359354506</v>
      </c>
      <c r="AX442" s="36">
        <v>125.5754615172105</v>
      </c>
      <c r="AY442" s="36">
        <v>93.972444843503723</v>
      </c>
      <c r="AZ442" s="40">
        <v>0.99527988713239279</v>
      </c>
      <c r="BA442" s="40">
        <v>0.99552827985185721</v>
      </c>
      <c r="BB442" s="40">
        <v>0.99473582929931381</v>
      </c>
      <c r="BC442" s="40">
        <v>0.99536797222604567</v>
      </c>
      <c r="BD442" s="40">
        <v>0.99505800493293861</v>
      </c>
      <c r="BE442" s="40">
        <v>0.9906423666145785</v>
      </c>
      <c r="BF442" s="36">
        <v>135.14244196937642</v>
      </c>
      <c r="BG442" s="36">
        <v>137.34489221608663</v>
      </c>
      <c r="BH442" s="36">
        <v>133.61388999161713</v>
      </c>
      <c r="BJ442" s="41"/>
      <c r="BK442" s="41"/>
      <c r="BL442" s="35">
        <v>32</v>
      </c>
      <c r="BM442" s="35">
        <v>26</v>
      </c>
      <c r="BN442" s="35">
        <v>20</v>
      </c>
      <c r="BO442" s="35">
        <v>2496</v>
      </c>
      <c r="BP442" s="35">
        <v>1248</v>
      </c>
      <c r="BQ442" s="35">
        <v>480</v>
      </c>
      <c r="BR442" s="35">
        <v>4224</v>
      </c>
      <c r="BS442" s="34">
        <v>130.92071068805197</v>
      </c>
      <c r="BT442" s="35">
        <v>10</v>
      </c>
      <c r="BU442" s="35">
        <v>19</v>
      </c>
      <c r="BV442" s="35">
        <v>41</v>
      </c>
      <c r="BW442" s="35">
        <v>19</v>
      </c>
      <c r="BX442" s="37"/>
      <c r="BY442" s="40">
        <v>0.98756276491905903</v>
      </c>
      <c r="CA442" s="38">
        <v>8.8502078725775757E-2</v>
      </c>
      <c r="CB442" s="38">
        <v>8.848993203411426E-2</v>
      </c>
      <c r="CC442" s="36">
        <v>41.925353195356287</v>
      </c>
      <c r="CD442" s="36">
        <v>37.910405296902525</v>
      </c>
      <c r="CE442" s="35">
        <v>139.36196109658255</v>
      </c>
      <c r="CF442" s="36">
        <v>21.363583674036075</v>
      </c>
      <c r="CG442" s="42">
        <v>0.98756276491905903</v>
      </c>
      <c r="CH442" s="35">
        <v>3789.8166818148393</v>
      </c>
      <c r="CI442" s="42">
        <v>0.99439910839362788</v>
      </c>
      <c r="CJ442" s="42">
        <v>0.99451268579441665</v>
      </c>
      <c r="CK442" s="43">
        <v>0.84964685438180232</v>
      </c>
      <c r="CM442" s="39"/>
      <c r="CN442" s="35"/>
      <c r="CO442" s="42">
        <v>0.99440918187057514</v>
      </c>
      <c r="CQ442" s="37">
        <v>0.99859987720897259</v>
      </c>
    </row>
    <row r="443" spans="1:95" ht="11.25" customHeight="1">
      <c r="A443" s="33">
        <v>44287</v>
      </c>
      <c r="B443" s="34">
        <v>186.25108061445519</v>
      </c>
      <c r="C443" s="35">
        <v>169.40415740520396</v>
      </c>
      <c r="D443" s="35">
        <v>169.40415740520396</v>
      </c>
      <c r="E443" s="35">
        <v>158.24346052332126</v>
      </c>
      <c r="F443" s="34">
        <v>145.77860519733835</v>
      </c>
      <c r="G443" s="36">
        <v>14.017577151034741</v>
      </c>
      <c r="H443" s="34">
        <v>14.017577151034741</v>
      </c>
      <c r="I443" s="34">
        <v>3390.9289005360706</v>
      </c>
      <c r="J443" s="35">
        <v>1001.8653569765663</v>
      </c>
      <c r="K443" s="35">
        <v>385.33282960637166</v>
      </c>
      <c r="L443" s="34">
        <v>598.26952086103722</v>
      </c>
      <c r="M443" s="34">
        <v>19.347772598266602</v>
      </c>
      <c r="N443" s="35">
        <v>10.183038209614001</v>
      </c>
      <c r="O443" s="35">
        <v>19.347772598266602</v>
      </c>
      <c r="P443" s="35">
        <v>41.750456659417402</v>
      </c>
      <c r="Q443" s="34">
        <v>9482.7797747672867</v>
      </c>
      <c r="R443" s="34">
        <v>382.58159296563332</v>
      </c>
      <c r="U443" s="36">
        <v>25.309194326400757</v>
      </c>
      <c r="V443" s="38">
        <v>0.98955095418436201</v>
      </c>
      <c r="W443" s="36">
        <v>16.478007284648111</v>
      </c>
      <c r="X443" s="35">
        <v>3989.1984213971077</v>
      </c>
      <c r="Y443" s="34">
        <v>2003.7307139531326</v>
      </c>
      <c r="Z443" s="35">
        <v>1985.4677074439753</v>
      </c>
      <c r="AA443" s="34">
        <v>983.60235046740888</v>
      </c>
      <c r="AB443" s="34">
        <v>16.846923209251241</v>
      </c>
      <c r="AC443" s="34">
        <v>11.160696881882687</v>
      </c>
      <c r="AD443" s="34">
        <v>12.246549646905128</v>
      </c>
      <c r="AE443" s="39">
        <v>13.211411300789887</v>
      </c>
      <c r="AF443" s="39">
        <v>10.734271681891782</v>
      </c>
      <c r="AG443" s="39">
        <v>8.2571320629936782</v>
      </c>
      <c r="AH443" s="35">
        <v>3402.8612068884918</v>
      </c>
      <c r="AI443" s="35">
        <v>6849.1979232142876</v>
      </c>
      <c r="AJ443" s="35">
        <v>11233.731821764004</v>
      </c>
      <c r="AK443" s="35">
        <v>2356.6163943536485</v>
      </c>
      <c r="AL443" s="35">
        <v>4730.6764138592625</v>
      </c>
      <c r="AM443" s="35">
        <v>8682.8196968666907</v>
      </c>
      <c r="AN443" s="38">
        <v>8.5964935084127225E-2</v>
      </c>
      <c r="AO443" s="38">
        <v>8.4135789292447069E-2</v>
      </c>
      <c r="AP443" s="38">
        <v>8.6201243533080202E-2</v>
      </c>
      <c r="AQ443" s="36">
        <v>16.827191253789923</v>
      </c>
      <c r="AR443" s="36">
        <v>9.9214276185562102</v>
      </c>
      <c r="AS443" s="36">
        <v>11.004261758146255</v>
      </c>
      <c r="AT443" s="36">
        <v>9.7165897174454852</v>
      </c>
      <c r="AU443" s="36">
        <v>20.771765264905241</v>
      </c>
      <c r="AV443" s="36">
        <v>72.002802740359471</v>
      </c>
      <c r="AW443" s="36">
        <v>152.07787507807464</v>
      </c>
      <c r="AX443" s="36">
        <v>126.24958860692288</v>
      </c>
      <c r="AY443" s="36">
        <v>94.7881095082587</v>
      </c>
      <c r="AZ443" s="40">
        <v>0.99567895808837947</v>
      </c>
      <c r="BA443" s="40">
        <v>0.9959101466882021</v>
      </c>
      <c r="BB443" s="40">
        <v>0.99519160156297104</v>
      </c>
      <c r="BC443" s="40">
        <v>0.99587688953504439</v>
      </c>
      <c r="BD443" s="40">
        <v>0.99560913420244701</v>
      </c>
      <c r="BE443" s="40">
        <v>0.99170744006508138</v>
      </c>
      <c r="BF443" s="36">
        <v>139.59179970596767</v>
      </c>
      <c r="BG443" s="36">
        <v>142.62658139795033</v>
      </c>
      <c r="BH443" s="36">
        <v>139.20912864087552</v>
      </c>
      <c r="BJ443" s="41"/>
      <c r="BK443" s="41"/>
      <c r="BL443" s="35">
        <v>32</v>
      </c>
      <c r="BM443" s="35">
        <v>26</v>
      </c>
      <c r="BN443" s="35">
        <v>20</v>
      </c>
      <c r="BO443" s="35">
        <v>2496</v>
      </c>
      <c r="BP443" s="35">
        <v>1248</v>
      </c>
      <c r="BQ443" s="35">
        <v>480</v>
      </c>
      <c r="BR443" s="35">
        <v>4224</v>
      </c>
      <c r="BS443" s="34">
        <v>131.84248116675843</v>
      </c>
      <c r="BT443" s="35">
        <v>10</v>
      </c>
      <c r="BU443" s="35">
        <v>19</v>
      </c>
      <c r="BV443" s="35">
        <v>41</v>
      </c>
      <c r="BW443" s="35">
        <v>19</v>
      </c>
      <c r="BX443" s="37"/>
      <c r="BY443" s="40">
        <v>0.98861062354271223</v>
      </c>
      <c r="CA443" s="38">
        <v>8.5417417782622046E-2</v>
      </c>
      <c r="CB443" s="38">
        <v>8.5451358878511824E-2</v>
      </c>
      <c r="CC443" s="36">
        <v>40.25416973803906</v>
      </c>
      <c r="CD443" s="36">
        <v>37.752880630492392</v>
      </c>
      <c r="CE443" s="35">
        <v>139.41970922740848</v>
      </c>
      <c r="CF443" s="36">
        <v>18.916736318882972</v>
      </c>
      <c r="CG443" s="42">
        <v>0.98861062354271223</v>
      </c>
      <c r="CH443" s="35">
        <v>3776.9299572204259</v>
      </c>
      <c r="CI443" s="42">
        <v>0.99487738114886692</v>
      </c>
      <c r="CJ443" s="42">
        <v>0.9951240959134191</v>
      </c>
      <c r="CK443" s="43">
        <v>0.85002763521311397</v>
      </c>
      <c r="CM443" s="39"/>
      <c r="CN443" s="35"/>
      <c r="CO443" s="42">
        <v>0.99504951819063503</v>
      </c>
      <c r="CQ443" s="37">
        <v>0.98955095418436201</v>
      </c>
    </row>
    <row r="444" spans="1:95" ht="11.25" customHeight="1">
      <c r="A444" s="33">
        <v>44286</v>
      </c>
      <c r="B444" s="34">
        <v>190.62109581629434</v>
      </c>
      <c r="C444" s="35">
        <v>172.98906874656677</v>
      </c>
      <c r="D444" s="35">
        <v>172.98906874656677</v>
      </c>
      <c r="E444" s="35">
        <v>161.39142376184464</v>
      </c>
      <c r="F444" s="34">
        <v>148.68008581797281</v>
      </c>
      <c r="G444" s="36">
        <v>13.922817597786585</v>
      </c>
      <c r="H444" s="34">
        <v>13.922817597786585</v>
      </c>
      <c r="I444" s="34">
        <v>3472.0774917602539</v>
      </c>
      <c r="J444" s="35">
        <v>1025.8410771109841</v>
      </c>
      <c r="K444" s="35">
        <v>394.55426042730159</v>
      </c>
      <c r="L444" s="34">
        <v>611.97248331705725</v>
      </c>
      <c r="M444" s="34">
        <v>18.356954743464787</v>
      </c>
      <c r="N444" s="35">
        <v>9.6615551281393603</v>
      </c>
      <c r="O444" s="35">
        <v>18.356954743464787</v>
      </c>
      <c r="P444" s="35">
        <v>39.612376025371383</v>
      </c>
      <c r="Q444" s="34">
        <v>9471.0031941731777</v>
      </c>
      <c r="R444" s="34">
        <v>401.60181617736816</v>
      </c>
      <c r="U444" s="36">
        <v>25.158073637220596</v>
      </c>
      <c r="V444" s="38">
        <v>0.99464157227387739</v>
      </c>
      <c r="W444" s="36">
        <v>15.63415284371642</v>
      </c>
      <c r="X444" s="35">
        <v>4084.049975077311</v>
      </c>
      <c r="Y444" s="34">
        <v>2051.6821542219682</v>
      </c>
      <c r="Z444" s="35">
        <v>2032.3678208553431</v>
      </c>
      <c r="AA444" s="34">
        <v>1006.5267437443588</v>
      </c>
      <c r="AB444" s="34">
        <v>17.632027069727581</v>
      </c>
      <c r="AC444" s="34">
        <v>11.597644984722137</v>
      </c>
      <c r="AD444" s="34">
        <v>12.759598046541214</v>
      </c>
      <c r="AE444" s="39">
        <v>13.527574643221769</v>
      </c>
      <c r="AF444" s="39">
        <v>10.991154397617686</v>
      </c>
      <c r="AG444" s="39">
        <v>8.4547341520136055</v>
      </c>
      <c r="AH444" s="35">
        <v>3381.2447245365438</v>
      </c>
      <c r="AI444" s="35">
        <v>6808.6632540575811</v>
      </c>
      <c r="AJ444" s="35">
        <v>11172.842912104526</v>
      </c>
      <c r="AK444" s="35">
        <v>2341.2716874047187</v>
      </c>
      <c r="AL444" s="35">
        <v>4701.5333394903801</v>
      </c>
      <c r="AM444" s="35">
        <v>8633.4173619927406</v>
      </c>
      <c r="AN444" s="38">
        <v>8.6126777442254013E-2</v>
      </c>
      <c r="AO444" s="38">
        <v>8.4190441825516368E-2</v>
      </c>
      <c r="AP444" s="38">
        <v>8.5684683606688003E-2</v>
      </c>
      <c r="AQ444" s="36">
        <v>17.002705233874266</v>
      </c>
      <c r="AR444" s="36">
        <v>9.9565730643932984</v>
      </c>
      <c r="AS444" s="36">
        <v>11.078280805896</v>
      </c>
      <c r="AT444" s="36">
        <v>9.5503608265672479</v>
      </c>
      <c r="AU444" s="36">
        <v>20.409199099428509</v>
      </c>
      <c r="AV444" s="36">
        <v>70.712514708957158</v>
      </c>
      <c r="AW444" s="36">
        <v>156.22421402226107</v>
      </c>
      <c r="AX444" s="36">
        <v>129.85154673268454</v>
      </c>
      <c r="AY444" s="36">
        <v>98.143912262285269</v>
      </c>
      <c r="AZ444" s="40">
        <v>0.99587337292800515</v>
      </c>
      <c r="BA444" s="40">
        <v>0.996095538749183</v>
      </c>
      <c r="BB444" s="40">
        <v>0.99541173855445009</v>
      </c>
      <c r="BC444" s="40">
        <v>0.99592086604987151</v>
      </c>
      <c r="BD444" s="40">
        <v>0.99565903342043716</v>
      </c>
      <c r="BE444" s="40">
        <v>0.99180944094973811</v>
      </c>
      <c r="BF444" s="36">
        <v>139.32949027433099</v>
      </c>
      <c r="BG444" s="36">
        <v>142.53399483126421</v>
      </c>
      <c r="BH444" s="36">
        <v>140.04836681293827</v>
      </c>
      <c r="BJ444" s="41"/>
      <c r="BK444" s="41"/>
      <c r="BL444" s="35">
        <v>32</v>
      </c>
      <c r="BM444" s="35">
        <v>26</v>
      </c>
      <c r="BN444" s="35">
        <v>20</v>
      </c>
      <c r="BO444" s="35">
        <v>2496</v>
      </c>
      <c r="BP444" s="35">
        <v>1248</v>
      </c>
      <c r="BQ444" s="35">
        <v>480</v>
      </c>
      <c r="BR444" s="35">
        <v>4224</v>
      </c>
      <c r="BS444" s="34">
        <v>134.70782057444254</v>
      </c>
      <c r="BT444" s="35">
        <v>10</v>
      </c>
      <c r="BU444" s="35">
        <v>19</v>
      </c>
      <c r="BV444" s="35">
        <v>41</v>
      </c>
      <c r="BW444" s="35">
        <v>19</v>
      </c>
      <c r="BX444" s="37"/>
      <c r="BY444" s="40">
        <v>0.98912168002610112</v>
      </c>
      <c r="CA444" s="38">
        <v>8.5436415031207413E-2</v>
      </c>
      <c r="CB444" s="38">
        <v>8.5504440346903576E-2</v>
      </c>
      <c r="CC444" s="36">
        <v>41.989270100990936</v>
      </c>
      <c r="CD444" s="36">
        <v>38.037559104163563</v>
      </c>
      <c r="CE444" s="35">
        <v>143.59495410282594</v>
      </c>
      <c r="CF444" s="36">
        <v>18.586668625831333</v>
      </c>
      <c r="CG444" s="42">
        <v>0.98912168002610112</v>
      </c>
      <c r="CH444" s="35">
        <v>3753.6382749059394</v>
      </c>
      <c r="CI444" s="42">
        <v>0.9951095568088737</v>
      </c>
      <c r="CJ444" s="42">
        <v>0.99517925159243115</v>
      </c>
      <c r="CK444" s="43">
        <v>0.85015548608572733</v>
      </c>
      <c r="CM444" s="39"/>
      <c r="CN444" s="35"/>
      <c r="CO444" s="42">
        <v>0.99513589641586198</v>
      </c>
      <c r="CQ444" s="37">
        <v>0.99464157227387739</v>
      </c>
    </row>
    <row r="445" spans="1:95" ht="11.25" customHeight="1">
      <c r="A445" s="33">
        <v>44285</v>
      </c>
      <c r="B445" s="34">
        <v>190.93239053090414</v>
      </c>
      <c r="C445" s="35">
        <v>173.18418906132382</v>
      </c>
      <c r="D445" s="35">
        <v>173.18418906132382</v>
      </c>
      <c r="E445" s="35">
        <v>161.47558953364691</v>
      </c>
      <c r="F445" s="34">
        <v>148.76323080062866</v>
      </c>
      <c r="G445" s="36">
        <v>13.82036022345225</v>
      </c>
      <c r="H445" s="34">
        <v>13.82036022345225</v>
      </c>
      <c r="I445" s="34">
        <v>3470.9732818603516</v>
      </c>
      <c r="J445" s="35">
        <v>1030.8445250048919</v>
      </c>
      <c r="K445" s="35">
        <v>364.64521060857692</v>
      </c>
      <c r="L445" s="34">
        <v>613.00932057698571</v>
      </c>
      <c r="M445" s="34">
        <v>18.409013102451961</v>
      </c>
      <c r="N445" s="35">
        <v>9.6889542644483999</v>
      </c>
      <c r="O445" s="35">
        <v>18.409013102451961</v>
      </c>
      <c r="P445" s="35">
        <v>39.724712484238445</v>
      </c>
      <c r="Q445" s="34">
        <v>9348.1697998046875</v>
      </c>
      <c r="R445" s="34">
        <v>401.53997643788654</v>
      </c>
      <c r="U445" s="36">
        <v>24.748823907640244</v>
      </c>
      <c r="V445" s="38">
        <v>1.0085857186660876</v>
      </c>
      <c r="W445" s="36">
        <v>15.434149825859359</v>
      </c>
      <c r="X445" s="35">
        <v>4083.9826024373374</v>
      </c>
      <c r="Y445" s="34">
        <v>2075.4835462468827</v>
      </c>
      <c r="Z445" s="35">
        <v>2008.4990561904544</v>
      </c>
      <c r="AA445" s="34">
        <v>977.65453118556263</v>
      </c>
      <c r="AB445" s="34">
        <v>17.748201469580334</v>
      </c>
      <c r="AC445" s="34">
        <v>11.708599527676901</v>
      </c>
      <c r="AD445" s="34">
        <v>12.822365333636602</v>
      </c>
      <c r="AE445" s="39">
        <v>13.684506898331096</v>
      </c>
      <c r="AF445" s="39">
        <v>11.044762767909557</v>
      </c>
      <c r="AG445" s="39">
        <v>7.8138259416123628</v>
      </c>
      <c r="AH445" s="35">
        <v>3391.8319982098674</v>
      </c>
      <c r="AI445" s="35">
        <v>6948.788472913302</v>
      </c>
      <c r="AJ445" s="35">
        <v>11058.606913615697</v>
      </c>
      <c r="AK445" s="35">
        <v>2333.281917218656</v>
      </c>
      <c r="AL445" s="35">
        <v>4752.2953122336367</v>
      </c>
      <c r="AM445" s="35">
        <v>8687.7050154975204</v>
      </c>
      <c r="AN445" s="38">
        <v>8.8124130572880488E-2</v>
      </c>
      <c r="AO445" s="38">
        <v>8.5794682856304538E-2</v>
      </c>
      <c r="AP445" s="38">
        <v>8.0368975043563939E-2</v>
      </c>
      <c r="AQ445" s="36">
        <v>17.215692666398134</v>
      </c>
      <c r="AR445" s="36">
        <v>10.319300597527633</v>
      </c>
      <c r="AS445" s="36">
        <v>11.426274397588784</v>
      </c>
      <c r="AT445" s="36">
        <v>9.8580194083660331</v>
      </c>
      <c r="AU445" s="36">
        <v>20.632470006543546</v>
      </c>
      <c r="AV445" s="36">
        <v>66.041025026828862</v>
      </c>
      <c r="AW445" s="36">
        <v>156.6199647578907</v>
      </c>
      <c r="AX445" s="36">
        <v>129.8400975783772</v>
      </c>
      <c r="AY445" s="36">
        <v>98.059148428619139</v>
      </c>
      <c r="AZ445" s="40">
        <v>0.99584749952719043</v>
      </c>
      <c r="BA445" s="40">
        <v>0.99612629016234266</v>
      </c>
      <c r="BB445" s="40">
        <v>0.99542747913132701</v>
      </c>
      <c r="BC445" s="40">
        <v>0.9957750414402915</v>
      </c>
      <c r="BD445" s="40">
        <v>0.99565842005789706</v>
      </c>
      <c r="BE445" s="40">
        <v>0.99239833478357953</v>
      </c>
      <c r="BF445" s="36">
        <v>136.17155621269649</v>
      </c>
      <c r="BG445" s="36">
        <v>139.86880772201832</v>
      </c>
      <c r="BH445" s="36">
        <v>149.31134798590389</v>
      </c>
      <c r="BJ445" s="41"/>
      <c r="BK445" s="41"/>
      <c r="BL445" s="35">
        <v>31.104166666666668</v>
      </c>
      <c r="BM445" s="35">
        <v>25.104166666666668</v>
      </c>
      <c r="BN445" s="35">
        <v>17.760416666666668</v>
      </c>
      <c r="BO445" s="35">
        <v>2426.125</v>
      </c>
      <c r="BP445" s="35">
        <v>1205</v>
      </c>
      <c r="BQ445" s="35">
        <v>426.25</v>
      </c>
      <c r="BR445" s="35">
        <v>4057.375</v>
      </c>
      <c r="BS445" s="34">
        <v>134.93861285845438</v>
      </c>
      <c r="BT445" s="35">
        <v>10</v>
      </c>
      <c r="BU445" s="35">
        <v>19</v>
      </c>
      <c r="BV445" s="35">
        <v>41</v>
      </c>
      <c r="BW445" s="35">
        <v>19</v>
      </c>
      <c r="BX445" s="37"/>
      <c r="BY445" s="40">
        <v>0.98899656319983731</v>
      </c>
      <c r="CA445" s="38">
        <v>8.6137882418885536E-2</v>
      </c>
      <c r="CB445" s="38">
        <v>8.6617585197398761E-2</v>
      </c>
      <c r="CC445" s="36">
        <v>42.279166330893837</v>
      </c>
      <c r="CD445" s="36">
        <v>38.961267661514555</v>
      </c>
      <c r="CE445" s="35">
        <v>144.1433276883505</v>
      </c>
      <c r="CF445" s="36">
        <v>19.069262680104018</v>
      </c>
      <c r="CG445" s="42">
        <v>0.98899656319983731</v>
      </c>
      <c r="CH445" s="35">
        <v>3719.2726098794074</v>
      </c>
      <c r="CI445" s="42">
        <v>0.99505037273859609</v>
      </c>
      <c r="CJ445" s="42">
        <v>0.9951974495328515</v>
      </c>
      <c r="CK445" s="43">
        <v>0.84989913516988558</v>
      </c>
      <c r="CM445" s="39"/>
      <c r="CN445" s="35"/>
      <c r="CO445" s="42">
        <v>0.99500960226835622</v>
      </c>
      <c r="CQ445" s="37">
        <v>1.0085857186660876</v>
      </c>
    </row>
    <row r="446" spans="1:95" ht="11.25" customHeight="1">
      <c r="A446" s="33">
        <v>44284</v>
      </c>
      <c r="B446" s="34">
        <v>189.79877694447836</v>
      </c>
      <c r="C446" s="35">
        <v>171.96090934673947</v>
      </c>
      <c r="D446" s="35">
        <v>171.96090934673947</v>
      </c>
      <c r="E446" s="35">
        <v>160.13925886154178</v>
      </c>
      <c r="F446" s="34">
        <v>147.36938635508218</v>
      </c>
      <c r="G446" s="36">
        <v>13.796321113904318</v>
      </c>
      <c r="H446" s="34">
        <v>13.796321113904318</v>
      </c>
      <c r="I446" s="34">
        <v>3473.0374501546225</v>
      </c>
      <c r="J446" s="35">
        <v>1038.6654056537188</v>
      </c>
      <c r="K446" s="35">
        <v>324.58293926678715</v>
      </c>
      <c r="L446" s="34">
        <v>612.43433062235511</v>
      </c>
      <c r="M446" s="34">
        <v>17.94545551141103</v>
      </c>
      <c r="N446" s="35">
        <v>9.4449765849531726</v>
      </c>
      <c r="O446" s="35">
        <v>17.94545551141103</v>
      </c>
      <c r="P446" s="35">
        <v>38.724403998308013</v>
      </c>
      <c r="Q446" s="34">
        <v>8900.9977416992188</v>
      </c>
      <c r="R446" s="34">
        <v>398.77768262227374</v>
      </c>
      <c r="U446" s="36">
        <v>24.71189384107236</v>
      </c>
      <c r="V446" s="38">
        <v>1.0098554938800179</v>
      </c>
      <c r="W446" s="36">
        <v>14.72357097542233</v>
      </c>
      <c r="X446" s="35">
        <v>4085.4717807769775</v>
      </c>
      <c r="Y446" s="34">
        <v>2109.7891052341165</v>
      </c>
      <c r="Z446" s="35">
        <v>1975.6826755428613</v>
      </c>
      <c r="AA446" s="34">
        <v>937.0172698891422</v>
      </c>
      <c r="AB446" s="34">
        <v>17.837867597738903</v>
      </c>
      <c r="AC446" s="34">
        <v>11.821650485197702</v>
      </c>
      <c r="AD446" s="34">
        <v>12.914148757855097</v>
      </c>
      <c r="AE446" s="39">
        <v>13.910697397148022</v>
      </c>
      <c r="AF446" s="39">
        <v>11.128557917718416</v>
      </c>
      <c r="AG446" s="39">
        <v>6.9553486985740101</v>
      </c>
      <c r="AH446" s="35">
        <v>3297.4821741959381</v>
      </c>
      <c r="AI446" s="35">
        <v>6932.7847942551534</v>
      </c>
      <c r="AJ446" s="35">
        <v>10586.555122052352</v>
      </c>
      <c r="AK446" s="35">
        <v>2247.2568834876338</v>
      </c>
      <c r="AL446" s="35">
        <v>4673.0266503452822</v>
      </c>
      <c r="AM446" s="35">
        <v>8503.4123904743483</v>
      </c>
      <c r="AN446" s="38">
        <v>9.0110924821755617E-2</v>
      </c>
      <c r="AO446" s="38">
        <v>8.7132722203694668E-2</v>
      </c>
      <c r="AP446" s="38">
        <v>7.1940683531864863E-2</v>
      </c>
      <c r="AQ446" s="36">
        <v>17.436985476435421</v>
      </c>
      <c r="AR446" s="36">
        <v>10.815535239302044</v>
      </c>
      <c r="AS446" s="36">
        <v>11.970240678373914</v>
      </c>
      <c r="AT446" s="36">
        <v>10.155336377168764</v>
      </c>
      <c r="AU446" s="36">
        <v>20.635228444334153</v>
      </c>
      <c r="AV446" s="36">
        <v>58.620727374724076</v>
      </c>
      <c r="AW446" s="36">
        <v>155.89446249719117</v>
      </c>
      <c r="AX446" s="36">
        <v>128.97835701606695</v>
      </c>
      <c r="AY446" s="36">
        <v>97.634561562027471</v>
      </c>
      <c r="AZ446" s="40">
        <v>0.99579710861968973</v>
      </c>
      <c r="BA446" s="40">
        <v>0.9961597789068708</v>
      </c>
      <c r="BB446" s="40">
        <v>0.99544601599686167</v>
      </c>
      <c r="BC446" s="40">
        <v>0.99548100777806581</v>
      </c>
      <c r="BD446" s="40">
        <v>0.99558418344504651</v>
      </c>
      <c r="BE446" s="40">
        <v>0.99310621140280197</v>
      </c>
      <c r="BF446" s="36">
        <v>133.16920255492508</v>
      </c>
      <c r="BG446" s="36">
        <v>137.72093533296228</v>
      </c>
      <c r="BH446" s="36">
        <v>166.8040865178159</v>
      </c>
      <c r="BJ446" s="41"/>
      <c r="BK446" s="41"/>
      <c r="BL446" s="35">
        <v>30</v>
      </c>
      <c r="BM446" s="35">
        <v>24</v>
      </c>
      <c r="BN446" s="35">
        <v>15</v>
      </c>
      <c r="BO446" s="35">
        <v>2340</v>
      </c>
      <c r="BP446" s="35">
        <v>1152</v>
      </c>
      <c r="BQ446" s="35">
        <v>360</v>
      </c>
      <c r="BR446" s="35">
        <v>3852</v>
      </c>
      <c r="BS446" s="34">
        <v>133.56455882390341</v>
      </c>
      <c r="BT446" s="35">
        <v>10</v>
      </c>
      <c r="BU446" s="35">
        <v>19</v>
      </c>
      <c r="BV446" s="35">
        <v>41</v>
      </c>
      <c r="BW446" s="35">
        <v>19</v>
      </c>
      <c r="BX446" s="37"/>
      <c r="BY446" s="40">
        <v>0.98878057256272667</v>
      </c>
      <c r="CA446" s="38">
        <v>8.6250661377593602E-2</v>
      </c>
      <c r="CB446" s="38">
        <v>8.7522094011691517E-2</v>
      </c>
      <c r="CC446" s="36">
        <v>42.573666840791702</v>
      </c>
      <c r="CD446" s="36">
        <v>40.22276139411138</v>
      </c>
      <c r="CE446" s="35">
        <v>143.93472299438275</v>
      </c>
      <c r="CF446" s="36">
        <v>19.470935070011002</v>
      </c>
      <c r="CG446" s="42">
        <v>0.98878057256272667</v>
      </c>
      <c r="CH446" s="35">
        <v>3557.4081695559694</v>
      </c>
      <c r="CI446" s="42">
        <v>0.99495546907858734</v>
      </c>
      <c r="CJ446" s="42">
        <v>0.99513405657145737</v>
      </c>
      <c r="CK446" s="43">
        <v>0.85009458797292636</v>
      </c>
      <c r="CM446" s="39"/>
      <c r="CN446" s="35"/>
      <c r="CO446" s="42">
        <v>0.9949044852002723</v>
      </c>
      <c r="CQ446" s="37">
        <v>1.0098554938800179</v>
      </c>
    </row>
    <row r="447" spans="1:95" ht="11.25" customHeight="1">
      <c r="A447" s="33">
        <v>44283</v>
      </c>
      <c r="B447" s="34">
        <v>190.1935331026713</v>
      </c>
      <c r="C447" s="35">
        <v>172.45961336294809</v>
      </c>
      <c r="D447" s="35">
        <v>172.45961336294809</v>
      </c>
      <c r="E447" s="35">
        <v>160.67902054389316</v>
      </c>
      <c r="F447" s="34">
        <v>147.70944134394327</v>
      </c>
      <c r="G447" s="36">
        <v>13.88755789399147</v>
      </c>
      <c r="H447" s="34">
        <v>13.88755789399147</v>
      </c>
      <c r="I447" s="34">
        <v>3472.5381724039712</v>
      </c>
      <c r="J447" s="35">
        <v>1037.0857882552618</v>
      </c>
      <c r="K447" s="35">
        <v>325.2146189298727</v>
      </c>
      <c r="L447" s="34">
        <v>613.34926287333167</v>
      </c>
      <c r="M447" s="34">
        <v>17.533374031384785</v>
      </c>
      <c r="N447" s="35">
        <v>9.2280915954656759</v>
      </c>
      <c r="O447" s="35">
        <v>17.533374031384785</v>
      </c>
      <c r="P447" s="35">
        <v>37.835175541409271</v>
      </c>
      <c r="Q447" s="34">
        <v>8867.0711975097656</v>
      </c>
      <c r="R447" s="34">
        <v>399.77872403462726</v>
      </c>
      <c r="U447" s="36">
        <v>24.745983150270249</v>
      </c>
      <c r="V447" s="38">
        <v>1.0086833252126561</v>
      </c>
      <c r="W447" s="36">
        <v>14.387641007563072</v>
      </c>
      <c r="X447" s="35">
        <v>4085.8874352773028</v>
      </c>
      <c r="Y447" s="34">
        <v>2110.2377652188366</v>
      </c>
      <c r="Z447" s="35">
        <v>1975.6496700584662</v>
      </c>
      <c r="AA447" s="34">
        <v>938.56388180320437</v>
      </c>
      <c r="AB447" s="34">
        <v>17.733919739723206</v>
      </c>
      <c r="AC447" s="34">
        <v>11.780592819054922</v>
      </c>
      <c r="AD447" s="34">
        <v>12.996058940887451</v>
      </c>
      <c r="AE447" s="39">
        <v>13.913655594849471</v>
      </c>
      <c r="AF447" s="39">
        <v>11.111633445592091</v>
      </c>
      <c r="AG447" s="39">
        <v>6.9688846913544147</v>
      </c>
      <c r="AH447" s="35">
        <v>3289.9628111482484</v>
      </c>
      <c r="AI447" s="35">
        <v>6905.9021500686722</v>
      </c>
      <c r="AJ447" s="35">
        <v>10547.539825545928</v>
      </c>
      <c r="AK447" s="35">
        <v>2241.9052611028965</v>
      </c>
      <c r="AL447" s="35">
        <v>4659.0945883578261</v>
      </c>
      <c r="AM447" s="35">
        <v>8471.1992965472364</v>
      </c>
      <c r="AN447" s="38">
        <v>8.9805892556391542E-2</v>
      </c>
      <c r="AO447" s="38">
        <v>8.6566595935325841E-2</v>
      </c>
      <c r="AP447" s="38">
        <v>7.1626333323108748E-2</v>
      </c>
      <c r="AQ447" s="36">
        <v>17.333732227510961</v>
      </c>
      <c r="AR447" s="36">
        <v>10.769576075522526</v>
      </c>
      <c r="AS447" s="36">
        <v>12.017515063598767</v>
      </c>
      <c r="AT447" s="36">
        <v>9.9363925835473186</v>
      </c>
      <c r="AU447" s="36">
        <v>20.167480573020146</v>
      </c>
      <c r="AV447" s="36">
        <v>57.537440145670459</v>
      </c>
      <c r="AW447" s="36">
        <v>156.27562949128108</v>
      </c>
      <c r="AX447" s="36">
        <v>129.47395298779696</v>
      </c>
      <c r="AY447" s="36">
        <v>98.139852444897627</v>
      </c>
      <c r="AZ447" s="40">
        <v>0.99588381732467768</v>
      </c>
      <c r="BA447" s="40">
        <v>0.99623674220411906</v>
      </c>
      <c r="BB447" s="40">
        <v>0.99553366952931555</v>
      </c>
      <c r="BC447" s="40">
        <v>0.99556788025080989</v>
      </c>
      <c r="BD447" s="40">
        <v>0.99567137344165224</v>
      </c>
      <c r="BE447" s="40">
        <v>0.99320787551661993</v>
      </c>
      <c r="BF447" s="36">
        <v>133.6215214660316</v>
      </c>
      <c r="BG447" s="36">
        <v>138.6215995944352</v>
      </c>
      <c r="BH447" s="36">
        <v>167.53614827479169</v>
      </c>
      <c r="BJ447" s="41"/>
      <c r="BK447" s="41"/>
      <c r="BL447" s="35">
        <v>30.052083333333332</v>
      </c>
      <c r="BM447" s="35">
        <v>24</v>
      </c>
      <c r="BN447" s="35">
        <v>15.052083333333334</v>
      </c>
      <c r="BO447" s="35">
        <v>2344.0625</v>
      </c>
      <c r="BP447" s="35">
        <v>1152</v>
      </c>
      <c r="BQ447" s="35">
        <v>361.25</v>
      </c>
      <c r="BR447" s="35">
        <v>3857.3125</v>
      </c>
      <c r="BS447" s="34">
        <v>133.76610525449118</v>
      </c>
      <c r="BT447" s="35">
        <v>10</v>
      </c>
      <c r="BU447" s="35">
        <v>19</v>
      </c>
      <c r="BV447" s="35">
        <v>41</v>
      </c>
      <c r="BW447" s="35">
        <v>19</v>
      </c>
      <c r="BX447" s="37"/>
      <c r="BY447" s="40">
        <v>0.98901116208715201</v>
      </c>
      <c r="CA447" s="38">
        <v>8.5860588160325269E-2</v>
      </c>
      <c r="CB447" s="38">
        <v>8.7135889677316766E-2</v>
      </c>
      <c r="CC447" s="36">
        <v>42.510571499665581</v>
      </c>
      <c r="CD447" s="36">
        <v>40.120823366632251</v>
      </c>
      <c r="CE447" s="35">
        <v>144.31716090210432</v>
      </c>
      <c r="CF447" s="36">
        <v>19.053679622890211</v>
      </c>
      <c r="CG447" s="42">
        <v>0.98901116208715201</v>
      </c>
      <c r="CH447" s="35">
        <v>3547.2012606626795</v>
      </c>
      <c r="CI447" s="42">
        <v>0.99505712454891571</v>
      </c>
      <c r="CJ447" s="42">
        <v>0.99522339731440901</v>
      </c>
      <c r="CK447" s="43">
        <v>0.8498859127694729</v>
      </c>
      <c r="CM447" s="39"/>
      <c r="CN447" s="35"/>
      <c r="CO447" s="42">
        <v>0.99501368033129323</v>
      </c>
      <c r="CQ447" s="37">
        <v>1.0086833252126561</v>
      </c>
    </row>
    <row r="448" spans="1:95" ht="11.25" customHeight="1">
      <c r="A448" s="33">
        <v>44282</v>
      </c>
      <c r="B448" s="34">
        <v>192.20950428644815</v>
      </c>
      <c r="C448" s="35">
        <v>174.51048920551935</v>
      </c>
      <c r="D448" s="35">
        <v>174.51048920551935</v>
      </c>
      <c r="E448" s="35">
        <v>162.79581902424493</v>
      </c>
      <c r="F448" s="34">
        <v>149.71458307902017</v>
      </c>
      <c r="G448" s="36">
        <v>13.974327067534128</v>
      </c>
      <c r="H448" s="34">
        <v>13.974327067534128</v>
      </c>
      <c r="I448" s="34">
        <v>3467.6196339925132</v>
      </c>
      <c r="J448" s="35">
        <v>1010.2928220433422</v>
      </c>
      <c r="K448" s="35">
        <v>336.76427401444738</v>
      </c>
      <c r="L448" s="34">
        <v>613.07320022583008</v>
      </c>
      <c r="M448" s="34">
        <v>17.913660178581875</v>
      </c>
      <c r="N448" s="35">
        <v>9.4282421992536172</v>
      </c>
      <c r="O448" s="35">
        <v>17.913660178581875</v>
      </c>
      <c r="P448" s="35">
        <v>38.655793016939839</v>
      </c>
      <c r="Q448" s="34">
        <v>9192.1231791178379</v>
      </c>
      <c r="R448" s="34">
        <v>404.21662712097168</v>
      </c>
      <c r="U448" s="36">
        <v>24.438493737468018</v>
      </c>
      <c r="V448" s="38">
        <v>1.0193156388658879</v>
      </c>
      <c r="W448" s="36">
        <v>14.7389607187725</v>
      </c>
      <c r="X448" s="35">
        <v>4080.6928342183433</v>
      </c>
      <c r="Y448" s="34">
        <v>2120.5625379347234</v>
      </c>
      <c r="Z448" s="35">
        <v>1960.1302962836198</v>
      </c>
      <c r="AA448" s="34">
        <v>949.83747424027752</v>
      </c>
      <c r="AB448" s="34">
        <v>17.699015080928802</v>
      </c>
      <c r="AC448" s="34">
        <v>11.714670181274414</v>
      </c>
      <c r="AD448" s="34">
        <v>12.980058749516806</v>
      </c>
      <c r="AE448" s="39">
        <v>13.981731019349823</v>
      </c>
      <c r="AF448" s="39">
        <v>10.824565950464381</v>
      </c>
      <c r="AG448" s="39">
        <v>7.2163773003095875</v>
      </c>
      <c r="AH448" s="35">
        <v>3424.8804432843358</v>
      </c>
      <c r="AI448" s="35">
        <v>7048.6941790657465</v>
      </c>
      <c r="AJ448" s="35">
        <v>10899.344455446353</v>
      </c>
      <c r="AK448" s="35">
        <v>2325.1908551846122</v>
      </c>
      <c r="AL448" s="35">
        <v>4808.2887642084015</v>
      </c>
      <c r="AM448" s="35">
        <v>8696.0544766269704</v>
      </c>
      <c r="AN448" s="38">
        <v>9.0311646732454454E-2</v>
      </c>
      <c r="AO448" s="38">
        <v>8.4402253921968706E-2</v>
      </c>
      <c r="AP448" s="38">
        <v>7.4305262063695185E-2</v>
      </c>
      <c r="AQ448" s="36">
        <v>17.388672007849966</v>
      </c>
      <c r="AR448" s="36">
        <v>10.73275759165174</v>
      </c>
      <c r="AS448" s="36">
        <v>11.876255777508778</v>
      </c>
      <c r="AT448" s="36">
        <v>9.9398485129956544</v>
      </c>
      <c r="AU448" s="36">
        <v>19.654766900896909</v>
      </c>
      <c r="AV448" s="36">
        <v>59.924140909316804</v>
      </c>
      <c r="AW448" s="36">
        <v>157.80685661352283</v>
      </c>
      <c r="AX448" s="36">
        <v>130.72695152719893</v>
      </c>
      <c r="AY448" s="36">
        <v>98.993880566048276</v>
      </c>
      <c r="AZ448" s="40">
        <v>0.99594517491833812</v>
      </c>
      <c r="BA448" s="40">
        <v>0.99627442088920981</v>
      </c>
      <c r="BB448" s="40">
        <v>0.99555478945988229</v>
      </c>
      <c r="BC448" s="40">
        <v>0.99572514725368366</v>
      </c>
      <c r="BD448" s="40">
        <v>0.99591231561481874</v>
      </c>
      <c r="BE448" s="40">
        <v>0.99310904260427757</v>
      </c>
      <c r="BF448" s="36">
        <v>132.87322769730508</v>
      </c>
      <c r="BG448" s="36">
        <v>142.17629793505515</v>
      </c>
      <c r="BH448" s="36">
        <v>161.49596497908163</v>
      </c>
      <c r="BJ448" s="41"/>
      <c r="BK448" s="41"/>
      <c r="BL448" s="35">
        <v>31</v>
      </c>
      <c r="BM448" s="35">
        <v>24</v>
      </c>
      <c r="BN448" s="35">
        <v>16</v>
      </c>
      <c r="BO448" s="35">
        <v>2418</v>
      </c>
      <c r="BP448" s="35">
        <v>1152</v>
      </c>
      <c r="BQ448" s="35">
        <v>384</v>
      </c>
      <c r="BR448" s="35">
        <v>3954</v>
      </c>
      <c r="BS448" s="34">
        <v>135.75980663299561</v>
      </c>
      <c r="BT448" s="35">
        <v>10</v>
      </c>
      <c r="BU448" s="35">
        <v>19</v>
      </c>
      <c r="BV448" s="35">
        <v>41</v>
      </c>
      <c r="BW448" s="35">
        <v>19</v>
      </c>
      <c r="BX448" s="37"/>
      <c r="BY448" s="40">
        <v>0.98914333609456362</v>
      </c>
      <c r="CA448" s="38">
        <v>8.5859619486097521E-2</v>
      </c>
      <c r="CB448" s="38">
        <v>8.7035452440475919E-2</v>
      </c>
      <c r="CC448" s="36">
        <v>42.393744011720024</v>
      </c>
      <c r="CD448" s="36">
        <v>39.997685377010484</v>
      </c>
      <c r="CE448" s="35">
        <v>145.55292764156675</v>
      </c>
      <c r="CF448" s="36">
        <v>19.000636124815859</v>
      </c>
      <c r="CG448" s="42">
        <v>0.98914333609456362</v>
      </c>
      <c r="CH448" s="35">
        <v>3667.3609163452775</v>
      </c>
      <c r="CI448" s="42">
        <v>0.9951153811726734</v>
      </c>
      <c r="CJ448" s="42">
        <v>0.99536646438534193</v>
      </c>
      <c r="CK448" s="43">
        <v>0.84976247291024931</v>
      </c>
      <c r="CM448" s="39"/>
      <c r="CN448" s="35"/>
      <c r="CO448" s="42">
        <v>0.99502756173598661</v>
      </c>
      <c r="CQ448" s="37">
        <v>1.0193156388658879</v>
      </c>
    </row>
    <row r="449" spans="1:95" ht="11.25" customHeight="1">
      <c r="A449" s="33">
        <v>44281</v>
      </c>
      <c r="B449" s="34">
        <v>188.90008544921875</v>
      </c>
      <c r="C449" s="35">
        <v>171.92103906472525</v>
      </c>
      <c r="D449" s="35">
        <v>171.92103906472525</v>
      </c>
      <c r="E449" s="35">
        <v>160.76404511928558</v>
      </c>
      <c r="F449" s="34">
        <v>147.94551515579224</v>
      </c>
      <c r="G449" s="36">
        <v>13.937159260114035</v>
      </c>
      <c r="H449" s="34">
        <v>13.937159260114035</v>
      </c>
      <c r="I449" s="34">
        <v>3392.7049407958984</v>
      </c>
      <c r="J449" s="35">
        <v>988.46638639273522</v>
      </c>
      <c r="K449" s="35">
        <v>329.48879546424507</v>
      </c>
      <c r="L449" s="34">
        <v>598.25861867268884</v>
      </c>
      <c r="M449" s="34">
        <v>18.461864858865738</v>
      </c>
      <c r="N449" s="35">
        <v>9.7167709783503877</v>
      </c>
      <c r="O449" s="35">
        <v>18.461864858865738</v>
      </c>
      <c r="P449" s="35">
        <v>39.838761011236592</v>
      </c>
      <c r="Q449" s="34">
        <v>9352.0927937825527</v>
      </c>
      <c r="R449" s="34">
        <v>386.69238185882568</v>
      </c>
      <c r="U449" s="36">
        <v>24.207136101192898</v>
      </c>
      <c r="V449" s="38">
        <v>1.0274039989180925</v>
      </c>
      <c r="W449" s="36">
        <v>15.190011323060045</v>
      </c>
      <c r="X449" s="35">
        <v>3990.9635594685874</v>
      </c>
      <c r="Y449" s="34">
        <v>2074.7497589389181</v>
      </c>
      <c r="Z449" s="35">
        <v>1916.2138005296692</v>
      </c>
      <c r="AA449" s="34">
        <v>927.74741413693391</v>
      </c>
      <c r="AB449" s="34">
        <v>16.979046384493511</v>
      </c>
      <c r="AC449" s="34">
        <v>11.156993945439657</v>
      </c>
      <c r="AD449" s="34">
        <v>12.36975759267807</v>
      </c>
      <c r="AE449" s="39">
        <v>13.679668740256604</v>
      </c>
      <c r="AF449" s="39">
        <v>10.590711282779306</v>
      </c>
      <c r="AG449" s="39">
        <v>7.0604741885195379</v>
      </c>
      <c r="AH449" s="35">
        <v>3490.3739252926985</v>
      </c>
      <c r="AI449" s="35">
        <v>7189.5147862165632</v>
      </c>
      <c r="AJ449" s="35">
        <v>11127.17329706425</v>
      </c>
      <c r="AK449" s="35">
        <v>2369.1377575650959</v>
      </c>
      <c r="AL449" s="35">
        <v>4902.0476365485165</v>
      </c>
      <c r="AM449" s="35">
        <v>8873.514855721578</v>
      </c>
      <c r="AN449" s="38">
        <v>9.0864253563956082E-2</v>
      </c>
      <c r="AO449" s="38">
        <v>8.5015669782541103E-2</v>
      </c>
      <c r="AP449" s="38">
        <v>7.5366406894272389E-2</v>
      </c>
      <c r="AQ449" s="36">
        <v>17.250622666070811</v>
      </c>
      <c r="AR449" s="36">
        <v>10.579745401512964</v>
      </c>
      <c r="AS449" s="36">
        <v>11.730889215506018</v>
      </c>
      <c r="AT449" s="36">
        <v>9.9148579420646534</v>
      </c>
      <c r="AU449" s="36">
        <v>19.593830661316662</v>
      </c>
      <c r="AV449" s="36">
        <v>59.685223718321865</v>
      </c>
      <c r="AW449" s="36">
        <v>154.67629806392424</v>
      </c>
      <c r="AX449" s="36">
        <v>127.98745397344315</v>
      </c>
      <c r="AY449" s="36">
        <v>96.249240403873173</v>
      </c>
      <c r="AZ449" s="40">
        <v>0.99589860448286605</v>
      </c>
      <c r="BA449" s="40">
        <v>0.99623384629695999</v>
      </c>
      <c r="BB449" s="40">
        <v>0.99551037422498379</v>
      </c>
      <c r="BC449" s="40">
        <v>0.99581499306639942</v>
      </c>
      <c r="BD449" s="40">
        <v>0.99600292936461288</v>
      </c>
      <c r="BE449" s="40">
        <v>0.99327377880256362</v>
      </c>
      <c r="BF449" s="36">
        <v>132.06513595088998</v>
      </c>
      <c r="BG449" s="36">
        <v>141.15044944884187</v>
      </c>
      <c r="BH449" s="36">
        <v>159.22213217400923</v>
      </c>
      <c r="BJ449" s="41"/>
      <c r="BK449" s="41"/>
      <c r="BL449" s="35">
        <v>31</v>
      </c>
      <c r="BM449" s="35">
        <v>24</v>
      </c>
      <c r="BN449" s="35">
        <v>16</v>
      </c>
      <c r="BO449" s="35">
        <v>2418</v>
      </c>
      <c r="BP449" s="35">
        <v>1152</v>
      </c>
      <c r="BQ449" s="35">
        <v>384</v>
      </c>
      <c r="BR449" s="35">
        <v>3954</v>
      </c>
      <c r="BS449" s="34">
        <v>134.08857790629068</v>
      </c>
      <c r="BT449" s="35">
        <v>10</v>
      </c>
      <c r="BU449" s="35">
        <v>19</v>
      </c>
      <c r="BV449" s="35">
        <v>41</v>
      </c>
      <c r="BW449" s="35">
        <v>19</v>
      </c>
      <c r="BX449" s="37"/>
      <c r="BY449" s="40">
        <v>0.98901676363092794</v>
      </c>
      <c r="CA449" s="38">
        <v>8.6513051286753906E-2</v>
      </c>
      <c r="CB449" s="38">
        <v>8.7655163620266499E-2</v>
      </c>
      <c r="CC449" s="36">
        <v>40.505797922611237</v>
      </c>
      <c r="CD449" s="36">
        <v>39.561257283089795</v>
      </c>
      <c r="CE449" s="35">
        <v>142.32154907393812</v>
      </c>
      <c r="CF449" s="36">
        <v>18.942160465062035</v>
      </c>
      <c r="CG449" s="42">
        <v>0.98901676363092794</v>
      </c>
      <c r="CH449" s="35">
        <v>3738.7869700792558</v>
      </c>
      <c r="CI449" s="42">
        <v>0.99506207093193266</v>
      </c>
      <c r="CJ449" s="42">
        <v>0.99546853839961391</v>
      </c>
      <c r="CK449" s="43">
        <v>0.85009669726166348</v>
      </c>
      <c r="CM449" s="39"/>
      <c r="CN449" s="35"/>
      <c r="CO449" s="42">
        <v>0.99504286472932668</v>
      </c>
      <c r="CQ449" s="37">
        <v>1.0274039989180925</v>
      </c>
    </row>
    <row r="450" spans="1:95" ht="11.25" customHeight="1">
      <c r="A450" s="33">
        <v>44280</v>
      </c>
      <c r="B450" s="34">
        <v>190.42531400981701</v>
      </c>
      <c r="C450" s="35">
        <v>172.91244229768452</v>
      </c>
      <c r="D450" s="35">
        <v>172.91244229768452</v>
      </c>
      <c r="E450" s="35">
        <v>161.31844253540038</v>
      </c>
      <c r="F450" s="34">
        <v>148.63401746247945</v>
      </c>
      <c r="G450" s="36">
        <v>13.882222366333007</v>
      </c>
      <c r="H450" s="34">
        <v>13.882222366333007</v>
      </c>
      <c r="I450" s="34">
        <v>3438.3295538651314</v>
      </c>
      <c r="J450" s="35">
        <v>1010.9721267686929</v>
      </c>
      <c r="K450" s="35">
        <v>349.88106390901942</v>
      </c>
      <c r="L450" s="34">
        <v>606.93559827302636</v>
      </c>
      <c r="M450" s="34">
        <v>18.199284934997557</v>
      </c>
      <c r="N450" s="35">
        <v>9.5785710184197672</v>
      </c>
      <c r="O450" s="35">
        <v>18.199284934997557</v>
      </c>
      <c r="P450" s="35">
        <v>39.272141175521043</v>
      </c>
      <c r="Q450" s="34">
        <v>9324.1174444901317</v>
      </c>
      <c r="R450" s="34">
        <v>395.27043906763981</v>
      </c>
      <c r="U450" s="36">
        <v>24.046423435211182</v>
      </c>
      <c r="V450" s="38">
        <v>1.0330678141382501</v>
      </c>
      <c r="W450" s="36">
        <v>15.134908507609785</v>
      </c>
      <c r="X450" s="35">
        <v>4045.2651521381576</v>
      </c>
      <c r="Y450" s="34">
        <v>2077.4763631874193</v>
      </c>
      <c r="Z450" s="35">
        <v>1967.7887889507388</v>
      </c>
      <c r="AA450" s="34">
        <v>956.81666218204577</v>
      </c>
      <c r="AB450" s="34">
        <v>17.512871712132505</v>
      </c>
      <c r="AC450" s="34">
        <v>11.593999762284128</v>
      </c>
      <c r="AD450" s="34">
        <v>12.807490228351794</v>
      </c>
      <c r="AE450" s="39">
        <v>13.697646350686282</v>
      </c>
      <c r="AF450" s="39">
        <v>10.831844215378853</v>
      </c>
      <c r="AG450" s="39">
        <v>7.4974513694789877</v>
      </c>
      <c r="AH450" s="35">
        <v>3439.1442504035949</v>
      </c>
      <c r="AI450" s="35">
        <v>7053.713419183834</v>
      </c>
      <c r="AJ450" s="35">
        <v>11097.338779205762</v>
      </c>
      <c r="AK450" s="35">
        <v>2351.3779943143336</v>
      </c>
      <c r="AL450" s="35">
        <v>4820.994008200365</v>
      </c>
      <c r="AM450" s="35">
        <v>8772.2057003585342</v>
      </c>
      <c r="AN450" s="38">
        <v>9.0663825270317883E-2</v>
      </c>
      <c r="AO450" s="38">
        <v>8.6597236367517913E-2</v>
      </c>
      <c r="AP450" s="38">
        <v>7.9497364047196206E-2</v>
      </c>
      <c r="AQ450" s="36">
        <v>17.325118483615888</v>
      </c>
      <c r="AR450" s="36">
        <v>10.542555175287495</v>
      </c>
      <c r="AS450" s="36">
        <v>11.70890352670278</v>
      </c>
      <c r="AT450" s="36">
        <v>9.9149622611939705</v>
      </c>
      <c r="AU450" s="36">
        <v>20.197792150699783</v>
      </c>
      <c r="AV450" s="36">
        <v>63.547698130371636</v>
      </c>
      <c r="AW450" s="36">
        <v>156.07765867093821</v>
      </c>
      <c r="AX450" s="36">
        <v>129.21924643388263</v>
      </c>
      <c r="AY450" s="36">
        <v>97.429339836691838</v>
      </c>
      <c r="AZ450" s="40">
        <v>0.99592640101184038</v>
      </c>
      <c r="BA450" s="40">
        <v>0.99622499324744218</v>
      </c>
      <c r="BB450" s="40">
        <v>0.99552311670325788</v>
      </c>
      <c r="BC450" s="40">
        <v>0.99578333969052679</v>
      </c>
      <c r="BD450" s="40">
        <v>0.99581045068375029</v>
      </c>
      <c r="BE450" s="40">
        <v>0.99275579024238181</v>
      </c>
      <c r="BF450" s="36">
        <v>132.35708910606311</v>
      </c>
      <c r="BG450" s="36">
        <v>138.57255154277794</v>
      </c>
      <c r="BH450" s="36">
        <v>150.94840116806651</v>
      </c>
      <c r="BJ450" s="41"/>
      <c r="BK450" s="41"/>
      <c r="BL450" s="35">
        <v>29.231578947368423</v>
      </c>
      <c r="BM450" s="35">
        <v>23.11578947368421</v>
      </c>
      <c r="BN450" s="35">
        <v>16</v>
      </c>
      <c r="BO450" s="35">
        <v>2280.0631578947368</v>
      </c>
      <c r="BP450" s="35">
        <v>1109.5578947368422</v>
      </c>
      <c r="BQ450" s="35">
        <v>384</v>
      </c>
      <c r="BR450" s="35">
        <v>3773.621052631579</v>
      </c>
      <c r="BS450" s="34">
        <v>134.74142439992804</v>
      </c>
      <c r="BT450" s="35">
        <v>10</v>
      </c>
      <c r="BU450" s="35">
        <v>19</v>
      </c>
      <c r="BV450" s="35">
        <v>41</v>
      </c>
      <c r="BW450" s="35">
        <v>19</v>
      </c>
      <c r="BX450" s="37"/>
      <c r="BY450" s="40">
        <v>0.98915330786678812</v>
      </c>
      <c r="CA450" s="38">
        <v>8.7575883025722417E-2</v>
      </c>
      <c r="CB450" s="38">
        <v>8.8331837821474066E-2</v>
      </c>
      <c r="CC450" s="36">
        <v>41.914361702768424</v>
      </c>
      <c r="CD450" s="36">
        <v>39.576577185606169</v>
      </c>
      <c r="CE450" s="35">
        <v>143.59737416951572</v>
      </c>
      <c r="CF450" s="36">
        <v>19.06842331655513</v>
      </c>
      <c r="CG450" s="42">
        <v>0.98915330786678812</v>
      </c>
      <c r="CH450" s="35">
        <v>3730.8964228185523</v>
      </c>
      <c r="CI450" s="42">
        <v>0.99512200745544988</v>
      </c>
      <c r="CJ450" s="42">
        <v>0.99530760729665513</v>
      </c>
      <c r="CK450" s="43">
        <v>0.84996395157132643</v>
      </c>
      <c r="CM450" s="39"/>
      <c r="CN450" s="35"/>
      <c r="CO450" s="42">
        <v>0.9950098219285507</v>
      </c>
      <c r="CQ450" s="37">
        <v>1.0330678141382501</v>
      </c>
    </row>
    <row r="451" spans="1:95" ht="11.25" customHeight="1">
      <c r="A451" s="33">
        <v>44279</v>
      </c>
      <c r="B451" s="34">
        <v>191.4066380092076</v>
      </c>
      <c r="C451" s="35">
        <v>173.84758641606285</v>
      </c>
      <c r="D451" s="35">
        <v>173.84758641606285</v>
      </c>
      <c r="E451" s="35">
        <v>162.14246670405069</v>
      </c>
      <c r="F451" s="34">
        <v>149.12489128112793</v>
      </c>
      <c r="G451" s="36">
        <v>13.726562988190423</v>
      </c>
      <c r="H451" s="34">
        <v>13.726562988190423</v>
      </c>
      <c r="I451" s="34">
        <v>3454.758576892671</v>
      </c>
      <c r="J451" s="35">
        <v>1017.0809250372024</v>
      </c>
      <c r="K451" s="35">
        <v>353.7672782738095</v>
      </c>
      <c r="L451" s="34">
        <v>609.4616553896949</v>
      </c>
      <c r="M451" s="34">
        <v>17.260178043728782</v>
      </c>
      <c r="N451" s="35">
        <v>9.084304233541463</v>
      </c>
      <c r="O451" s="35">
        <v>17.260178043728782</v>
      </c>
      <c r="P451" s="35">
        <v>37.245647357520006</v>
      </c>
      <c r="Q451" s="34">
        <v>9105.7244996570407</v>
      </c>
      <c r="R451" s="34">
        <v>398.5080577305385</v>
      </c>
      <c r="U451" s="36">
        <v>24.284500890924026</v>
      </c>
      <c r="V451" s="38">
        <v>1.0246907729986794</v>
      </c>
      <c r="W451" s="36">
        <v>14.375003019156015</v>
      </c>
      <c r="X451" s="35">
        <v>4064.2202322823659</v>
      </c>
      <c r="Y451" s="34">
        <v>2083.9103735816593</v>
      </c>
      <c r="Z451" s="35">
        <v>1980.3098587007069</v>
      </c>
      <c r="AA451" s="34">
        <v>963.22893366350445</v>
      </c>
      <c r="AB451" s="34">
        <v>17.559051593144734</v>
      </c>
      <c r="AC451" s="34">
        <v>11.705119712012154</v>
      </c>
      <c r="AD451" s="34">
        <v>12.929141759872437</v>
      </c>
      <c r="AE451" s="39">
        <v>13.740068397241711</v>
      </c>
      <c r="AF451" s="39">
        <v>10.897295625398597</v>
      </c>
      <c r="AG451" s="39">
        <v>7.5807273915816316</v>
      </c>
      <c r="AH451" s="35">
        <v>3402.9569457724733</v>
      </c>
      <c r="AI451" s="35">
        <v>6977.94050375183</v>
      </c>
      <c r="AJ451" s="35">
        <v>11006.72673986975</v>
      </c>
      <c r="AK451" s="35">
        <v>2328.6373602647163</v>
      </c>
      <c r="AL451" s="35">
        <v>4769.7990384136601</v>
      </c>
      <c r="AM451" s="35">
        <v>8688.4150489728672</v>
      </c>
      <c r="AN451" s="38">
        <v>8.950459078976461E-2</v>
      </c>
      <c r="AO451" s="38">
        <v>8.5562181200446383E-2</v>
      </c>
      <c r="AP451" s="38">
        <v>7.8741018638712509E-2</v>
      </c>
      <c r="AQ451" s="36">
        <v>17.235295575032662</v>
      </c>
      <c r="AR451" s="36">
        <v>10.541070971709704</v>
      </c>
      <c r="AS451" s="36">
        <v>11.719494661394249</v>
      </c>
      <c r="AT451" s="36">
        <v>9.4473398953777412</v>
      </c>
      <c r="AU451" s="36">
        <v>19.320202648180267</v>
      </c>
      <c r="AV451" s="36">
        <v>61.026748974228752</v>
      </c>
      <c r="AW451" s="36">
        <v>157.30278394428893</v>
      </c>
      <c r="AX451" s="36">
        <v>130.50576927001669</v>
      </c>
      <c r="AY451" s="36">
        <v>98.651268996322145</v>
      </c>
      <c r="AZ451" s="40">
        <v>0.99609887551039344</v>
      </c>
      <c r="BA451" s="40">
        <v>0.99638136158259005</v>
      </c>
      <c r="BB451" s="40">
        <v>0.99571318276721554</v>
      </c>
      <c r="BC451" s="40">
        <v>0.99594297503914309</v>
      </c>
      <c r="BD451" s="40">
        <v>0.99594947240070608</v>
      </c>
      <c r="BE451" s="40">
        <v>0.99297607807289967</v>
      </c>
      <c r="BF451" s="36">
        <v>134.07133527023814</v>
      </c>
      <c r="BG451" s="36">
        <v>140.24887902153429</v>
      </c>
      <c r="BH451" s="36">
        <v>152.39833326337333</v>
      </c>
      <c r="BJ451" s="41"/>
      <c r="BK451" s="41"/>
      <c r="BL451" s="35">
        <v>29</v>
      </c>
      <c r="BM451" s="35">
        <v>23</v>
      </c>
      <c r="BN451" s="35">
        <v>16</v>
      </c>
      <c r="BO451" s="35">
        <v>2262</v>
      </c>
      <c r="BP451" s="35">
        <v>1104</v>
      </c>
      <c r="BQ451" s="35">
        <v>384</v>
      </c>
      <c r="BR451" s="35">
        <v>3750</v>
      </c>
      <c r="BS451" s="34">
        <v>135.4594078972226</v>
      </c>
      <c r="BT451" s="35">
        <v>10</v>
      </c>
      <c r="BU451" s="35">
        <v>19</v>
      </c>
      <c r="BV451" s="35">
        <v>41</v>
      </c>
      <c r="BW451" s="35">
        <v>19</v>
      </c>
      <c r="BX451" s="37"/>
      <c r="BY451" s="40">
        <v>0.98961958789333526</v>
      </c>
      <c r="CA451" s="38">
        <v>8.6520848177014442E-2</v>
      </c>
      <c r="CB451" s="38">
        <v>8.7241755618401598E-2</v>
      </c>
      <c r="CC451" s="36">
        <v>42.193313065029322</v>
      </c>
      <c r="CD451" s="36">
        <v>39.495861208136617</v>
      </c>
      <c r="CE451" s="35">
        <v>144.86275195272947</v>
      </c>
      <c r="CF451" s="36">
        <v>18.181129208263467</v>
      </c>
      <c r="CG451" s="42">
        <v>0.98961958789333526</v>
      </c>
      <c r="CH451" s="35">
        <v>3698.5565936354797</v>
      </c>
      <c r="CI451" s="42">
        <v>0.99533326647659515</v>
      </c>
      <c r="CJ451" s="42">
        <v>0.99547035068024436</v>
      </c>
      <c r="CK451" s="43">
        <v>0.85004216785579156</v>
      </c>
      <c r="CM451" s="39"/>
      <c r="CN451" s="35"/>
      <c r="CO451" s="42">
        <v>0.99524202547934348</v>
      </c>
      <c r="CQ451" s="37">
        <v>1.0246907729986794</v>
      </c>
    </row>
    <row r="452" spans="1:95" ht="11.25" customHeight="1">
      <c r="A452" s="33">
        <v>44278</v>
      </c>
      <c r="B452" s="34">
        <v>192.03561305999756</v>
      </c>
      <c r="C452" s="35">
        <v>174.24672911564508</v>
      </c>
      <c r="D452" s="35">
        <v>174.24672911564508</v>
      </c>
      <c r="E452" s="35">
        <v>162.3625420331955</v>
      </c>
      <c r="F452" s="34">
        <v>149.2670086224874</v>
      </c>
      <c r="G452" s="36">
        <v>13.820674081643423</v>
      </c>
      <c r="H452" s="34">
        <v>13.820674081643423</v>
      </c>
      <c r="I452" s="34">
        <v>3472.5680592854819</v>
      </c>
      <c r="J452" s="35">
        <v>1022.3240366536459</v>
      </c>
      <c r="K452" s="35">
        <v>355.59096927083334</v>
      </c>
      <c r="L452" s="34">
        <v>614.31104596455896</v>
      </c>
      <c r="M452" s="34">
        <v>17.206874221563339</v>
      </c>
      <c r="N452" s="35">
        <v>9.0562495902964937</v>
      </c>
      <c r="O452" s="35">
        <v>17.206874221563339</v>
      </c>
      <c r="P452" s="35">
        <v>37.130623320215626</v>
      </c>
      <c r="Q452" s="34">
        <v>8941.2470092773438</v>
      </c>
      <c r="R452" s="34">
        <v>402.58270931243896</v>
      </c>
      <c r="U452" s="36">
        <v>24.158634123978786</v>
      </c>
      <c r="V452" s="38">
        <v>1.0291093752954379</v>
      </c>
      <c r="W452" s="36">
        <v>14.330609351685172</v>
      </c>
      <c r="X452" s="35">
        <v>4086.879105250041</v>
      </c>
      <c r="Y452" s="34">
        <v>2094.6530533610025</v>
      </c>
      <c r="Z452" s="35">
        <v>1992.226051889038</v>
      </c>
      <c r="AA452" s="34">
        <v>969.90201523539235</v>
      </c>
      <c r="AB452" s="34">
        <v>17.788883944352467</v>
      </c>
      <c r="AC452" s="34">
        <v>11.884187082449595</v>
      </c>
      <c r="AD452" s="34">
        <v>13.037733793258667</v>
      </c>
      <c r="AE452" s="39">
        <v>13.810899252929687</v>
      </c>
      <c r="AF452" s="39">
        <v>10.953471821289064</v>
      </c>
      <c r="AG452" s="39">
        <v>7.6198064843750002</v>
      </c>
      <c r="AH452" s="35">
        <v>3311.386964593989</v>
      </c>
      <c r="AI452" s="35">
        <v>6783.6134725843594</v>
      </c>
      <c r="AJ452" s="35">
        <v>10688.782346395059</v>
      </c>
      <c r="AK452" s="35">
        <v>2266.6170081293326</v>
      </c>
      <c r="AL452" s="35">
        <v>4639.4726718273505</v>
      </c>
      <c r="AM452" s="35">
        <v>8442.2854568283983</v>
      </c>
      <c r="AN452" s="38">
        <v>8.9936617629181245E-2</v>
      </c>
      <c r="AO452" s="38">
        <v>8.5804176474240781E-2</v>
      </c>
      <c r="AP452" s="38">
        <v>7.8440987462332343E-2</v>
      </c>
      <c r="AQ452" s="36">
        <v>17.312138368208153</v>
      </c>
      <c r="AR452" s="36">
        <v>10.601742611028822</v>
      </c>
      <c r="AS452" s="36">
        <v>11.689228418265335</v>
      </c>
      <c r="AT452" s="36">
        <v>9.7676871893175949</v>
      </c>
      <c r="AU452" s="36">
        <v>19.989485802769575</v>
      </c>
      <c r="AV452" s="36">
        <v>63.206136650350146</v>
      </c>
      <c r="AW452" s="36">
        <v>158.0326932134827</v>
      </c>
      <c r="AX452" s="36">
        <v>131.37263250474791</v>
      </c>
      <c r="AY452" s="36">
        <v>99.968327078657126</v>
      </c>
      <c r="AZ452" s="40">
        <v>0.99600450823504116</v>
      </c>
      <c r="BA452" s="40">
        <v>0.9962912004361939</v>
      </c>
      <c r="BB452" s="40">
        <v>0.99560182802274433</v>
      </c>
      <c r="BC452" s="40">
        <v>0.99569063182960094</v>
      </c>
      <c r="BD452" s="40">
        <v>0.99569143150165473</v>
      </c>
      <c r="BE452" s="40">
        <v>0.9925131486048927</v>
      </c>
      <c r="BF452" s="36">
        <v>133.42729931736309</v>
      </c>
      <c r="BG452" s="36">
        <v>139.85333223963187</v>
      </c>
      <c r="BH452" s="36">
        <v>152.98124600690991</v>
      </c>
      <c r="BJ452" s="41"/>
      <c r="BK452" s="41"/>
      <c r="BL452" s="35">
        <v>29</v>
      </c>
      <c r="BM452" s="35">
        <v>23</v>
      </c>
      <c r="BN452" s="35">
        <v>16</v>
      </c>
      <c r="BO452" s="35">
        <v>2262</v>
      </c>
      <c r="BP452" s="35">
        <v>1104</v>
      </c>
      <c r="BQ452" s="35">
        <v>384</v>
      </c>
      <c r="BR452" s="35">
        <v>3750</v>
      </c>
      <c r="BS452" s="34">
        <v>135.40494728088379</v>
      </c>
      <c r="BT452" s="35">
        <v>10</v>
      </c>
      <c r="BU452" s="35">
        <v>19</v>
      </c>
      <c r="BV452" s="35">
        <v>41</v>
      </c>
      <c r="BW452" s="35">
        <v>19</v>
      </c>
      <c r="BX452" s="37"/>
      <c r="BY452" s="40">
        <v>0.98937085803393521</v>
      </c>
      <c r="CA452" s="38">
        <v>8.6774935632904476E-2</v>
      </c>
      <c r="CB452" s="38">
        <v>8.7542874424081443E-2</v>
      </c>
      <c r="CC452" s="36">
        <v>42.71080482006073</v>
      </c>
      <c r="CD452" s="36">
        <v>39.603109397502308</v>
      </c>
      <c r="CE452" s="35">
        <v>145.87449690499</v>
      </c>
      <c r="CF452" s="36">
        <v>18.810565440123828</v>
      </c>
      <c r="CG452" s="42">
        <v>0.98937085803393521</v>
      </c>
      <c r="CH452" s="35">
        <v>3597.574164668813</v>
      </c>
      <c r="CI452" s="42">
        <v>0.9952170897849586</v>
      </c>
      <c r="CJ452" s="42">
        <v>0.99518249040870488</v>
      </c>
      <c r="CK452" s="43">
        <v>0.84968700317672485</v>
      </c>
      <c r="CM452" s="39"/>
      <c r="CN452" s="35"/>
      <c r="CO452" s="42">
        <v>0.99507730295197661</v>
      </c>
      <c r="CQ452" s="37">
        <v>1.0291093752954379</v>
      </c>
    </row>
    <row r="453" spans="1:95" ht="11.25" customHeight="1">
      <c r="A453" s="33">
        <v>44277</v>
      </c>
      <c r="B453" s="34">
        <v>190.40141948064169</v>
      </c>
      <c r="C453" s="35">
        <v>172.53178004423779</v>
      </c>
      <c r="D453" s="35">
        <v>172.53178004423779</v>
      </c>
      <c r="E453" s="35">
        <v>160.39343964060149</v>
      </c>
      <c r="F453" s="34">
        <v>147.39696470896402</v>
      </c>
      <c r="G453" s="36">
        <v>13.737369298934937</v>
      </c>
      <c r="H453" s="34">
        <v>13.737369298934937</v>
      </c>
      <c r="I453" s="34">
        <v>3472.2975641886392</v>
      </c>
      <c r="J453" s="35">
        <v>1022.2444028971354</v>
      </c>
      <c r="K453" s="35">
        <v>355.56327057291668</v>
      </c>
      <c r="L453" s="34">
        <v>612.68864123026526</v>
      </c>
      <c r="M453" s="34">
        <v>16.265474637349445</v>
      </c>
      <c r="N453" s="35">
        <v>8.5607761249207606</v>
      </c>
      <c r="O453" s="35">
        <v>16.265474637349445</v>
      </c>
      <c r="P453" s="35">
        <v>35.099182112175122</v>
      </c>
      <c r="Q453" s="34">
        <v>8393.2994384765625</v>
      </c>
      <c r="R453" s="34">
        <v>398.86572074890137</v>
      </c>
      <c r="U453" s="36">
        <v>24.097269861786458</v>
      </c>
      <c r="V453" s="38">
        <v>1.0312718591621279</v>
      </c>
      <c r="W453" s="36">
        <v>13.546572140074613</v>
      </c>
      <c r="X453" s="35">
        <v>4084.9862054189043</v>
      </c>
      <c r="Y453" s="34">
        <v>2094.489890718587</v>
      </c>
      <c r="Z453" s="35">
        <v>1990.4963147003173</v>
      </c>
      <c r="AA453" s="34">
        <v>968.25191180318188</v>
      </c>
      <c r="AB453" s="34">
        <v>17.869639436403912</v>
      </c>
      <c r="AC453" s="34">
        <v>12.138340403636297</v>
      </c>
      <c r="AD453" s="34">
        <v>13.296320428450903</v>
      </c>
      <c r="AE453" s="39">
        <v>13.809823455287388</v>
      </c>
      <c r="AF453" s="39">
        <v>10.952618602469309</v>
      </c>
      <c r="AG453" s="39">
        <v>7.6192129408482145</v>
      </c>
      <c r="AH453" s="35">
        <v>3114.9568713504277</v>
      </c>
      <c r="AI453" s="35">
        <v>6386.440147532524</v>
      </c>
      <c r="AJ453" s="35">
        <v>10072.331176381991</v>
      </c>
      <c r="AK453" s="35">
        <v>2131.6984923464352</v>
      </c>
      <c r="AL453" s="35">
        <v>4365.8364509508783</v>
      </c>
      <c r="AM453" s="35">
        <v>7951.4168059214744</v>
      </c>
      <c r="AN453" s="38">
        <v>9.064579754745257E-2</v>
      </c>
      <c r="AO453" s="38">
        <v>8.6237233181746142E-2</v>
      </c>
      <c r="AP453" s="38">
        <v>7.8124609979826592E-2</v>
      </c>
      <c r="AQ453" s="36">
        <v>17.406286310071192</v>
      </c>
      <c r="AR453" s="36">
        <v>10.847029462718009</v>
      </c>
      <c r="AS453" s="36">
        <v>11.958102817877787</v>
      </c>
      <c r="AT453" s="36">
        <v>9.8375435187345914</v>
      </c>
      <c r="AU453" s="36">
        <v>20.120804419667135</v>
      </c>
      <c r="AV453" s="36">
        <v>63.564892611526616</v>
      </c>
      <c r="AW453" s="36">
        <v>157.11354188239721</v>
      </c>
      <c r="AX453" s="36">
        <v>130.97738566191703</v>
      </c>
      <c r="AY453" s="36">
        <v>100.57624475680132</v>
      </c>
      <c r="AZ453" s="40">
        <v>0.99598405864822959</v>
      </c>
      <c r="BA453" s="40">
        <v>0.99627437380669481</v>
      </c>
      <c r="BB453" s="40">
        <v>0.99558579521500667</v>
      </c>
      <c r="BC453" s="40">
        <v>0.99538511494282389</v>
      </c>
      <c r="BD453" s="40">
        <v>0.99539130596262138</v>
      </c>
      <c r="BE453" s="40">
        <v>0.99200584069946007</v>
      </c>
      <c r="BF453" s="36">
        <v>132.38341241046578</v>
      </c>
      <c r="BG453" s="36">
        <v>139.1510320688262</v>
      </c>
      <c r="BH453" s="36">
        <v>153.60076681469067</v>
      </c>
      <c r="BJ453" s="41"/>
      <c r="BK453" s="41"/>
      <c r="BL453" s="35">
        <v>29</v>
      </c>
      <c r="BM453" s="35">
        <v>23</v>
      </c>
      <c r="BN453" s="35">
        <v>16</v>
      </c>
      <c r="BO453" s="35">
        <v>2262</v>
      </c>
      <c r="BP453" s="35">
        <v>1104</v>
      </c>
      <c r="BQ453" s="35">
        <v>384</v>
      </c>
      <c r="BR453" s="35">
        <v>3750</v>
      </c>
      <c r="BS453" s="34">
        <v>133.67579873402914</v>
      </c>
      <c r="BT453" s="35">
        <v>10</v>
      </c>
      <c r="BU453" s="35">
        <v>19</v>
      </c>
      <c r="BV453" s="35">
        <v>41</v>
      </c>
      <c r="BW453" s="35">
        <v>19</v>
      </c>
      <c r="BX453" s="37"/>
      <c r="BY453" s="40">
        <v>0.98931462395053593</v>
      </c>
      <c r="CA453" s="38">
        <v>8.7231666939606364E-2</v>
      </c>
      <c r="CB453" s="38">
        <v>8.8065746591263705E-2</v>
      </c>
      <c r="CC453" s="36">
        <v>43.304300268491112</v>
      </c>
      <c r="CD453" s="36">
        <v>40.211418590666987</v>
      </c>
      <c r="CE453" s="35">
        <v>145.45259616145563</v>
      </c>
      <c r="CF453" s="36">
        <v>18.934258308277148</v>
      </c>
      <c r="CG453" s="42">
        <v>0.98931462395053593</v>
      </c>
      <c r="CH453" s="35">
        <v>3385.3678626696674</v>
      </c>
      <c r="CI453" s="42">
        <v>0.99519535976674545</v>
      </c>
      <c r="CJ453" s="42">
        <v>0.99484641219022096</v>
      </c>
      <c r="CK453" s="43">
        <v>0.85001451402271366</v>
      </c>
      <c r="CM453" s="39"/>
      <c r="CN453" s="35"/>
      <c r="CO453" s="42">
        <v>0.9950449327120251</v>
      </c>
      <c r="CQ453" s="37">
        <v>1.0312718591621279</v>
      </c>
    </row>
    <row r="454" spans="1:95" ht="11.25" customHeight="1">
      <c r="A454" s="33">
        <v>44276</v>
      </c>
      <c r="B454" s="34">
        <v>189.14513158798218</v>
      </c>
      <c r="C454" s="35">
        <v>171.65684293707213</v>
      </c>
      <c r="D454" s="35">
        <v>171.65684293707213</v>
      </c>
      <c r="E454" s="35">
        <v>159.95503230889639</v>
      </c>
      <c r="F454" s="34">
        <v>146.87564404805502</v>
      </c>
      <c r="G454" s="36">
        <v>13.842711597681046</v>
      </c>
      <c r="H454" s="34">
        <v>13.842711597681046</v>
      </c>
      <c r="I454" s="34">
        <v>3437.817512512207</v>
      </c>
      <c r="J454" s="35">
        <v>1012.0934756835937</v>
      </c>
      <c r="K454" s="35">
        <v>352.03251328124998</v>
      </c>
      <c r="L454" s="34">
        <v>607.30692990620935</v>
      </c>
      <c r="M454" s="34">
        <v>16.307521114746731</v>
      </c>
      <c r="N454" s="35">
        <v>8.5829058498666999</v>
      </c>
      <c r="O454" s="35">
        <v>16.307521114746731</v>
      </c>
      <c r="P454" s="35">
        <v>35.189913984453476</v>
      </c>
      <c r="Q454" s="34">
        <v>8542.329981486002</v>
      </c>
      <c r="R454" s="34">
        <v>391.16262213389081</v>
      </c>
      <c r="U454" s="36">
        <v>24.223764958205052</v>
      </c>
      <c r="V454" s="38">
        <v>1.0268200909678924</v>
      </c>
      <c r="W454" s="36">
        <v>13.581590216829069</v>
      </c>
      <c r="X454" s="35">
        <v>4045.1244424184165</v>
      </c>
      <c r="Y454" s="34">
        <v>2073.6915235473634</v>
      </c>
      <c r="Z454" s="35">
        <v>1971.4329188710531</v>
      </c>
      <c r="AA454" s="34">
        <v>959.33944318745932</v>
      </c>
      <c r="AB454" s="34">
        <v>17.488288650910061</v>
      </c>
      <c r="AC454" s="34">
        <v>11.701810628175735</v>
      </c>
      <c r="AD454" s="34">
        <v>12.848872651656469</v>
      </c>
      <c r="AE454" s="39">
        <v>13.67269136404855</v>
      </c>
      <c r="AF454" s="39">
        <v>10.843858668038504</v>
      </c>
      <c r="AG454" s="39">
        <v>7.5435538560267856</v>
      </c>
      <c r="AH454" s="35">
        <v>3171.503049100817</v>
      </c>
      <c r="AI454" s="35">
        <v>6500.2026361527769</v>
      </c>
      <c r="AJ454" s="35">
        <v>10247.722324972487</v>
      </c>
      <c r="AK454" s="35">
        <v>2170.5624268183142</v>
      </c>
      <c r="AL454" s="35">
        <v>4444.4358005817703</v>
      </c>
      <c r="AM454" s="35">
        <v>8091.5864034580763</v>
      </c>
      <c r="AN454" s="38">
        <v>9.0141511360069565E-2</v>
      </c>
      <c r="AO454" s="38">
        <v>8.576852768620262E-2</v>
      </c>
      <c r="AP454" s="38">
        <v>7.8012110045914615E-2</v>
      </c>
      <c r="AQ454" s="36">
        <v>17.285689882600245</v>
      </c>
      <c r="AR454" s="36">
        <v>10.607021708946009</v>
      </c>
      <c r="AS454" s="36">
        <v>11.714201186489603</v>
      </c>
      <c r="AT454" s="36">
        <v>9.5487922967986218</v>
      </c>
      <c r="AU454" s="36">
        <v>19.534596633942851</v>
      </c>
      <c r="AV454" s="36">
        <v>61.735709565976059</v>
      </c>
      <c r="AW454" s="36">
        <v>155.74837806000389</v>
      </c>
      <c r="AX454" s="36">
        <v>129.8225846279681</v>
      </c>
      <c r="AY454" s="36">
        <v>99.290644133426554</v>
      </c>
      <c r="AZ454" s="40">
        <v>0.9960457687169828</v>
      </c>
      <c r="BA454" s="40">
        <v>0.99633080061306944</v>
      </c>
      <c r="BB454" s="40">
        <v>0.99565104885125932</v>
      </c>
      <c r="BC454" s="40">
        <v>0.99560077508998646</v>
      </c>
      <c r="BD454" s="40">
        <v>0.99560470720909378</v>
      </c>
      <c r="BE454" s="40">
        <v>0.99237038245805642</v>
      </c>
      <c r="BF454" s="36">
        <v>133.12401599376443</v>
      </c>
      <c r="BG454" s="36">
        <v>139.91146080883945</v>
      </c>
      <c r="BH454" s="36">
        <v>153.82227186185978</v>
      </c>
      <c r="BJ454" s="41"/>
      <c r="BK454" s="41"/>
      <c r="BL454" s="35">
        <v>29</v>
      </c>
      <c r="BM454" s="35">
        <v>23</v>
      </c>
      <c r="BN454" s="35">
        <v>16</v>
      </c>
      <c r="BO454" s="35">
        <v>2262</v>
      </c>
      <c r="BP454" s="35">
        <v>1104</v>
      </c>
      <c r="BQ454" s="35">
        <v>384</v>
      </c>
      <c r="BR454" s="35">
        <v>3750</v>
      </c>
      <c r="BS454" s="34">
        <v>133.01039862632751</v>
      </c>
      <c r="BT454" s="35">
        <v>10</v>
      </c>
      <c r="BU454" s="35">
        <v>19</v>
      </c>
      <c r="BV454" s="35">
        <v>41</v>
      </c>
      <c r="BW454" s="35">
        <v>19</v>
      </c>
      <c r="BX454" s="37"/>
      <c r="BY454" s="40">
        <v>0.98947945645307356</v>
      </c>
      <c r="CA454" s="38">
        <v>8.6801452374167337E-2</v>
      </c>
      <c r="CB454" s="38">
        <v>8.7612054271913667E-2</v>
      </c>
      <c r="CC454" s="36">
        <v>42.038971930742264</v>
      </c>
      <c r="CD454" s="36">
        <v>39.606912778035856</v>
      </c>
      <c r="CE454" s="35">
        <v>144.0415421446003</v>
      </c>
      <c r="CF454" s="36">
        <v>18.382683663130514</v>
      </c>
      <c r="CG454" s="42">
        <v>0.98947945645307356</v>
      </c>
      <c r="CH454" s="35">
        <v>3446.3036032621876</v>
      </c>
      <c r="CI454" s="42">
        <v>0.99526811244972435</v>
      </c>
      <c r="CJ454" s="42">
        <v>0.99508517054699208</v>
      </c>
      <c r="CK454" s="43">
        <v>0.84986693523249801</v>
      </c>
      <c r="CM454" s="39"/>
      <c r="CN454" s="35"/>
      <c r="CO454" s="42">
        <v>0.99518927897774856</v>
      </c>
      <c r="CQ454" s="37">
        <v>1.0268200909678924</v>
      </c>
    </row>
    <row r="455" spans="1:95" ht="11.25" customHeight="1">
      <c r="A455" s="33">
        <v>44275</v>
      </c>
      <c r="B455" s="34">
        <v>192.16021601359049</v>
      </c>
      <c r="C455" s="35">
        <v>174.50868258873621</v>
      </c>
      <c r="D455" s="35">
        <v>174.50868258873621</v>
      </c>
      <c r="E455" s="35">
        <v>162.84709020455676</v>
      </c>
      <c r="F455" s="34">
        <v>149.49089686075845</v>
      </c>
      <c r="G455" s="36">
        <v>14.005995154380798</v>
      </c>
      <c r="H455" s="34">
        <v>14.005995154380798</v>
      </c>
      <c r="I455" s="34">
        <v>3470.4532012939453</v>
      </c>
      <c r="J455" s="35">
        <v>1021.7014224609375</v>
      </c>
      <c r="K455" s="35">
        <v>355.37440781250001</v>
      </c>
      <c r="L455" s="34">
        <v>613.06537183125818</v>
      </c>
      <c r="M455" s="34">
        <v>16.990182965993881</v>
      </c>
      <c r="N455" s="35">
        <v>8.9422015610494103</v>
      </c>
      <c r="O455" s="35">
        <v>16.990182965993881</v>
      </c>
      <c r="P455" s="35">
        <v>36.663026400302584</v>
      </c>
      <c r="Q455" s="34">
        <v>9000.6272277832031</v>
      </c>
      <c r="R455" s="34">
        <v>402.53745683034259</v>
      </c>
      <c r="U455" s="36">
        <v>24.252300968876586</v>
      </c>
      <c r="V455" s="38">
        <v>1.0258189989222535</v>
      </c>
      <c r="W455" s="36">
        <v>14.150139750204588</v>
      </c>
      <c r="X455" s="35">
        <v>4083.5185731252036</v>
      </c>
      <c r="Y455" s="34">
        <v>2093.3773710205078</v>
      </c>
      <c r="Z455" s="35">
        <v>1990.1412021046958</v>
      </c>
      <c r="AA455" s="34">
        <v>968.43977964375813</v>
      </c>
      <c r="AB455" s="34">
        <v>17.651533424854279</v>
      </c>
      <c r="AC455" s="34">
        <v>11.661592384179434</v>
      </c>
      <c r="AD455" s="34">
        <v>12.901493340730667</v>
      </c>
      <c r="AE455" s="39">
        <v>13.802488160574777</v>
      </c>
      <c r="AF455" s="39">
        <v>10.946800954938615</v>
      </c>
      <c r="AG455" s="39">
        <v>7.6151658816964289</v>
      </c>
      <c r="AH455" s="35">
        <v>3319.7247446235756</v>
      </c>
      <c r="AI455" s="35">
        <v>6804.1010275740064</v>
      </c>
      <c r="AJ455" s="35">
        <v>10726.968608385381</v>
      </c>
      <c r="AK455" s="35">
        <v>2271.9856825184957</v>
      </c>
      <c r="AL455" s="35">
        <v>4652.1812577835162</v>
      </c>
      <c r="AM455" s="35">
        <v>8469.9376985174749</v>
      </c>
      <c r="AN455" s="38">
        <v>8.9605496852366309E-2</v>
      </c>
      <c r="AO455" s="38">
        <v>8.5397592882669557E-2</v>
      </c>
      <c r="AP455" s="38">
        <v>7.8120454965422109E-2</v>
      </c>
      <c r="AQ455" s="36">
        <v>17.201576260483186</v>
      </c>
      <c r="AR455" s="36">
        <v>10.421882885198437</v>
      </c>
      <c r="AS455" s="36">
        <v>11.596800511531018</v>
      </c>
      <c r="AT455" s="36">
        <v>9.585284269311698</v>
      </c>
      <c r="AU455" s="36">
        <v>19.608949029412539</v>
      </c>
      <c r="AV455" s="36">
        <v>61.969752832993912</v>
      </c>
      <c r="AW455" s="36">
        <v>158.01323674199531</v>
      </c>
      <c r="AX455" s="36">
        <v>131.49593586817809</v>
      </c>
      <c r="AY455" s="36">
        <v>99.996625017690974</v>
      </c>
      <c r="AZ455" s="40">
        <v>0.99606414704553203</v>
      </c>
      <c r="BA455" s="40">
        <v>0.99634791036192583</v>
      </c>
      <c r="BB455" s="40">
        <v>0.99567139361524226</v>
      </c>
      <c r="BC455" s="40">
        <v>0.99578109829517658</v>
      </c>
      <c r="BD455" s="40">
        <v>0.99578499891924788</v>
      </c>
      <c r="BE455" s="40">
        <v>0.9926835645032146</v>
      </c>
      <c r="BF455" s="36">
        <v>133.92035557563122</v>
      </c>
      <c r="BG455" s="36">
        <v>140.51918321031809</v>
      </c>
      <c r="BH455" s="36">
        <v>153.60893642147212</v>
      </c>
      <c r="BJ455" s="41"/>
      <c r="BK455" s="41"/>
      <c r="BL455" s="35">
        <v>29</v>
      </c>
      <c r="BM455" s="35">
        <v>23</v>
      </c>
      <c r="BN455" s="35">
        <v>16</v>
      </c>
      <c r="BO455" s="35">
        <v>2262</v>
      </c>
      <c r="BP455" s="35">
        <v>1104</v>
      </c>
      <c r="BQ455" s="35">
        <v>384</v>
      </c>
      <c r="BR455" s="35">
        <v>3750</v>
      </c>
      <c r="BS455" s="34">
        <v>135.48563098907471</v>
      </c>
      <c r="BT455" s="35">
        <v>10</v>
      </c>
      <c r="BU455" s="35">
        <v>19</v>
      </c>
      <c r="BV455" s="35">
        <v>41</v>
      </c>
      <c r="BW455" s="35">
        <v>19</v>
      </c>
      <c r="BX455" s="37"/>
      <c r="BY455" s="40">
        <v>0.98952828437774487</v>
      </c>
      <c r="CA455" s="38">
        <v>8.6421360880152273E-2</v>
      </c>
      <c r="CB455" s="38">
        <v>8.7190621634464505E-2</v>
      </c>
      <c r="CC455" s="36">
        <v>42.214619149764381</v>
      </c>
      <c r="CD455" s="36">
        <v>39.220259657212637</v>
      </c>
      <c r="CE455" s="35">
        <v>145.87987016426203</v>
      </c>
      <c r="CF455" s="36">
        <v>18.452692589233308</v>
      </c>
      <c r="CG455" s="42">
        <v>0.98952828437774487</v>
      </c>
      <c r="CH455" s="35">
        <v>3607.3855463148134</v>
      </c>
      <c r="CI455" s="42">
        <v>0.99529016714519181</v>
      </c>
      <c r="CJ455" s="42">
        <v>0.99528674108816551</v>
      </c>
      <c r="CK455" s="43">
        <v>0.84986835229157132</v>
      </c>
      <c r="CM455" s="39"/>
      <c r="CN455" s="35"/>
      <c r="CO455" s="42">
        <v>0.99517095774572828</v>
      </c>
      <c r="CQ455" s="37">
        <v>1.0258189989222535</v>
      </c>
    </row>
    <row r="456" spans="1:95" ht="11.25" customHeight="1">
      <c r="A456" s="33">
        <v>44274</v>
      </c>
      <c r="B456" s="34">
        <v>192.84582614898682</v>
      </c>
      <c r="C456" s="35">
        <v>175.04020388921103</v>
      </c>
      <c r="D456" s="35">
        <v>175.04020388921103</v>
      </c>
      <c r="E456" s="35">
        <v>163.16034761071205</v>
      </c>
      <c r="F456" s="34">
        <v>150.17971277236938</v>
      </c>
      <c r="G456" s="36">
        <v>14.191284914811453</v>
      </c>
      <c r="H456" s="34">
        <v>14.191284914811453</v>
      </c>
      <c r="I456" s="34">
        <v>3470.4937438964844</v>
      </c>
      <c r="J456" s="35">
        <v>1021.713358203125</v>
      </c>
      <c r="K456" s="35">
        <v>355.37855937500001</v>
      </c>
      <c r="L456" s="34">
        <v>613.40021896362305</v>
      </c>
      <c r="M456" s="34">
        <v>17.352300226688385</v>
      </c>
      <c r="N456" s="35">
        <v>9.1327895929938858</v>
      </c>
      <c r="O456" s="35">
        <v>17.352300226688385</v>
      </c>
      <c r="P456" s="35">
        <v>37.444437331274933</v>
      </c>
      <c r="Q456" s="34">
        <v>9127.8637390136719</v>
      </c>
      <c r="R456" s="34">
        <v>404.46946112314862</v>
      </c>
      <c r="U456" s="36">
        <v>24.222287601894802</v>
      </c>
      <c r="V456" s="38">
        <v>1.0268719509801836</v>
      </c>
      <c r="W456" s="36">
        <v>14.451726251953525</v>
      </c>
      <c r="X456" s="35">
        <v>4083.8939628601074</v>
      </c>
      <c r="Y456" s="34">
        <v>2093.4018263183593</v>
      </c>
      <c r="Z456" s="35">
        <v>1990.4921365417481</v>
      </c>
      <c r="AA456" s="34">
        <v>968.77877833862306</v>
      </c>
      <c r="AB456" s="34">
        <v>17.805622259775799</v>
      </c>
      <c r="AC456" s="34">
        <v>11.879856278498968</v>
      </c>
      <c r="AD456" s="34">
        <v>13.071113348007202</v>
      </c>
      <c r="AE456" s="39">
        <v>13.802649404296874</v>
      </c>
      <c r="AF456" s="39">
        <v>10.946928837890626</v>
      </c>
      <c r="AG456" s="39">
        <v>7.6152548437500007</v>
      </c>
      <c r="AH456" s="35">
        <v>3365.0892264097661</v>
      </c>
      <c r="AI456" s="35">
        <v>6895.7482516795753</v>
      </c>
      <c r="AJ456" s="35">
        <v>10869.164063980919</v>
      </c>
      <c r="AK456" s="35">
        <v>2303.1682043454271</v>
      </c>
      <c r="AL456" s="35">
        <v>4715.3526275328459</v>
      </c>
      <c r="AM456" s="35">
        <v>8583.18679688048</v>
      </c>
      <c r="AN456" s="38">
        <v>8.9546464835054823E-2</v>
      </c>
      <c r="AO456" s="38">
        <v>8.5536300663649312E-2</v>
      </c>
      <c r="AP456" s="38">
        <v>7.8394876932652485E-2</v>
      </c>
      <c r="AQ456" s="36">
        <v>17.348625130207267</v>
      </c>
      <c r="AR456" s="36">
        <v>10.613231106650952</v>
      </c>
      <c r="AS456" s="36">
        <v>11.741762136855513</v>
      </c>
      <c r="AT456" s="36">
        <v>9.6670631344684814</v>
      </c>
      <c r="AU456" s="36">
        <v>19.779093923591617</v>
      </c>
      <c r="AV456" s="36">
        <v>62.520298009968982</v>
      </c>
      <c r="AW456" s="36">
        <v>158.28155303052532</v>
      </c>
      <c r="AX456" s="36">
        <v>131.4189891986193</v>
      </c>
      <c r="AY456" s="36">
        <v>99.750033478983241</v>
      </c>
      <c r="AZ456" s="40">
        <v>0.996034684060086</v>
      </c>
      <c r="BA456" s="40">
        <v>0.99632004187229417</v>
      </c>
      <c r="BB456" s="40">
        <v>0.99563746680371867</v>
      </c>
      <c r="BC456" s="40">
        <v>0.99580271075459026</v>
      </c>
      <c r="BD456" s="40">
        <v>0.99580538392651652</v>
      </c>
      <c r="BE456" s="40">
        <v>0.99271595743055574</v>
      </c>
      <c r="BF456" s="36">
        <v>134.00864034224108</v>
      </c>
      <c r="BG456" s="36">
        <v>140.29131382694558</v>
      </c>
      <c r="BH456" s="36">
        <v>153.07122696689692</v>
      </c>
      <c r="BJ456" s="41"/>
      <c r="BK456" s="41"/>
      <c r="BL456" s="35">
        <v>29</v>
      </c>
      <c r="BM456" s="35">
        <v>23</v>
      </c>
      <c r="BN456" s="35">
        <v>16</v>
      </c>
      <c r="BO456" s="35">
        <v>2262</v>
      </c>
      <c r="BP456" s="35">
        <v>1104</v>
      </c>
      <c r="BQ456" s="35">
        <v>384</v>
      </c>
      <c r="BR456" s="35">
        <v>3750</v>
      </c>
      <c r="BS456" s="34">
        <v>135.98423480987549</v>
      </c>
      <c r="BT456" s="35">
        <v>10</v>
      </c>
      <c r="BU456" s="35">
        <v>19</v>
      </c>
      <c r="BV456" s="35">
        <v>41</v>
      </c>
      <c r="BW456" s="35">
        <v>19</v>
      </c>
      <c r="BX456" s="37"/>
      <c r="BY456" s="40">
        <v>0.98945038475553437</v>
      </c>
      <c r="CA456" s="38">
        <v>8.6478958235820677E-2</v>
      </c>
      <c r="CB456" s="38">
        <v>8.7223949901787043E-2</v>
      </c>
      <c r="CC456" s="36">
        <v>42.756591886281967</v>
      </c>
      <c r="CD456" s="36">
        <v>39.703618373713731</v>
      </c>
      <c r="CE456" s="35">
        <v>145.94907052195188</v>
      </c>
      <c r="CF456" s="36">
        <v>18.612705839924974</v>
      </c>
      <c r="CG456" s="42">
        <v>0.98945038475553437</v>
      </c>
      <c r="CH456" s="35">
        <v>3656.3892024073925</v>
      </c>
      <c r="CI456" s="42">
        <v>0.99525425241512488</v>
      </c>
      <c r="CJ456" s="42">
        <v>0.99530968563776123</v>
      </c>
      <c r="CK456" s="43">
        <v>0.84980016020444482</v>
      </c>
      <c r="CM456" s="39"/>
      <c r="CN456" s="35"/>
      <c r="CO456" s="42">
        <v>0.99512908251559051</v>
      </c>
      <c r="CQ456" s="37">
        <v>1.0268719509801836</v>
      </c>
    </row>
    <row r="457" spans="1:95" ht="11.25" customHeight="1">
      <c r="A457" s="33">
        <v>44273</v>
      </c>
      <c r="B457" s="34">
        <v>192.52821588516235</v>
      </c>
      <c r="C457" s="35">
        <v>174.96321854988733</v>
      </c>
      <c r="D457" s="35">
        <v>174.96321854988733</v>
      </c>
      <c r="E457" s="35">
        <v>163.23182100057602</v>
      </c>
      <c r="F457" s="34">
        <v>150.41438976923624</v>
      </c>
      <c r="G457" s="36">
        <v>14.048515061537424</v>
      </c>
      <c r="H457" s="34">
        <v>14.048515061537424</v>
      </c>
      <c r="I457" s="34">
        <v>3448.0042419433594</v>
      </c>
      <c r="J457" s="35">
        <v>1015.092448828125</v>
      </c>
      <c r="K457" s="35">
        <v>353.07563437499999</v>
      </c>
      <c r="L457" s="34">
        <v>607.85561625162757</v>
      </c>
      <c r="M457" s="34">
        <v>17.506541272004444</v>
      </c>
      <c r="N457" s="35">
        <v>9.2139690905286535</v>
      </c>
      <c r="O457" s="35">
        <v>17.506541272004444</v>
      </c>
      <c r="P457" s="35">
        <v>37.777273271167488</v>
      </c>
      <c r="Q457" s="34">
        <v>9280.4488118489589</v>
      </c>
      <c r="R457" s="34">
        <v>400.38510735829669</v>
      </c>
      <c r="U457" s="36">
        <v>24.001037853735461</v>
      </c>
      <c r="V457" s="38">
        <v>1.0346740480457257</v>
      </c>
      <c r="W457" s="36">
        <v>14.580184688852542</v>
      </c>
      <c r="X457" s="35">
        <v>4055.8598581949868</v>
      </c>
      <c r="Y457" s="34">
        <v>2079.8361587402342</v>
      </c>
      <c r="Z457" s="35">
        <v>1976.0236994547527</v>
      </c>
      <c r="AA457" s="34">
        <v>960.93125062662762</v>
      </c>
      <c r="AB457" s="34">
        <v>17.564997335275013</v>
      </c>
      <c r="AC457" s="34">
        <v>11.731397549311319</v>
      </c>
      <c r="AD457" s="34">
        <v>12.91097374757131</v>
      </c>
      <c r="AE457" s="39">
        <v>13.713205442243304</v>
      </c>
      <c r="AF457" s="39">
        <v>10.875990523158483</v>
      </c>
      <c r="AG457" s="39">
        <v>7.5659064508928564</v>
      </c>
      <c r="AH457" s="35">
        <v>3413.5099043027385</v>
      </c>
      <c r="AI457" s="35">
        <v>7000.9230181539569</v>
      </c>
      <c r="AJ457" s="35">
        <v>11045.497149558127</v>
      </c>
      <c r="AK457" s="35">
        <v>2335.7597863353267</v>
      </c>
      <c r="AL457" s="35">
        <v>4784.9952755823815</v>
      </c>
      <c r="AM457" s="35">
        <v>8717.9499475703233</v>
      </c>
      <c r="AN457" s="38">
        <v>8.9765255348342732E-2</v>
      </c>
      <c r="AO457" s="38">
        <v>8.5763061209896588E-2</v>
      </c>
      <c r="AP457" s="38">
        <v>7.8775822290250139E-2</v>
      </c>
      <c r="AQ457" s="36">
        <v>17.295382104465677</v>
      </c>
      <c r="AR457" s="36">
        <v>10.600280268109966</v>
      </c>
      <c r="AS457" s="36">
        <v>11.746735796499001</v>
      </c>
      <c r="AT457" s="36">
        <v>9.6271806996318521</v>
      </c>
      <c r="AU457" s="36">
        <v>19.685486162354326</v>
      </c>
      <c r="AV457" s="36">
        <v>62.167345213233325</v>
      </c>
      <c r="AW457" s="36">
        <v>158.06447306976341</v>
      </c>
      <c r="AX457" s="36">
        <v>131.21156104214236</v>
      </c>
      <c r="AY457" s="36">
        <v>99.373726951872911</v>
      </c>
      <c r="AZ457" s="40">
        <v>0.99605525827423169</v>
      </c>
      <c r="BA457" s="40">
        <v>0.99634136707274523</v>
      </c>
      <c r="BB457" s="40">
        <v>0.99566672514772858</v>
      </c>
      <c r="BC457" s="40">
        <v>0.99587835155140825</v>
      </c>
      <c r="BD457" s="40">
        <v>0.99588599674009959</v>
      </c>
      <c r="BE457" s="40">
        <v>0.99286904081956118</v>
      </c>
      <c r="BF457" s="36">
        <v>133.68201263877481</v>
      </c>
      <c r="BG457" s="36">
        <v>139.92037866548617</v>
      </c>
      <c r="BH457" s="36">
        <v>152.3310027255051</v>
      </c>
      <c r="BJ457" s="41"/>
      <c r="BK457" s="41"/>
      <c r="BL457" s="35">
        <v>29</v>
      </c>
      <c r="BM457" s="35">
        <v>23</v>
      </c>
      <c r="BN457" s="35">
        <v>16</v>
      </c>
      <c r="BO457" s="35">
        <v>2262</v>
      </c>
      <c r="BP457" s="35">
        <v>1104</v>
      </c>
      <c r="BQ457" s="35">
        <v>384</v>
      </c>
      <c r="BR457" s="35">
        <v>3750</v>
      </c>
      <c r="BS457" s="34">
        <v>136.30875205993652</v>
      </c>
      <c r="BT457" s="35">
        <v>10</v>
      </c>
      <c r="BU457" s="35">
        <v>19</v>
      </c>
      <c r="BV457" s="35">
        <v>41</v>
      </c>
      <c r="BW457" s="35">
        <v>19</v>
      </c>
      <c r="BX457" s="37"/>
      <c r="BY457" s="40">
        <v>0.9895031772737185</v>
      </c>
      <c r="CA457" s="38">
        <v>8.6726243934745151E-2</v>
      </c>
      <c r="CB457" s="38">
        <v>8.7461691448835491E-2</v>
      </c>
      <c r="CC457" s="36">
        <v>42.207368632157646</v>
      </c>
      <c r="CD457" s="36">
        <v>39.642398169074646</v>
      </c>
      <c r="CE457" s="35">
        <v>145.58695887971317</v>
      </c>
      <c r="CF457" s="36">
        <v>18.524821262900801</v>
      </c>
      <c r="CG457" s="42">
        <v>0.9895031772737185</v>
      </c>
      <c r="CH457" s="35">
        <v>3710.3509868801234</v>
      </c>
      <c r="CI457" s="42">
        <v>0.99528170209936795</v>
      </c>
      <c r="CJ457" s="42">
        <v>0.99539930829469403</v>
      </c>
      <c r="CK457" s="43">
        <v>0.85012903859993172</v>
      </c>
      <c r="CM457" s="39"/>
      <c r="CN457" s="35"/>
      <c r="CO457" s="42">
        <v>0.99515208177891745</v>
      </c>
      <c r="CQ457" s="37">
        <v>1.0346740480457257</v>
      </c>
    </row>
    <row r="458" spans="1:95" ht="11.25" customHeight="1">
      <c r="A458" s="33">
        <v>44272</v>
      </c>
      <c r="B458" s="34">
        <v>194.4168938000997</v>
      </c>
      <c r="C458" s="35">
        <v>176.74887826045355</v>
      </c>
      <c r="D458" s="35">
        <v>176.74887826045355</v>
      </c>
      <c r="E458" s="35">
        <v>164.97769528627396</v>
      </c>
      <c r="F458" s="34">
        <v>151.93352953592935</v>
      </c>
      <c r="G458" s="36">
        <v>13.989738474289576</v>
      </c>
      <c r="H458" s="34">
        <v>13.989738474289576</v>
      </c>
      <c r="I458" s="34">
        <v>3460.380330403646</v>
      </c>
      <c r="J458" s="35">
        <v>1018.7359692708334</v>
      </c>
      <c r="K458" s="35">
        <v>354.34294583333332</v>
      </c>
      <c r="L458" s="34">
        <v>610.55232874552405</v>
      </c>
      <c r="M458" s="34">
        <v>17.65584420164426</v>
      </c>
      <c r="N458" s="35">
        <v>9.2925495798127677</v>
      </c>
      <c r="O458" s="35">
        <v>17.65584420164426</v>
      </c>
      <c r="P458" s="35">
        <v>38.09945327723235</v>
      </c>
      <c r="Q458" s="34">
        <v>9349.3660380045567</v>
      </c>
      <c r="R458" s="34">
        <v>405.10965983072919</v>
      </c>
      <c r="U458" s="36">
        <v>23.889436721801758</v>
      </c>
      <c r="V458" s="38">
        <v>1.0386364328413364</v>
      </c>
      <c r="W458" s="36">
        <v>14.704530455095723</v>
      </c>
      <c r="X458" s="35">
        <v>4070.9326591491699</v>
      </c>
      <c r="Y458" s="34">
        <v>2087.3014152994792</v>
      </c>
      <c r="Z458" s="35">
        <v>1983.6312438496907</v>
      </c>
      <c r="AA458" s="34">
        <v>964.89527457885742</v>
      </c>
      <c r="AB458" s="34">
        <v>17.668015539646149</v>
      </c>
      <c r="AC458" s="34">
        <v>11.771182974179586</v>
      </c>
      <c r="AD458" s="34">
        <v>12.985088725884756</v>
      </c>
      <c r="AE458" s="39">
        <v>13.762426914062502</v>
      </c>
      <c r="AF458" s="39">
        <v>10.9150282421875</v>
      </c>
      <c r="AG458" s="39">
        <v>7.5930631250000005</v>
      </c>
      <c r="AH458" s="35">
        <v>3438.9349293954638</v>
      </c>
      <c r="AI458" s="35">
        <v>7051.1197507194156</v>
      </c>
      <c r="AJ458" s="35">
        <v>11121.228330094547</v>
      </c>
      <c r="AK458" s="35">
        <v>2353.3355464118213</v>
      </c>
      <c r="AL458" s="35">
        <v>4820.0486727161151</v>
      </c>
      <c r="AM458" s="35">
        <v>8779.1937119526829</v>
      </c>
      <c r="AN458" s="38">
        <v>8.9409493948198276E-2</v>
      </c>
      <c r="AO458" s="38">
        <v>8.532749379590536E-2</v>
      </c>
      <c r="AP458" s="38">
        <v>7.8269159229118507E-2</v>
      </c>
      <c r="AQ458" s="36">
        <v>17.299158119365242</v>
      </c>
      <c r="AR458" s="36">
        <v>10.573677899655097</v>
      </c>
      <c r="AS458" s="36">
        <v>11.739324184401369</v>
      </c>
      <c r="AT458" s="36">
        <v>9.7083991022570313</v>
      </c>
      <c r="AU458" s="36">
        <v>19.855480890058317</v>
      </c>
      <c r="AV458" s="36">
        <v>62.722915446391774</v>
      </c>
      <c r="AW458" s="36">
        <v>159.87293257182702</v>
      </c>
      <c r="AX458" s="36">
        <v>132.86158415650183</v>
      </c>
      <c r="AY458" s="36">
        <v>100.7604026434348</v>
      </c>
      <c r="AZ458" s="40">
        <v>0.99605132825449338</v>
      </c>
      <c r="BA458" s="40">
        <v>0.9963369987731483</v>
      </c>
      <c r="BB458" s="40">
        <v>0.9956602559953357</v>
      </c>
      <c r="BC458" s="40">
        <v>0.99587462182472897</v>
      </c>
      <c r="BD458" s="40">
        <v>0.99588064722199798</v>
      </c>
      <c r="BE458" s="40">
        <v>0.99285550387605692</v>
      </c>
      <c r="BF458" s="36">
        <v>134.21393489770239</v>
      </c>
      <c r="BG458" s="36">
        <v>140.63462391972712</v>
      </c>
      <c r="BH458" s="36">
        <v>153.31709345276363</v>
      </c>
      <c r="BJ458" s="41"/>
      <c r="BK458" s="41"/>
      <c r="BL458" s="35">
        <v>29</v>
      </c>
      <c r="BM458" s="35">
        <v>23</v>
      </c>
      <c r="BN458" s="35">
        <v>16</v>
      </c>
      <c r="BO458" s="35">
        <v>2262</v>
      </c>
      <c r="BP458" s="35">
        <v>1104</v>
      </c>
      <c r="BQ458" s="35">
        <v>384</v>
      </c>
      <c r="BR458" s="35">
        <v>3750</v>
      </c>
      <c r="BS458" s="34">
        <v>137.97997331619263</v>
      </c>
      <c r="BT458" s="35">
        <v>10</v>
      </c>
      <c r="BU458" s="35">
        <v>19</v>
      </c>
      <c r="BV458" s="35">
        <v>41</v>
      </c>
      <c r="BW458" s="35">
        <v>19</v>
      </c>
      <c r="BX458" s="37"/>
      <c r="BY458" s="40">
        <v>0.98949334685644164</v>
      </c>
      <c r="CA458" s="38">
        <v>8.632080034441178E-2</v>
      </c>
      <c r="CB458" s="38">
        <v>8.7066982828129469E-2</v>
      </c>
      <c r="CC458" s="36">
        <v>42.424287239710495</v>
      </c>
      <c r="CD458" s="36">
        <v>39.612160203421709</v>
      </c>
      <c r="CE458" s="35">
        <v>147.31639241513406</v>
      </c>
      <c r="CF458" s="36">
        <v>18.684733561217669</v>
      </c>
      <c r="CG458" s="42">
        <v>0.98949334685644164</v>
      </c>
      <c r="CH458" s="35">
        <v>3737.5437669471889</v>
      </c>
      <c r="CI458" s="42">
        <v>0.99527608362535225</v>
      </c>
      <c r="CJ458" s="42">
        <v>0.99539349108006747</v>
      </c>
      <c r="CK458" s="43">
        <v>0.8500215110723226</v>
      </c>
      <c r="CM458" s="39"/>
      <c r="CN458" s="35"/>
      <c r="CO458" s="42">
        <v>0.99511023296786627</v>
      </c>
      <c r="CQ458" s="37">
        <v>1.0386364328413364</v>
      </c>
    </row>
    <row r="459" spans="1:95" ht="11.25" customHeight="1">
      <c r="A459" s="33">
        <v>44271</v>
      </c>
      <c r="B459" s="34">
        <v>195.37356217702231</v>
      </c>
      <c r="C459" s="35">
        <v>177.52325473229092</v>
      </c>
      <c r="D459" s="35">
        <v>177.52325473229092</v>
      </c>
      <c r="E459" s="35">
        <v>165.45626321434978</v>
      </c>
      <c r="F459" s="34">
        <v>152.18525330225626</v>
      </c>
      <c r="G459" s="36">
        <v>13.853352944056192</v>
      </c>
      <c r="H459" s="34">
        <v>13.853352944056192</v>
      </c>
      <c r="I459" s="34">
        <v>3471.8673604329429</v>
      </c>
      <c r="J459" s="35">
        <v>1016.8302336962379</v>
      </c>
      <c r="K459" s="35">
        <v>353.68008128564799</v>
      </c>
      <c r="L459" s="34">
        <v>613.18858019510901</v>
      </c>
      <c r="M459" s="34">
        <v>16.986539244651794</v>
      </c>
      <c r="N459" s="35">
        <v>9.4369662470287743</v>
      </c>
      <c r="O459" s="35">
        <v>16.750615088476074</v>
      </c>
      <c r="P459" s="35">
        <v>35.624547582533623</v>
      </c>
      <c r="Q459" s="34">
        <v>8927.8271789550781</v>
      </c>
      <c r="R459" s="34">
        <v>409.1862621307373</v>
      </c>
      <c r="U459" s="36">
        <v>23.457441594865585</v>
      </c>
      <c r="V459" s="38">
        <v>1.0541465449025971</v>
      </c>
      <c r="W459" s="36">
        <v>14.246702167917931</v>
      </c>
      <c r="X459" s="35">
        <v>4085.0559406280518</v>
      </c>
      <c r="Y459" s="34">
        <v>2101.3570454510568</v>
      </c>
      <c r="Z459" s="35">
        <v>1983.6988951769947</v>
      </c>
      <c r="AA459" s="34">
        <v>966.86866148075705</v>
      </c>
      <c r="AB459" s="34">
        <v>17.850307444731396</v>
      </c>
      <c r="AC459" s="34">
        <v>12.066991517941156</v>
      </c>
      <c r="AD459" s="34">
        <v>13.195823222398758</v>
      </c>
      <c r="AE459" s="39">
        <v>13.855101398578396</v>
      </c>
      <c r="AF459" s="39">
        <v>10.894609646745407</v>
      </c>
      <c r="AG459" s="39">
        <v>7.5788588846924565</v>
      </c>
      <c r="AH459" s="35">
        <v>3317.4135653106287</v>
      </c>
      <c r="AI459" s="35">
        <v>6788.6336107373472</v>
      </c>
      <c r="AJ459" s="35">
        <v>10683.691137117488</v>
      </c>
      <c r="AK459" s="35">
        <v>2266.0408310267994</v>
      </c>
      <c r="AL459" s="35">
        <v>4645.7072032771966</v>
      </c>
      <c r="AM459" s="35">
        <v>8443.784367748287</v>
      </c>
      <c r="AN459" s="38">
        <v>9.054071607950237E-2</v>
      </c>
      <c r="AO459" s="38">
        <v>8.5392047872284937E-2</v>
      </c>
      <c r="AP459" s="38">
        <v>7.7620628926958493E-2</v>
      </c>
      <c r="AQ459" s="36">
        <v>17.416376611224845</v>
      </c>
      <c r="AR459" s="36">
        <v>10.828148084378844</v>
      </c>
      <c r="AS459" s="36">
        <v>11.877673367384872</v>
      </c>
      <c r="AT459" s="36">
        <v>10.461967822458581</v>
      </c>
      <c r="AU459" s="36">
        <v>19.79914870791097</v>
      </c>
      <c r="AV459" s="36">
        <v>61.772986159769346</v>
      </c>
      <c r="AW459" s="36">
        <v>161.31203618670156</v>
      </c>
      <c r="AX459" s="36">
        <v>134.49162308832058</v>
      </c>
      <c r="AY459" s="36">
        <v>102.92660621341805</v>
      </c>
      <c r="AZ459" s="40">
        <v>0.99583548269836208</v>
      </c>
      <c r="BA459" s="40">
        <v>0.9963943885493558</v>
      </c>
      <c r="BB459" s="40">
        <v>0.99578097378722685</v>
      </c>
      <c r="BC459" s="40">
        <v>0.99538315123045773</v>
      </c>
      <c r="BD459" s="40">
        <v>0.9957381841253482</v>
      </c>
      <c r="BE459" s="40">
        <v>0.99268420610126951</v>
      </c>
      <c r="BF459" s="36">
        <v>132.53705647151045</v>
      </c>
      <c r="BG459" s="36">
        <v>140.52830795143339</v>
      </c>
      <c r="BH459" s="36">
        <v>154.59807741692066</v>
      </c>
      <c r="BJ459" s="41"/>
      <c r="BK459" s="41"/>
      <c r="BL459" s="35">
        <v>29.25</v>
      </c>
      <c r="BM459" s="35">
        <v>23</v>
      </c>
      <c r="BN459" s="35">
        <v>16</v>
      </c>
      <c r="BO459" s="35">
        <v>2281.5</v>
      </c>
      <c r="BP459" s="35">
        <v>1104</v>
      </c>
      <c r="BQ459" s="35">
        <v>384</v>
      </c>
      <c r="BR459" s="35">
        <v>3769.5</v>
      </c>
      <c r="BS459" s="34">
        <v>138.41383949915567</v>
      </c>
      <c r="BT459" s="35">
        <v>10</v>
      </c>
      <c r="BU459" s="35">
        <v>17.75</v>
      </c>
      <c r="BV459" s="35">
        <v>37.75</v>
      </c>
      <c r="BW459" s="35">
        <v>18</v>
      </c>
      <c r="BX459" s="37"/>
      <c r="BY459" s="40">
        <v>0.98948714167198215</v>
      </c>
      <c r="CA459" s="38">
        <v>8.6825928308785758E-2</v>
      </c>
      <c r="CB459" s="38">
        <v>8.7716616552417914E-2</v>
      </c>
      <c r="CC459" s="36">
        <v>43.113122185071312</v>
      </c>
      <c r="CD459" s="36">
        <v>40.122198062988559</v>
      </c>
      <c r="CE459" s="35">
        <v>149.10954695624289</v>
      </c>
      <c r="CF459" s="36">
        <v>19.045459671582645</v>
      </c>
      <c r="CG459" s="42">
        <v>0.98948714167198215</v>
      </c>
      <c r="CH459" s="35">
        <v>3592.3189032022842</v>
      </c>
      <c r="CI459" s="42">
        <v>0.9952714278151894</v>
      </c>
      <c r="CJ459" s="42">
        <v>0.99506493053615264</v>
      </c>
      <c r="CK459" s="43">
        <v>0.84989469199267931</v>
      </c>
      <c r="CM459" s="39"/>
      <c r="CN459" s="35"/>
      <c r="CO459" s="42">
        <v>0.99501583148034645</v>
      </c>
      <c r="CQ459" s="37">
        <v>1.0541465449025971</v>
      </c>
    </row>
    <row r="460" spans="1:95" ht="11.25" customHeight="1">
      <c r="A460" s="33">
        <v>44270</v>
      </c>
      <c r="B460" s="34">
        <v>192.95571009318033</v>
      </c>
      <c r="C460" s="35">
        <v>175.23350117603937</v>
      </c>
      <c r="D460" s="35">
        <v>175.23350117603937</v>
      </c>
      <c r="E460" s="35">
        <v>163.13376761476198</v>
      </c>
      <c r="F460" s="34">
        <v>150.04906940460205</v>
      </c>
      <c r="G460" s="36">
        <v>13.80699892838796</v>
      </c>
      <c r="H460" s="34">
        <v>13.80699892838796</v>
      </c>
      <c r="I460" s="34">
        <v>3470.8821970621743</v>
      </c>
      <c r="J460" s="35">
        <v>1001.006777836113</v>
      </c>
      <c r="K460" s="35">
        <v>348.17627055169146</v>
      </c>
      <c r="L460" s="34">
        <v>610.8560460408529</v>
      </c>
      <c r="M460" s="34">
        <v>16.3916976749897</v>
      </c>
      <c r="N460" s="35">
        <v>10.927798449993134</v>
      </c>
      <c r="O460" s="35">
        <v>15.298917829990387</v>
      </c>
      <c r="P460" s="35">
        <v>30.597835659980774</v>
      </c>
      <c r="Q460" s="34">
        <v>8571.7217915852871</v>
      </c>
      <c r="R460" s="34">
        <v>403.17542298634845</v>
      </c>
      <c r="U460" s="36">
        <v>23.524804777569241</v>
      </c>
      <c r="V460" s="38">
        <v>1.0517098300284564</v>
      </c>
      <c r="W460" s="36">
        <v>14.161604637075742</v>
      </c>
      <c r="X460" s="35">
        <v>4081.7382431030273</v>
      </c>
      <c r="Y460" s="34">
        <v>2121.69914867437</v>
      </c>
      <c r="Z460" s="35">
        <v>1960.0390944286573</v>
      </c>
      <c r="AA460" s="34">
        <v>959.03231659254436</v>
      </c>
      <c r="AB460" s="34">
        <v>17.722208917140961</v>
      </c>
      <c r="AC460" s="34">
        <v>12.09973356127739</v>
      </c>
      <c r="AD460" s="34">
        <v>13.179769416650137</v>
      </c>
      <c r="AE460" s="39">
        <v>13.989225156094747</v>
      </c>
      <c r="AF460" s="39">
        <v>10.725072619672639</v>
      </c>
      <c r="AG460" s="39">
        <v>7.4609200832505316</v>
      </c>
      <c r="AH460" s="35">
        <v>3215.8477971958259</v>
      </c>
      <c r="AI460" s="35">
        <v>6556.4767474527071</v>
      </c>
      <c r="AJ460" s="35">
        <v>10276.102993777795</v>
      </c>
      <c r="AK460" s="35">
        <v>2183.7596707393291</v>
      </c>
      <c r="AL460" s="35">
        <v>4496.1286675773881</v>
      </c>
      <c r="AM460" s="35">
        <v>8139.5715753967934</v>
      </c>
      <c r="AN460" s="38">
        <v>9.2286334640149709E-2</v>
      </c>
      <c r="AO460" s="38">
        <v>8.482705392865672E-2</v>
      </c>
      <c r="AP460" s="38">
        <v>7.6748410227474612E-2</v>
      </c>
      <c r="AQ460" s="36">
        <v>17.407334501451611</v>
      </c>
      <c r="AR460" s="36">
        <v>11.033727425532792</v>
      </c>
      <c r="AS460" s="36">
        <v>11.978674871665863</v>
      </c>
      <c r="AT460" s="36">
        <v>12.663549127857697</v>
      </c>
      <c r="AU460" s="36">
        <v>18.351564104220081</v>
      </c>
      <c r="AV460" s="36">
        <v>54.057884306904612</v>
      </c>
      <c r="AW460" s="36">
        <v>159.42344734477521</v>
      </c>
      <c r="AX460" s="36">
        <v>132.97248671827572</v>
      </c>
      <c r="AY460" s="36">
        <v>102.23955088260998</v>
      </c>
      <c r="AZ460" s="40">
        <v>0.99499587862326744</v>
      </c>
      <c r="BA460" s="40">
        <v>0.99659731316403055</v>
      </c>
      <c r="BB460" s="40">
        <v>0.99624085427880904</v>
      </c>
      <c r="BC460" s="40">
        <v>0.99420103352143585</v>
      </c>
      <c r="BD460" s="40">
        <v>0.99591836322733429</v>
      </c>
      <c r="BE460" s="40">
        <v>0.99335863272333602</v>
      </c>
      <c r="BF460" s="36">
        <v>130.03008567618775</v>
      </c>
      <c r="BG460" s="36">
        <v>141.46430229785568</v>
      </c>
      <c r="BH460" s="36">
        <v>156.35503021408783</v>
      </c>
      <c r="BJ460" s="41"/>
      <c r="BK460" s="41"/>
      <c r="BL460" s="35">
        <v>30</v>
      </c>
      <c r="BM460" s="35">
        <v>23</v>
      </c>
      <c r="BN460" s="35">
        <v>16</v>
      </c>
      <c r="BO460" s="35">
        <v>2340</v>
      </c>
      <c r="BP460" s="35">
        <v>1104</v>
      </c>
      <c r="BQ460" s="35">
        <v>384</v>
      </c>
      <c r="BR460" s="35">
        <v>3828</v>
      </c>
      <c r="BS460" s="34">
        <v>136.1226895650228</v>
      </c>
      <c r="BT460" s="35">
        <v>10</v>
      </c>
      <c r="BU460" s="35">
        <v>14</v>
      </c>
      <c r="BV460" s="35">
        <v>28</v>
      </c>
      <c r="BW460" s="35">
        <v>15</v>
      </c>
      <c r="BX460" s="37"/>
      <c r="BY460" s="40">
        <v>0.98942417396585636</v>
      </c>
      <c r="CA460" s="38">
        <v>8.7413296906443949E-2</v>
      </c>
      <c r="CB460" s="38">
        <v>8.8576405465657676E-2</v>
      </c>
      <c r="CC460" s="36">
        <v>43.001711895068489</v>
      </c>
      <c r="CD460" s="36">
        <v>40.419736798650263</v>
      </c>
      <c r="CE460" s="35">
        <v>147.62589359085257</v>
      </c>
      <c r="CF460" s="36">
        <v>19.097541495351329</v>
      </c>
      <c r="CG460" s="42">
        <v>0.98942417396585636</v>
      </c>
      <c r="CH460" s="35">
        <v>3448.0980050908661</v>
      </c>
      <c r="CI460" s="42">
        <v>0.99524616247833197</v>
      </c>
      <c r="CJ460" s="42">
        <v>0.99461579489962748</v>
      </c>
      <c r="CK460" s="43">
        <v>0.85034414025127025</v>
      </c>
      <c r="CM460" s="39"/>
      <c r="CN460" s="35"/>
      <c r="CO460" s="42">
        <v>0.99500220174439091</v>
      </c>
      <c r="CQ460" s="37">
        <v>1.0517098300284564</v>
      </c>
    </row>
    <row r="461" spans="1:95" ht="11.25" customHeight="1">
      <c r="A461" s="33">
        <v>44269</v>
      </c>
      <c r="B461" s="34">
        <v>191.67237041307533</v>
      </c>
      <c r="C461" s="35">
        <v>174.09768364740455</v>
      </c>
      <c r="D461" s="35">
        <v>174.09768364740455</v>
      </c>
      <c r="E461" s="35">
        <v>162.17579649842304</v>
      </c>
      <c r="F461" s="34">
        <v>148.85729665341586</v>
      </c>
      <c r="G461" s="36">
        <v>13.824555863504825</v>
      </c>
      <c r="H461" s="34">
        <v>13.824555863504825</v>
      </c>
      <c r="I461" s="34">
        <v>3465.4109682829485</v>
      </c>
      <c r="J461" s="35">
        <v>999.42886859570922</v>
      </c>
      <c r="K461" s="35">
        <v>347.62743255502937</v>
      </c>
      <c r="L461" s="34">
        <v>612.00478860606313</v>
      </c>
      <c r="M461" s="34">
        <v>16.639919094417404</v>
      </c>
      <c r="N461" s="35">
        <v>11.09327939627827</v>
      </c>
      <c r="O461" s="35">
        <v>15.530591154789578</v>
      </c>
      <c r="P461" s="35">
        <v>31.061182309579156</v>
      </c>
      <c r="Q461" s="34">
        <v>8758.8870584239139</v>
      </c>
      <c r="R461" s="34">
        <v>398.84153780729872</v>
      </c>
      <c r="U461" s="36">
        <v>23.959725421407953</v>
      </c>
      <c r="V461" s="38">
        <v>1.0361387287367705</v>
      </c>
      <c r="W461" s="36">
        <v>14.376055493484127</v>
      </c>
      <c r="X461" s="35">
        <v>4077.4157568890114</v>
      </c>
      <c r="Y461" s="34">
        <v>2118.3546671322101</v>
      </c>
      <c r="Z461" s="35">
        <v>1959.0610897568017</v>
      </c>
      <c r="AA461" s="34">
        <v>959.6322211610925</v>
      </c>
      <c r="AB461" s="34">
        <v>17.574686765670776</v>
      </c>
      <c r="AC461" s="34">
        <v>11.92188714898151</v>
      </c>
      <c r="AD461" s="34">
        <v>13.07113618436067</v>
      </c>
      <c r="AE461" s="39">
        <v>13.967173629443144</v>
      </c>
      <c r="AF461" s="39">
        <v>10.708166449239743</v>
      </c>
      <c r="AG461" s="39">
        <v>7.4491592690363433</v>
      </c>
      <c r="AH461" s="35">
        <v>3285.1163148657106</v>
      </c>
      <c r="AI461" s="35">
        <v>6690.2941408784327</v>
      </c>
      <c r="AJ461" s="35">
        <v>10472.833263563638</v>
      </c>
      <c r="AK461" s="35">
        <v>2231.4642633799995</v>
      </c>
      <c r="AL461" s="35">
        <v>4590.7323792806956</v>
      </c>
      <c r="AM461" s="35">
        <v>8300.9318277404363</v>
      </c>
      <c r="AN461" s="38">
        <v>9.1618487628709069E-2</v>
      </c>
      <c r="AO461" s="38">
        <v>8.4414705077411653E-2</v>
      </c>
      <c r="AP461" s="38">
        <v>7.6920067167965608E-2</v>
      </c>
      <c r="AQ461" s="36">
        <v>17.285175015214996</v>
      </c>
      <c r="AR461" s="36">
        <v>10.873662159833586</v>
      </c>
      <c r="AS461" s="36">
        <v>11.860120153423242</v>
      </c>
      <c r="AT461" s="36">
        <v>12.374693909081897</v>
      </c>
      <c r="AU461" s="36">
        <v>17.947086703160672</v>
      </c>
      <c r="AV461" s="36">
        <v>52.929508893301822</v>
      </c>
      <c r="AW461" s="36">
        <v>157.95861624681652</v>
      </c>
      <c r="AX461" s="36">
        <v>131.43617526877944</v>
      </c>
      <c r="AY461" s="36">
        <v>100.34263748526033</v>
      </c>
      <c r="AZ461" s="40">
        <v>0.99502869950537531</v>
      </c>
      <c r="BA461" s="40">
        <v>0.99661696873795491</v>
      </c>
      <c r="BB461" s="40">
        <v>0.99625810897449163</v>
      </c>
      <c r="BC461" s="40">
        <v>0.99445445122641662</v>
      </c>
      <c r="BD461" s="40">
        <v>0.99609058310953591</v>
      </c>
      <c r="BE461" s="40">
        <v>0.99362366659651158</v>
      </c>
      <c r="BF461" s="36">
        <v>130.97793153529142</v>
      </c>
      <c r="BG461" s="36">
        <v>142.15532695394151</v>
      </c>
      <c r="BH461" s="36">
        <v>156.00610402219669</v>
      </c>
      <c r="BJ461" s="41"/>
      <c r="BK461" s="41"/>
      <c r="BL461" s="35">
        <v>30</v>
      </c>
      <c r="BM461" s="35">
        <v>23</v>
      </c>
      <c r="BN461" s="35">
        <v>16</v>
      </c>
      <c r="BO461" s="35">
        <v>2340</v>
      </c>
      <c r="BP461" s="35">
        <v>1104</v>
      </c>
      <c r="BQ461" s="35">
        <v>384</v>
      </c>
      <c r="BR461" s="35">
        <v>3828</v>
      </c>
      <c r="BS461" s="34">
        <v>135.03264601334283</v>
      </c>
      <c r="BT461" s="35">
        <v>10</v>
      </c>
      <c r="BU461" s="35">
        <v>14</v>
      </c>
      <c r="BV461" s="35">
        <v>28</v>
      </c>
      <c r="BW461" s="35">
        <v>15</v>
      </c>
      <c r="BX461" s="37"/>
      <c r="BY461" s="40">
        <v>0.98949600319957809</v>
      </c>
      <c r="CA461" s="38">
        <v>8.6961529938574936E-2</v>
      </c>
      <c r="CB461" s="38">
        <v>8.8066458006567538E-2</v>
      </c>
      <c r="CC461" s="36">
        <v>42.567710099012956</v>
      </c>
      <c r="CD461" s="36">
        <v>40.018957328471828</v>
      </c>
      <c r="CE461" s="35">
        <v>145.99659996999509</v>
      </c>
      <c r="CF461" s="36">
        <v>18.676200081187623</v>
      </c>
      <c r="CG461" s="42">
        <v>0.98949600319957809</v>
      </c>
      <c r="CH461" s="35">
        <v>3520.7295571806208</v>
      </c>
      <c r="CI461" s="42">
        <v>0.99527372982668327</v>
      </c>
      <c r="CJ461" s="42">
        <v>0.99484508788823001</v>
      </c>
      <c r="CK461" s="43">
        <v>0.84990375642413996</v>
      </c>
      <c r="CM461" s="39"/>
      <c r="CN461" s="35"/>
      <c r="CO461" s="42">
        <v>0.99511246616692073</v>
      </c>
      <c r="CQ461" s="37">
        <v>1.0361387287367705</v>
      </c>
    </row>
    <row r="462" spans="1:95" ht="11.25" customHeight="1">
      <c r="A462" s="33">
        <v>44268</v>
      </c>
      <c r="B462" s="34">
        <v>190.71693197886148</v>
      </c>
      <c r="C462" s="35">
        <v>173.47742174069086</v>
      </c>
      <c r="D462" s="35">
        <v>173.47742174069086</v>
      </c>
      <c r="E462" s="35">
        <v>161.861876308918</v>
      </c>
      <c r="F462" s="34">
        <v>148.97866280873617</v>
      </c>
      <c r="G462" s="36">
        <v>13.96672914425532</v>
      </c>
      <c r="H462" s="34">
        <v>13.96672914425532</v>
      </c>
      <c r="I462" s="34">
        <v>3416.2752634684243</v>
      </c>
      <c r="J462" s="35">
        <v>985.25806971503152</v>
      </c>
      <c r="K462" s="35">
        <v>342.69845903131528</v>
      </c>
      <c r="L462" s="34">
        <v>602.84837595621741</v>
      </c>
      <c r="M462" s="34">
        <v>17.375181416670483</v>
      </c>
      <c r="N462" s="35">
        <v>11.583454277780321</v>
      </c>
      <c r="O462" s="35">
        <v>16.216835988892452</v>
      </c>
      <c r="P462" s="35">
        <v>32.433671977784904</v>
      </c>
      <c r="Q462" s="34">
        <v>9052.7178243001308</v>
      </c>
      <c r="R462" s="34">
        <v>390.72622267405194</v>
      </c>
      <c r="U462" s="36">
        <v>23.825927133913396</v>
      </c>
      <c r="V462" s="38">
        <v>1.0408994398982263</v>
      </c>
      <c r="W462" s="36">
        <v>15.011285261549796</v>
      </c>
      <c r="X462" s="35">
        <v>4019.1236394246416</v>
      </c>
      <c r="Y462" s="34">
        <v>2088.3187347220778</v>
      </c>
      <c r="Z462" s="35">
        <v>1930.804904702564</v>
      </c>
      <c r="AA462" s="34">
        <v>945.54683498753275</v>
      </c>
      <c r="AB462" s="34">
        <v>17.239510238170624</v>
      </c>
      <c r="AC462" s="34">
        <v>11.615545431772867</v>
      </c>
      <c r="AD462" s="34">
        <v>12.731721778710684</v>
      </c>
      <c r="AE462" s="39">
        <v>13.769134514651062</v>
      </c>
      <c r="AF462" s="39">
        <v>10.556336461232481</v>
      </c>
      <c r="AG462" s="39">
        <v>7.3435384078138988</v>
      </c>
      <c r="AH462" s="35">
        <v>3382.1353238065199</v>
      </c>
      <c r="AI462" s="35">
        <v>6889.4162213932159</v>
      </c>
      <c r="AJ462" s="35">
        <v>10787.373729468101</v>
      </c>
      <c r="AK462" s="35">
        <v>2297.2678684480188</v>
      </c>
      <c r="AL462" s="35">
        <v>4726.7757079376697</v>
      </c>
      <c r="AM462" s="35">
        <v>8549.0324270104102</v>
      </c>
      <c r="AN462" s="38">
        <v>9.1462023832945577E-2</v>
      </c>
      <c r="AO462" s="38">
        <v>8.4426232136960988E-2</v>
      </c>
      <c r="AP462" s="38">
        <v>7.7312053744808928E-2</v>
      </c>
      <c r="AQ462" s="36">
        <v>17.326817267107518</v>
      </c>
      <c r="AR462" s="36">
        <v>10.829044561987187</v>
      </c>
      <c r="AS462" s="36">
        <v>11.813226493913092</v>
      </c>
      <c r="AT462" s="36">
        <v>12.430250452576468</v>
      </c>
      <c r="AU462" s="36">
        <v>18.025115568216158</v>
      </c>
      <c r="AV462" s="36">
        <v>53.146523756061868</v>
      </c>
      <c r="AW462" s="36">
        <v>156.70202564466967</v>
      </c>
      <c r="AX462" s="36">
        <v>130.15012552080523</v>
      </c>
      <c r="AY462" s="36">
        <v>98.870546639408659</v>
      </c>
      <c r="AZ462" s="40">
        <v>0.9949577258982838</v>
      </c>
      <c r="BA462" s="40">
        <v>0.99656915474925967</v>
      </c>
      <c r="BB462" s="40">
        <v>0.99620615873729612</v>
      </c>
      <c r="BC462" s="40">
        <v>0.99458911578257791</v>
      </c>
      <c r="BD462" s="40">
        <v>0.9961865938470601</v>
      </c>
      <c r="BE462" s="40">
        <v>0.99378332879073572</v>
      </c>
      <c r="BF462" s="36">
        <v>131.20199506975567</v>
      </c>
      <c r="BG462" s="36">
        <v>142.13591790443667</v>
      </c>
      <c r="BH462" s="36">
        <v>155.21512388753135</v>
      </c>
      <c r="BJ462" s="41"/>
      <c r="BK462" s="41"/>
      <c r="BL462" s="35">
        <v>30</v>
      </c>
      <c r="BM462" s="35">
        <v>23</v>
      </c>
      <c r="BN462" s="35">
        <v>16</v>
      </c>
      <c r="BO462" s="35">
        <v>2340</v>
      </c>
      <c r="BP462" s="35">
        <v>1104</v>
      </c>
      <c r="BQ462" s="35">
        <v>384</v>
      </c>
      <c r="BR462" s="35">
        <v>3828</v>
      </c>
      <c r="BS462" s="34">
        <v>135.06329488754272</v>
      </c>
      <c r="BT462" s="35">
        <v>10</v>
      </c>
      <c r="BU462" s="35">
        <v>14</v>
      </c>
      <c r="BV462" s="35">
        <v>28</v>
      </c>
      <c r="BW462" s="35">
        <v>15</v>
      </c>
      <c r="BX462" s="37"/>
      <c r="BY462" s="40">
        <v>0.9893456843731272</v>
      </c>
      <c r="CA462" s="38">
        <v>8.6946575276128632E-2</v>
      </c>
      <c r="CB462" s="38">
        <v>8.8013459949400269E-2</v>
      </c>
      <c r="CC462" s="36">
        <v>41.586777448654175</v>
      </c>
      <c r="CD462" s="36">
        <v>39.969088323007796</v>
      </c>
      <c r="CE462" s="35">
        <v>144.51434454552177</v>
      </c>
      <c r="CF462" s="36">
        <v>18.757330753033333</v>
      </c>
      <c r="CG462" s="42">
        <v>0.9893456843731272</v>
      </c>
      <c r="CH462" s="35">
        <v>3625.0772324199452</v>
      </c>
      <c r="CI462" s="42">
        <v>0.99520694862407899</v>
      </c>
      <c r="CJ462" s="42">
        <v>0.99497138284451747</v>
      </c>
      <c r="CK462" s="43">
        <v>0.85000501849639087</v>
      </c>
      <c r="CM462" s="39"/>
      <c r="CN462" s="35"/>
      <c r="CO462" s="42">
        <v>0.99509123439055169</v>
      </c>
      <c r="CQ462" s="37">
        <v>1.0408994398982263</v>
      </c>
    </row>
    <row r="463" spans="1:95" ht="11.25" customHeight="1">
      <c r="A463" s="33">
        <v>44267</v>
      </c>
      <c r="B463" s="34">
        <v>194.09668032328287</v>
      </c>
      <c r="C463" s="35">
        <v>176.33461262782413</v>
      </c>
      <c r="D463" s="35">
        <v>176.33461262782413</v>
      </c>
      <c r="E463" s="35">
        <v>164.39276329676309</v>
      </c>
      <c r="F463" s="34">
        <v>151.08921480178833</v>
      </c>
      <c r="G463" s="36">
        <v>13.918902506430944</v>
      </c>
      <c r="H463" s="34">
        <v>13.918902506430944</v>
      </c>
      <c r="I463" s="34">
        <v>3472.8352686564126</v>
      </c>
      <c r="J463" s="35">
        <v>1001.5700461328839</v>
      </c>
      <c r="K463" s="35">
        <v>348.37218995926395</v>
      </c>
      <c r="L463" s="34">
        <v>613.91232172648108</v>
      </c>
      <c r="M463" s="34">
        <v>17.172686318556469</v>
      </c>
      <c r="N463" s="35">
        <v>11.448457545704311</v>
      </c>
      <c r="O463" s="35">
        <v>16.02784056398604</v>
      </c>
      <c r="P463" s="35">
        <v>32.055681127972079</v>
      </c>
      <c r="Q463" s="34">
        <v>9016.7515563964844</v>
      </c>
      <c r="R463" s="34">
        <v>404.66943804423016</v>
      </c>
      <c r="U463" s="36">
        <v>23.653757439719307</v>
      </c>
      <c r="V463" s="38">
        <v>1.0470640214368345</v>
      </c>
      <c r="W463" s="36">
        <v>14.836339653273239</v>
      </c>
      <c r="X463" s="35">
        <v>4086.7475903828936</v>
      </c>
      <c r="Y463" s="34">
        <v>2122.893032564265</v>
      </c>
      <c r="Z463" s="35">
        <v>1963.854557818629</v>
      </c>
      <c r="AA463" s="34">
        <v>962.28451168574497</v>
      </c>
      <c r="AB463" s="34">
        <v>17.762067695458729</v>
      </c>
      <c r="AC463" s="34">
        <v>11.941849331061045</v>
      </c>
      <c r="AD463" s="34">
        <v>13.060399959484736</v>
      </c>
      <c r="AE463" s="39">
        <v>13.997096918006141</v>
      </c>
      <c r="AF463" s="39">
        <v>10.731107637138043</v>
      </c>
      <c r="AG463" s="39">
        <v>7.4651183562699419</v>
      </c>
      <c r="AH463" s="35">
        <v>3377.6814253314806</v>
      </c>
      <c r="AI463" s="35">
        <v>6876.5754583239805</v>
      </c>
      <c r="AJ463" s="35">
        <v>10760.583417792199</v>
      </c>
      <c r="AK463" s="35">
        <v>2294.5593568833597</v>
      </c>
      <c r="AL463" s="35">
        <v>4719.4101854626742</v>
      </c>
      <c r="AM463" s="35">
        <v>8530.6464445207548</v>
      </c>
      <c r="AN463" s="38">
        <v>9.166717257839456E-2</v>
      </c>
      <c r="AO463" s="38">
        <v>8.4528221219577829E-2</v>
      </c>
      <c r="AP463" s="38">
        <v>7.7139284984934123E-2</v>
      </c>
      <c r="AQ463" s="36">
        <v>17.408330440689216</v>
      </c>
      <c r="AR463" s="36">
        <v>10.850322990338958</v>
      </c>
      <c r="AS463" s="36">
        <v>11.798992393779727</v>
      </c>
      <c r="AT463" s="36">
        <v>12.577574514777</v>
      </c>
      <c r="AU463" s="36">
        <v>18.24567797669582</v>
      </c>
      <c r="AV463" s="36">
        <v>53.828783237848128</v>
      </c>
      <c r="AW463" s="36">
        <v>159.88118947243427</v>
      </c>
      <c r="AX463" s="36">
        <v>132.92787373136923</v>
      </c>
      <c r="AY463" s="36">
        <v>101.32913272588084</v>
      </c>
      <c r="AZ463" s="40">
        <v>0.99501060736940161</v>
      </c>
      <c r="BA463" s="40">
        <v>0.99660384668123225</v>
      </c>
      <c r="BB463" s="40">
        <v>0.99624229167901335</v>
      </c>
      <c r="BC463" s="40">
        <v>0.99451852292378229</v>
      </c>
      <c r="BD463" s="40">
        <v>0.99613390714947836</v>
      </c>
      <c r="BE463" s="40">
        <v>0.99368995262106752</v>
      </c>
      <c r="BF463" s="36">
        <v>130.90836842095786</v>
      </c>
      <c r="BG463" s="36">
        <v>141.9644211940502</v>
      </c>
      <c r="BH463" s="36">
        <v>155.56275900591623</v>
      </c>
      <c r="BJ463" s="41"/>
      <c r="BK463" s="41"/>
      <c r="BL463" s="35">
        <v>30</v>
      </c>
      <c r="BM463" s="35">
        <v>23</v>
      </c>
      <c r="BN463" s="35">
        <v>16</v>
      </c>
      <c r="BO463" s="35">
        <v>2340</v>
      </c>
      <c r="BP463" s="35">
        <v>1104</v>
      </c>
      <c r="BQ463" s="35">
        <v>384</v>
      </c>
      <c r="BR463" s="35">
        <v>3828</v>
      </c>
      <c r="BS463" s="34">
        <v>137.20571295420328</v>
      </c>
      <c r="BT463" s="35">
        <v>10</v>
      </c>
      <c r="BU463" s="35">
        <v>14</v>
      </c>
      <c r="BV463" s="35">
        <v>28</v>
      </c>
      <c r="BW463" s="35">
        <v>15</v>
      </c>
      <c r="BX463" s="37"/>
      <c r="BY463" s="40">
        <v>0.9894585651402017</v>
      </c>
      <c r="CA463" s="38">
        <v>8.7058246128619537E-2</v>
      </c>
      <c r="CB463" s="38">
        <v>8.8150947098764865E-2</v>
      </c>
      <c r="CC463" s="36">
        <v>42.764316986004509</v>
      </c>
      <c r="CD463" s="36">
        <v>40.057645824807899</v>
      </c>
      <c r="CE463" s="35">
        <v>147.68239893671915</v>
      </c>
      <c r="CF463" s="36">
        <v>18.986724133864286</v>
      </c>
      <c r="CG463" s="42">
        <v>0.9894585651402017</v>
      </c>
      <c r="CH463" s="35">
        <v>3619.4529714090449</v>
      </c>
      <c r="CI463" s="42">
        <v>0.99525544703738167</v>
      </c>
      <c r="CJ463" s="42">
        <v>0.99490287462757054</v>
      </c>
      <c r="CK463" s="43">
        <v>0.84977973115561012</v>
      </c>
      <c r="CM463" s="39"/>
      <c r="CN463" s="35"/>
      <c r="CO463" s="42">
        <v>0.99503120248336385</v>
      </c>
      <c r="CQ463" s="37">
        <v>1.0470640214368345</v>
      </c>
    </row>
    <row r="464" spans="1:95" ht="11.25" customHeight="1">
      <c r="A464" s="33">
        <v>44266</v>
      </c>
      <c r="B464" s="34">
        <v>190.56039476394653</v>
      </c>
      <c r="C464" s="35">
        <v>173.27825892964998</v>
      </c>
      <c r="D464" s="35">
        <v>173.27825892964998</v>
      </c>
      <c r="E464" s="35">
        <v>161.60113495588303</v>
      </c>
      <c r="F464" s="34">
        <v>148.70929416020712</v>
      </c>
      <c r="G464" s="36">
        <v>13.918086330095926</v>
      </c>
      <c r="H464" s="34">
        <v>13.918086330095926</v>
      </c>
      <c r="I464" s="34">
        <v>3420.6298039754233</v>
      </c>
      <c r="J464" s="35">
        <v>1016.657774556163</v>
      </c>
      <c r="K464" s="35">
        <v>338.8859248520543</v>
      </c>
      <c r="L464" s="34">
        <v>602.87828954060876</v>
      </c>
      <c r="M464" s="34">
        <v>16.866295844316483</v>
      </c>
      <c r="N464" s="35">
        <v>8.8769978127981481</v>
      </c>
      <c r="O464" s="35">
        <v>17.753995625596296</v>
      </c>
      <c r="P464" s="35">
        <v>39.946490157591668</v>
      </c>
      <c r="Q464" s="34">
        <v>8817.7596638997402</v>
      </c>
      <c r="R464" s="34">
        <v>390.24999237060547</v>
      </c>
      <c r="U464" s="36">
        <v>23.606208430396187</v>
      </c>
      <c r="V464" s="38">
        <v>1.0487742178568678</v>
      </c>
      <c r="W464" s="36">
        <v>14.593454608655778</v>
      </c>
      <c r="X464" s="35">
        <v>4023.5080935160322</v>
      </c>
      <c r="Y464" s="34">
        <v>2065.0861045672059</v>
      </c>
      <c r="Z464" s="35">
        <v>1958.4219889488261</v>
      </c>
      <c r="AA464" s="34">
        <v>941.76421439266301</v>
      </c>
      <c r="AB464" s="34">
        <v>17.282135834296543</v>
      </c>
      <c r="AC464" s="34">
        <v>11.677123973766962</v>
      </c>
      <c r="AD464" s="34">
        <v>12.793821752071381</v>
      </c>
      <c r="AE464" s="39">
        <v>13.615952337805753</v>
      </c>
      <c r="AF464" s="39">
        <v>10.892761870244604</v>
      </c>
      <c r="AG464" s="39">
        <v>7.2618412468297349</v>
      </c>
      <c r="AH464" s="35">
        <v>3263.2154907853751</v>
      </c>
      <c r="AI464" s="35">
        <v>6766.7714877656781</v>
      </c>
      <c r="AJ464" s="35">
        <v>10548.009509074094</v>
      </c>
      <c r="AK464" s="35">
        <v>2231.7798160304069</v>
      </c>
      <c r="AL464" s="35">
        <v>4596.5393721921055</v>
      </c>
      <c r="AM464" s="35">
        <v>8379.4584312143597</v>
      </c>
      <c r="AN464" s="38">
        <v>9.1021465542716354E-2</v>
      </c>
      <c r="AO464" s="38">
        <v>8.745502855576863E-2</v>
      </c>
      <c r="AP464" s="38">
        <v>7.6512606864579821E-2</v>
      </c>
      <c r="AQ464" s="36">
        <v>17.230461590941548</v>
      </c>
      <c r="AR464" s="36">
        <v>10.752528217318247</v>
      </c>
      <c r="AS464" s="36">
        <v>11.914133008546079</v>
      </c>
      <c r="AT464" s="36">
        <v>9.7697354405736778</v>
      </c>
      <c r="AU464" s="36">
        <v>21.097940615778082</v>
      </c>
      <c r="AV464" s="36">
        <v>66.538497626434705</v>
      </c>
      <c r="AW464" s="36">
        <v>156.88672642561428</v>
      </c>
      <c r="AX464" s="36">
        <v>130.62768372983803</v>
      </c>
      <c r="AY464" s="36">
        <v>99.53956852266532</v>
      </c>
      <c r="AZ464" s="40">
        <v>0.99602245806282663</v>
      </c>
      <c r="BA464" s="40">
        <v>0.99613752995721017</v>
      </c>
      <c r="BB464" s="40">
        <v>0.99523280764675826</v>
      </c>
      <c r="BC464" s="40">
        <v>0.99562244654674281</v>
      </c>
      <c r="BD464" s="40">
        <v>0.99541003809443784</v>
      </c>
      <c r="BE464" s="40">
        <v>0.9920593319756118</v>
      </c>
      <c r="BF464" s="36">
        <v>131.8370334783107</v>
      </c>
      <c r="BG464" s="36">
        <v>137.21337924379955</v>
      </c>
      <c r="BH464" s="36">
        <v>156.83689906473688</v>
      </c>
      <c r="BJ464" s="41"/>
      <c r="BK464" s="41"/>
      <c r="BL464" s="35">
        <v>30</v>
      </c>
      <c r="BM464" s="35">
        <v>24</v>
      </c>
      <c r="BN464" s="35">
        <v>16</v>
      </c>
      <c r="BO464" s="35">
        <v>2340</v>
      </c>
      <c r="BP464" s="35">
        <v>1152</v>
      </c>
      <c r="BQ464" s="35">
        <v>384</v>
      </c>
      <c r="BR464" s="35">
        <v>3876</v>
      </c>
      <c r="BS464" s="34">
        <v>134.77451705932617</v>
      </c>
      <c r="BT464" s="35">
        <v>10</v>
      </c>
      <c r="BU464" s="35">
        <v>20</v>
      </c>
      <c r="BV464" s="35">
        <v>45</v>
      </c>
      <c r="BW464" s="35">
        <v>19</v>
      </c>
      <c r="BX464" s="37"/>
      <c r="BY464" s="40">
        <v>0.98941164290604389</v>
      </c>
      <c r="CA464" s="38">
        <v>8.7558788318391229E-2</v>
      </c>
      <c r="CB464" s="38">
        <v>8.8524061739473775E-2</v>
      </c>
      <c r="CC464" s="36">
        <v>41.753081560134888</v>
      </c>
      <c r="CD464" s="36">
        <v>39.897122816805876</v>
      </c>
      <c r="CE464" s="35">
        <v>144.8646572287316</v>
      </c>
      <c r="CF464" s="36">
        <v>18.791049768753247</v>
      </c>
      <c r="CG464" s="42">
        <v>0.98941164290604389</v>
      </c>
      <c r="CH464" s="35">
        <v>3543.676512864492</v>
      </c>
      <c r="CI464" s="42">
        <v>0.99524045273797213</v>
      </c>
      <c r="CJ464" s="42">
        <v>0.99498437751062418</v>
      </c>
      <c r="CK464" s="43">
        <v>0.85016103471690296</v>
      </c>
      <c r="CM464" s="39"/>
      <c r="CN464" s="35"/>
      <c r="CO464" s="42">
        <v>0.99508241017419985</v>
      </c>
      <c r="CQ464" s="37">
        <v>1.0487742178568678</v>
      </c>
    </row>
    <row r="465" spans="1:95" ht="11.25" customHeight="1">
      <c r="A465" s="33">
        <v>44265</v>
      </c>
      <c r="B465" s="34">
        <v>192.70528761545816</v>
      </c>
      <c r="C465" s="35">
        <v>175.1874095102151</v>
      </c>
      <c r="D465" s="35">
        <v>175.1874095102151</v>
      </c>
      <c r="E465" s="35">
        <v>163.378701676925</v>
      </c>
      <c r="F465" s="34">
        <v>150.15186611811319</v>
      </c>
      <c r="G465" s="36">
        <v>14.017781694730123</v>
      </c>
      <c r="H465" s="34">
        <v>14.017781694730123</v>
      </c>
      <c r="I465" s="34">
        <v>3463.9644622802734</v>
      </c>
      <c r="J465" s="35">
        <v>1029.5374253216912</v>
      </c>
      <c r="K465" s="35">
        <v>343.17914177389707</v>
      </c>
      <c r="L465" s="34">
        <v>610.98880386352539</v>
      </c>
      <c r="M465" s="34">
        <v>17.407577057679493</v>
      </c>
      <c r="N465" s="35">
        <v>9.1618826619365752</v>
      </c>
      <c r="O465" s="35">
        <v>18.32376532387315</v>
      </c>
      <c r="P465" s="35">
        <v>41.228471978714587</v>
      </c>
      <c r="Q465" s="34">
        <v>9109.9251607259121</v>
      </c>
      <c r="R465" s="34">
        <v>400.13305854797363</v>
      </c>
      <c r="U465" s="36">
        <v>23.783793140340737</v>
      </c>
      <c r="V465" s="38">
        <v>1.042404036306728</v>
      </c>
      <c r="W465" s="36">
        <v>15.06179471668211</v>
      </c>
      <c r="X465" s="35">
        <v>4074.9532661437988</v>
      </c>
      <c r="Y465" s="34">
        <v>2091.2478951846851</v>
      </c>
      <c r="Z465" s="35">
        <v>1983.7053709591137</v>
      </c>
      <c r="AA465" s="34">
        <v>954.16794563742246</v>
      </c>
      <c r="AB465" s="34">
        <v>17.517878105243046</v>
      </c>
      <c r="AC465" s="34">
        <v>11.8087078332901</v>
      </c>
      <c r="AD465" s="34">
        <v>13.020878543456396</v>
      </c>
      <c r="AE465" s="39">
        <v>13.788447660558363</v>
      </c>
      <c r="AF465" s="39">
        <v>11.030758128446692</v>
      </c>
      <c r="AG465" s="39">
        <v>7.3538387522977944</v>
      </c>
      <c r="AH465" s="35">
        <v>3352.0466379370901</v>
      </c>
      <c r="AI465" s="35">
        <v>6949.0994195764915</v>
      </c>
      <c r="AJ465" s="35">
        <v>10829.100506815666</v>
      </c>
      <c r="AK465" s="35">
        <v>2292.7066455170561</v>
      </c>
      <c r="AL465" s="35">
        <v>4721.105497798364</v>
      </c>
      <c r="AM465" s="35">
        <v>8604.0912323999837</v>
      </c>
      <c r="AN465" s="38">
        <v>9.0676027070835302E-2</v>
      </c>
      <c r="AO465" s="38">
        <v>8.7274289537558489E-2</v>
      </c>
      <c r="AP465" s="38">
        <v>7.670796179351852E-2</v>
      </c>
      <c r="AQ465" s="36">
        <v>17.134769679523021</v>
      </c>
      <c r="AR465" s="36">
        <v>10.665133686260681</v>
      </c>
      <c r="AS465" s="36">
        <v>11.887968634768766</v>
      </c>
      <c r="AT465" s="36">
        <v>9.8792893602202483</v>
      </c>
      <c r="AU465" s="36">
        <v>21.338672180618531</v>
      </c>
      <c r="AV465" s="36">
        <v>67.316880385721447</v>
      </c>
      <c r="AW465" s="36">
        <v>158.51084305383091</v>
      </c>
      <c r="AX465" s="36">
        <v>131.75136523646748</v>
      </c>
      <c r="AY465" s="36">
        <v>99.933188400682653</v>
      </c>
      <c r="AZ465" s="40">
        <v>0.99600390103118919</v>
      </c>
      <c r="BA465" s="40">
        <v>0.99611875537786265</v>
      </c>
      <c r="BB465" s="40">
        <v>0.99520827117412902</v>
      </c>
      <c r="BC465" s="40">
        <v>0.99569099283611473</v>
      </c>
      <c r="BD465" s="40">
        <v>0.99548015349570784</v>
      </c>
      <c r="BE465" s="40">
        <v>0.99217617775457456</v>
      </c>
      <c r="BF465" s="36">
        <v>132.33927850219669</v>
      </c>
      <c r="BG465" s="36">
        <v>137.49753866327151</v>
      </c>
      <c r="BH465" s="36">
        <v>156.43747688540392</v>
      </c>
      <c r="BJ465" s="41"/>
      <c r="BK465" s="41"/>
      <c r="BL465" s="35">
        <v>30</v>
      </c>
      <c r="BM465" s="35">
        <v>24</v>
      </c>
      <c r="BN465" s="35">
        <v>16</v>
      </c>
      <c r="BO465" s="35">
        <v>2340</v>
      </c>
      <c r="BP465" s="35">
        <v>1152</v>
      </c>
      <c r="BQ465" s="35">
        <v>384</v>
      </c>
      <c r="BR465" s="35">
        <v>3876</v>
      </c>
      <c r="BS465" s="34">
        <v>136.16087690989175</v>
      </c>
      <c r="BT465" s="35">
        <v>10</v>
      </c>
      <c r="BU465" s="35">
        <v>20</v>
      </c>
      <c r="BV465" s="35">
        <v>45</v>
      </c>
      <c r="BW465" s="35">
        <v>19</v>
      </c>
      <c r="BX465" s="37"/>
      <c r="BY465" s="40">
        <v>0.98936287747219198</v>
      </c>
      <c r="CA465" s="38">
        <v>8.7352580615816036E-2</v>
      </c>
      <c r="CB465" s="38">
        <v>8.8281151243997186E-2</v>
      </c>
      <c r="CC465" s="36">
        <v>42.34746448198954</v>
      </c>
      <c r="CD465" s="36">
        <v>39.687872000552467</v>
      </c>
      <c r="CE465" s="35">
        <v>146.18245290983469</v>
      </c>
      <c r="CF465" s="36">
        <v>19.005322037378988</v>
      </c>
      <c r="CG465" s="42">
        <v>0.98936287747219198</v>
      </c>
      <c r="CH465" s="35">
        <v>3639.736356350676</v>
      </c>
      <c r="CI465" s="42">
        <v>0.99521735220538521</v>
      </c>
      <c r="CJ465" s="42">
        <v>0.99506115383413807</v>
      </c>
      <c r="CK465" s="43">
        <v>0.85006237766213333</v>
      </c>
      <c r="CM465" s="39"/>
      <c r="CN465" s="35"/>
      <c r="CO465" s="42">
        <v>0.99502633543962604</v>
      </c>
      <c r="CQ465" s="37">
        <v>1.042404036306728</v>
      </c>
    </row>
    <row r="466" spans="1:95" ht="11.25" customHeight="1">
      <c r="A466" s="33">
        <v>44264</v>
      </c>
      <c r="B466" s="34">
        <v>191.3735203742981</v>
      </c>
      <c r="C466" s="35">
        <v>173.7860609292984</v>
      </c>
      <c r="D466" s="35">
        <v>173.7860609292984</v>
      </c>
      <c r="E466" s="35">
        <v>161.8503386179606</v>
      </c>
      <c r="F466" s="34">
        <v>148.60944668451944</v>
      </c>
      <c r="G466" s="36">
        <v>13.975521663824717</v>
      </c>
      <c r="H466" s="34">
        <v>13.975521663824717</v>
      </c>
      <c r="I466" s="34">
        <v>3471.6882197062173</v>
      </c>
      <c r="J466" s="35">
        <v>1031.8330312439532</v>
      </c>
      <c r="K466" s="35">
        <v>343.94434374798442</v>
      </c>
      <c r="L466" s="34">
        <v>613.13843218485511</v>
      </c>
      <c r="M466" s="34">
        <v>17.440268099308014</v>
      </c>
      <c r="N466" s="35">
        <v>9.1790884733200073</v>
      </c>
      <c r="O466" s="35">
        <v>18.358176946640015</v>
      </c>
      <c r="P466" s="35">
        <v>41.305898129940033</v>
      </c>
      <c r="Q466" s="34">
        <v>8881.0287475585938</v>
      </c>
      <c r="R466" s="34">
        <v>398.50027624766034</v>
      </c>
      <c r="U466" s="36">
        <v>24.032344244144586</v>
      </c>
      <c r="V466" s="38">
        <v>1.0335657690879558</v>
      </c>
      <c r="W466" s="36">
        <v>15.090080431371282</v>
      </c>
      <c r="X466" s="35">
        <v>4084.8266518910723</v>
      </c>
      <c r="Y466" s="34">
        <v>2095.9108447142798</v>
      </c>
      <c r="Z466" s="35">
        <v>1988.9158071767929</v>
      </c>
      <c r="AA466" s="34">
        <v>957.08277593283947</v>
      </c>
      <c r="AB466" s="34">
        <v>17.587459444999695</v>
      </c>
      <c r="AC466" s="34">
        <v>11.935722311337789</v>
      </c>
      <c r="AD466" s="34">
        <v>13.203642557064692</v>
      </c>
      <c r="AE466" s="39">
        <v>13.819192382731515</v>
      </c>
      <c r="AF466" s="39">
        <v>11.055353906185212</v>
      </c>
      <c r="AG466" s="39">
        <v>7.3702359374568092</v>
      </c>
      <c r="AH466" s="35">
        <v>3285.282604364997</v>
      </c>
      <c r="AI466" s="35">
        <v>6807.360965353645</v>
      </c>
      <c r="AJ466" s="35">
        <v>10602.827450086035</v>
      </c>
      <c r="AK466" s="35">
        <v>2247.3760515470476</v>
      </c>
      <c r="AL466" s="35">
        <v>4626.0781169439833</v>
      </c>
      <c r="AM466" s="35">
        <v>8426.6106055029741</v>
      </c>
      <c r="AN466" s="38">
        <v>9.0735952040558718E-2</v>
      </c>
      <c r="AO466" s="38">
        <v>8.7355344737692797E-2</v>
      </c>
      <c r="AP466" s="38">
        <v>7.6691721109225022E-2</v>
      </c>
      <c r="AQ466" s="36">
        <v>17.138785617662744</v>
      </c>
      <c r="AR466" s="36">
        <v>10.735281302250872</v>
      </c>
      <c r="AS466" s="36">
        <v>11.996556971175496</v>
      </c>
      <c r="AT466" s="36">
        <v>10.034196430120724</v>
      </c>
      <c r="AU466" s="36">
        <v>21.68114860734206</v>
      </c>
      <c r="AV466" s="36">
        <v>68.432154620804582</v>
      </c>
      <c r="AW466" s="36">
        <v>157.4132841726049</v>
      </c>
      <c r="AX466" s="36">
        <v>130.80407840981806</v>
      </c>
      <c r="AY466" s="36">
        <v>99.327847450550124</v>
      </c>
      <c r="AZ466" s="40">
        <v>0.99591564194741622</v>
      </c>
      <c r="BA466" s="40">
        <v>0.99603158950571991</v>
      </c>
      <c r="BB466" s="40">
        <v>0.99509815985765793</v>
      </c>
      <c r="BC466" s="40">
        <v>0.99553515023744543</v>
      </c>
      <c r="BD466" s="40">
        <v>0.99531327658996283</v>
      </c>
      <c r="BE466" s="40">
        <v>0.99187904154772322</v>
      </c>
      <c r="BF466" s="36">
        <v>132.25187734445143</v>
      </c>
      <c r="BG466" s="36">
        <v>137.36995756851661</v>
      </c>
      <c r="BH466" s="36">
        <v>156.47060499411006</v>
      </c>
      <c r="BJ466" s="41"/>
      <c r="BK466" s="41"/>
      <c r="BL466" s="35">
        <v>30</v>
      </c>
      <c r="BM466" s="35">
        <v>24</v>
      </c>
      <c r="BN466" s="35">
        <v>16</v>
      </c>
      <c r="BO466" s="35">
        <v>2340</v>
      </c>
      <c r="BP466" s="35">
        <v>1152</v>
      </c>
      <c r="BQ466" s="35">
        <v>384</v>
      </c>
      <c r="BR466" s="35">
        <v>3876</v>
      </c>
      <c r="BS466" s="34">
        <v>134.65182733535767</v>
      </c>
      <c r="BT466" s="35">
        <v>10</v>
      </c>
      <c r="BU466" s="35">
        <v>20</v>
      </c>
      <c r="BV466" s="35">
        <v>45</v>
      </c>
      <c r="BW466" s="35">
        <v>19</v>
      </c>
      <c r="BX466" s="37"/>
      <c r="BY466" s="40">
        <v>0.98912921675154553</v>
      </c>
      <c r="CA466" s="38">
        <v>8.7407080754628233E-2</v>
      </c>
      <c r="CB466" s="38">
        <v>8.8339810582732686E-2</v>
      </c>
      <c r="CC466" s="36">
        <v>42.726824313402176</v>
      </c>
      <c r="CD466" s="36">
        <v>39.87062389108911</v>
      </c>
      <c r="CE466" s="35">
        <v>145.23717330111833</v>
      </c>
      <c r="CF466" s="36">
        <v>19.309981351666771</v>
      </c>
      <c r="CG466" s="42">
        <v>0.98912921675154553</v>
      </c>
      <c r="CH466" s="35">
        <v>3566.5429370105012</v>
      </c>
      <c r="CI466" s="42">
        <v>0.99511003557020783</v>
      </c>
      <c r="CJ466" s="42">
        <v>0.9948791732798955</v>
      </c>
      <c r="CK466" s="43">
        <v>0.84989854296485201</v>
      </c>
      <c r="CM466" s="39"/>
      <c r="CN466" s="35"/>
      <c r="CO466" s="42">
        <v>0.99494660654939826</v>
      </c>
      <c r="CQ466" s="37">
        <v>1.0335657690879558</v>
      </c>
    </row>
    <row r="467" spans="1:95" ht="11.25" customHeight="1">
      <c r="A467" s="33">
        <v>44263</v>
      </c>
      <c r="B467" s="34">
        <v>188.92529090245566</v>
      </c>
      <c r="C467" s="35">
        <v>171.17434964577359</v>
      </c>
      <c r="D467" s="35">
        <v>171.17434964577359</v>
      </c>
      <c r="E467" s="35">
        <v>159.14644564191502</v>
      </c>
      <c r="F467" s="34">
        <v>145.96902736028036</v>
      </c>
      <c r="G467" s="36">
        <v>13.800202310085297</v>
      </c>
      <c r="H467" s="34">
        <v>13.800202310085297</v>
      </c>
      <c r="I467" s="34">
        <v>3472.8423690795898</v>
      </c>
      <c r="J467" s="35">
        <v>1032.176060159878</v>
      </c>
      <c r="K467" s="35">
        <v>344.05868671995938</v>
      </c>
      <c r="L467" s="34">
        <v>613.95018641153968</v>
      </c>
      <c r="M467" s="34">
        <v>16.604386637608211</v>
      </c>
      <c r="N467" s="35">
        <v>8.7391508618990574</v>
      </c>
      <c r="O467" s="35">
        <v>17.478301723798115</v>
      </c>
      <c r="P467" s="35">
        <v>39.326178878545761</v>
      </c>
      <c r="Q467" s="34">
        <v>8320.8426157633457</v>
      </c>
      <c r="R467" s="34">
        <v>393.63996251424152</v>
      </c>
      <c r="U467" s="36">
        <v>24.1506873678278</v>
      </c>
      <c r="V467" s="38">
        <v>1.0293891138273012</v>
      </c>
      <c r="W467" s="36">
        <v>14.366839342626625</v>
      </c>
      <c r="X467" s="35">
        <v>4086.7925554911294</v>
      </c>
      <c r="Y467" s="34">
        <v>2096.6076221997523</v>
      </c>
      <c r="Z467" s="35">
        <v>1990.1849332913771</v>
      </c>
      <c r="AA467" s="34">
        <v>958.00887313149906</v>
      </c>
      <c r="AB467" s="34">
        <v>17.750941256682079</v>
      </c>
      <c r="AC467" s="34">
        <v>12.027904003858566</v>
      </c>
      <c r="AD467" s="34">
        <v>13.212566345930099</v>
      </c>
      <c r="AE467" s="39">
        <v>13.823786519998366</v>
      </c>
      <c r="AF467" s="39">
        <v>11.059029215998693</v>
      </c>
      <c r="AG467" s="39">
        <v>7.3726861439991298</v>
      </c>
      <c r="AH467" s="35">
        <v>3094.4006205156838</v>
      </c>
      <c r="AI467" s="35">
        <v>6409.5322915275328</v>
      </c>
      <c r="AJ467" s="35">
        <v>9979.4061962229916</v>
      </c>
      <c r="AK467" s="35">
        <v>2117.0206875820622</v>
      </c>
      <c r="AL467" s="35">
        <v>4356.6035963757067</v>
      </c>
      <c r="AM467" s="35">
        <v>7932.7590419941562</v>
      </c>
      <c r="AN467" s="38">
        <v>9.1389242288064082E-2</v>
      </c>
      <c r="AO467" s="38">
        <v>8.7796106403552177E-2</v>
      </c>
      <c r="AP467" s="38">
        <v>7.643604174120204E-2</v>
      </c>
      <c r="AQ467" s="36">
        <v>17.284285929407567</v>
      </c>
      <c r="AR467" s="36">
        <v>10.806111197714189</v>
      </c>
      <c r="AS467" s="36">
        <v>11.984763128278178</v>
      </c>
      <c r="AT467" s="36">
        <v>10.103892924213739</v>
      </c>
      <c r="AU467" s="36">
        <v>21.837488665260953</v>
      </c>
      <c r="AV467" s="36">
        <v>68.951602963107561</v>
      </c>
      <c r="AW467" s="36">
        <v>155.70821028042849</v>
      </c>
      <c r="AX467" s="36">
        <v>129.66456886049946</v>
      </c>
      <c r="AY467" s="36">
        <v>99.290369875434322</v>
      </c>
      <c r="AZ467" s="40">
        <v>0.99587195774081916</v>
      </c>
      <c r="BA467" s="40">
        <v>0.99598808995651145</v>
      </c>
      <c r="BB467" s="40">
        <v>0.99504255976131861</v>
      </c>
      <c r="BC467" s="40">
        <v>0.99522730553202399</v>
      </c>
      <c r="BD467" s="40">
        <v>0.99498749698424993</v>
      </c>
      <c r="BE467" s="40">
        <v>0.9913079922637138</v>
      </c>
      <c r="BF467" s="36">
        <v>131.30648312167114</v>
      </c>
      <c r="BG467" s="36">
        <v>136.68032093407831</v>
      </c>
      <c r="BH467" s="36">
        <v>156.99400082267115</v>
      </c>
      <c r="BJ467" s="41"/>
      <c r="BK467" s="41"/>
      <c r="BL467" s="35">
        <v>30</v>
      </c>
      <c r="BM467" s="35">
        <v>24</v>
      </c>
      <c r="BN467" s="35">
        <v>16</v>
      </c>
      <c r="BO467" s="35">
        <v>2340</v>
      </c>
      <c r="BP467" s="35">
        <v>1152</v>
      </c>
      <c r="BQ467" s="35">
        <v>384</v>
      </c>
      <c r="BR467" s="35">
        <v>3876</v>
      </c>
      <c r="BS467" s="34">
        <v>132.13695224126181</v>
      </c>
      <c r="BT467" s="35">
        <v>10</v>
      </c>
      <c r="BU467" s="35">
        <v>20</v>
      </c>
      <c r="BV467" s="35">
        <v>45</v>
      </c>
      <c r="BW467" s="35">
        <v>19</v>
      </c>
      <c r="BX467" s="37"/>
      <c r="BY467" s="40">
        <v>0.98901385663389851</v>
      </c>
      <c r="CA467" s="38">
        <v>8.7846926717522339E-2</v>
      </c>
      <c r="CB467" s="38">
        <v>8.8839881723318789E-2</v>
      </c>
      <c r="CC467" s="36">
        <v>42.991411606470749</v>
      </c>
      <c r="CD467" s="36">
        <v>40.075160255399936</v>
      </c>
      <c r="CE467" s="35">
        <v>144.14827873902323</v>
      </c>
      <c r="CF467" s="36">
        <v>19.448992388687742</v>
      </c>
      <c r="CG467" s="42">
        <v>0.98901385663389851</v>
      </c>
      <c r="CH467" s="35">
        <v>3358.827457196232</v>
      </c>
      <c r="CI467" s="42">
        <v>0.99505649312171918</v>
      </c>
      <c r="CJ467" s="42">
        <v>0.99452347667380669</v>
      </c>
      <c r="CK467" s="43">
        <v>0.84977211882540526</v>
      </c>
      <c r="CM467" s="39"/>
      <c r="CN467" s="35"/>
      <c r="CO467" s="42">
        <v>0.99491022756739667</v>
      </c>
      <c r="CQ467" s="37">
        <v>1.0293891138273012</v>
      </c>
    </row>
    <row r="468" spans="1:95" ht="11.25" customHeight="1">
      <c r="A468" s="33">
        <v>44262</v>
      </c>
      <c r="B468" s="34">
        <v>188.37285312016806</v>
      </c>
      <c r="C468" s="35">
        <v>170.99408059318861</v>
      </c>
      <c r="D468" s="35">
        <v>170.99408059318861</v>
      </c>
      <c r="E468" s="35">
        <v>159.25453032056492</v>
      </c>
      <c r="F468" s="34">
        <v>146.19749355316162</v>
      </c>
      <c r="G468" s="36">
        <v>13.916003257036209</v>
      </c>
      <c r="H468" s="34">
        <v>13.916003257036209</v>
      </c>
      <c r="I468" s="34">
        <v>3442.769775390625</v>
      </c>
      <c r="J468" s="35">
        <v>1023.2380756578947</v>
      </c>
      <c r="K468" s="35">
        <v>341.07935855263156</v>
      </c>
      <c r="L468" s="34">
        <v>606.96618143717444</v>
      </c>
      <c r="M468" s="34">
        <v>16.998306830724079</v>
      </c>
      <c r="N468" s="35">
        <v>8.9464772793284624</v>
      </c>
      <c r="O468" s="35">
        <v>17.892954558656925</v>
      </c>
      <c r="P468" s="35">
        <v>40.259147756978081</v>
      </c>
      <c r="Q468" s="34">
        <v>8604.8758239746094</v>
      </c>
      <c r="R468" s="34">
        <v>387.63720226287842</v>
      </c>
      <c r="U468" s="36">
        <v>24.020263133225612</v>
      </c>
      <c r="V468" s="38">
        <v>1.0339932846363025</v>
      </c>
      <c r="W468" s="36">
        <v>14.707676270351124</v>
      </c>
      <c r="X468" s="35">
        <v>4049.7359568277993</v>
      </c>
      <c r="Y468" s="34">
        <v>2078.4523411800988</v>
      </c>
      <c r="Z468" s="35">
        <v>1971.2836156477006</v>
      </c>
      <c r="AA468" s="34">
        <v>948.045539989806</v>
      </c>
      <c r="AB468" s="34">
        <v>17.378772526979446</v>
      </c>
      <c r="AC468" s="34">
        <v>11.739550272623697</v>
      </c>
      <c r="AD468" s="34">
        <v>12.969181795914968</v>
      </c>
      <c r="AE468" s="39">
        <v>13.704081370418233</v>
      </c>
      <c r="AF468" s="39">
        <v>10.963265096334586</v>
      </c>
      <c r="AG468" s="39">
        <v>7.30884339755639</v>
      </c>
      <c r="AH468" s="35">
        <v>3190.726333688237</v>
      </c>
      <c r="AI468" s="35">
        <v>6615.2073151383438</v>
      </c>
      <c r="AJ468" s="35">
        <v>10309.942165335859</v>
      </c>
      <c r="AK468" s="35">
        <v>2182.3689376377083</v>
      </c>
      <c r="AL468" s="35">
        <v>4494.059216422078</v>
      </c>
      <c r="AM468" s="35">
        <v>8191.106894901267</v>
      </c>
      <c r="AN468" s="38">
        <v>9.1477701570058134E-2</v>
      </c>
      <c r="AO468" s="38">
        <v>8.7993208350187369E-2</v>
      </c>
      <c r="AP468" s="38">
        <v>7.7071395144207661E-2</v>
      </c>
      <c r="AQ468" s="36">
        <v>17.158350574560458</v>
      </c>
      <c r="AR468" s="36">
        <v>10.703859162531847</v>
      </c>
      <c r="AS468" s="36">
        <v>11.956833942573455</v>
      </c>
      <c r="AT468" s="36">
        <v>9.9914737036025105</v>
      </c>
      <c r="AU468" s="36">
        <v>21.580218207574976</v>
      </c>
      <c r="AV468" s="36">
        <v>68.072220952402915</v>
      </c>
      <c r="AW468" s="36">
        <v>154.90035129785022</v>
      </c>
      <c r="AX468" s="36">
        <v>128.82747089052344</v>
      </c>
      <c r="AY468" s="36">
        <v>98.055769944105606</v>
      </c>
      <c r="AZ468" s="40">
        <v>0.99590056606606003</v>
      </c>
      <c r="BA468" s="40">
        <v>0.99601853164433773</v>
      </c>
      <c r="BB468" s="40">
        <v>0.99508501741296551</v>
      </c>
      <c r="BC468" s="40">
        <v>0.99542173024400826</v>
      </c>
      <c r="BD468" s="40">
        <v>0.99519805655236648</v>
      </c>
      <c r="BE468" s="40">
        <v>0.99168949669124984</v>
      </c>
      <c r="BF468" s="36">
        <v>131.17950925789066</v>
      </c>
      <c r="BG468" s="36">
        <v>136.3741614266807</v>
      </c>
      <c r="BH468" s="36">
        <v>155.69978949449271</v>
      </c>
      <c r="BJ468" s="41"/>
      <c r="BK468" s="41"/>
      <c r="BL468" s="35">
        <v>30</v>
      </c>
      <c r="BM468" s="35">
        <v>24</v>
      </c>
      <c r="BN468" s="35">
        <v>16</v>
      </c>
      <c r="BO468" s="35">
        <v>2340</v>
      </c>
      <c r="BP468" s="35">
        <v>1152</v>
      </c>
      <c r="BQ468" s="35">
        <v>384</v>
      </c>
      <c r="BR468" s="35">
        <v>3876</v>
      </c>
      <c r="BS468" s="34">
        <v>132.27997032801309</v>
      </c>
      <c r="BT468" s="35">
        <v>10</v>
      </c>
      <c r="BU468" s="35">
        <v>20</v>
      </c>
      <c r="BV468" s="35">
        <v>45</v>
      </c>
      <c r="BW468" s="35">
        <v>19</v>
      </c>
      <c r="BX468" s="37"/>
      <c r="BY468" s="40">
        <v>0.98908781605774099</v>
      </c>
      <c r="CA468" s="38">
        <v>8.8057654711563405E-2</v>
      </c>
      <c r="CB468" s="38">
        <v>8.9014812546111363E-2</v>
      </c>
      <c r="CC468" s="36">
        <v>42.087504595518112</v>
      </c>
      <c r="CD468" s="36">
        <v>39.819043679665761</v>
      </c>
      <c r="CE468" s="35">
        <v>143.06869312178338</v>
      </c>
      <c r="CF468" s="36">
        <v>19.220274088675662</v>
      </c>
      <c r="CG468" s="42">
        <v>0.98908781605774099</v>
      </c>
      <c r="CH468" s="35">
        <v>3464.7277035687712</v>
      </c>
      <c r="CI468" s="42">
        <v>0.99509389819776728</v>
      </c>
      <c r="CJ468" s="42">
        <v>0.9947529972942416</v>
      </c>
      <c r="CK468" s="43">
        <v>0.85012203563201749</v>
      </c>
      <c r="CM468" s="39"/>
      <c r="CN468" s="35"/>
      <c r="CO468" s="42">
        <v>0.99497008280693655</v>
      </c>
      <c r="CQ468" s="37">
        <v>1.0339932846363025</v>
      </c>
    </row>
    <row r="469" spans="1:95" ht="11.25" customHeight="1">
      <c r="A469" s="33">
        <v>44261</v>
      </c>
      <c r="B469" s="34">
        <v>188.16400210062662</v>
      </c>
      <c r="C469" s="35">
        <v>170.99940885106722</v>
      </c>
      <c r="D469" s="35">
        <v>170.99940885106722</v>
      </c>
      <c r="E469" s="35">
        <v>159.38167981306711</v>
      </c>
      <c r="F469" s="34">
        <v>146.68350203831992</v>
      </c>
      <c r="G469" s="36">
        <v>13.952203373114267</v>
      </c>
      <c r="H469" s="34">
        <v>13.952203373114267</v>
      </c>
      <c r="I469" s="34">
        <v>3420.305689493815</v>
      </c>
      <c r="J469" s="35">
        <v>1016.5614433170472</v>
      </c>
      <c r="K469" s="35">
        <v>338.85381443901576</v>
      </c>
      <c r="L469" s="34">
        <v>604.30037498474121</v>
      </c>
      <c r="M469" s="34">
        <v>17.582877258459728</v>
      </c>
      <c r="N469" s="35">
        <v>9.2541459255051191</v>
      </c>
      <c r="O469" s="35">
        <v>18.508291851010238</v>
      </c>
      <c r="P469" s="35">
        <v>41.64365666477304</v>
      </c>
      <c r="Q469" s="34">
        <v>9024.0594889322911</v>
      </c>
      <c r="R469" s="34">
        <v>385.04089323679608</v>
      </c>
      <c r="U469" s="36">
        <v>24.15455133826644</v>
      </c>
      <c r="V469" s="38">
        <v>1.029253084519872</v>
      </c>
      <c r="W469" s="36">
        <v>15.213472094251452</v>
      </c>
      <c r="X469" s="35">
        <v>4024.6060644785562</v>
      </c>
      <c r="Y469" s="34">
        <v>2064.8904317377524</v>
      </c>
      <c r="Z469" s="35">
        <v>1959.7156327408043</v>
      </c>
      <c r="AA469" s="34">
        <v>943.15418942375697</v>
      </c>
      <c r="AB469" s="34">
        <v>17.164593249559402</v>
      </c>
      <c r="AC469" s="34">
        <v>11.617729038000107</v>
      </c>
      <c r="AD469" s="34">
        <v>12.73568003376325</v>
      </c>
      <c r="AE469" s="39">
        <v>13.614662187281883</v>
      </c>
      <c r="AF469" s="39">
        <v>10.891729749825506</v>
      </c>
      <c r="AG469" s="39">
        <v>7.2611531665503382</v>
      </c>
      <c r="AH469" s="35">
        <v>3328.1703029822461</v>
      </c>
      <c r="AI469" s="35">
        <v>6895.4287943883846</v>
      </c>
      <c r="AJ469" s="35">
        <v>10738.602377263825</v>
      </c>
      <c r="AK469" s="35">
        <v>2276.7748566349724</v>
      </c>
      <c r="AL469" s="35">
        <v>4686.2304549547434</v>
      </c>
      <c r="AM469" s="35">
        <v>8535.1131975317312</v>
      </c>
      <c r="AN469" s="38">
        <v>9.0820925678666717E-2</v>
      </c>
      <c r="AO469" s="38">
        <v>8.7649492521937433E-2</v>
      </c>
      <c r="AP469" s="38">
        <v>7.7355647908215294E-2</v>
      </c>
      <c r="AQ469" s="36">
        <v>17.103012593511092</v>
      </c>
      <c r="AR469" s="36">
        <v>10.683004848997577</v>
      </c>
      <c r="AS469" s="36">
        <v>11.827675482957414</v>
      </c>
      <c r="AT469" s="36">
        <v>9.7967790858839159</v>
      </c>
      <c r="AU469" s="36">
        <v>21.169795396243799</v>
      </c>
      <c r="AV469" s="36">
        <v>66.826529712451986</v>
      </c>
      <c r="AW469" s="36">
        <v>154.29189854918533</v>
      </c>
      <c r="AX469" s="36">
        <v>127.89973014343424</v>
      </c>
      <c r="AY469" s="36">
        <v>96.613039848244441</v>
      </c>
      <c r="AZ469" s="40">
        <v>0.99593541456304435</v>
      </c>
      <c r="BA469" s="40">
        <v>0.99605049473581864</v>
      </c>
      <c r="BB469" s="40">
        <v>0.99512090165636979</v>
      </c>
      <c r="BC469" s="40">
        <v>0.99569708043053351</v>
      </c>
      <c r="BD469" s="40">
        <v>0.99548255349374437</v>
      </c>
      <c r="BE469" s="40">
        <v>0.99217039913052607</v>
      </c>
      <c r="BF469" s="36">
        <v>132.12814018717634</v>
      </c>
      <c r="BG469" s="36">
        <v>136.90895012308906</v>
      </c>
      <c r="BH469" s="36">
        <v>155.12765162588187</v>
      </c>
      <c r="BJ469" s="41"/>
      <c r="BK469" s="41"/>
      <c r="BL469" s="35">
        <v>30</v>
      </c>
      <c r="BM469" s="35">
        <v>24</v>
      </c>
      <c r="BN469" s="35">
        <v>16</v>
      </c>
      <c r="BO469" s="35">
        <v>2340</v>
      </c>
      <c r="BP469" s="35">
        <v>1152</v>
      </c>
      <c r="BQ469" s="35">
        <v>384</v>
      </c>
      <c r="BR469" s="35">
        <v>3876</v>
      </c>
      <c r="BS469" s="34">
        <v>132.68978563944498</v>
      </c>
      <c r="BT469" s="35">
        <v>10</v>
      </c>
      <c r="BU469" s="35">
        <v>20</v>
      </c>
      <c r="BV469" s="35">
        <v>45</v>
      </c>
      <c r="BW469" s="35">
        <v>19</v>
      </c>
      <c r="BX469" s="37"/>
      <c r="BY469" s="40">
        <v>0.98918206924323271</v>
      </c>
      <c r="CA469" s="38">
        <v>8.7651622625241121E-2</v>
      </c>
      <c r="CB469" s="38">
        <v>8.8544311215197818E-2</v>
      </c>
      <c r="CC469" s="36">
        <v>41.518002321322761</v>
      </c>
      <c r="CD469" s="36">
        <v>39.613692925466083</v>
      </c>
      <c r="CE469" s="35">
        <v>142.07428707480219</v>
      </c>
      <c r="CF469" s="36">
        <v>18.854548557321465</v>
      </c>
      <c r="CG469" s="42">
        <v>0.98918206924323271</v>
      </c>
      <c r="CH469" s="35">
        <v>3612.9190187012086</v>
      </c>
      <c r="CI469" s="42">
        <v>0.9951333320322302</v>
      </c>
      <c r="CJ469" s="42">
        <v>0.99506416280275989</v>
      </c>
      <c r="CK469" s="43">
        <v>0.84984856522521868</v>
      </c>
      <c r="CM469" s="39"/>
      <c r="CN469" s="35"/>
      <c r="CO469" s="42">
        <v>0.99506579263550687</v>
      </c>
      <c r="CQ469" s="37">
        <v>1.029253084519872</v>
      </c>
    </row>
    <row r="470" spans="1:95" ht="11.25" customHeight="1">
      <c r="A470" s="33">
        <v>44260</v>
      </c>
      <c r="B470" s="34">
        <v>191.43123753865561</v>
      </c>
      <c r="C470" s="35">
        <v>173.88162942727408</v>
      </c>
      <c r="D470" s="35">
        <v>173.88162942727408</v>
      </c>
      <c r="E470" s="35">
        <v>162.03210946917534</v>
      </c>
      <c r="F470" s="34">
        <v>148.81884558995566</v>
      </c>
      <c r="G470" s="36">
        <v>14.101578762133917</v>
      </c>
      <c r="H470" s="34">
        <v>14.101578762133917</v>
      </c>
      <c r="I470" s="34">
        <v>3471.0189437866211</v>
      </c>
      <c r="J470" s="35">
        <v>1031.6341133235778</v>
      </c>
      <c r="K470" s="35">
        <v>343.87803777452592</v>
      </c>
      <c r="L470" s="34">
        <v>612.49943987528479</v>
      </c>
      <c r="M470" s="34">
        <v>17.656934052705765</v>
      </c>
      <c r="N470" s="35">
        <v>9.293123185634613</v>
      </c>
      <c r="O470" s="35">
        <v>18.586246371269226</v>
      </c>
      <c r="P470" s="35">
        <v>41.819054335355759</v>
      </c>
      <c r="Q470" s="34">
        <v>9048.5425109863281</v>
      </c>
      <c r="R470" s="34">
        <v>398.5151309967041</v>
      </c>
      <c r="U470" s="36">
        <v>24.204636591452136</v>
      </c>
      <c r="V470" s="38">
        <v>1.0274918013958798</v>
      </c>
      <c r="W470" s="36">
        <v>15.277549261832753</v>
      </c>
      <c r="X470" s="35">
        <v>4083.5183836619058</v>
      </c>
      <c r="Y470" s="34">
        <v>2095.5067926885172</v>
      </c>
      <c r="Z470" s="35">
        <v>1988.0115909733884</v>
      </c>
      <c r="AA470" s="34">
        <v>956.37747764981077</v>
      </c>
      <c r="AB470" s="34">
        <v>17.549608111381531</v>
      </c>
      <c r="AC470" s="34">
        <v>11.84951995809873</v>
      </c>
      <c r="AD470" s="34">
        <v>13.203779846429825</v>
      </c>
      <c r="AE470" s="39">
        <v>13.816528303440773</v>
      </c>
      <c r="AF470" s="39">
        <v>11.053222642752619</v>
      </c>
      <c r="AG470" s="39">
        <v>7.3688150951684124</v>
      </c>
      <c r="AH470" s="35">
        <v>3333.7233605391871</v>
      </c>
      <c r="AI470" s="35">
        <v>6909.7261598993173</v>
      </c>
      <c r="AJ470" s="35">
        <v>10765.603023329502</v>
      </c>
      <c r="AK470" s="35">
        <v>2280.334118111482</v>
      </c>
      <c r="AL470" s="35">
        <v>4694.8839758134118</v>
      </c>
      <c r="AM470" s="35">
        <v>8554.5531947355412</v>
      </c>
      <c r="AN470" s="38">
        <v>9.0307895586660095E-2</v>
      </c>
      <c r="AO470" s="38">
        <v>8.7045027177542506E-2</v>
      </c>
      <c r="AP470" s="38">
        <v>7.6664435113207086E-2</v>
      </c>
      <c r="AQ470" s="36">
        <v>17.11124873968113</v>
      </c>
      <c r="AR470" s="36">
        <v>10.666488879471039</v>
      </c>
      <c r="AS470" s="36">
        <v>12.012104028727141</v>
      </c>
      <c r="AT470" s="36">
        <v>9.951270146389362</v>
      </c>
      <c r="AU470" s="36">
        <v>21.497553496757327</v>
      </c>
      <c r="AV470" s="36">
        <v>67.83197508030851</v>
      </c>
      <c r="AW470" s="36">
        <v>157.19964974620169</v>
      </c>
      <c r="AX470" s="36">
        <v>130.47380203888008</v>
      </c>
      <c r="AY470" s="36">
        <v>98.760228065430667</v>
      </c>
      <c r="AZ470" s="40">
        <v>0.99592466599003004</v>
      </c>
      <c r="BA470" s="40">
        <v>0.99604117024680061</v>
      </c>
      <c r="BB470" s="40">
        <v>0.99511148585047182</v>
      </c>
      <c r="BC470" s="40">
        <v>0.99563604733738276</v>
      </c>
      <c r="BD470" s="40">
        <v>0.99542106820796727</v>
      </c>
      <c r="BE470" s="40">
        <v>0.99207065833408425</v>
      </c>
      <c r="BF470" s="36">
        <v>132.87874689190068</v>
      </c>
      <c r="BG470" s="36">
        <v>137.85968468392855</v>
      </c>
      <c r="BH470" s="36">
        <v>156.52629517559367</v>
      </c>
      <c r="BJ470" s="41"/>
      <c r="BK470" s="41"/>
      <c r="BL470" s="35">
        <v>30</v>
      </c>
      <c r="BM470" s="35">
        <v>24</v>
      </c>
      <c r="BN470" s="35">
        <v>16</v>
      </c>
      <c r="BO470" s="35">
        <v>2340</v>
      </c>
      <c r="BP470" s="35">
        <v>1152</v>
      </c>
      <c r="BQ470" s="35">
        <v>384</v>
      </c>
      <c r="BR470" s="35">
        <v>3876</v>
      </c>
      <c r="BS470" s="34">
        <v>134.73189624150595</v>
      </c>
      <c r="BT470" s="35">
        <v>10</v>
      </c>
      <c r="BU470" s="35">
        <v>20</v>
      </c>
      <c r="BV470" s="35">
        <v>45</v>
      </c>
      <c r="BW470" s="35">
        <v>19</v>
      </c>
      <c r="BX470" s="37"/>
      <c r="BY470" s="40">
        <v>0.98915256378387184</v>
      </c>
      <c r="CA470" s="38">
        <v>8.7080824019989983E-2</v>
      </c>
      <c r="CB470" s="38">
        <v>8.7986452545094185E-2</v>
      </c>
      <c r="CC470" s="36">
        <v>42.602907915910087</v>
      </c>
      <c r="CD470" s="36">
        <v>39.789841647879314</v>
      </c>
      <c r="CE470" s="35">
        <v>144.88064542051998</v>
      </c>
      <c r="CF470" s="36">
        <v>19.146592876849219</v>
      </c>
      <c r="CG470" s="42">
        <v>0.98915256378387184</v>
      </c>
      <c r="CH470" s="35">
        <v>3619.5656871249648</v>
      </c>
      <c r="CI470" s="42">
        <v>0.99512180864253619</v>
      </c>
      <c r="CJ470" s="42">
        <v>0.99499679177544198</v>
      </c>
      <c r="CK470" s="43">
        <v>0.85000693462630517</v>
      </c>
      <c r="CM470" s="39"/>
      <c r="CN470" s="35"/>
      <c r="CO470" s="42">
        <v>0.99498936507067848</v>
      </c>
      <c r="CQ470" s="37">
        <v>1.0274918013958798</v>
      </c>
    </row>
    <row r="471" spans="1:95" ht="11.25" customHeight="1">
      <c r="A471" s="33">
        <v>44259</v>
      </c>
      <c r="B471" s="34">
        <v>189.24902788798013</v>
      </c>
      <c r="C471" s="35">
        <v>172.22419599692026</v>
      </c>
      <c r="D471" s="35">
        <v>172.22419599692026</v>
      </c>
      <c r="E471" s="35">
        <v>160.76282007495561</v>
      </c>
      <c r="F471" s="34">
        <v>147.87415742874146</v>
      </c>
      <c r="G471" s="36">
        <v>14.015254477659861</v>
      </c>
      <c r="H471" s="34">
        <v>14.015254477659861</v>
      </c>
      <c r="I471" s="34">
        <v>3411.3604736328125</v>
      </c>
      <c r="J471" s="35">
        <v>1013.9028033088235</v>
      </c>
      <c r="K471" s="35">
        <v>337.96760110294116</v>
      </c>
      <c r="L471" s="34">
        <v>601.62753168741858</v>
      </c>
      <c r="M471" s="34">
        <v>18.151248425245285</v>
      </c>
      <c r="N471" s="35">
        <v>9.5532886448659387</v>
      </c>
      <c r="O471" s="35">
        <v>19.106577289731877</v>
      </c>
      <c r="P471" s="35">
        <v>42.989798901896727</v>
      </c>
      <c r="Q471" s="34">
        <v>9132.2596537272129</v>
      </c>
      <c r="R471" s="34">
        <v>386.28362623850506</v>
      </c>
      <c r="U471" s="36">
        <v>23.991039991378784</v>
      </c>
      <c r="V471" s="38">
        <v>1.0350282823946912</v>
      </c>
      <c r="W471" s="36">
        <v>15.705251611219236</v>
      </c>
      <c r="X471" s="35">
        <v>4012.988005320231</v>
      </c>
      <c r="Y471" s="34">
        <v>2059.4900692210476</v>
      </c>
      <c r="Z471" s="35">
        <v>1953.4979360991833</v>
      </c>
      <c r="AA471" s="34">
        <v>939.59513279035968</v>
      </c>
      <c r="AB471" s="34">
        <v>17.024831891059875</v>
      </c>
      <c r="AC471" s="34">
        <v>11.461375921964645</v>
      </c>
      <c r="AD471" s="34">
        <v>12.596059819062551</v>
      </c>
      <c r="AE471" s="39">
        <v>13.579055401457458</v>
      </c>
      <c r="AF471" s="39">
        <v>10.863244321165965</v>
      </c>
      <c r="AG471" s="39">
        <v>7.2421628807773102</v>
      </c>
      <c r="AH471" s="35">
        <v>3368.993938398788</v>
      </c>
      <c r="AI471" s="35">
        <v>6983.8063907692494</v>
      </c>
      <c r="AJ471" s="35">
        <v>10882.848588305629</v>
      </c>
      <c r="AK471" s="35">
        <v>2304.4090227725901</v>
      </c>
      <c r="AL471" s="35">
        <v>4744.8471134762613</v>
      </c>
      <c r="AM471" s="35">
        <v>8646.9398318837884</v>
      </c>
      <c r="AN471" s="38">
        <v>9.0531213198211363E-2</v>
      </c>
      <c r="AO471" s="38">
        <v>8.7262741968526278E-2</v>
      </c>
      <c r="AP471" s="38">
        <v>7.7051551719646436E-2</v>
      </c>
      <c r="AQ471" s="36">
        <v>17.039874681378226</v>
      </c>
      <c r="AR471" s="36">
        <v>10.592700011881881</v>
      </c>
      <c r="AS471" s="36">
        <v>11.769032288423722</v>
      </c>
      <c r="AT471" s="36">
        <v>10.021970527213805</v>
      </c>
      <c r="AU471" s="36">
        <v>21.648477870128911</v>
      </c>
      <c r="AV471" s="36">
        <v>68.297537270538427</v>
      </c>
      <c r="AW471" s="36">
        <v>155.24707879415172</v>
      </c>
      <c r="AX471" s="36">
        <v>128.84955087734542</v>
      </c>
      <c r="AY471" s="36">
        <v>97.2834841092792</v>
      </c>
      <c r="AZ471" s="40">
        <v>0.99585434332600742</v>
      </c>
      <c r="BA471" s="40">
        <v>0.99597319432369791</v>
      </c>
      <c r="BB471" s="40">
        <v>0.99502832218822879</v>
      </c>
      <c r="BC471" s="40">
        <v>0.99565095847647922</v>
      </c>
      <c r="BD471" s="40">
        <v>0.99543747620262768</v>
      </c>
      <c r="BE471" s="40">
        <v>0.99210153665939649</v>
      </c>
      <c r="BF471" s="36">
        <v>132.55096862257761</v>
      </c>
      <c r="BG471" s="36">
        <v>137.51573385498398</v>
      </c>
      <c r="BH471" s="36">
        <v>155.73988754518834</v>
      </c>
      <c r="BJ471" s="41"/>
      <c r="BK471" s="41"/>
      <c r="BL471" s="35">
        <v>30</v>
      </c>
      <c r="BM471" s="35">
        <v>24</v>
      </c>
      <c r="BN471" s="35">
        <v>16</v>
      </c>
      <c r="BO471" s="35">
        <v>2340</v>
      </c>
      <c r="BP471" s="35">
        <v>1152</v>
      </c>
      <c r="BQ471" s="35">
        <v>384</v>
      </c>
      <c r="BR471" s="35">
        <v>3876</v>
      </c>
      <c r="BS471" s="34">
        <v>133.82614779472351</v>
      </c>
      <c r="BT471" s="35">
        <v>10</v>
      </c>
      <c r="BU471" s="35">
        <v>20</v>
      </c>
      <c r="BV471" s="35">
        <v>45</v>
      </c>
      <c r="BW471" s="35">
        <v>19</v>
      </c>
      <c r="BX471" s="37"/>
      <c r="BY471" s="40">
        <v>0.98896519184941611</v>
      </c>
      <c r="CA471" s="38">
        <v>8.7328556568141757E-2</v>
      </c>
      <c r="CB471" s="38">
        <v>8.8224332686248991E-2</v>
      </c>
      <c r="CC471" s="36">
        <v>41.082267632087074</v>
      </c>
      <c r="CD471" s="36">
        <v>39.401606981683827</v>
      </c>
      <c r="CE471" s="35">
        <v>142.93140659297813</v>
      </c>
      <c r="CF471" s="36">
        <v>19.280920493819732</v>
      </c>
      <c r="CG471" s="42">
        <v>0.98896519184941611</v>
      </c>
      <c r="CH471" s="35">
        <v>3658.1026531103944</v>
      </c>
      <c r="CI471" s="42">
        <v>0.99503807023845769</v>
      </c>
      <c r="CJ471" s="42">
        <v>0.99501473665811346</v>
      </c>
      <c r="CK471" s="43">
        <v>0.85007990781686638</v>
      </c>
      <c r="CM471" s="39"/>
      <c r="CN471" s="35"/>
      <c r="CO471" s="42">
        <v>0.99495421173275078</v>
      </c>
      <c r="CQ471" s="37">
        <v>1.0350282823946912</v>
      </c>
    </row>
    <row r="472" spans="1:95" ht="11.25" customHeight="1">
      <c r="A472" s="33">
        <v>44258</v>
      </c>
      <c r="B472" s="34">
        <v>193.09777339299521</v>
      </c>
      <c r="C472" s="35">
        <v>175.5941456158956</v>
      </c>
      <c r="D472" s="35">
        <v>175.5941456158956</v>
      </c>
      <c r="E472" s="35">
        <v>163.68701681494713</v>
      </c>
      <c r="F472" s="34">
        <v>150.55297756195068</v>
      </c>
      <c r="G472" s="36">
        <v>14.032660524050394</v>
      </c>
      <c r="H472" s="34">
        <v>14.032660524050394</v>
      </c>
      <c r="I472" s="34">
        <v>3471.1732406616211</v>
      </c>
      <c r="J472" s="35">
        <v>1031.6799724567047</v>
      </c>
      <c r="K472" s="35">
        <v>343.89332415223492</v>
      </c>
      <c r="L472" s="34">
        <v>613.76758193969727</v>
      </c>
      <c r="M472" s="34">
        <v>18.474403272072475</v>
      </c>
      <c r="N472" s="35">
        <v>9.7233701431960391</v>
      </c>
      <c r="O472" s="35">
        <v>19.446740286392078</v>
      </c>
      <c r="P472" s="35">
        <v>43.755165644382174</v>
      </c>
      <c r="Q472" s="34">
        <v>9402.7449340820313</v>
      </c>
      <c r="R472" s="34">
        <v>401.6234073638916</v>
      </c>
      <c r="U472" s="36">
        <v>23.849725723266602</v>
      </c>
      <c r="V472" s="38">
        <v>1.0400507454963073</v>
      </c>
      <c r="W472" s="36">
        <v>15.984859275656646</v>
      </c>
      <c r="X472" s="35">
        <v>4084.9408226013184</v>
      </c>
      <c r="Y472" s="34">
        <v>2095.5999440526816</v>
      </c>
      <c r="Z472" s="35">
        <v>1989.340878548637</v>
      </c>
      <c r="AA472" s="34">
        <v>957.66090609193225</v>
      </c>
      <c r="AB472" s="34">
        <v>17.503627777099609</v>
      </c>
      <c r="AC472" s="34">
        <v>11.907128800948461</v>
      </c>
      <c r="AD472" s="34">
        <v>13.08394612868627</v>
      </c>
      <c r="AE472" s="39">
        <v>13.817142488259439</v>
      </c>
      <c r="AF472" s="39">
        <v>11.053713990607552</v>
      </c>
      <c r="AG472" s="39">
        <v>7.3691426604050339</v>
      </c>
      <c r="AH472" s="35">
        <v>3464.9926052013138</v>
      </c>
      <c r="AI472" s="35">
        <v>7176.8499446847945</v>
      </c>
      <c r="AJ472" s="35">
        <v>11173.515371856491</v>
      </c>
      <c r="AK472" s="35">
        <v>2370.572732539621</v>
      </c>
      <c r="AL472" s="35">
        <v>4878.2695373719416</v>
      </c>
      <c r="AM472" s="35">
        <v>8882.2177259653636</v>
      </c>
      <c r="AN472" s="38">
        <v>9.0660622525674514E-2</v>
      </c>
      <c r="AO472" s="38">
        <v>8.7549236175741896E-2</v>
      </c>
      <c r="AP472" s="38">
        <v>7.7499170516974442E-2</v>
      </c>
      <c r="AQ472" s="36">
        <v>17.054821275060988</v>
      </c>
      <c r="AR472" s="36">
        <v>10.704095530540831</v>
      </c>
      <c r="AS472" s="36">
        <v>11.874106352197481</v>
      </c>
      <c r="AT472" s="36">
        <v>10.13851413159912</v>
      </c>
      <c r="AU472" s="36">
        <v>21.912841833148132</v>
      </c>
      <c r="AV472" s="36">
        <v>69.192810839923496</v>
      </c>
      <c r="AW472" s="36">
        <v>158.50905216841289</v>
      </c>
      <c r="AX472" s="36">
        <v>131.31380670594325</v>
      </c>
      <c r="AY472" s="36">
        <v>98.895023862793593</v>
      </c>
      <c r="AZ472" s="40">
        <v>0.9958983033889961</v>
      </c>
      <c r="BA472" s="40">
        <v>0.99601359864652572</v>
      </c>
      <c r="BB472" s="40">
        <v>0.99507384675828492</v>
      </c>
      <c r="BC472" s="40">
        <v>0.9957231794694873</v>
      </c>
      <c r="BD472" s="40">
        <v>0.99550807070718905</v>
      </c>
      <c r="BE472" s="40">
        <v>0.99220996231181624</v>
      </c>
      <c r="BF472" s="36">
        <v>132.36176485112571</v>
      </c>
      <c r="BG472" s="36">
        <v>137.06573037269919</v>
      </c>
      <c r="BH472" s="36">
        <v>154.84036693491669</v>
      </c>
      <c r="BJ472" s="41"/>
      <c r="BK472" s="41"/>
      <c r="BL472" s="35">
        <v>30</v>
      </c>
      <c r="BM472" s="35">
        <v>24</v>
      </c>
      <c r="BN472" s="35">
        <v>16</v>
      </c>
      <c r="BO472" s="35">
        <v>2340</v>
      </c>
      <c r="BP472" s="35">
        <v>1152</v>
      </c>
      <c r="BQ472" s="35">
        <v>384</v>
      </c>
      <c r="BR472" s="35">
        <v>3876</v>
      </c>
      <c r="BS472" s="34">
        <v>136.53263966242471</v>
      </c>
      <c r="BT472" s="35">
        <v>10</v>
      </c>
      <c r="BU472" s="35">
        <v>20</v>
      </c>
      <c r="BV472" s="35">
        <v>45</v>
      </c>
      <c r="BW472" s="35">
        <v>19</v>
      </c>
      <c r="BX472" s="37"/>
      <c r="BY472" s="40">
        <v>0.9890840192339001</v>
      </c>
      <c r="CA472" s="38">
        <v>8.755914657230407E-2</v>
      </c>
      <c r="CB472" s="38">
        <v>8.8431955176225804E-2</v>
      </c>
      <c r="CC472" s="36">
        <v>42.494702706734344</v>
      </c>
      <c r="CD472" s="36">
        <v>39.6330231577993</v>
      </c>
      <c r="CE472" s="35">
        <v>145.79082996537377</v>
      </c>
      <c r="CF472" s="36">
        <v>19.516141829174551</v>
      </c>
      <c r="CG472" s="42">
        <v>0.9890840192339001</v>
      </c>
      <c r="CH472" s="35">
        <v>3761.0109153678768</v>
      </c>
      <c r="CI472" s="42">
        <v>0.99508791553978637</v>
      </c>
      <c r="CJ472" s="42">
        <v>0.99509222992032453</v>
      </c>
      <c r="CK472" s="43">
        <v>0.84974872131713142</v>
      </c>
      <c r="CM472" s="39"/>
      <c r="CN472" s="35"/>
      <c r="CO472" s="42">
        <v>0.99489265465851662</v>
      </c>
      <c r="CQ472" s="37">
        <v>1.0400507454963073</v>
      </c>
    </row>
    <row r="473" spans="1:95" ht="11.25" customHeight="1">
      <c r="A473" s="33">
        <v>44257</v>
      </c>
      <c r="B473" s="34">
        <v>191.31919813156128</v>
      </c>
      <c r="C473" s="35">
        <v>173.85256205002466</v>
      </c>
      <c r="D473" s="35">
        <v>173.85256205002466</v>
      </c>
      <c r="E473" s="35">
        <v>161.9589078625043</v>
      </c>
      <c r="F473" s="34">
        <v>148.61659002304077</v>
      </c>
      <c r="G473" s="36">
        <v>13.924222300450007</v>
      </c>
      <c r="H473" s="34">
        <v>13.924222300450007</v>
      </c>
      <c r="I473" s="34">
        <v>3471.94411722819</v>
      </c>
      <c r="J473" s="35">
        <v>1031.909087473394</v>
      </c>
      <c r="K473" s="35">
        <v>343.96969582446468</v>
      </c>
      <c r="L473" s="34">
        <v>613.15224011739099</v>
      </c>
      <c r="M473" s="34">
        <v>17.957048257191975</v>
      </c>
      <c r="N473" s="35">
        <v>9.4510780301010389</v>
      </c>
      <c r="O473" s="35">
        <v>18.902156060202078</v>
      </c>
      <c r="P473" s="35">
        <v>42.52985113545467</v>
      </c>
      <c r="Q473" s="34">
        <v>8950.2519836425781</v>
      </c>
      <c r="R473" s="34">
        <v>396.98358535766602</v>
      </c>
      <c r="U473" s="36">
        <v>24.096085760328506</v>
      </c>
      <c r="V473" s="38">
        <v>1.031313640489425</v>
      </c>
      <c r="W473" s="36">
        <v>15.537221157844124</v>
      </c>
      <c r="X473" s="35">
        <v>4085.0963573455811</v>
      </c>
      <c r="Y473" s="34">
        <v>2096.0653339303317</v>
      </c>
      <c r="Z473" s="35">
        <v>1989.0310234152496</v>
      </c>
      <c r="AA473" s="34">
        <v>957.12193594185567</v>
      </c>
      <c r="AB473" s="34">
        <v>17.46663608153661</v>
      </c>
      <c r="AC473" s="34">
        <v>11.893654187520346</v>
      </c>
      <c r="AD473" s="34">
        <v>13.07074049115181</v>
      </c>
      <c r="AE473" s="39">
        <v>13.820210992947242</v>
      </c>
      <c r="AF473" s="39">
        <v>11.056168794357793</v>
      </c>
      <c r="AG473" s="39">
        <v>7.3707791962385292</v>
      </c>
      <c r="AH473" s="35">
        <v>3319.9007218712618</v>
      </c>
      <c r="AI473" s="35">
        <v>6878.831188181256</v>
      </c>
      <c r="AJ473" s="35">
        <v>10713.899116853951</v>
      </c>
      <c r="AK473" s="35">
        <v>2271.1176253917665</v>
      </c>
      <c r="AL473" s="35">
        <v>4674.7465707848651</v>
      </c>
      <c r="AM473" s="35">
        <v>8514.9903360391836</v>
      </c>
      <c r="AN473" s="38">
        <v>9.0579414871717875E-2</v>
      </c>
      <c r="AO473" s="38">
        <v>8.7239310331783448E-2</v>
      </c>
      <c r="AP473" s="38">
        <v>7.6782738659805838E-2</v>
      </c>
      <c r="AQ473" s="36">
        <v>17.019426652466318</v>
      </c>
      <c r="AR473" s="36">
        <v>10.696603403915109</v>
      </c>
      <c r="AS473" s="36">
        <v>11.875204017820131</v>
      </c>
      <c r="AT473" s="36">
        <v>10.201996437181712</v>
      </c>
      <c r="AU473" s="36">
        <v>22.044671149656907</v>
      </c>
      <c r="AV473" s="36">
        <v>69.581763021176343</v>
      </c>
      <c r="AW473" s="36">
        <v>157.35332505353463</v>
      </c>
      <c r="AX473" s="36">
        <v>130.70229058219118</v>
      </c>
      <c r="AY473" s="36">
        <v>99.00122421780388</v>
      </c>
      <c r="AZ473" s="40">
        <v>0.99583857836140444</v>
      </c>
      <c r="BA473" s="40">
        <v>0.99595653886815327</v>
      </c>
      <c r="BB473" s="40">
        <v>0.99500529660551118</v>
      </c>
      <c r="BC473" s="40">
        <v>0.9955079400894431</v>
      </c>
      <c r="BD473" s="40">
        <v>0.9952843066857513</v>
      </c>
      <c r="BE473" s="40">
        <v>0.99182832155115008</v>
      </c>
      <c r="BF473" s="36">
        <v>132.48043186186257</v>
      </c>
      <c r="BG473" s="36">
        <v>137.55266925382952</v>
      </c>
      <c r="BH473" s="36">
        <v>156.28512618138419</v>
      </c>
      <c r="BJ473" s="41"/>
      <c r="BK473" s="41"/>
      <c r="BL473" s="35">
        <v>30</v>
      </c>
      <c r="BM473" s="35">
        <v>24</v>
      </c>
      <c r="BN473" s="35">
        <v>16</v>
      </c>
      <c r="BO473" s="35">
        <v>2340</v>
      </c>
      <c r="BP473" s="35">
        <v>1152</v>
      </c>
      <c r="BQ473" s="35">
        <v>384</v>
      </c>
      <c r="BR473" s="35">
        <v>3876</v>
      </c>
      <c r="BS473" s="34">
        <v>134.70169353485107</v>
      </c>
      <c r="BT473" s="35">
        <v>10</v>
      </c>
      <c r="BU473" s="35">
        <v>20</v>
      </c>
      <c r="BV473" s="35">
        <v>45</v>
      </c>
      <c r="BW473" s="35">
        <v>19</v>
      </c>
      <c r="BX473" s="37"/>
      <c r="BY473" s="40">
        <v>0.9889243385260732</v>
      </c>
      <c r="CA473" s="38">
        <v>8.7303113225032938E-2</v>
      </c>
      <c r="CB473" s="38">
        <v>8.8219836931733714E-2</v>
      </c>
      <c r="CC473" s="36">
        <v>42.431030760208763</v>
      </c>
      <c r="CD473" s="36">
        <v>39.591234074201559</v>
      </c>
      <c r="CE473" s="35">
        <v>145.08040574041343</v>
      </c>
      <c r="CF473" s="36">
        <v>19.633571138725539</v>
      </c>
      <c r="CG473" s="42">
        <v>0.9889243385260732</v>
      </c>
      <c r="CH473" s="35">
        <v>3604.096899380791</v>
      </c>
      <c r="CI473" s="42">
        <v>0.99501760114710647</v>
      </c>
      <c r="CJ473" s="42">
        <v>0.99484763843413493</v>
      </c>
      <c r="CK473" s="43">
        <v>0.84990507285957728</v>
      </c>
      <c r="CM473" s="39"/>
      <c r="CN473" s="35"/>
      <c r="CO473" s="42">
        <v>0.9948619235825521</v>
      </c>
      <c r="CQ473" s="37">
        <v>1.031313640489425</v>
      </c>
    </row>
    <row r="474" spans="1:95" ht="11.25" customHeight="1">
      <c r="A474" s="33">
        <v>44256</v>
      </c>
      <c r="B474" s="34">
        <v>190.21708567937216</v>
      </c>
      <c r="C474" s="35">
        <v>172.60669066508612</v>
      </c>
      <c r="D474" s="35">
        <v>172.60669066508612</v>
      </c>
      <c r="E474" s="35">
        <v>160.55525080362958</v>
      </c>
      <c r="F474" s="34">
        <v>147.19873046875</v>
      </c>
      <c r="G474" s="36">
        <v>13.867642054955164</v>
      </c>
      <c r="H474" s="34">
        <v>13.867642054955164</v>
      </c>
      <c r="I474" s="34">
        <v>3471.5395278930664</v>
      </c>
      <c r="J474" s="35">
        <v>1038.9888552603488</v>
      </c>
      <c r="K474" s="35">
        <v>335.41128240434966</v>
      </c>
      <c r="L474" s="34">
        <v>613.82296371459961</v>
      </c>
      <c r="M474" s="34">
        <v>17.182774414618809</v>
      </c>
      <c r="N474" s="35">
        <v>9.0435654813783195</v>
      </c>
      <c r="O474" s="35">
        <v>18.087130962756639</v>
      </c>
      <c r="P474" s="35">
        <v>40.69604466620244</v>
      </c>
      <c r="Q474" s="34">
        <v>8476.6709340413418</v>
      </c>
      <c r="R474" s="34">
        <v>394.80326557159424</v>
      </c>
      <c r="U474" s="36">
        <v>24.041635504475341</v>
      </c>
      <c r="V474" s="38">
        <v>1.0332371221710042</v>
      </c>
      <c r="W474" s="36">
        <v>14.808374500785964</v>
      </c>
      <c r="X474" s="35">
        <v>4085.362491607666</v>
      </c>
      <c r="Y474" s="34">
        <v>2097.139390228368</v>
      </c>
      <c r="Z474" s="35">
        <v>1988.223101379298</v>
      </c>
      <c r="AA474" s="34">
        <v>949.23424611894927</v>
      </c>
      <c r="AB474" s="34">
        <v>17.610395014286041</v>
      </c>
      <c r="AC474" s="34">
        <v>12.051439861456553</v>
      </c>
      <c r="AD474" s="34">
        <v>13.200322608153025</v>
      </c>
      <c r="AE474" s="39">
        <v>13.827292682824403</v>
      </c>
      <c r="AF474" s="39">
        <v>11.132023449218023</v>
      </c>
      <c r="AG474" s="39">
        <v>7.1873846229503497</v>
      </c>
      <c r="AH474" s="35">
        <v>3162.42918923251</v>
      </c>
      <c r="AI474" s="35">
        <v>6604.0837323823125</v>
      </c>
      <c r="AJ474" s="35">
        <v>10190.515670235567</v>
      </c>
      <c r="AK474" s="35">
        <v>2162.8420608721904</v>
      </c>
      <c r="AL474" s="35">
        <v>4468.3693532188645</v>
      </c>
      <c r="AM474" s="35">
        <v>8139.6343668527716</v>
      </c>
      <c r="AN474" s="38">
        <v>9.1129637919739451E-2</v>
      </c>
      <c r="AO474" s="38">
        <v>8.8163811225634159E-2</v>
      </c>
      <c r="AP474" s="38">
        <v>7.4624912850471611E-2</v>
      </c>
      <c r="AQ474" s="36">
        <v>17.161800927928873</v>
      </c>
      <c r="AR474" s="36">
        <v>10.886671216174873</v>
      </c>
      <c r="AS474" s="36">
        <v>12.07609037297072</v>
      </c>
      <c r="AT474" s="36">
        <v>10.27519443448957</v>
      </c>
      <c r="AU474" s="36">
        <v>22.261255889150071</v>
      </c>
      <c r="AV474" s="36">
        <v>68.045553916211873</v>
      </c>
      <c r="AW474" s="36">
        <v>156.77525364031993</v>
      </c>
      <c r="AX474" s="36">
        <v>130.46191756812215</v>
      </c>
      <c r="AY474" s="36">
        <v>99.514656970301772</v>
      </c>
      <c r="AZ474" s="40">
        <v>0.99581866579858758</v>
      </c>
      <c r="BA474" s="40">
        <v>0.99595218534257313</v>
      </c>
      <c r="BB474" s="40">
        <v>0.99500026133459629</v>
      </c>
      <c r="BC474" s="40">
        <v>0.99524921647290976</v>
      </c>
      <c r="BD474" s="40">
        <v>0.99501803585840254</v>
      </c>
      <c r="BE474" s="40">
        <v>0.99164021983673911</v>
      </c>
      <c r="BF474" s="36">
        <v>131.68054075413701</v>
      </c>
      <c r="BG474" s="36">
        <v>136.11026829691917</v>
      </c>
      <c r="BH474" s="36">
        <v>160.80420789294314</v>
      </c>
      <c r="BJ474" s="41"/>
      <c r="BK474" s="41"/>
      <c r="BL474" s="35">
        <v>30.78125</v>
      </c>
      <c r="BM474" s="35">
        <v>24.78125</v>
      </c>
      <c r="BN474" s="35">
        <v>16</v>
      </c>
      <c r="BO474" s="35">
        <v>2400.9375</v>
      </c>
      <c r="BP474" s="35">
        <v>1189.5</v>
      </c>
      <c r="BQ474" s="35">
        <v>384</v>
      </c>
      <c r="BR474" s="35">
        <v>3974.4375</v>
      </c>
      <c r="BS474" s="34">
        <v>133.32724380493164</v>
      </c>
      <c r="BT474" s="35">
        <v>10</v>
      </c>
      <c r="BU474" s="35">
        <v>20</v>
      </c>
      <c r="BV474" s="35">
        <v>45</v>
      </c>
      <c r="BW474" s="35">
        <v>19</v>
      </c>
      <c r="BX474" s="37"/>
      <c r="BY474" s="40">
        <v>0.98886910849026188</v>
      </c>
      <c r="CA474" s="38">
        <v>8.7539817366542899E-2</v>
      </c>
      <c r="CB474" s="38">
        <v>8.8647358281617808E-2</v>
      </c>
      <c r="CC474" s="36">
        <v>42.862157483895615</v>
      </c>
      <c r="CD474" s="36">
        <v>40.124562517074466</v>
      </c>
      <c r="CE474" s="35">
        <v>144.97356211344123</v>
      </c>
      <c r="CF474" s="36">
        <v>19.773249878928045</v>
      </c>
      <c r="CG474" s="42">
        <v>0.98886910849026188</v>
      </c>
      <c r="CH474" s="35">
        <v>3430.3202787943264</v>
      </c>
      <c r="CI474" s="42">
        <v>0.99499091250433958</v>
      </c>
      <c r="CJ474" s="42">
        <v>0.99459779921448022</v>
      </c>
      <c r="CK474" s="43">
        <v>0.84975067329385279</v>
      </c>
      <c r="CM474" s="39"/>
      <c r="CN474" s="35"/>
      <c r="CO474" s="42">
        <v>0.99482536986361914</v>
      </c>
      <c r="CQ474" s="37">
        <v>1.0332371221710042</v>
      </c>
    </row>
    <row r="475" spans="1:95" ht="11.25" customHeight="1">
      <c r="A475" s="33">
        <v>44255</v>
      </c>
      <c r="B475" s="34">
        <v>189.87363084157309</v>
      </c>
      <c r="C475" s="35">
        <v>172.40405998627347</v>
      </c>
      <c r="D475" s="35">
        <v>172.40405998627347</v>
      </c>
      <c r="E475" s="35">
        <v>160.48890836040181</v>
      </c>
      <c r="F475" s="34">
        <v>147.36073621114096</v>
      </c>
      <c r="G475" s="36">
        <v>13.923137048880259</v>
      </c>
      <c r="H475" s="34">
        <v>13.923137048880259</v>
      </c>
      <c r="I475" s="34">
        <v>3457.2058919270835</v>
      </c>
      <c r="J475" s="35">
        <v>1036.6434458551973</v>
      </c>
      <c r="K475" s="35">
        <v>331.72590267366314</v>
      </c>
      <c r="L475" s="34">
        <v>610.36810747782386</v>
      </c>
      <c r="M475" s="34">
        <v>17.390591313441593</v>
      </c>
      <c r="N475" s="35">
        <v>9.1529427965482064</v>
      </c>
      <c r="O475" s="35">
        <v>18.305885593096413</v>
      </c>
      <c r="P475" s="35">
        <v>41.188242584466927</v>
      </c>
      <c r="Q475" s="34">
        <v>8721.6039225260411</v>
      </c>
      <c r="R475" s="34">
        <v>393.54429086049396</v>
      </c>
      <c r="U475" s="36">
        <v>24.044211264009832</v>
      </c>
      <c r="V475" s="38">
        <v>1.0331460355281537</v>
      </c>
      <c r="W475" s="36">
        <v>14.971305233934171</v>
      </c>
      <c r="X475" s="35">
        <v>4067.5739994049072</v>
      </c>
      <c r="Y475" s="34">
        <v>2088.8365433982226</v>
      </c>
      <c r="Z475" s="35">
        <v>1978.7374560066844</v>
      </c>
      <c r="AA475" s="34">
        <v>942.09401015148705</v>
      </c>
      <c r="AB475" s="34">
        <v>17.469570855299633</v>
      </c>
      <c r="AC475" s="34">
        <v>11.915151625871658</v>
      </c>
      <c r="AD475" s="34">
        <v>13.093031922976175</v>
      </c>
      <c r="AE475" s="39">
        <v>13.77254863779048</v>
      </c>
      <c r="AF475" s="39">
        <v>11.106894062734257</v>
      </c>
      <c r="AG475" s="39">
        <v>7.1084122001499246</v>
      </c>
      <c r="AH475" s="35">
        <v>3241.9388947912785</v>
      </c>
      <c r="AI475" s="35">
        <v>6789.0987268449962</v>
      </c>
      <c r="AJ475" s="35">
        <v>10456.48676551923</v>
      </c>
      <c r="AK475" s="35">
        <v>2216.6566768399834</v>
      </c>
      <c r="AL475" s="35">
        <v>4586.345708952902</v>
      </c>
      <c r="AM475" s="35">
        <v>8360.4299376624294</v>
      </c>
      <c r="AN475" s="38">
        <v>9.1107817628413162E-2</v>
      </c>
      <c r="AO475" s="38">
        <v>8.8485233002420907E-2</v>
      </c>
      <c r="AP475" s="38">
        <v>7.4630275927467724E-2</v>
      </c>
      <c r="AQ475" s="36">
        <v>17.139887272853301</v>
      </c>
      <c r="AR475" s="36">
        <v>10.8555879071319</v>
      </c>
      <c r="AS475" s="36">
        <v>12.10076507771829</v>
      </c>
      <c r="AT475" s="36">
        <v>10.105931592570158</v>
      </c>
      <c r="AU475" s="36">
        <v>21.899451052237939</v>
      </c>
      <c r="AV475" s="36">
        <v>66.307175603234015</v>
      </c>
      <c r="AW475" s="36">
        <v>156.17818969482585</v>
      </c>
      <c r="AX475" s="36">
        <v>129.68314800765836</v>
      </c>
      <c r="AY475" s="36">
        <v>98.405476761501291</v>
      </c>
      <c r="AZ475" s="40">
        <v>0.99587083426487288</v>
      </c>
      <c r="BA475" s="40">
        <v>0.99600861192008217</v>
      </c>
      <c r="BB475" s="40">
        <v>0.99507343008773741</v>
      </c>
      <c r="BC475" s="40">
        <v>0.99544091256974587</v>
      </c>
      <c r="BD475" s="40">
        <v>0.99522507624981504</v>
      </c>
      <c r="BE475" s="40">
        <v>0.99206892754348319</v>
      </c>
      <c r="BF475" s="36">
        <v>131.7120781988487</v>
      </c>
      <c r="BG475" s="36">
        <v>135.61584902727992</v>
      </c>
      <c r="BH475" s="36">
        <v>160.79265218934279</v>
      </c>
      <c r="BJ475" s="41"/>
      <c r="BK475" s="41"/>
      <c r="BL475" s="35">
        <v>31</v>
      </c>
      <c r="BM475" s="35">
        <v>25</v>
      </c>
      <c r="BN475" s="35">
        <v>16</v>
      </c>
      <c r="BO475" s="35">
        <v>2418</v>
      </c>
      <c r="BP475" s="35">
        <v>1200</v>
      </c>
      <c r="BQ475" s="35">
        <v>384</v>
      </c>
      <c r="BR475" s="35">
        <v>4002</v>
      </c>
      <c r="BS475" s="34">
        <v>133.40843407313028</v>
      </c>
      <c r="BT475" s="35">
        <v>10</v>
      </c>
      <c r="BU475" s="35">
        <v>20</v>
      </c>
      <c r="BV475" s="35">
        <v>45</v>
      </c>
      <c r="BW475" s="35">
        <v>19</v>
      </c>
      <c r="BX475" s="37"/>
      <c r="BY475" s="40">
        <v>0.98900578127330574</v>
      </c>
      <c r="CA475" s="38">
        <v>8.7632183875944375E-2</v>
      </c>
      <c r="CB475" s="38">
        <v>8.8740381955161346E-2</v>
      </c>
      <c r="CC475" s="36">
        <v>42.477754404147468</v>
      </c>
      <c r="CD475" s="36">
        <v>40.096240257703485</v>
      </c>
      <c r="CE475" s="35">
        <v>144.15138454354394</v>
      </c>
      <c r="CF475" s="36">
        <v>19.438438798790145</v>
      </c>
      <c r="CG475" s="42">
        <v>0.98900578127330574</v>
      </c>
      <c r="CH475" s="35">
        <v>3516.7155900562057</v>
      </c>
      <c r="CI475" s="42">
        <v>0.99505487695319605</v>
      </c>
      <c r="CJ475" s="42">
        <v>0.99483232734316596</v>
      </c>
      <c r="CK475" s="43">
        <v>0.84994296168499417</v>
      </c>
      <c r="CM475" s="39"/>
      <c r="CN475" s="35"/>
      <c r="CO475" s="42">
        <v>0.99491298942620421</v>
      </c>
      <c r="CQ475" s="37">
        <v>1.0331460355281537</v>
      </c>
    </row>
    <row r="476" spans="1:95" ht="11.25" customHeight="1">
      <c r="A476" s="33">
        <v>44254</v>
      </c>
      <c r="B476" s="34">
        <v>190.6876080830892</v>
      </c>
      <c r="C476" s="35">
        <v>173.40038270751637</v>
      </c>
      <c r="D476" s="35">
        <v>173.40038270751637</v>
      </c>
      <c r="E476" s="35">
        <v>161.64939304192862</v>
      </c>
      <c r="F476" s="34">
        <v>148.57898139953613</v>
      </c>
      <c r="G476" s="36">
        <v>14.084044257799784</v>
      </c>
      <c r="H476" s="34">
        <v>14.084044257799784</v>
      </c>
      <c r="I476" s="34">
        <v>3452.4637196858725</v>
      </c>
      <c r="J476" s="35">
        <v>1035.221505153185</v>
      </c>
      <c r="K476" s="35">
        <v>331.27088164901926</v>
      </c>
      <c r="L476" s="34">
        <v>609.48427581787109</v>
      </c>
      <c r="M476" s="34">
        <v>18.56034032503764</v>
      </c>
      <c r="N476" s="35">
        <v>9.7686001710724408</v>
      </c>
      <c r="O476" s="35">
        <v>19.537200342144882</v>
      </c>
      <c r="P476" s="35">
        <v>43.958700769825988</v>
      </c>
      <c r="Q476" s="34">
        <v>9233.8075052897129</v>
      </c>
      <c r="R476" s="34">
        <v>396.81226412455243</v>
      </c>
      <c r="U476" s="36">
        <v>24.101407660378349</v>
      </c>
      <c r="V476" s="38">
        <v>1.0311258717715843</v>
      </c>
      <c r="W476" s="36">
        <v>15.978325017451324</v>
      </c>
      <c r="X476" s="35">
        <v>4061.9479955037436</v>
      </c>
      <c r="Y476" s="34">
        <v>2085.9713328836679</v>
      </c>
      <c r="Z476" s="35">
        <v>1975.9766626200753</v>
      </c>
      <c r="AA476" s="34">
        <v>940.7551574668903</v>
      </c>
      <c r="AB476" s="34">
        <v>17.287225375572842</v>
      </c>
      <c r="AC476" s="34">
        <v>11.750989665587744</v>
      </c>
      <c r="AD476" s="34">
        <v>12.986020147800446</v>
      </c>
      <c r="AE476" s="39">
        <v>13.753657139892317</v>
      </c>
      <c r="AF476" s="39">
        <v>11.091658983784125</v>
      </c>
      <c r="AG476" s="39">
        <v>7.0986617496218418</v>
      </c>
      <c r="AH476" s="35">
        <v>3414.3093182603902</v>
      </c>
      <c r="AI476" s="35">
        <v>7149.9689887598079</v>
      </c>
      <c r="AJ476" s="35">
        <v>11012.274197455428</v>
      </c>
      <c r="AK476" s="35">
        <v>2334.5501430492518</v>
      </c>
      <c r="AL476" s="35">
        <v>4830.167490283221</v>
      </c>
      <c r="AM476" s="35">
        <v>8804.8157014006301</v>
      </c>
      <c r="AN476" s="38">
        <v>9.071325714721501E-2</v>
      </c>
      <c r="AO476" s="38">
        <v>8.8392461040782619E-2</v>
      </c>
      <c r="AP476" s="38">
        <v>7.5284640717888818E-2</v>
      </c>
      <c r="AQ476" s="36">
        <v>16.996333976631323</v>
      </c>
      <c r="AR476" s="36">
        <v>10.728604064700496</v>
      </c>
      <c r="AS476" s="36">
        <v>12.027684371964565</v>
      </c>
      <c r="AT476" s="36">
        <v>10.206974187457176</v>
      </c>
      <c r="AU476" s="36">
        <v>22.118886561238604</v>
      </c>
      <c r="AV476" s="36">
        <v>66.972160054511747</v>
      </c>
      <c r="AW476" s="36">
        <v>156.3360434231121</v>
      </c>
      <c r="AX476" s="36">
        <v>129.38769216721732</v>
      </c>
      <c r="AY476" s="36">
        <v>97.22585795977858</v>
      </c>
      <c r="AZ476" s="40">
        <v>0.9958156391713594</v>
      </c>
      <c r="BA476" s="40">
        <v>0.99595517124790223</v>
      </c>
      <c r="BB476" s="40">
        <v>0.99500742522494434</v>
      </c>
      <c r="BC476" s="40">
        <v>0.99562786251653379</v>
      </c>
      <c r="BD476" s="40">
        <v>0.99542067917815791</v>
      </c>
      <c r="BE476" s="40">
        <v>0.99239368973460074</v>
      </c>
      <c r="BF476" s="36">
        <v>132.284964484581</v>
      </c>
      <c r="BG476" s="36">
        <v>135.75818411101176</v>
      </c>
      <c r="BH476" s="36">
        <v>159.39506233372526</v>
      </c>
      <c r="BJ476" s="41"/>
      <c r="BK476" s="41"/>
      <c r="BL476" s="35">
        <v>31</v>
      </c>
      <c r="BM476" s="35">
        <v>25</v>
      </c>
      <c r="BN476" s="35">
        <v>16</v>
      </c>
      <c r="BO476" s="35">
        <v>2418</v>
      </c>
      <c r="BP476" s="35">
        <v>1200</v>
      </c>
      <c r="BQ476" s="35">
        <v>384</v>
      </c>
      <c r="BR476" s="35">
        <v>4002</v>
      </c>
      <c r="BS476" s="34">
        <v>134.41886313756308</v>
      </c>
      <c r="BT476" s="35">
        <v>10</v>
      </c>
      <c r="BU476" s="35">
        <v>20</v>
      </c>
      <c r="BV476" s="35">
        <v>45</v>
      </c>
      <c r="BW476" s="35">
        <v>19</v>
      </c>
      <c r="BX476" s="37"/>
      <c r="BY476" s="40">
        <v>0.98885895626110432</v>
      </c>
      <c r="CA476" s="38">
        <v>8.7502023764464462E-2</v>
      </c>
      <c r="CB476" s="38">
        <v>8.8536959287000075E-2</v>
      </c>
      <c r="CC476" s="36">
        <v>42.024235188961029</v>
      </c>
      <c r="CD476" s="36">
        <v>39.752622413296379</v>
      </c>
      <c r="CE476" s="35">
        <v>143.79060713607535</v>
      </c>
      <c r="CF476" s="36">
        <v>19.633091914551706</v>
      </c>
      <c r="CG476" s="42">
        <v>0.98885895626110432</v>
      </c>
      <c r="CH476" s="35">
        <v>3703.6962677588194</v>
      </c>
      <c r="CI476" s="42">
        <v>0.9949886980510233</v>
      </c>
      <c r="CJ476" s="42">
        <v>0.99504409620314438</v>
      </c>
      <c r="CK476" s="43">
        <v>0.84995271320742605</v>
      </c>
      <c r="CM476" s="39"/>
      <c r="CN476" s="35"/>
      <c r="CO476" s="42">
        <v>0.9948620489948069</v>
      </c>
      <c r="CQ476" s="37">
        <v>1.0311258717715843</v>
      </c>
    </row>
    <row r="477" spans="1:95" ht="11.25" customHeight="1">
      <c r="A477" s="33">
        <v>44253</v>
      </c>
      <c r="B477" s="34">
        <v>191.32151746749878</v>
      </c>
      <c r="C477" s="35">
        <v>173.78800135850906</v>
      </c>
      <c r="D477" s="35">
        <v>173.78800135850906</v>
      </c>
      <c r="E477" s="35">
        <v>161.93106434742609</v>
      </c>
      <c r="F477" s="34">
        <v>148.96233431498209</v>
      </c>
      <c r="G477" s="36">
        <v>13.996102104584375</v>
      </c>
      <c r="H477" s="34">
        <v>13.996102104584375</v>
      </c>
      <c r="I477" s="34">
        <v>3472.1715062459311</v>
      </c>
      <c r="J477" s="35">
        <v>1041.130886430564</v>
      </c>
      <c r="K477" s="35">
        <v>333.16188365778049</v>
      </c>
      <c r="L477" s="34">
        <v>613.16872596740723</v>
      </c>
      <c r="M477" s="34">
        <v>18.398553023735683</v>
      </c>
      <c r="N477" s="35">
        <v>9.6834489598608862</v>
      </c>
      <c r="O477" s="35">
        <v>19.366897919721772</v>
      </c>
      <c r="P477" s="35">
        <v>43.575520319373986</v>
      </c>
      <c r="Q477" s="34">
        <v>9737.6365966796875</v>
      </c>
      <c r="R477" s="34">
        <v>401.2623291015625</v>
      </c>
      <c r="U477" s="36">
        <v>24.218786822424995</v>
      </c>
      <c r="V477" s="38">
        <v>1.0269948522432015</v>
      </c>
      <c r="W477" s="36">
        <v>15.839044700462109</v>
      </c>
      <c r="X477" s="35">
        <v>4085.3402322133384</v>
      </c>
      <c r="Y477" s="34">
        <v>2097.8787361575864</v>
      </c>
      <c r="Z477" s="35">
        <v>1987.4614960557517</v>
      </c>
      <c r="AA477" s="34">
        <v>946.33060962518766</v>
      </c>
      <c r="AB477" s="34">
        <v>17.533516108989716</v>
      </c>
      <c r="AC477" s="34">
        <v>11.856937011082968</v>
      </c>
      <c r="AD477" s="34">
        <v>12.931261877218882</v>
      </c>
      <c r="AE477" s="39">
        <v>13.832167491148921</v>
      </c>
      <c r="AF477" s="39">
        <v>11.154973783184614</v>
      </c>
      <c r="AG477" s="39">
        <v>7.1391832212381541</v>
      </c>
      <c r="AH477" s="35">
        <v>3475.1794471540024</v>
      </c>
      <c r="AI477" s="35">
        <v>7277.1838905558616</v>
      </c>
      <c r="AJ477" s="35">
        <v>11207.525553804317</v>
      </c>
      <c r="AK477" s="35">
        <v>2376.1361128245617</v>
      </c>
      <c r="AL477" s="35">
        <v>4916.2040323329429</v>
      </c>
      <c r="AM477" s="35">
        <v>8961.2207516936287</v>
      </c>
      <c r="AN477" s="38">
        <v>9.0639262776402732E-2</v>
      </c>
      <c r="AO477" s="38">
        <v>8.8546664849380174E-2</v>
      </c>
      <c r="AP477" s="38">
        <v>7.5694042345433407E-2</v>
      </c>
      <c r="AQ477" s="36">
        <v>17.090188794260957</v>
      </c>
      <c r="AR477" s="36">
        <v>10.731045405108421</v>
      </c>
      <c r="AS477" s="36">
        <v>11.870451449133741</v>
      </c>
      <c r="AT477" s="36">
        <v>9.9576136035885909</v>
      </c>
      <c r="AU477" s="36">
        <v>21.578532938805349</v>
      </c>
      <c r="AV477" s="36">
        <v>65.339192401449125</v>
      </c>
      <c r="AW477" s="36">
        <v>156.72639398909604</v>
      </c>
      <c r="AX477" s="36">
        <v>129.37924507631709</v>
      </c>
      <c r="AY477" s="36">
        <v>96.862371069748434</v>
      </c>
      <c r="AZ477" s="40">
        <v>0.99592470780289177</v>
      </c>
      <c r="BA477" s="40">
        <v>0.99606059923625023</v>
      </c>
      <c r="BB477" s="40">
        <v>0.99513732319213999</v>
      </c>
      <c r="BC477" s="40">
        <v>0.99580932525294119</v>
      </c>
      <c r="BD477" s="40">
        <v>0.99561073283433976</v>
      </c>
      <c r="BE477" s="40">
        <v>0.99270867282349895</v>
      </c>
      <c r="BF477" s="36">
        <v>132.39295678742118</v>
      </c>
      <c r="BG477" s="36">
        <v>135.52176155264868</v>
      </c>
      <c r="BH477" s="36">
        <v>158.53295223998504</v>
      </c>
      <c r="BJ477" s="41"/>
      <c r="BK477" s="41"/>
      <c r="BL477" s="35">
        <v>31</v>
      </c>
      <c r="BM477" s="35">
        <v>25</v>
      </c>
      <c r="BN477" s="35">
        <v>16</v>
      </c>
      <c r="BO477" s="35">
        <v>2418</v>
      </c>
      <c r="BP477" s="35">
        <v>1200</v>
      </c>
      <c r="BQ477" s="35">
        <v>384</v>
      </c>
      <c r="BR477" s="35">
        <v>4002</v>
      </c>
      <c r="BS477" s="34">
        <v>135.01849794387817</v>
      </c>
      <c r="BT477" s="35">
        <v>10</v>
      </c>
      <c r="BU477" s="35">
        <v>20</v>
      </c>
      <c r="BV477" s="35">
        <v>45</v>
      </c>
      <c r="BW477" s="35">
        <v>19</v>
      </c>
      <c r="BX477" s="37"/>
      <c r="BY477" s="40">
        <v>0.98914923295511747</v>
      </c>
      <c r="CA477" s="38">
        <v>8.7578396170800418E-2</v>
      </c>
      <c r="CB477" s="38">
        <v>8.8577772981820194E-2</v>
      </c>
      <c r="CC477" s="36">
        <v>42.321714997291565</v>
      </c>
      <c r="CD477" s="36">
        <v>39.691685648503118</v>
      </c>
      <c r="CE477" s="35">
        <v>144.0432540934614</v>
      </c>
      <c r="CF477" s="36">
        <v>19.153667590137381</v>
      </c>
      <c r="CG477" s="42">
        <v>0.98914923295511747</v>
      </c>
      <c r="CH477" s="35">
        <v>3769.6278681308531</v>
      </c>
      <c r="CI477" s="42">
        <v>0.99511926543750373</v>
      </c>
      <c r="CJ477" s="42">
        <v>0.99524967129027808</v>
      </c>
      <c r="CK477" s="43">
        <v>0.84990999742628359</v>
      </c>
      <c r="CM477" s="39"/>
      <c r="CN477" s="35"/>
      <c r="CO477" s="42">
        <v>0.99498751362871463</v>
      </c>
      <c r="CQ477" s="37">
        <v>1.0269948522432015</v>
      </c>
    </row>
    <row r="478" spans="1:95" ht="11.25" customHeight="1">
      <c r="A478" s="33">
        <v>44252</v>
      </c>
      <c r="B478" s="34">
        <v>188.2527092297872</v>
      </c>
      <c r="C478" s="35">
        <v>171.34957985083264</v>
      </c>
      <c r="D478" s="35">
        <v>171.34957985083264</v>
      </c>
      <c r="E478" s="35">
        <v>159.91940939426425</v>
      </c>
      <c r="F478" s="34">
        <v>147.0758760770162</v>
      </c>
      <c r="G478" s="36">
        <v>13.939608583847681</v>
      </c>
      <c r="H478" s="34">
        <v>13.939608583847681</v>
      </c>
      <c r="I478" s="34">
        <v>3418.2527287801108</v>
      </c>
      <c r="J478" s="35">
        <v>1004.6309436298244</v>
      </c>
      <c r="K478" s="35">
        <v>330.19106194604478</v>
      </c>
      <c r="L478" s="34">
        <v>602.82696787516272</v>
      </c>
      <c r="M478" s="34">
        <v>18.277864903211594</v>
      </c>
      <c r="N478" s="35">
        <v>9.6199288964271545</v>
      </c>
      <c r="O478" s="35">
        <v>19.239857792854309</v>
      </c>
      <c r="P478" s="35">
        <v>43.289680033922195</v>
      </c>
      <c r="Q478" s="34">
        <v>10411.531422932943</v>
      </c>
      <c r="R478" s="34">
        <v>388.08815892537433</v>
      </c>
      <c r="U478" s="36">
        <v>24.364265071021187</v>
      </c>
      <c r="V478" s="38">
        <v>1.0219023731238015</v>
      </c>
      <c r="W478" s="36">
        <v>15.699622464267739</v>
      </c>
      <c r="X478" s="35">
        <v>4021.0796966552734</v>
      </c>
      <c r="Y478" s="34">
        <v>2083.4307232042415</v>
      </c>
      <c r="Z478" s="35">
        <v>1937.6489734510319</v>
      </c>
      <c r="AA478" s="34">
        <v>933.01802982120751</v>
      </c>
      <c r="AB478" s="34">
        <v>16.903129378954571</v>
      </c>
      <c r="AC478" s="34">
        <v>11.430170456568399</v>
      </c>
      <c r="AD478" s="34">
        <v>12.670854767163595</v>
      </c>
      <c r="AE478" s="39">
        <v>13.736905867280713</v>
      </c>
      <c r="AF478" s="39">
        <v>10.763902967462403</v>
      </c>
      <c r="AG478" s="39">
        <v>7.0755227559866736</v>
      </c>
      <c r="AH478" s="35">
        <v>3544.6416399188988</v>
      </c>
      <c r="AI478" s="35">
        <v>7340.6322916003528</v>
      </c>
      <c r="AJ478" s="35">
        <v>11337.662011074055</v>
      </c>
      <c r="AK478" s="35">
        <v>2410.7090770404179</v>
      </c>
      <c r="AL478" s="35">
        <v>4990.049355275135</v>
      </c>
      <c r="AM478" s="35">
        <v>9051.3708039294688</v>
      </c>
      <c r="AN478" s="38">
        <v>9.1239655742377065E-2</v>
      </c>
      <c r="AO478" s="38">
        <v>8.6720161362512094E-2</v>
      </c>
      <c r="AP478" s="38">
        <v>7.6498888172614216E-2</v>
      </c>
      <c r="AQ478" s="36">
        <v>16.951112134661713</v>
      </c>
      <c r="AR478" s="36">
        <v>10.687890708198855</v>
      </c>
      <c r="AS478" s="36">
        <v>11.901150631070434</v>
      </c>
      <c r="AT478" s="36">
        <v>9.6352591499007545</v>
      </c>
      <c r="AU478" s="36">
        <v>20.278280581936254</v>
      </c>
      <c r="AV478" s="36">
        <v>63.375225951058148</v>
      </c>
      <c r="AW478" s="36">
        <v>153.85609021574228</v>
      </c>
      <c r="AX478" s="36">
        <v>126.84083855128937</v>
      </c>
      <c r="AY478" s="36">
        <v>94.517628532314816</v>
      </c>
      <c r="AZ478" s="40">
        <v>0.99600950235428765</v>
      </c>
      <c r="BA478" s="40">
        <v>0.99614435521113331</v>
      </c>
      <c r="BB478" s="40">
        <v>0.99521733437159277</v>
      </c>
      <c r="BC478" s="40">
        <v>0.99600314312429195</v>
      </c>
      <c r="BD478" s="40">
        <v>0.99593625651006856</v>
      </c>
      <c r="BE478" s="40">
        <v>0.99299827315399058</v>
      </c>
      <c r="BF478" s="36">
        <v>131.52175884883894</v>
      </c>
      <c r="BG478" s="36">
        <v>138.37612628321781</v>
      </c>
      <c r="BH478" s="36">
        <v>156.86502492589</v>
      </c>
      <c r="BJ478" s="41"/>
      <c r="BK478" s="41"/>
      <c r="BL478" s="35">
        <v>29.479583899180096</v>
      </c>
      <c r="BM478" s="35">
        <v>23.099479873975117</v>
      </c>
      <c r="BN478" s="35">
        <v>15.184166560570398</v>
      </c>
      <c r="BO478" s="35">
        <v>2299.4075441360474</v>
      </c>
      <c r="BP478" s="35">
        <v>1108.7750339508057</v>
      </c>
      <c r="BQ478" s="35">
        <v>364.41999745368958</v>
      </c>
      <c r="BR478" s="35">
        <v>3772.6025755405426</v>
      </c>
      <c r="BS478" s="34">
        <v>133.1677853266398</v>
      </c>
      <c r="BT478" s="35">
        <v>10</v>
      </c>
      <c r="BU478" s="35">
        <v>20</v>
      </c>
      <c r="BV478" s="35">
        <v>45</v>
      </c>
      <c r="BW478" s="35">
        <v>19</v>
      </c>
      <c r="BX478" s="37"/>
      <c r="BY478" s="40">
        <v>0.98933022583387109</v>
      </c>
      <c r="CA478" s="38">
        <v>8.7434894729658222E-2</v>
      </c>
      <c r="CB478" s="38">
        <v>8.848746204934646E-2</v>
      </c>
      <c r="CC478" s="36">
        <v>41.004154602686569</v>
      </c>
      <c r="CD478" s="36">
        <v>39.540153473931007</v>
      </c>
      <c r="CE478" s="35">
        <v>141.11738471507948</v>
      </c>
      <c r="CF478" s="36">
        <v>18.440950492057588</v>
      </c>
      <c r="CG478" s="42">
        <v>0.98933022583387109</v>
      </c>
      <c r="CH478" s="35">
        <v>3810.2463801229169</v>
      </c>
      <c r="CI478" s="42">
        <v>0.9952029703384635</v>
      </c>
      <c r="CJ478" s="42">
        <v>0.99550096021249224</v>
      </c>
      <c r="CK478" s="43">
        <v>0.85008330763088502</v>
      </c>
      <c r="CM478" s="39"/>
      <c r="CN478" s="35"/>
      <c r="CO478" s="42">
        <v>0.99517403063512588</v>
      </c>
      <c r="CQ478" s="37">
        <v>1.0219023731238015</v>
      </c>
    </row>
    <row r="479" spans="1:95" ht="11.25" customHeight="1">
      <c r="A479" s="33">
        <v>44251</v>
      </c>
      <c r="B479" s="34">
        <v>191.01655117670694</v>
      </c>
      <c r="C479" s="35">
        <v>173.71988749504089</v>
      </c>
      <c r="D479" s="35">
        <v>173.71988749504089</v>
      </c>
      <c r="E479" s="35">
        <v>161.98312863707542</v>
      </c>
      <c r="F479" s="34">
        <v>148.89702558517456</v>
      </c>
      <c r="G479" s="36">
        <v>14.050416529178619</v>
      </c>
      <c r="H479" s="34">
        <v>14.050416529178619</v>
      </c>
      <c r="I479" s="34">
        <v>3466.7581431070962</v>
      </c>
      <c r="J479" s="35">
        <v>1017.158019720886</v>
      </c>
      <c r="K479" s="35">
        <v>335.06380458624199</v>
      </c>
      <c r="L479" s="34">
        <v>611.91231664021814</v>
      </c>
      <c r="M479" s="34">
        <v>18.330513129631679</v>
      </c>
      <c r="N479" s="35">
        <v>9.6476384892798315</v>
      </c>
      <c r="O479" s="35">
        <v>19.295276978559663</v>
      </c>
      <c r="P479" s="35">
        <v>43.41437320175924</v>
      </c>
      <c r="Q479" s="34">
        <v>10496.0676167806</v>
      </c>
      <c r="R479" s="34">
        <v>407.07073561350506</v>
      </c>
      <c r="U479" s="36">
        <v>24.295950112519435</v>
      </c>
      <c r="V479" s="38">
        <v>1.0242899713316684</v>
      </c>
      <c r="W479" s="36">
        <v>15.741857523267944</v>
      </c>
      <c r="X479" s="35">
        <v>4078.6704597473145</v>
      </c>
      <c r="Y479" s="34">
        <v>2114.5363187999683</v>
      </c>
      <c r="Z479" s="35">
        <v>1964.1341409473462</v>
      </c>
      <c r="AA479" s="34">
        <v>946.97612122646012</v>
      </c>
      <c r="AB479" s="34">
        <v>17.296663681666057</v>
      </c>
      <c r="AC479" s="34">
        <v>11.736758857965469</v>
      </c>
      <c r="AD479" s="34">
        <v>12.814410954713821</v>
      </c>
      <c r="AE479" s="39">
        <v>13.941997706373419</v>
      </c>
      <c r="AF479" s="39">
        <v>10.898121639866636</v>
      </c>
      <c r="AG479" s="39">
        <v>7.1799386697051855</v>
      </c>
      <c r="AH479" s="35">
        <v>3571.8479973896751</v>
      </c>
      <c r="AI479" s="35">
        <v>7387.6860201768213</v>
      </c>
      <c r="AJ479" s="35">
        <v>11409.176572061217</v>
      </c>
      <c r="AK479" s="35">
        <v>2428.3214599486291</v>
      </c>
      <c r="AL479" s="35">
        <v>5025.5711394110531</v>
      </c>
      <c r="AM479" s="35">
        <v>9108.9607141109936</v>
      </c>
      <c r="AN479" s="38">
        <v>9.1411107038773004E-2</v>
      </c>
      <c r="AO479" s="38">
        <v>8.6688371894375879E-2</v>
      </c>
      <c r="AP479" s="38">
        <v>7.6558312539627388E-2</v>
      </c>
      <c r="AQ479" s="36">
        <v>16.98501797984105</v>
      </c>
      <c r="AR479" s="36">
        <v>10.746665271799991</v>
      </c>
      <c r="AS479" s="36">
        <v>11.770101660611392</v>
      </c>
      <c r="AT479" s="36">
        <v>9.7588980776473395</v>
      </c>
      <c r="AU479" s="36">
        <v>20.492507053962406</v>
      </c>
      <c r="AV479" s="36">
        <v>64.237691204343989</v>
      </c>
      <c r="AW479" s="36">
        <v>156.22443369939853</v>
      </c>
      <c r="AX479" s="36">
        <v>128.76971222471707</v>
      </c>
      <c r="AY479" s="36">
        <v>96.061928877400206</v>
      </c>
      <c r="AZ479" s="40">
        <v>0.99602703404454374</v>
      </c>
      <c r="BA479" s="40">
        <v>0.99616058027171395</v>
      </c>
      <c r="BB479" s="40">
        <v>0.99523388292426096</v>
      </c>
      <c r="BC479" s="40">
        <v>0.99598121655694893</v>
      </c>
      <c r="BD479" s="40">
        <v>0.99592235260719764</v>
      </c>
      <c r="BE479" s="40">
        <v>0.9929478572561159</v>
      </c>
      <c r="BF479" s="36">
        <v>131.27507574008561</v>
      </c>
      <c r="BG479" s="36">
        <v>138.42687015302602</v>
      </c>
      <c r="BH479" s="36">
        <v>156.74326669345896</v>
      </c>
      <c r="BJ479" s="41"/>
      <c r="BK479" s="41"/>
      <c r="BL479" s="35">
        <v>29.360000610351563</v>
      </c>
      <c r="BM479" s="35">
        <v>22.950000762939453</v>
      </c>
      <c r="BN479" s="35">
        <v>15.119999885559082</v>
      </c>
      <c r="BO479" s="35">
        <v>2290.0800476074219</v>
      </c>
      <c r="BP479" s="35">
        <v>1101.6000366210938</v>
      </c>
      <c r="BQ479" s="35">
        <v>362.87999725341797</v>
      </c>
      <c r="BR479" s="35">
        <v>3754.5600814819336</v>
      </c>
      <c r="BS479" s="34">
        <v>134.84822972615561</v>
      </c>
      <c r="BT479" s="35">
        <v>10</v>
      </c>
      <c r="BU479" s="35">
        <v>20</v>
      </c>
      <c r="BV479" s="35">
        <v>45</v>
      </c>
      <c r="BW479" s="35">
        <v>19</v>
      </c>
      <c r="BX479" s="37"/>
      <c r="BY479" s="40">
        <v>0.98937404198759193</v>
      </c>
      <c r="CA479" s="38">
        <v>8.7523384672702625E-2</v>
      </c>
      <c r="CB479" s="38">
        <v>8.8589911744198238E-2</v>
      </c>
      <c r="CC479" s="36">
        <v>41.847833494345352</v>
      </c>
      <c r="CD479" s="36">
        <v>39.501784912252432</v>
      </c>
      <c r="CE479" s="35">
        <v>143.4045029755986</v>
      </c>
      <c r="CF479" s="36">
        <v>18.673863074139209</v>
      </c>
      <c r="CG479" s="42">
        <v>0.98937404198759193</v>
      </c>
      <c r="CH479" s="35">
        <v>3836.0498173345859</v>
      </c>
      <c r="CI479" s="42">
        <v>0.99522151327472375</v>
      </c>
      <c r="CJ479" s="42">
        <v>0.99547704260489522</v>
      </c>
      <c r="CK479" s="43">
        <v>0.84997260193506097</v>
      </c>
      <c r="CM479" s="39"/>
      <c r="CN479" s="35"/>
      <c r="CO479" s="42">
        <v>0.99511307775819557</v>
      </c>
      <c r="CQ479" s="37">
        <v>1.0242899713316684</v>
      </c>
    </row>
    <row r="480" spans="1:95" ht="11.25" customHeight="1">
      <c r="A480" s="33">
        <v>44250</v>
      </c>
      <c r="B480" s="34">
        <v>190.72123336791992</v>
      </c>
      <c r="C480" s="35">
        <v>173.22100897630057</v>
      </c>
      <c r="D480" s="35">
        <v>173.22100897630057</v>
      </c>
      <c r="E480" s="35">
        <v>161.25521449247998</v>
      </c>
      <c r="F480" s="34">
        <v>148.31321827570596</v>
      </c>
      <c r="G480" s="36">
        <v>13.997565994660059</v>
      </c>
      <c r="H480" s="34">
        <v>13.997565994660059</v>
      </c>
      <c r="I480" s="34">
        <v>3471.2731755574546</v>
      </c>
      <c r="J480" s="35">
        <v>1018.4827448031111</v>
      </c>
      <c r="K480" s="35">
        <v>335.50018459551819</v>
      </c>
      <c r="L480" s="34">
        <v>613.81353441874182</v>
      </c>
      <c r="M480" s="34">
        <v>17.695537229379017</v>
      </c>
      <c r="N480" s="35">
        <v>9.3134406470415865</v>
      </c>
      <c r="O480" s="35">
        <v>18.626881294083173</v>
      </c>
      <c r="P480" s="35">
        <v>41.91048291168714</v>
      </c>
      <c r="Q480" s="34">
        <v>10124.517618815104</v>
      </c>
      <c r="R480" s="34">
        <v>406.83755079905194</v>
      </c>
      <c r="U480" s="36">
        <v>24.200465458410754</v>
      </c>
      <c r="V480" s="38">
        <v>1.0276383444548549</v>
      </c>
      <c r="W480" s="36">
        <v>15.19655363123843</v>
      </c>
      <c r="X480" s="35">
        <v>4085.0867099761963</v>
      </c>
      <c r="Y480" s="34">
        <v>2117.2902461588255</v>
      </c>
      <c r="Z480" s="35">
        <v>1967.7964638173712</v>
      </c>
      <c r="AA480" s="34">
        <v>949.31371901425996</v>
      </c>
      <c r="AB480" s="34">
        <v>17.500224391619366</v>
      </c>
      <c r="AC480" s="34">
        <v>11.965794483820597</v>
      </c>
      <c r="AD480" s="34">
        <v>12.972426682710648</v>
      </c>
      <c r="AE480" s="39">
        <v>13.960155469179071</v>
      </c>
      <c r="AF480" s="39">
        <v>10.912315122890476</v>
      </c>
      <c r="AG480" s="39">
        <v>7.1892896699039612</v>
      </c>
      <c r="AH480" s="35">
        <v>3466.0020687316028</v>
      </c>
      <c r="AI480" s="35">
        <v>7164.5603776890694</v>
      </c>
      <c r="AJ480" s="35">
        <v>11057.681367225359</v>
      </c>
      <c r="AK480" s="35">
        <v>2356.7242708497888</v>
      </c>
      <c r="AL480" s="35">
        <v>4875.3881196946768</v>
      </c>
      <c r="AM480" s="35">
        <v>8831.2882924697424</v>
      </c>
      <c r="AN480" s="38">
        <v>9.1822275591362038E-2</v>
      </c>
      <c r="AO480" s="38">
        <v>8.6958723416751288E-2</v>
      </c>
      <c r="AP480" s="38">
        <v>7.6290870938046637E-2</v>
      </c>
      <c r="AQ480" s="36">
        <v>17.142007329749667</v>
      </c>
      <c r="AR480" s="36">
        <v>10.92259454741558</v>
      </c>
      <c r="AS480" s="36">
        <v>11.866805995486722</v>
      </c>
      <c r="AT480" s="36">
        <v>9.7514667341537837</v>
      </c>
      <c r="AU480" s="36">
        <v>20.485335518972239</v>
      </c>
      <c r="AV480" s="36">
        <v>64.254928990087649</v>
      </c>
      <c r="AW480" s="36">
        <v>156.23650102643649</v>
      </c>
      <c r="AX480" s="36">
        <v>128.95673954772724</v>
      </c>
      <c r="AY480" s="36">
        <v>96.839761341642642</v>
      </c>
      <c r="AZ480" s="40">
        <v>0.99604814158268784</v>
      </c>
      <c r="BA480" s="40">
        <v>0.99617940544695549</v>
      </c>
      <c r="BB480" s="40">
        <v>0.99525431833683609</v>
      </c>
      <c r="BC480" s="40">
        <v>0.99586227932780713</v>
      </c>
      <c r="BD480" s="40">
        <v>0.99579821441574679</v>
      </c>
      <c r="BE480" s="40">
        <v>0.99272417263912949</v>
      </c>
      <c r="BF480" s="36">
        <v>130.68724253147209</v>
      </c>
      <c r="BG480" s="36">
        <v>137.99650602608065</v>
      </c>
      <c r="BH480" s="36">
        <v>157.29273833752421</v>
      </c>
      <c r="BJ480" s="41"/>
      <c r="BK480" s="41"/>
      <c r="BL480" s="35">
        <v>29.360000610351563</v>
      </c>
      <c r="BM480" s="35">
        <v>22.950000762939453</v>
      </c>
      <c r="BN480" s="35">
        <v>15.119999885559082</v>
      </c>
      <c r="BO480" s="35">
        <v>2290.0800476074219</v>
      </c>
      <c r="BP480" s="35">
        <v>1101.6000366210938</v>
      </c>
      <c r="BQ480" s="35">
        <v>362.87999725341797</v>
      </c>
      <c r="BR480" s="35">
        <v>3754.5600814819336</v>
      </c>
      <c r="BS480" s="34">
        <v>134.234450340271</v>
      </c>
      <c r="BT480" s="35">
        <v>10</v>
      </c>
      <c r="BU480" s="35">
        <v>20</v>
      </c>
      <c r="BV480" s="35">
        <v>45</v>
      </c>
      <c r="BW480" s="35">
        <v>19</v>
      </c>
      <c r="BX480" s="37"/>
      <c r="BY480" s="40">
        <v>0.98943177118601411</v>
      </c>
      <c r="CA480" s="38">
        <v>8.7780914150956138E-2</v>
      </c>
      <c r="CB480" s="38">
        <v>8.8894176135497854E-2</v>
      </c>
      <c r="CC480" s="36">
        <v>42.438445558150612</v>
      </c>
      <c r="CD480" s="36">
        <v>39.931407872651967</v>
      </c>
      <c r="CE480" s="35">
        <v>143.70478276894858</v>
      </c>
      <c r="CF480" s="36">
        <v>18.667007746850643</v>
      </c>
      <c r="CG480" s="42">
        <v>0.98943177118601411</v>
      </c>
      <c r="CH480" s="35">
        <v>3721.4780239669335</v>
      </c>
      <c r="CI480" s="42">
        <v>0.9952450243920784</v>
      </c>
      <c r="CJ480" s="42">
        <v>0.99533968148575946</v>
      </c>
      <c r="CK480" s="43">
        <v>0.84974283828058117</v>
      </c>
      <c r="CM480" s="39"/>
      <c r="CN480" s="35"/>
      <c r="CO480" s="42">
        <v>0.99511487178716906</v>
      </c>
      <c r="CQ480" s="37">
        <v>1.0276383444548549</v>
      </c>
    </row>
    <row r="481" spans="1:95" ht="11.25" customHeight="1">
      <c r="A481" s="33">
        <v>44249</v>
      </c>
      <c r="B481" s="34">
        <v>189.73223431905112</v>
      </c>
      <c r="C481" s="35">
        <v>172.25560957193375</v>
      </c>
      <c r="D481" s="35">
        <v>172.25560957193375</v>
      </c>
      <c r="E481" s="35">
        <v>160.17239787181219</v>
      </c>
      <c r="F481" s="34">
        <v>147.01499350865683</v>
      </c>
      <c r="G481" s="36">
        <v>13.938683778047562</v>
      </c>
      <c r="H481" s="34">
        <v>13.938683778047562</v>
      </c>
      <c r="I481" s="34">
        <v>3472.342399597168</v>
      </c>
      <c r="J481" s="35">
        <v>1018.9003138793458</v>
      </c>
      <c r="K481" s="35">
        <v>335.60237282167208</v>
      </c>
      <c r="L481" s="34">
        <v>611.65672938028968</v>
      </c>
      <c r="M481" s="34">
        <v>16.642190992832184</v>
      </c>
      <c r="N481" s="35">
        <v>8.7451294039046932</v>
      </c>
      <c r="O481" s="35">
        <v>17.472020790282993</v>
      </c>
      <c r="P481" s="35">
        <v>39.257332725557561</v>
      </c>
      <c r="Q481" s="34">
        <v>9533.0009969075527</v>
      </c>
      <c r="R481" s="34">
        <v>402.48487822214764</v>
      </c>
      <c r="U481" s="36">
        <v>24.075511826409233</v>
      </c>
      <c r="V481" s="38">
        <v>1.0320399205778297</v>
      </c>
      <c r="W481" s="36">
        <v>14.254897164640306</v>
      </c>
      <c r="X481" s="35">
        <v>4083.9991289774575</v>
      </c>
      <c r="Y481" s="34">
        <v>2117.8397128961501</v>
      </c>
      <c r="Z481" s="35">
        <v>1966.1594160813077</v>
      </c>
      <c r="AA481" s="34">
        <v>947.2591022019617</v>
      </c>
      <c r="AB481" s="34">
        <v>17.476624747117359</v>
      </c>
      <c r="AC481" s="34">
        <v>12.083211700121561</v>
      </c>
      <c r="AD481" s="34">
        <v>13.117826133966446</v>
      </c>
      <c r="AE481" s="39">
        <v>13.963778326787804</v>
      </c>
      <c r="AF481" s="39">
        <v>10.916789077278704</v>
      </c>
      <c r="AG481" s="39">
        <v>7.1914794176072583</v>
      </c>
      <c r="AH481" s="35">
        <v>3278.622345928211</v>
      </c>
      <c r="AI481" s="35">
        <v>6786.4134900478548</v>
      </c>
      <c r="AJ481" s="35">
        <v>10488.427229829471</v>
      </c>
      <c r="AK481" s="35">
        <v>2228.585338937537</v>
      </c>
      <c r="AL481" s="35">
        <v>4614.5627088523433</v>
      </c>
      <c r="AM481" s="35">
        <v>8370.4940662520912</v>
      </c>
      <c r="AN481" s="38">
        <v>9.2405378730394977E-2</v>
      </c>
      <c r="AO481" s="38">
        <v>8.7141880775113326E-2</v>
      </c>
      <c r="AP481" s="38">
        <v>7.5734516217513245E-2</v>
      </c>
      <c r="AQ481" s="36">
        <v>17.130456038222139</v>
      </c>
      <c r="AR481" s="36">
        <v>11.05074590545343</v>
      </c>
      <c r="AS481" s="36">
        <v>12.048472460717042</v>
      </c>
      <c r="AT481" s="36">
        <v>9.7268994098444868</v>
      </c>
      <c r="AU481" s="36">
        <v>20.396654116271264</v>
      </c>
      <c r="AV481" s="36">
        <v>63.791967406505719</v>
      </c>
      <c r="AW481" s="36">
        <v>155.95603711977671</v>
      </c>
      <c r="AX481" s="36">
        <v>129.28986650351513</v>
      </c>
      <c r="AY481" s="36">
        <v>97.998828244554289</v>
      </c>
      <c r="AZ481" s="40">
        <v>0.99607592796600108</v>
      </c>
      <c r="BA481" s="40">
        <v>0.99621372123586804</v>
      </c>
      <c r="BB481" s="40">
        <v>0.99531003398188478</v>
      </c>
      <c r="BC481" s="40">
        <v>0.99563539289256853</v>
      </c>
      <c r="BD481" s="40">
        <v>0.99557993781791221</v>
      </c>
      <c r="BE481" s="40">
        <v>0.99237894837489948</v>
      </c>
      <c r="BF481" s="36">
        <v>129.86257039226689</v>
      </c>
      <c r="BG481" s="36">
        <v>137.70646092627203</v>
      </c>
      <c r="BH481" s="36">
        <v>158.44822941148013</v>
      </c>
      <c r="BJ481" s="41"/>
      <c r="BK481" s="41"/>
      <c r="BL481" s="35">
        <v>29.356250603993733</v>
      </c>
      <c r="BM481" s="35">
        <v>22.9505215883255</v>
      </c>
      <c r="BN481" s="35">
        <v>15.118749886751175</v>
      </c>
      <c r="BO481" s="35">
        <v>2289.7875471115112</v>
      </c>
      <c r="BP481" s="35">
        <v>1101.625036239624</v>
      </c>
      <c r="BQ481" s="35">
        <v>362.8499972820282</v>
      </c>
      <c r="BR481" s="35">
        <v>3754.2625806331635</v>
      </c>
      <c r="BS481" s="34">
        <v>133.0777088801066</v>
      </c>
      <c r="BT481" s="35">
        <v>9.9895833333333339</v>
      </c>
      <c r="BU481" s="35">
        <v>19.958333333333332</v>
      </c>
      <c r="BV481" s="35">
        <v>44.84375</v>
      </c>
      <c r="BW481" s="35">
        <v>19.010416666666668</v>
      </c>
      <c r="BX481" s="37"/>
      <c r="BY481" s="40">
        <v>0.98948667614868824</v>
      </c>
      <c r="CA481" s="38">
        <v>8.8053721382643765E-2</v>
      </c>
      <c r="CB481" s="38">
        <v>8.9249652861794593E-2</v>
      </c>
      <c r="CC481" s="36">
        <v>42.677662581205368</v>
      </c>
      <c r="CD481" s="36">
        <v>40.229674404392611</v>
      </c>
      <c r="CE481" s="35">
        <v>143.91454957691951</v>
      </c>
      <c r="CF481" s="36">
        <v>18.633620869178355</v>
      </c>
      <c r="CG481" s="42">
        <v>0.98948667614868824</v>
      </c>
      <c r="CH481" s="35">
        <v>3522.3264844470564</v>
      </c>
      <c r="CI481" s="42">
        <v>0.99527522758997033</v>
      </c>
      <c r="CJ481" s="42">
        <v>0.99509661614585154</v>
      </c>
      <c r="CK481" s="43">
        <v>0.85023093539850125</v>
      </c>
      <c r="CM481" s="39"/>
      <c r="CN481" s="35"/>
      <c r="CO481" s="42">
        <v>0.99512360908348707</v>
      </c>
      <c r="CQ481" s="37">
        <v>1.0320399205778297</v>
      </c>
    </row>
    <row r="482" spans="1:95" ht="11.25" customHeight="1">
      <c r="A482" s="33">
        <v>44248</v>
      </c>
      <c r="B482" s="34">
        <v>190.72416925430298</v>
      </c>
      <c r="C482" s="35">
        <v>173.25229948759079</v>
      </c>
      <c r="D482" s="35">
        <v>173.25229948759079</v>
      </c>
      <c r="E482" s="35">
        <v>161.26582045356432</v>
      </c>
      <c r="F482" s="34">
        <v>148.02863073348999</v>
      </c>
      <c r="G482" s="36">
        <v>13.928006231784821</v>
      </c>
      <c r="H482" s="34">
        <v>13.928006231784821</v>
      </c>
      <c r="I482" s="34">
        <v>3470.1348215738931</v>
      </c>
      <c r="J482" s="35">
        <v>1028.1880952811534</v>
      </c>
      <c r="K482" s="35">
        <v>335.27872672211527</v>
      </c>
      <c r="L482" s="34">
        <v>612.97998809814453</v>
      </c>
      <c r="M482" s="34">
        <v>16.360021551450092</v>
      </c>
      <c r="N482" s="35">
        <v>7.3620096981525416</v>
      </c>
      <c r="O482" s="35">
        <v>13.088017241160074</v>
      </c>
      <c r="P482" s="35">
        <v>24.54003232717514</v>
      </c>
      <c r="Q482" s="34">
        <v>9687.6018981933594</v>
      </c>
      <c r="R482" s="34">
        <v>404.80996672312421</v>
      </c>
      <c r="U482" s="36">
        <v>23.889596594704521</v>
      </c>
      <c r="V482" s="38">
        <v>1.0386307435988971</v>
      </c>
      <c r="W482" s="36">
        <v>10.718316857016861</v>
      </c>
      <c r="X482" s="35">
        <v>4083.1148096720376</v>
      </c>
      <c r="Y482" s="34">
        <v>2106.6679995706245</v>
      </c>
      <c r="Z482" s="35">
        <v>1976.4468101014131</v>
      </c>
      <c r="AA482" s="34">
        <v>948.2587148202598</v>
      </c>
      <c r="AB482" s="34">
        <v>17.471869766712189</v>
      </c>
      <c r="AC482" s="34">
        <v>11.986479034026464</v>
      </c>
      <c r="AD482" s="34">
        <v>13.275309582551321</v>
      </c>
      <c r="AE482" s="39">
        <v>13.890118678487633</v>
      </c>
      <c r="AF482" s="39">
        <v>11.016301020869502</v>
      </c>
      <c r="AG482" s="39">
        <v>7.1845441440453275</v>
      </c>
      <c r="AH482" s="35">
        <v>3317.1651758089779</v>
      </c>
      <c r="AI482" s="35">
        <v>6899.7452747155758</v>
      </c>
      <c r="AJ482" s="35">
        <v>10660.243340522127</v>
      </c>
      <c r="AK482" s="35">
        <v>2261.0158688014194</v>
      </c>
      <c r="AL482" s="35">
        <v>4678.8285120220653</v>
      </c>
      <c r="AM482" s="35">
        <v>8509.0436984199259</v>
      </c>
      <c r="AN482" s="38">
        <v>9.2011761305316506E-2</v>
      </c>
      <c r="AO482" s="38">
        <v>8.8012784458808987E-2</v>
      </c>
      <c r="AP482" s="38">
        <v>7.5913925375526298E-2</v>
      </c>
      <c r="AQ482" s="36">
        <v>17.085947645910654</v>
      </c>
      <c r="AR482" s="36">
        <v>10.898881608499483</v>
      </c>
      <c r="AS482" s="36">
        <v>12.165916032164086</v>
      </c>
      <c r="AT482" s="36">
        <v>8.0797498633695781</v>
      </c>
      <c r="AU482" s="36">
        <v>15.303424608135652</v>
      </c>
      <c r="AV482" s="36">
        <v>39.439947635230432</v>
      </c>
      <c r="AW482" s="36">
        <v>156.79195884364572</v>
      </c>
      <c r="AX482" s="36">
        <v>130.0023512648882</v>
      </c>
      <c r="AY482" s="36">
        <v>98.296701031278559</v>
      </c>
      <c r="AZ482" s="40">
        <v>0.99674393718339749</v>
      </c>
      <c r="BA482" s="40">
        <v>0.99720271490875745</v>
      </c>
      <c r="BB482" s="40">
        <v>0.99711600584073479</v>
      </c>
      <c r="BC482" s="40">
        <v>0.99642649572926134</v>
      </c>
      <c r="BD482" s="40">
        <v>0.9967292187416541</v>
      </c>
      <c r="BE482" s="40">
        <v>0.99536493770239376</v>
      </c>
      <c r="BF482" s="36">
        <v>130.41810992163488</v>
      </c>
      <c r="BG482" s="36">
        <v>136.34382861294588</v>
      </c>
      <c r="BH482" s="36">
        <v>158.07376499949311</v>
      </c>
      <c r="BJ482" s="41"/>
      <c r="BK482" s="41"/>
      <c r="BL482" s="35">
        <v>29</v>
      </c>
      <c r="BM482" s="35">
        <v>23</v>
      </c>
      <c r="BN482" s="35">
        <v>15</v>
      </c>
      <c r="BO482" s="35">
        <v>2262</v>
      </c>
      <c r="BP482" s="35">
        <v>1104</v>
      </c>
      <c r="BQ482" s="35">
        <v>360</v>
      </c>
      <c r="BR482" s="35">
        <v>3726</v>
      </c>
      <c r="BS482" s="34">
        <v>134.05040748914084</v>
      </c>
      <c r="BT482" s="35">
        <v>9</v>
      </c>
      <c r="BU482" s="35">
        <v>16</v>
      </c>
      <c r="BV482" s="35">
        <v>30</v>
      </c>
      <c r="BW482" s="35">
        <v>20</v>
      </c>
      <c r="BX482" s="37"/>
      <c r="BY482" s="40">
        <v>0.98983524107058252</v>
      </c>
      <c r="CA482" s="38">
        <v>8.8156434965667677E-2</v>
      </c>
      <c r="CB482" s="38">
        <v>8.9271532810075285E-2</v>
      </c>
      <c r="CC482" s="36">
        <v>42.733658383289978</v>
      </c>
      <c r="CD482" s="36">
        <v>40.150745286574221</v>
      </c>
      <c r="CE482" s="35">
        <v>144.56576581709504</v>
      </c>
      <c r="CF482" s="36">
        <v>18.120693489727184</v>
      </c>
      <c r="CG482" s="42">
        <v>0.98983524107058252</v>
      </c>
      <c r="CH482" s="35">
        <v>3581.0789865626261</v>
      </c>
      <c r="CI482" s="42">
        <v>0.9954315384796486</v>
      </c>
      <c r="CJ482" s="42">
        <v>0.99635351780892822</v>
      </c>
      <c r="CK482" s="43">
        <v>0.84987441777387096</v>
      </c>
      <c r="CM482" s="39"/>
      <c r="CN482" s="35"/>
      <c r="CO482" s="42">
        <v>0.99525784141715679</v>
      </c>
      <c r="CQ482" s="37">
        <v>1.0386307435988971</v>
      </c>
    </row>
    <row r="483" spans="1:95" ht="11.25" customHeight="1">
      <c r="A483" s="33">
        <v>44247</v>
      </c>
      <c r="B483" s="34">
        <v>191.84206438064575</v>
      </c>
      <c r="C483" s="35">
        <v>174.42146716515222</v>
      </c>
      <c r="D483" s="35">
        <v>174.42146716515222</v>
      </c>
      <c r="E483" s="35">
        <v>162.46878696481386</v>
      </c>
      <c r="F483" s="34">
        <v>149.32979996999106</v>
      </c>
      <c r="G483" s="36">
        <v>13.995030840237936</v>
      </c>
      <c r="H483" s="34">
        <v>13.995030840237936</v>
      </c>
      <c r="I483" s="34">
        <v>3472.2810846964517</v>
      </c>
      <c r="J483" s="35">
        <v>1028.8240250952449</v>
      </c>
      <c r="K483" s="35">
        <v>335.48609513975379</v>
      </c>
      <c r="L483" s="34">
        <v>612.20446077982581</v>
      </c>
      <c r="M483" s="34">
        <v>17.14947282274564</v>
      </c>
      <c r="N483" s="35">
        <v>7.7172627702355383</v>
      </c>
      <c r="O483" s="35">
        <v>13.719578258196513</v>
      </c>
      <c r="P483" s="35">
        <v>25.724209234118462</v>
      </c>
      <c r="Q483" s="34">
        <v>10214.090260823568</v>
      </c>
      <c r="R483" s="34">
        <v>406.9060281117757</v>
      </c>
      <c r="U483" s="36">
        <v>23.868543395289674</v>
      </c>
      <c r="V483" s="38">
        <v>1.039380264443309</v>
      </c>
      <c r="W483" s="36">
        <v>11.235528209233598</v>
      </c>
      <c r="X483" s="35">
        <v>4084.4855454762774</v>
      </c>
      <c r="Y483" s="34">
        <v>2107.9709644614531</v>
      </c>
      <c r="Z483" s="35">
        <v>1976.5145810148244</v>
      </c>
      <c r="AA483" s="34">
        <v>947.69055591957954</v>
      </c>
      <c r="AB483" s="34">
        <v>17.420597215493519</v>
      </c>
      <c r="AC483" s="34">
        <v>11.952680200338364</v>
      </c>
      <c r="AD483" s="34">
        <v>13.107377856969833</v>
      </c>
      <c r="AE483" s="39">
        <v>13.898709655789801</v>
      </c>
      <c r="AF483" s="39">
        <v>11.02311455459191</v>
      </c>
      <c r="AG483" s="39">
        <v>7.1889877529947235</v>
      </c>
      <c r="AH483" s="35">
        <v>3475.7651119501229</v>
      </c>
      <c r="AI483" s="35">
        <v>7234.2025035518163</v>
      </c>
      <c r="AJ483" s="35">
        <v>11184.425655764446</v>
      </c>
      <c r="AK483" s="35">
        <v>2368.7228468689545</v>
      </c>
      <c r="AL483" s="35">
        <v>4903.8930706004139</v>
      </c>
      <c r="AM483" s="35">
        <v>8924.2635917897405</v>
      </c>
      <c r="AN483" s="38">
        <v>9.1819028673847503E-2</v>
      </c>
      <c r="AO483" s="38">
        <v>8.8132889939102052E-2</v>
      </c>
      <c r="AP483" s="38">
        <v>7.6706415064672712E-2</v>
      </c>
      <c r="AQ483" s="36">
        <v>17.029743101561131</v>
      </c>
      <c r="AR483" s="36">
        <v>10.870939268800942</v>
      </c>
      <c r="AS483" s="36">
        <v>12.027542041911182</v>
      </c>
      <c r="AT483" s="36">
        <v>8.0953568782372383</v>
      </c>
      <c r="AU483" s="36">
        <v>15.326164617541533</v>
      </c>
      <c r="AV483" s="36">
        <v>39.472389351064024</v>
      </c>
      <c r="AW483" s="36">
        <v>157.33170701216744</v>
      </c>
      <c r="AX483" s="36">
        <v>129.99922876303401</v>
      </c>
      <c r="AY483" s="36">
        <v>97.411565714386413</v>
      </c>
      <c r="AZ483" s="40">
        <v>0.99674201530988038</v>
      </c>
      <c r="BA483" s="40">
        <v>0.99720230884713867</v>
      </c>
      <c r="BB483" s="40">
        <v>0.99711749782270165</v>
      </c>
      <c r="BC483" s="40">
        <v>0.99658239591476983</v>
      </c>
      <c r="BD483" s="40">
        <v>0.99687469437100407</v>
      </c>
      <c r="BE483" s="40">
        <v>0.99557695837364357</v>
      </c>
      <c r="BF483" s="36">
        <v>130.69186391227768</v>
      </c>
      <c r="BG483" s="36">
        <v>136.15802237157712</v>
      </c>
      <c r="BH483" s="36">
        <v>156.44063133288864</v>
      </c>
      <c r="BJ483" s="41"/>
      <c r="BK483" s="41"/>
      <c r="BL483" s="35">
        <v>29</v>
      </c>
      <c r="BM483" s="35">
        <v>23</v>
      </c>
      <c r="BN483" s="35">
        <v>15</v>
      </c>
      <c r="BO483" s="35">
        <v>2262</v>
      </c>
      <c r="BP483" s="35">
        <v>1104</v>
      </c>
      <c r="BQ483" s="35">
        <v>360</v>
      </c>
      <c r="BR483" s="35">
        <v>3726</v>
      </c>
      <c r="BS483" s="34">
        <v>135.33466927210489</v>
      </c>
      <c r="BT483" s="35">
        <v>9</v>
      </c>
      <c r="BU483" s="35">
        <v>16</v>
      </c>
      <c r="BV483" s="35">
        <v>30</v>
      </c>
      <c r="BW483" s="35">
        <v>20</v>
      </c>
      <c r="BX483" s="37"/>
      <c r="BY483" s="40">
        <v>0.98982790255387165</v>
      </c>
      <c r="CA483" s="38">
        <v>8.8221446101260995E-2</v>
      </c>
      <c r="CB483" s="38">
        <v>8.9266683514840031E-2</v>
      </c>
      <c r="CC483" s="36">
        <v>42.480655272801712</v>
      </c>
      <c r="CD483" s="36">
        <v>39.928224412273252</v>
      </c>
      <c r="CE483" s="35">
        <v>144.64375516328801</v>
      </c>
      <c r="CF483" s="36">
        <v>18.147952412650085</v>
      </c>
      <c r="CG483" s="42">
        <v>0.98982790255387165</v>
      </c>
      <c r="CH483" s="35">
        <v>3753.2699738606389</v>
      </c>
      <c r="CI483" s="42">
        <v>0.99543079156517333</v>
      </c>
      <c r="CJ483" s="42">
        <v>0.99651506141418467</v>
      </c>
      <c r="CK483" s="43">
        <v>0.85011467075508074</v>
      </c>
      <c r="CM483" s="39"/>
      <c r="CN483" s="35"/>
      <c r="CO483" s="42">
        <v>0.99525070779749858</v>
      </c>
      <c r="CQ483" s="37">
        <v>1.039380264443309</v>
      </c>
    </row>
    <row r="484" spans="1:95" ht="11.25" customHeight="1">
      <c r="A484" s="33">
        <v>44246</v>
      </c>
      <c r="B484" s="34">
        <v>191.58552026748657</v>
      </c>
      <c r="C484" s="35">
        <v>174.17531742652258</v>
      </c>
      <c r="D484" s="35">
        <v>174.17531742652258</v>
      </c>
      <c r="E484" s="35">
        <v>162.40609506766003</v>
      </c>
      <c r="F484" s="34">
        <v>149.28695615132651</v>
      </c>
      <c r="G484" s="36">
        <v>14.241839120785395</v>
      </c>
      <c r="H484" s="34">
        <v>14.241839120785395</v>
      </c>
      <c r="I484" s="34">
        <v>3470.9787648518882</v>
      </c>
      <c r="J484" s="35">
        <v>1028.4381525487076</v>
      </c>
      <c r="K484" s="35">
        <v>335.36026713544811</v>
      </c>
      <c r="L484" s="34">
        <v>612.56034533182776</v>
      </c>
      <c r="M484" s="34">
        <v>17.050263434648514</v>
      </c>
      <c r="N484" s="35">
        <v>7.6726185455918312</v>
      </c>
      <c r="O484" s="35">
        <v>13.640210747718811</v>
      </c>
      <c r="P484" s="35">
        <v>25.575395151972771</v>
      </c>
      <c r="Q484" s="34">
        <v>10213.813466389975</v>
      </c>
      <c r="R484" s="34">
        <v>406.75176366170246</v>
      </c>
      <c r="U484" s="36">
        <v>23.864954489248767</v>
      </c>
      <c r="V484" s="38">
        <v>1.0395080986529184</v>
      </c>
      <c r="W484" s="36">
        <v>11.170530883070446</v>
      </c>
      <c r="X484" s="35">
        <v>4083.5391101837158</v>
      </c>
      <c r="Y484" s="34">
        <v>2107.1803451677324</v>
      </c>
      <c r="Z484" s="35">
        <v>1976.3587650159836</v>
      </c>
      <c r="AA484" s="34">
        <v>947.92061246727587</v>
      </c>
      <c r="AB484" s="34">
        <v>17.410202840964001</v>
      </c>
      <c r="AC484" s="34">
        <v>11.769222358862558</v>
      </c>
      <c r="AD484" s="34">
        <v>13.062176873286566</v>
      </c>
      <c r="AE484" s="39">
        <v>13.893496781325709</v>
      </c>
      <c r="AF484" s="39">
        <v>11.018980205879011</v>
      </c>
      <c r="AG484" s="39">
        <v>7.1862914386167454</v>
      </c>
      <c r="AH484" s="35">
        <v>3477.3646250974393</v>
      </c>
      <c r="AI484" s="35">
        <v>7235.3020417760499</v>
      </c>
      <c r="AJ484" s="35">
        <v>11182.432920572393</v>
      </c>
      <c r="AK484" s="35">
        <v>2369.9952665290293</v>
      </c>
      <c r="AL484" s="35">
        <v>4905.4855356458656</v>
      </c>
      <c r="AM484" s="35">
        <v>8924.253261310485</v>
      </c>
      <c r="AN484" s="38">
        <v>9.2091320430264106E-2</v>
      </c>
      <c r="AO484" s="38">
        <v>8.8389157640629393E-2</v>
      </c>
      <c r="AP484" s="38">
        <v>7.6924192842102931E-2</v>
      </c>
      <c r="AQ484" s="36">
        <v>17.024225756720536</v>
      </c>
      <c r="AR484" s="36">
        <v>10.703677096160435</v>
      </c>
      <c r="AS484" s="36">
        <v>11.979314595165953</v>
      </c>
      <c r="AT484" s="36">
        <v>8.0421761560359162</v>
      </c>
      <c r="AU484" s="36">
        <v>15.228716104304988</v>
      </c>
      <c r="AV484" s="36">
        <v>39.234193620001967</v>
      </c>
      <c r="AW484" s="36">
        <v>156.82696648630201</v>
      </c>
      <c r="AX484" s="36">
        <v>129.58964050181518</v>
      </c>
      <c r="AY484" s="36">
        <v>97.111297157915303</v>
      </c>
      <c r="AZ484" s="40">
        <v>0.99676260174273312</v>
      </c>
      <c r="BA484" s="40">
        <v>0.99721939639846013</v>
      </c>
      <c r="BB484" s="40">
        <v>0.99713416972791991</v>
      </c>
      <c r="BC484" s="40">
        <v>0.99660666995009906</v>
      </c>
      <c r="BD484" s="40">
        <v>0.99689557414986851</v>
      </c>
      <c r="BE484" s="40">
        <v>0.99560364408413915</v>
      </c>
      <c r="BF484" s="36">
        <v>130.30543968676142</v>
      </c>
      <c r="BG484" s="36">
        <v>135.76325785102878</v>
      </c>
      <c r="BH484" s="36">
        <v>155.99773694904522</v>
      </c>
      <c r="BJ484" s="41"/>
      <c r="BK484" s="41"/>
      <c r="BL484" s="35">
        <v>29</v>
      </c>
      <c r="BM484" s="35">
        <v>23</v>
      </c>
      <c r="BN484" s="35">
        <v>15</v>
      </c>
      <c r="BO484" s="35">
        <v>2262</v>
      </c>
      <c r="BP484" s="35">
        <v>1104</v>
      </c>
      <c r="BQ484" s="35">
        <v>360</v>
      </c>
      <c r="BR484" s="35">
        <v>3726</v>
      </c>
      <c r="BS484" s="34">
        <v>134.90164049466452</v>
      </c>
      <c r="BT484" s="35">
        <v>9</v>
      </c>
      <c r="BU484" s="35">
        <v>16</v>
      </c>
      <c r="BV484" s="35">
        <v>30</v>
      </c>
      <c r="BW484" s="35">
        <v>20</v>
      </c>
      <c r="BX484" s="37"/>
      <c r="BY484" s="40">
        <v>0.98989278928838975</v>
      </c>
      <c r="CA484" s="38">
        <v>8.847988792347522E-2</v>
      </c>
      <c r="CB484" s="38">
        <v>8.9528960352031478E-2</v>
      </c>
      <c r="CC484" s="36">
        <v>42.241602073113128</v>
      </c>
      <c r="CD484" s="36">
        <v>39.707217448046926</v>
      </c>
      <c r="CE484" s="35">
        <v>144.1931070121467</v>
      </c>
      <c r="CF484" s="36">
        <v>18.03244445850585</v>
      </c>
      <c r="CG484" s="42">
        <v>0.98989278928838975</v>
      </c>
      <c r="CH484" s="35">
        <v>3754.5132845715179</v>
      </c>
      <c r="CI484" s="42">
        <v>0.99545872869734853</v>
      </c>
      <c r="CJ484" s="42">
        <v>0.9965386351554717</v>
      </c>
      <c r="CK484" s="43">
        <v>0.84999278106478848</v>
      </c>
      <c r="CM484" s="39"/>
      <c r="CN484" s="35"/>
      <c r="CO484" s="42">
        <v>0.99528093605760592</v>
      </c>
      <c r="CQ484" s="37">
        <v>1.0395080986529184</v>
      </c>
    </row>
    <row r="485" spans="1:95" ht="11.25" customHeight="1">
      <c r="A485" s="33">
        <v>44245</v>
      </c>
      <c r="B485" s="34">
        <v>192.16994524002075</v>
      </c>
      <c r="C485" s="35">
        <v>174.70900964736938</v>
      </c>
      <c r="D485" s="35">
        <v>174.70900964736938</v>
      </c>
      <c r="E485" s="35">
        <v>162.78311297297478</v>
      </c>
      <c r="F485" s="34">
        <v>149.44426997502646</v>
      </c>
      <c r="G485" s="36">
        <v>14.071265598138174</v>
      </c>
      <c r="H485" s="34">
        <v>14.071265598138174</v>
      </c>
      <c r="I485" s="34">
        <v>3468.8974711100259</v>
      </c>
      <c r="J485" s="35">
        <v>1027.8214729214892</v>
      </c>
      <c r="K485" s="35">
        <v>335.1591759526595</v>
      </c>
      <c r="L485" s="34">
        <v>613.99122174580896</v>
      </c>
      <c r="M485" s="34">
        <v>16.676803052425385</v>
      </c>
      <c r="N485" s="35">
        <v>7.5045613735914234</v>
      </c>
      <c r="O485" s="35">
        <v>13.341442441940309</v>
      </c>
      <c r="P485" s="35">
        <v>25.015204578638077</v>
      </c>
      <c r="Q485" s="34">
        <v>10163.966125488281</v>
      </c>
      <c r="R485" s="34">
        <v>407.30501015981037</v>
      </c>
      <c r="U485" s="36">
        <v>23.696625983273545</v>
      </c>
      <c r="V485" s="38">
        <v>1.0455250268767518</v>
      </c>
      <c r="W485" s="36">
        <v>10.925857201093828</v>
      </c>
      <c r="X485" s="35">
        <v>4082.888692855835</v>
      </c>
      <c r="Y485" s="34">
        <v>2105.9168222358771</v>
      </c>
      <c r="Z485" s="35">
        <v>1976.9718706199578</v>
      </c>
      <c r="AA485" s="34">
        <v>949.1503976984684</v>
      </c>
      <c r="AB485" s="34">
        <v>17.460935592651367</v>
      </c>
      <c r="AC485" s="34">
        <v>11.925896674394608</v>
      </c>
      <c r="AD485" s="34">
        <v>13.189375181992849</v>
      </c>
      <c r="AE485" s="39">
        <v>13.885165860895892</v>
      </c>
      <c r="AF485" s="39">
        <v>11.012372924158813</v>
      </c>
      <c r="AG485" s="39">
        <v>7.1819823418427031</v>
      </c>
      <c r="AH485" s="35">
        <v>3462.6649561479912</v>
      </c>
      <c r="AI485" s="35">
        <v>7197.888354923165</v>
      </c>
      <c r="AJ485" s="35">
        <v>11113.342141781541</v>
      </c>
      <c r="AK485" s="35">
        <v>2360.5391302211397</v>
      </c>
      <c r="AL485" s="35">
        <v>4882.713535779546</v>
      </c>
      <c r="AM485" s="35">
        <v>8873.9340257849726</v>
      </c>
      <c r="AN485" s="38">
        <v>9.2112997959257772E-2</v>
      </c>
      <c r="AO485" s="38">
        <v>8.8344156422282633E-2</v>
      </c>
      <c r="AP485" s="38">
        <v>7.6780253151786632E-2</v>
      </c>
      <c r="AQ485" s="36">
        <v>17.073991474576584</v>
      </c>
      <c r="AR485" s="36">
        <v>10.835921787425354</v>
      </c>
      <c r="AS485" s="36">
        <v>12.065097968072275</v>
      </c>
      <c r="AT485" s="36">
        <v>7.9384849469872076</v>
      </c>
      <c r="AU485" s="36">
        <v>15.042215770527992</v>
      </c>
      <c r="AV485" s="36">
        <v>38.792537747395968</v>
      </c>
      <c r="AW485" s="36">
        <v>157.60303900131913</v>
      </c>
      <c r="AX485" s="36">
        <v>130.32793524534586</v>
      </c>
      <c r="AY485" s="36">
        <v>97.797831769830779</v>
      </c>
      <c r="AZ485" s="40">
        <v>0.99682082737900279</v>
      </c>
      <c r="BA485" s="40">
        <v>0.99726761720830492</v>
      </c>
      <c r="BB485" s="40">
        <v>0.99718104681576947</v>
      </c>
      <c r="BC485" s="40">
        <v>0.99663700345173123</v>
      </c>
      <c r="BD485" s="40">
        <v>0.99691929177079475</v>
      </c>
      <c r="BE485" s="40">
        <v>0.99562848476958732</v>
      </c>
      <c r="BF485" s="36">
        <v>130.27477409114059</v>
      </c>
      <c r="BG485" s="36">
        <v>135.83241366458162</v>
      </c>
      <c r="BH485" s="36">
        <v>156.29018539802468</v>
      </c>
      <c r="BJ485" s="41"/>
      <c r="BK485" s="41"/>
      <c r="BL485" s="35">
        <v>29</v>
      </c>
      <c r="BM485" s="35">
        <v>23</v>
      </c>
      <c r="BN485" s="35">
        <v>15</v>
      </c>
      <c r="BO485" s="35">
        <v>2262</v>
      </c>
      <c r="BP485" s="35">
        <v>1104</v>
      </c>
      <c r="BQ485" s="35">
        <v>360</v>
      </c>
      <c r="BR485" s="35">
        <v>3726</v>
      </c>
      <c r="BS485" s="34">
        <v>135.41620206832886</v>
      </c>
      <c r="BT485" s="35">
        <v>9</v>
      </c>
      <c r="BU485" s="35">
        <v>16</v>
      </c>
      <c r="BV485" s="35">
        <v>30</v>
      </c>
      <c r="BW485" s="35">
        <v>20</v>
      </c>
      <c r="BX485" s="37"/>
      <c r="BY485" s="40">
        <v>0.99007643071801266</v>
      </c>
      <c r="CA485" s="38">
        <v>8.8453729498230327E-2</v>
      </c>
      <c r="CB485" s="38">
        <v>8.9514879551445062E-2</v>
      </c>
      <c r="CC485" s="36">
        <v>42.576207449038826</v>
      </c>
      <c r="CD485" s="36">
        <v>39.975011230074209</v>
      </c>
      <c r="CE485" s="35">
        <v>144.9700347428342</v>
      </c>
      <c r="CF485" s="36">
        <v>17.811229919866836</v>
      </c>
      <c r="CG485" s="42">
        <v>0.99007643071801266</v>
      </c>
      <c r="CH485" s="35">
        <v>3737.1635816810058</v>
      </c>
      <c r="CI485" s="42">
        <v>0.99553757744665705</v>
      </c>
      <c r="CJ485" s="42">
        <v>0.99656597272468861</v>
      </c>
      <c r="CK485" s="43">
        <v>0.84961842755592143</v>
      </c>
      <c r="CM485" s="39"/>
      <c r="CN485" s="35"/>
      <c r="CO485" s="42">
        <v>0.9953388275739351</v>
      </c>
      <c r="CQ485" s="37">
        <v>1.0455250268767518</v>
      </c>
    </row>
    <row r="486" spans="1:95" ht="11.25" customHeight="1">
      <c r="A486" s="33">
        <v>44244</v>
      </c>
      <c r="B486" s="34">
        <v>190.82136138280234</v>
      </c>
      <c r="C486" s="35">
        <v>173.44812017679214</v>
      </c>
      <c r="D486" s="35">
        <v>173.44812017679214</v>
      </c>
      <c r="E486" s="35">
        <v>161.61651917298636</v>
      </c>
      <c r="F486" s="34">
        <v>148.54913632074991</v>
      </c>
      <c r="G486" s="36">
        <v>14.226908842722574</v>
      </c>
      <c r="H486" s="34">
        <v>14.226908842722574</v>
      </c>
      <c r="I486" s="34">
        <v>3470.3924585978189</v>
      </c>
      <c r="J486" s="35">
        <v>1029.1516613025624</v>
      </c>
      <c r="K486" s="35">
        <v>337.6759927192382</v>
      </c>
      <c r="L486" s="34">
        <v>612.26804097493493</v>
      </c>
      <c r="M486" s="34">
        <v>17.502957602341969</v>
      </c>
      <c r="N486" s="35">
        <v>8.3273983306296593</v>
      </c>
      <c r="O486" s="35">
        <v>14.80426369889717</v>
      </c>
      <c r="P486" s="35">
        <v>27.757994435432195</v>
      </c>
      <c r="Q486" s="34">
        <v>10313.278106689453</v>
      </c>
      <c r="R486" s="34">
        <v>403.42081292470294</v>
      </c>
      <c r="U486" s="36">
        <v>23.926107486089069</v>
      </c>
      <c r="V486" s="38">
        <v>1.037332441946873</v>
      </c>
      <c r="W486" s="36">
        <v>12.138760515281687</v>
      </c>
      <c r="X486" s="35">
        <v>4082.6604995727539</v>
      </c>
      <c r="Y486" s="34">
        <v>2103.5648045760186</v>
      </c>
      <c r="Z486" s="35">
        <v>1979.0956949967356</v>
      </c>
      <c r="AA486" s="34">
        <v>949.94403369417319</v>
      </c>
      <c r="AB486" s="34">
        <v>17.373241206010182</v>
      </c>
      <c r="AC486" s="34">
        <v>11.831601003805796</v>
      </c>
      <c r="AD486" s="34">
        <v>13.025938361883163</v>
      </c>
      <c r="AE486" s="39">
        <v>13.869658052149573</v>
      </c>
      <c r="AF486" s="39">
        <v>11.026624942527455</v>
      </c>
      <c r="AG486" s="39">
        <v>7.235914129697961</v>
      </c>
      <c r="AH486" s="35">
        <v>3494.3816475076587</v>
      </c>
      <c r="AI486" s="35">
        <v>7264.0909336975537</v>
      </c>
      <c r="AJ486" s="35">
        <v>11255.048725682474</v>
      </c>
      <c r="AK486" s="35">
        <v>2383.96581077169</v>
      </c>
      <c r="AL486" s="35">
        <v>4927.5186318216083</v>
      </c>
      <c r="AM486" s="35">
        <v>8970.162740876578</v>
      </c>
      <c r="AN486" s="38">
        <v>9.2209699822051017E-2</v>
      </c>
      <c r="AO486" s="38">
        <v>8.884660859019404E-2</v>
      </c>
      <c r="AP486" s="38">
        <v>7.8070983710967365E-2</v>
      </c>
      <c r="AQ486" s="36">
        <v>16.980272229376048</v>
      </c>
      <c r="AR486" s="36">
        <v>10.73418671144943</v>
      </c>
      <c r="AS486" s="36">
        <v>11.926229262242284</v>
      </c>
      <c r="AT486" s="36">
        <v>8.6443241063315579</v>
      </c>
      <c r="AU486" s="36">
        <v>16.431379639704918</v>
      </c>
      <c r="AV486" s="36">
        <v>42.567749360457505</v>
      </c>
      <c r="AW486" s="36">
        <v>156.02963987486939</v>
      </c>
      <c r="AX486" s="36">
        <v>128.74183899155315</v>
      </c>
      <c r="AY486" s="36">
        <v>96.143895171939832</v>
      </c>
      <c r="AZ486" s="40">
        <v>0.99650691369272015</v>
      </c>
      <c r="BA486" s="40">
        <v>0.99699559457709763</v>
      </c>
      <c r="BB486" s="40">
        <v>0.99690551941617056</v>
      </c>
      <c r="BC486" s="40">
        <v>0.99637397312189913</v>
      </c>
      <c r="BD486" s="40">
        <v>0.99666538457437959</v>
      </c>
      <c r="BE486" s="40">
        <v>0.99525451760574213</v>
      </c>
      <c r="BF486" s="36">
        <v>130.13815274486254</v>
      </c>
      <c r="BG486" s="36">
        <v>135.06424376140379</v>
      </c>
      <c r="BH486" s="36">
        <v>153.7062738241666</v>
      </c>
      <c r="BJ486" s="41"/>
      <c r="BK486" s="41"/>
      <c r="BL486" s="35">
        <v>29.270833333333332</v>
      </c>
      <c r="BM486" s="35">
        <v>23.270833333333332</v>
      </c>
      <c r="BN486" s="35">
        <v>15.270833333333334</v>
      </c>
      <c r="BO486" s="35">
        <v>2283.125</v>
      </c>
      <c r="BP486" s="35">
        <v>1117</v>
      </c>
      <c r="BQ486" s="35">
        <v>366.5</v>
      </c>
      <c r="BR486" s="35">
        <v>3766.625</v>
      </c>
      <c r="BS486" s="34">
        <v>134.26518360773721</v>
      </c>
      <c r="BT486" s="35">
        <v>9</v>
      </c>
      <c r="BU486" s="35">
        <v>16</v>
      </c>
      <c r="BV486" s="35">
        <v>30</v>
      </c>
      <c r="BW486" s="35">
        <v>18.916666666666668</v>
      </c>
      <c r="BX486" s="37"/>
      <c r="BY486" s="40">
        <v>0.98969331700127861</v>
      </c>
      <c r="CA486" s="38">
        <v>8.8871316050083402E-2</v>
      </c>
      <c r="CB486" s="38">
        <v>8.9836643741157282E-2</v>
      </c>
      <c r="CC486" s="36">
        <v>42.230780571699142</v>
      </c>
      <c r="CD486" s="36">
        <v>39.640688203067768</v>
      </c>
      <c r="CE486" s="35">
        <v>143.29352273984489</v>
      </c>
      <c r="CF486" s="36">
        <v>18.349136727613736</v>
      </c>
      <c r="CG486" s="42">
        <v>0.98969331700127861</v>
      </c>
      <c r="CH486" s="35">
        <v>3779.1112462732863</v>
      </c>
      <c r="CI486" s="42">
        <v>0.99536849897721258</v>
      </c>
      <c r="CJ486" s="42">
        <v>0.99628811190410782</v>
      </c>
      <c r="CK486" s="43">
        <v>0.85003209523813983</v>
      </c>
      <c r="CM486" s="39"/>
      <c r="CN486" s="35"/>
      <c r="CO486" s="42">
        <v>0.99519805816096685</v>
      </c>
      <c r="CQ486" s="37">
        <v>1.037332441946873</v>
      </c>
    </row>
    <row r="487" spans="1:95" ht="11.25" customHeight="1">
      <c r="A487" s="33">
        <v>44243</v>
      </c>
      <c r="B487" s="34">
        <v>188.99520699183145</v>
      </c>
      <c r="C487" s="35">
        <v>171.58792350689569</v>
      </c>
      <c r="D487" s="35">
        <v>171.58792350689569</v>
      </c>
      <c r="E487" s="35">
        <v>159.70599543054897</v>
      </c>
      <c r="F487" s="34">
        <v>146.32855939865112</v>
      </c>
      <c r="G487" s="36">
        <v>14.088533341884613</v>
      </c>
      <c r="H487" s="34">
        <v>14.088533341884613</v>
      </c>
      <c r="I487" s="34">
        <v>3470.7199808756509</v>
      </c>
      <c r="J487" s="35">
        <v>1031.5452574738777</v>
      </c>
      <c r="K487" s="35">
        <v>343.84841915795926</v>
      </c>
      <c r="L487" s="34">
        <v>612.75822321573889</v>
      </c>
      <c r="M487" s="34">
        <v>16.895803938309353</v>
      </c>
      <c r="N487" s="35">
        <v>9.5038897152990103</v>
      </c>
      <c r="O487" s="35">
        <v>16.895803938309353</v>
      </c>
      <c r="P487" s="35">
        <v>31.679632384330038</v>
      </c>
      <c r="Q487" s="34">
        <v>9768.8700866699219</v>
      </c>
      <c r="R487" s="34">
        <v>399.06913661956787</v>
      </c>
      <c r="U487" s="36">
        <v>24.036971683855413</v>
      </c>
      <c r="V487" s="38">
        <v>1.0334020734208134</v>
      </c>
      <c r="W487" s="36">
        <v>13.897844919069867</v>
      </c>
      <c r="X487" s="35">
        <v>4083.4782040913897</v>
      </c>
      <c r="Y487" s="34">
        <v>2095.3263042438143</v>
      </c>
      <c r="Z487" s="35">
        <v>1988.1518998475758</v>
      </c>
      <c r="AA487" s="34">
        <v>956.60664237369815</v>
      </c>
      <c r="AB487" s="34">
        <v>17.40728348493576</v>
      </c>
      <c r="AC487" s="34">
        <v>11.881928076346716</v>
      </c>
      <c r="AD487" s="34">
        <v>13.129381606976191</v>
      </c>
      <c r="AE487" s="39">
        <v>13.815338269739437</v>
      </c>
      <c r="AF487" s="39">
        <v>11.052270615791546</v>
      </c>
      <c r="AG487" s="39">
        <v>7.3681804105276987</v>
      </c>
      <c r="AH487" s="35">
        <v>3317.6235215006427</v>
      </c>
      <c r="AI487" s="35">
        <v>6876.9235226121737</v>
      </c>
      <c r="AJ487" s="35">
        <v>10718.122548964247</v>
      </c>
      <c r="AK487" s="35">
        <v>2269.5257376207155</v>
      </c>
      <c r="AL487" s="35">
        <v>4672.3800236303032</v>
      </c>
      <c r="AM487" s="35">
        <v>8515.276856737275</v>
      </c>
      <c r="AN487" s="38">
        <v>9.2166106146119836E-2</v>
      </c>
      <c r="AO487" s="38">
        <v>8.9034532960201807E-2</v>
      </c>
      <c r="AP487" s="38">
        <v>7.8895794367791899E-2</v>
      </c>
      <c r="AQ487" s="36">
        <v>16.97205929381299</v>
      </c>
      <c r="AR487" s="36">
        <v>10.693648554368048</v>
      </c>
      <c r="AS487" s="36">
        <v>11.938850207043121</v>
      </c>
      <c r="AT487" s="36">
        <v>10.283362337609811</v>
      </c>
      <c r="AU487" s="36">
        <v>19.747697728450852</v>
      </c>
      <c r="AV487" s="36">
        <v>51.914957426646318</v>
      </c>
      <c r="AW487" s="36">
        <v>154.90292266795188</v>
      </c>
      <c r="AX487" s="36">
        <v>128.28100502837776</v>
      </c>
      <c r="AY487" s="36">
        <v>96.510757950950705</v>
      </c>
      <c r="AZ487" s="40">
        <v>0.99581238954123408</v>
      </c>
      <c r="BA487" s="40">
        <v>0.99638389774529035</v>
      </c>
      <c r="BB487" s="40">
        <v>0.99627967088829705</v>
      </c>
      <c r="BC487" s="40">
        <v>0.9954689377753474</v>
      </c>
      <c r="BD487" s="40">
        <v>0.99577352492122273</v>
      </c>
      <c r="BE487" s="40">
        <v>0.99390331538245036</v>
      </c>
      <c r="BF487" s="36">
        <v>130.19970683122102</v>
      </c>
      <c r="BG487" s="36">
        <v>134.77916490407117</v>
      </c>
      <c r="BH487" s="36">
        <v>152.09936215432583</v>
      </c>
      <c r="BJ487" s="41"/>
      <c r="BK487" s="41"/>
      <c r="BL487" s="35">
        <v>30</v>
      </c>
      <c r="BM487" s="35">
        <v>24</v>
      </c>
      <c r="BN487" s="35">
        <v>16</v>
      </c>
      <c r="BO487" s="35">
        <v>2340</v>
      </c>
      <c r="BP487" s="35">
        <v>1152</v>
      </c>
      <c r="BQ487" s="35">
        <v>384</v>
      </c>
      <c r="BR487" s="35">
        <v>3876</v>
      </c>
      <c r="BS487" s="34">
        <v>132.2769660949707</v>
      </c>
      <c r="BT487" s="35">
        <v>9</v>
      </c>
      <c r="BU487" s="35">
        <v>16</v>
      </c>
      <c r="BV487" s="35">
        <v>30</v>
      </c>
      <c r="BW487" s="35">
        <v>16</v>
      </c>
      <c r="BX487" s="37"/>
      <c r="BY487" s="40">
        <v>0.98957146653065553</v>
      </c>
      <c r="CA487" s="38">
        <v>8.904075284209359E-2</v>
      </c>
      <c r="CB487" s="38">
        <v>8.9920654125207694E-2</v>
      </c>
      <c r="CC487" s="36">
        <v>42.418593168258667</v>
      </c>
      <c r="CD487" s="36">
        <v>39.60455805522416</v>
      </c>
      <c r="CE487" s="35">
        <v>142.60880844354568</v>
      </c>
      <c r="CF487" s="36">
        <v>18.512531693153921</v>
      </c>
      <c r="CG487" s="42">
        <v>0.98957146653065553</v>
      </c>
      <c r="CH487" s="35">
        <v>3602.4608684834102</v>
      </c>
      <c r="CI487" s="42">
        <v>0.99530992714282496</v>
      </c>
      <c r="CJ487" s="42">
        <v>0.99531590607916398</v>
      </c>
      <c r="CK487" s="43">
        <v>0.84994208549912342</v>
      </c>
      <c r="CM487" s="39"/>
      <c r="CN487" s="35"/>
      <c r="CO487" s="42">
        <v>0.99515529794107405</v>
      </c>
      <c r="CQ487" s="37">
        <v>1.0334020734208134</v>
      </c>
    </row>
    <row r="488" spans="1:95" ht="11.25" customHeight="1">
      <c r="A488" s="33">
        <v>44242</v>
      </c>
      <c r="B488" s="34">
        <v>187.92578045527139</v>
      </c>
      <c r="C488" s="35">
        <v>170.48856212695438</v>
      </c>
      <c r="D488" s="35">
        <v>170.48856212695438</v>
      </c>
      <c r="E488" s="35">
        <v>158.52974740664163</v>
      </c>
      <c r="F488" s="34">
        <v>145.22405862808228</v>
      </c>
      <c r="G488" s="36">
        <v>14.026816765467325</v>
      </c>
      <c r="H488" s="34">
        <v>14.026816765467325</v>
      </c>
      <c r="I488" s="34">
        <v>3467.2898101806641</v>
      </c>
      <c r="J488" s="35">
        <v>1030.5257640165441</v>
      </c>
      <c r="K488" s="35">
        <v>343.5085880055147</v>
      </c>
      <c r="L488" s="34">
        <v>611.28332837422693</v>
      </c>
      <c r="M488" s="34">
        <v>16.349988132715225</v>
      </c>
      <c r="N488" s="35">
        <v>9.1968683246523142</v>
      </c>
      <c r="O488" s="35">
        <v>16.349988132715225</v>
      </c>
      <c r="P488" s="35">
        <v>30.656227748841047</v>
      </c>
      <c r="Q488" s="34">
        <v>9400.7395833333339</v>
      </c>
      <c r="R488" s="34">
        <v>395.47334257761639</v>
      </c>
      <c r="U488" s="36">
        <v>23.658757430535779</v>
      </c>
      <c r="V488" s="38">
        <v>1.0468843805866133</v>
      </c>
      <c r="W488" s="36">
        <v>13.448877622324385</v>
      </c>
      <c r="X488" s="35">
        <v>4078.5731385548911</v>
      </c>
      <c r="Y488" s="34">
        <v>2093.2554581586051</v>
      </c>
      <c r="Z488" s="35">
        <v>1985.3176803962858</v>
      </c>
      <c r="AA488" s="34">
        <v>954.79191637974168</v>
      </c>
      <c r="AB488" s="34">
        <v>17.437218328317005</v>
      </c>
      <c r="AC488" s="34">
        <v>11.958814720312754</v>
      </c>
      <c r="AD488" s="34">
        <v>13.321160366137823</v>
      </c>
      <c r="AE488" s="39">
        <v>13.801684339507286</v>
      </c>
      <c r="AF488" s="39">
        <v>11.04134747160583</v>
      </c>
      <c r="AG488" s="39">
        <v>7.3608983144038858</v>
      </c>
      <c r="AH488" s="35">
        <v>3208.807431532493</v>
      </c>
      <c r="AI488" s="35">
        <v>6654.4897728997294</v>
      </c>
      <c r="AJ488" s="35">
        <v>10376.730512443311</v>
      </c>
      <c r="AK488" s="35">
        <v>2194.8143864212948</v>
      </c>
      <c r="AL488" s="35">
        <v>4520.0624042046047</v>
      </c>
      <c r="AM488" s="35">
        <v>8241.7949675879881</v>
      </c>
      <c r="AN488" s="38">
        <v>9.3669727180673262E-2</v>
      </c>
      <c r="AO488" s="38">
        <v>9.033036205333872E-2</v>
      </c>
      <c r="AP488" s="38">
        <v>7.961214765865994E-2</v>
      </c>
      <c r="AQ488" s="36">
        <v>17.033803863865018</v>
      </c>
      <c r="AR488" s="36">
        <v>10.78838362181366</v>
      </c>
      <c r="AS488" s="36">
        <v>12.151425815520094</v>
      </c>
      <c r="AT488" s="36">
        <v>10.413842186485041</v>
      </c>
      <c r="AU488" s="36">
        <v>19.991654523593958</v>
      </c>
      <c r="AV488" s="36">
        <v>52.530073445141589</v>
      </c>
      <c r="AW488" s="36">
        <v>154.25226693516237</v>
      </c>
      <c r="AX488" s="36">
        <v>127.96377592097123</v>
      </c>
      <c r="AY488" s="36">
        <v>96.794392552698881</v>
      </c>
      <c r="AZ488" s="40">
        <v>0.99580972843008919</v>
      </c>
      <c r="BA488" s="40">
        <v>0.99638279592832468</v>
      </c>
      <c r="BB488" s="40">
        <v>0.9962803942746209</v>
      </c>
      <c r="BC488" s="40">
        <v>0.99525525153702632</v>
      </c>
      <c r="BD488" s="40">
        <v>0.99557712864649894</v>
      </c>
      <c r="BE488" s="40">
        <v>0.99362637948993837</v>
      </c>
      <c r="BF488" s="36">
        <v>128.10969307996385</v>
      </c>
      <c r="BG488" s="36">
        <v>132.84569802691792</v>
      </c>
      <c r="BH488" s="36">
        <v>150.73076600634425</v>
      </c>
      <c r="BJ488" s="41"/>
      <c r="BK488" s="41"/>
      <c r="BL488" s="35">
        <v>30</v>
      </c>
      <c r="BM488" s="35">
        <v>24</v>
      </c>
      <c r="BN488" s="35">
        <v>16</v>
      </c>
      <c r="BO488" s="35">
        <v>2340</v>
      </c>
      <c r="BP488" s="35">
        <v>1152</v>
      </c>
      <c r="BQ488" s="35">
        <v>384</v>
      </c>
      <c r="BR488" s="35">
        <v>3876</v>
      </c>
      <c r="BS488" s="34">
        <v>131.17957448959351</v>
      </c>
      <c r="BT488" s="35">
        <v>9</v>
      </c>
      <c r="BU488" s="35">
        <v>16</v>
      </c>
      <c r="BV488" s="35">
        <v>30</v>
      </c>
      <c r="BW488" s="35">
        <v>16</v>
      </c>
      <c r="BX488" s="37"/>
      <c r="BY488" s="40">
        <v>0.98956381929473802</v>
      </c>
      <c r="CA488" s="38">
        <v>9.035191761640407E-2</v>
      </c>
      <c r="CB488" s="38">
        <v>9.1284520998231949E-2</v>
      </c>
      <c r="CC488" s="36">
        <v>42.717193414767586</v>
      </c>
      <c r="CD488" s="36">
        <v>39.973613301198768</v>
      </c>
      <c r="CE488" s="35">
        <v>142.23373960554306</v>
      </c>
      <c r="CF488" s="36">
        <v>18.74139485545712</v>
      </c>
      <c r="CG488" s="42">
        <v>0.98956381929473802</v>
      </c>
      <c r="CH488" s="35">
        <v>3484.991439995697</v>
      </c>
      <c r="CI488" s="42">
        <v>0.99530845673103419</v>
      </c>
      <c r="CJ488" s="42">
        <v>0.99509763268452345</v>
      </c>
      <c r="CK488" s="43">
        <v>0.85012323976840209</v>
      </c>
      <c r="CM488" s="39"/>
      <c r="CN488" s="35"/>
      <c r="CO488" s="42">
        <v>0.99509540479128766</v>
      </c>
      <c r="CQ488" s="37">
        <v>1.0468843805866133</v>
      </c>
    </row>
    <row r="489" spans="1:95" ht="11.25" customHeight="1">
      <c r="A489" s="33">
        <v>44241</v>
      </c>
      <c r="B489" s="34">
        <v>187.77286704381308</v>
      </c>
      <c r="C489" s="35">
        <v>170.46753567457199</v>
      </c>
      <c r="D489" s="35">
        <v>170.46753567457199</v>
      </c>
      <c r="E489" s="35">
        <v>158.62071510155997</v>
      </c>
      <c r="F489" s="34">
        <v>145.34748284022012</v>
      </c>
      <c r="G489" s="36">
        <v>13.990628351767858</v>
      </c>
      <c r="H489" s="34">
        <v>13.990628351767858</v>
      </c>
      <c r="I489" s="34">
        <v>3459.8531316121421</v>
      </c>
      <c r="J489" s="35">
        <v>1028.3154818413796</v>
      </c>
      <c r="K489" s="35">
        <v>342.77182728045989</v>
      </c>
      <c r="L489" s="34">
        <v>611.03826967875159</v>
      </c>
      <c r="M489" s="34">
        <v>16.350829323132832</v>
      </c>
      <c r="N489" s="35">
        <v>9.1973414942622185</v>
      </c>
      <c r="O489" s="35">
        <v>16.350829323132832</v>
      </c>
      <c r="P489" s="35">
        <v>30.657804980874058</v>
      </c>
      <c r="Q489" s="34">
        <v>9637.2015686035156</v>
      </c>
      <c r="R489" s="34">
        <v>393.29095713297528</v>
      </c>
      <c r="U489" s="36">
        <v>23.896890790374187</v>
      </c>
      <c r="V489" s="38">
        <v>1.0383712117679924</v>
      </c>
      <c r="W489" s="36">
        <v>13.44956955352896</v>
      </c>
      <c r="X489" s="35">
        <v>4070.8914012908936</v>
      </c>
      <c r="Y489" s="34">
        <v>2088.7658224903025</v>
      </c>
      <c r="Z489" s="35">
        <v>1982.125578800591</v>
      </c>
      <c r="AA489" s="34">
        <v>953.81009695921148</v>
      </c>
      <c r="AB489" s="34">
        <v>17.305331369241078</v>
      </c>
      <c r="AC489" s="34">
        <v>11.846820573012034</v>
      </c>
      <c r="AD489" s="34">
        <v>13.064335584640503</v>
      </c>
      <c r="AE489" s="39">
        <v>13.772082346089906</v>
      </c>
      <c r="AF489" s="39">
        <v>11.017665876871924</v>
      </c>
      <c r="AG489" s="39">
        <v>7.345110584581283</v>
      </c>
      <c r="AH489" s="35">
        <v>3284.1682158092221</v>
      </c>
      <c r="AI489" s="35">
        <v>6807.2460497166376</v>
      </c>
      <c r="AJ489" s="35">
        <v>10608.683129257608</v>
      </c>
      <c r="AK489" s="35">
        <v>2246.6190964872126</v>
      </c>
      <c r="AL489" s="35">
        <v>4625.1646563240865</v>
      </c>
      <c r="AM489" s="35">
        <v>8428.6894086401226</v>
      </c>
      <c r="AN489" s="38">
        <v>9.2895315828409195E-2</v>
      </c>
      <c r="AO489" s="38">
        <v>8.9722205296682359E-2</v>
      </c>
      <c r="AP489" s="38">
        <v>7.9444668852144976E-2</v>
      </c>
      <c r="AQ489" s="36">
        <v>16.950541556565</v>
      </c>
      <c r="AR489" s="36">
        <v>10.710149415412682</v>
      </c>
      <c r="AS489" s="36">
        <v>11.931170625849278</v>
      </c>
      <c r="AT489" s="36">
        <v>10.069852908242551</v>
      </c>
      <c r="AU489" s="36">
        <v>19.337919734558156</v>
      </c>
      <c r="AV489" s="36">
        <v>50.840937037387569</v>
      </c>
      <c r="AW489" s="36">
        <v>153.94246423245994</v>
      </c>
      <c r="AX489" s="36">
        <v>127.50942790129336</v>
      </c>
      <c r="AY489" s="36">
        <v>96.00331260082595</v>
      </c>
      <c r="AZ489" s="40">
        <v>0.99590614113952691</v>
      </c>
      <c r="BA489" s="40">
        <v>0.99646481140930288</v>
      </c>
      <c r="BB489" s="40">
        <v>0.99636268422117358</v>
      </c>
      <c r="BC489" s="40">
        <v>0.99551777472025071</v>
      </c>
      <c r="BD489" s="40">
        <v>0.99581897701563615</v>
      </c>
      <c r="BE489" s="40">
        <v>0.99396810885150522</v>
      </c>
      <c r="BF489" s="36">
        <v>129.17766512754744</v>
      </c>
      <c r="BG489" s="36">
        <v>133.7461552613411</v>
      </c>
      <c r="BH489" s="36">
        <v>151.04852438032415</v>
      </c>
      <c r="BJ489" s="41"/>
      <c r="BK489" s="41"/>
      <c r="BL489" s="35">
        <v>30</v>
      </c>
      <c r="BM489" s="35">
        <v>24</v>
      </c>
      <c r="BN489" s="35">
        <v>16</v>
      </c>
      <c r="BO489" s="35">
        <v>2340</v>
      </c>
      <c r="BP489" s="35">
        <v>1152</v>
      </c>
      <c r="BQ489" s="35">
        <v>384</v>
      </c>
      <c r="BR489" s="35">
        <v>3876</v>
      </c>
      <c r="BS489" s="34">
        <v>131.34100723266602</v>
      </c>
      <c r="BT489" s="35">
        <v>9</v>
      </c>
      <c r="BU489" s="35">
        <v>16</v>
      </c>
      <c r="BV489" s="35">
        <v>30</v>
      </c>
      <c r="BW489" s="35">
        <v>16</v>
      </c>
      <c r="BX489" s="37"/>
      <c r="BY489" s="40">
        <v>0.98980486574128002</v>
      </c>
      <c r="CA489" s="38">
        <v>8.9727816942054339E-2</v>
      </c>
      <c r="CB489" s="38">
        <v>9.0619652316687116E-2</v>
      </c>
      <c r="CC489" s="36">
        <v>42.216487526893616</v>
      </c>
      <c r="CD489" s="36">
        <v>39.591861597826956</v>
      </c>
      <c r="CE489" s="35">
        <v>141.75608730376766</v>
      </c>
      <c r="CF489" s="36">
        <v>18.128571543144883</v>
      </c>
      <c r="CG489" s="42">
        <v>0.98980486574128002</v>
      </c>
      <c r="CH489" s="35">
        <v>3566.0204083548065</v>
      </c>
      <c r="CI489" s="42">
        <v>0.99541482452404795</v>
      </c>
      <c r="CJ489" s="42">
        <v>0.99536621291577476</v>
      </c>
      <c r="CK489" s="43">
        <v>0.84990062140076028</v>
      </c>
      <c r="CM489" s="39"/>
      <c r="CN489" s="35"/>
      <c r="CO489" s="42">
        <v>0.99525577974227375</v>
      </c>
      <c r="CQ489" s="37">
        <v>1.0383712117679924</v>
      </c>
    </row>
    <row r="490" spans="1:95" ht="11.25" customHeight="1">
      <c r="A490" s="33">
        <v>44240</v>
      </c>
      <c r="B490" s="34">
        <v>188.63654216130575</v>
      </c>
      <c r="C490" s="35">
        <v>171.40676149725914</v>
      </c>
      <c r="D490" s="35">
        <v>171.40676149725914</v>
      </c>
      <c r="E490" s="35">
        <v>159.62482085824013</v>
      </c>
      <c r="F490" s="34">
        <v>146.47954765955606</v>
      </c>
      <c r="G490" s="36">
        <v>14.073291699091593</v>
      </c>
      <c r="H490" s="34">
        <v>14.073291699091593</v>
      </c>
      <c r="I490" s="34">
        <v>3454.7104008992515</v>
      </c>
      <c r="J490" s="35">
        <v>1026.7869922177342</v>
      </c>
      <c r="K490" s="35">
        <v>342.2623307392447</v>
      </c>
      <c r="L490" s="34">
        <v>609.65455754597986</v>
      </c>
      <c r="M490" s="34">
        <v>17.157688111066818</v>
      </c>
      <c r="N490" s="35">
        <v>9.6511995624750853</v>
      </c>
      <c r="O490" s="35">
        <v>17.157688111066818</v>
      </c>
      <c r="P490" s="35">
        <v>32.170665208250284</v>
      </c>
      <c r="Q490" s="34">
        <v>10145.293172200521</v>
      </c>
      <c r="R490" s="34">
        <v>395.25109895070392</v>
      </c>
      <c r="U490" s="36">
        <v>23.842729462517632</v>
      </c>
      <c r="V490" s="38">
        <v>1.040300156987948</v>
      </c>
      <c r="W490" s="36">
        <v>14.113260866901131</v>
      </c>
      <c r="X490" s="35">
        <v>4064.3649584452314</v>
      </c>
      <c r="Y490" s="34">
        <v>2085.6610779422726</v>
      </c>
      <c r="Z490" s="35">
        <v>1978.7038805029588</v>
      </c>
      <c r="AA490" s="34">
        <v>951.91688828522456</v>
      </c>
      <c r="AB490" s="34">
        <v>17.229780664046604</v>
      </c>
      <c r="AC490" s="34">
        <v>11.781940639019012</v>
      </c>
      <c r="AD490" s="34">
        <v>13.016500115394592</v>
      </c>
      <c r="AE490" s="39">
        <v>13.751611502916084</v>
      </c>
      <c r="AF490" s="39">
        <v>11.001289202332867</v>
      </c>
      <c r="AG490" s="39">
        <v>7.3341928015552433</v>
      </c>
      <c r="AH490" s="35">
        <v>3428.1374389670377</v>
      </c>
      <c r="AI490" s="35">
        <v>7107.3973428501422</v>
      </c>
      <c r="AJ490" s="35">
        <v>11079.455852419411</v>
      </c>
      <c r="AK490" s="35">
        <v>2344.9645399013748</v>
      </c>
      <c r="AL490" s="35">
        <v>4828.439402634187</v>
      </c>
      <c r="AM490" s="35">
        <v>8801.4405159658181</v>
      </c>
      <c r="AN490" s="38">
        <v>9.2731168072869311E-2</v>
      </c>
      <c r="AO490" s="38">
        <v>8.9842170388115997E-2</v>
      </c>
      <c r="AP490" s="38">
        <v>8.0201387009014136E-2</v>
      </c>
      <c r="AQ490" s="36">
        <v>16.91823033246909</v>
      </c>
      <c r="AR490" s="36">
        <v>10.68048363463228</v>
      </c>
      <c r="AS490" s="36">
        <v>11.924922306327053</v>
      </c>
      <c r="AT490" s="36">
        <v>10.127337555337563</v>
      </c>
      <c r="AU490" s="36">
        <v>19.445054236690048</v>
      </c>
      <c r="AV490" s="36">
        <v>51.10917038605686</v>
      </c>
      <c r="AW490" s="36">
        <v>154.27179342849638</v>
      </c>
      <c r="AX490" s="36">
        <v>127.38609090604244</v>
      </c>
      <c r="AY490" s="36">
        <v>95.132543306018633</v>
      </c>
      <c r="AZ490" s="40">
        <v>0.99588428763068593</v>
      </c>
      <c r="BA490" s="40">
        <v>0.99644653547858419</v>
      </c>
      <c r="BB490" s="40">
        <v>0.99634484092122277</v>
      </c>
      <c r="BC490" s="40">
        <v>0.995681240640098</v>
      </c>
      <c r="BD490" s="40">
        <v>0.99597280764752227</v>
      </c>
      <c r="BE490" s="40">
        <v>0.99419309029091951</v>
      </c>
      <c r="BF490" s="36">
        <v>129.40632852343938</v>
      </c>
      <c r="BG490" s="36">
        <v>133.56756574513162</v>
      </c>
      <c r="BH490" s="36">
        <v>149.62334751955444</v>
      </c>
      <c r="BJ490" s="41"/>
      <c r="BK490" s="41"/>
      <c r="BL490" s="35">
        <v>30</v>
      </c>
      <c r="BM490" s="35">
        <v>24</v>
      </c>
      <c r="BN490" s="35">
        <v>16</v>
      </c>
      <c r="BO490" s="35">
        <v>2340</v>
      </c>
      <c r="BP490" s="35">
        <v>1152</v>
      </c>
      <c r="BQ490" s="35">
        <v>384</v>
      </c>
      <c r="BR490" s="35">
        <v>3876</v>
      </c>
      <c r="BS490" s="34">
        <v>132.42750080426535</v>
      </c>
      <c r="BT490" s="35">
        <v>9</v>
      </c>
      <c r="BU490" s="35">
        <v>16</v>
      </c>
      <c r="BV490" s="35">
        <v>30</v>
      </c>
      <c r="BW490" s="35">
        <v>16</v>
      </c>
      <c r="BX490" s="37"/>
      <c r="BY490" s="40">
        <v>0.98974995928744103</v>
      </c>
      <c r="CA490" s="38">
        <v>8.9801923843531417E-2</v>
      </c>
      <c r="CB490" s="38">
        <v>9.0631178067359458E-2</v>
      </c>
      <c r="CC490" s="36">
        <v>42.028221418460205</v>
      </c>
      <c r="CD490" s="36">
        <v>39.523636273428423</v>
      </c>
      <c r="CE490" s="35">
        <v>141.64007995664886</v>
      </c>
      <c r="CF490" s="36">
        <v>18.229045662650805</v>
      </c>
      <c r="CG490" s="42">
        <v>0.98974995928744103</v>
      </c>
      <c r="CH490" s="35">
        <v>3722.7379704165824</v>
      </c>
      <c r="CI490" s="42">
        <v>0.99539111045488204</v>
      </c>
      <c r="CJ490" s="42">
        <v>0.99553643802660519</v>
      </c>
      <c r="CK490" s="43">
        <v>0.85000004581793387</v>
      </c>
      <c r="CM490" s="39"/>
      <c r="CN490" s="35"/>
      <c r="CO490" s="42">
        <v>0.99522948581437098</v>
      </c>
      <c r="CQ490" s="37">
        <v>1.040300156987948</v>
      </c>
    </row>
    <row r="491" spans="1:95" ht="11.25" customHeight="1">
      <c r="A491" s="33">
        <v>44239</v>
      </c>
      <c r="B491" s="34">
        <v>189.10388867060342</v>
      </c>
      <c r="C491" s="35">
        <v>171.70562384525934</v>
      </c>
      <c r="D491" s="35">
        <v>171.70562384525934</v>
      </c>
      <c r="E491" s="35">
        <v>159.80047788222629</v>
      </c>
      <c r="F491" s="34">
        <v>146.83420213063559</v>
      </c>
      <c r="G491" s="36">
        <v>13.912970155477524</v>
      </c>
      <c r="H491" s="34">
        <v>13.912970155477524</v>
      </c>
      <c r="I491" s="34">
        <v>3471.0465316772461</v>
      </c>
      <c r="J491" s="35">
        <v>1044.3237397181792</v>
      </c>
      <c r="K491" s="35">
        <v>342.97495473318219</v>
      </c>
      <c r="L491" s="34">
        <v>613.33737754821777</v>
      </c>
      <c r="M491" s="34">
        <v>17.056126346190769</v>
      </c>
      <c r="N491" s="35">
        <v>7.9755407703314578</v>
      </c>
      <c r="O491" s="35">
        <v>15.999126966990215</v>
      </c>
      <c r="P491" s="35">
        <v>36.802796566710221</v>
      </c>
      <c r="Q491" s="34">
        <v>10237.395029703775</v>
      </c>
      <c r="R491" s="34">
        <v>397.94368871053058</v>
      </c>
      <c r="U491" s="36">
        <v>24.011626994168321</v>
      </c>
      <c r="V491" s="38">
        <v>1.0342990223108979</v>
      </c>
      <c r="W491" s="36">
        <v>13.238002142713079</v>
      </c>
      <c r="X491" s="35">
        <v>4084.3839092254639</v>
      </c>
      <c r="Y491" s="34">
        <v>2083.7478372258847</v>
      </c>
      <c r="Z491" s="35">
        <v>2000.6360719995791</v>
      </c>
      <c r="AA491" s="34">
        <v>956.3123322813999</v>
      </c>
      <c r="AB491" s="34">
        <v>17.398264825344086</v>
      </c>
      <c r="AC491" s="34">
        <v>11.905145963033041</v>
      </c>
      <c r="AD491" s="34">
        <v>13.126452515522638</v>
      </c>
      <c r="AE491" s="39">
        <v>13.738996728961876</v>
      </c>
      <c r="AF491" s="39">
        <v>11.18918292555192</v>
      </c>
      <c r="AG491" s="39">
        <v>7.3494633157110467</v>
      </c>
      <c r="AH491" s="35">
        <v>3450.7941084032946</v>
      </c>
      <c r="AI491" s="35">
        <v>7201.7003961236232</v>
      </c>
      <c r="AJ491" s="35">
        <v>11208.272504445409</v>
      </c>
      <c r="AK491" s="35">
        <v>2367.7985102852817</v>
      </c>
      <c r="AL491" s="35">
        <v>4874.4563547173912</v>
      </c>
      <c r="AM491" s="35">
        <v>8911.5250262647496</v>
      </c>
      <c r="AN491" s="38">
        <v>9.1861047902420861E-2</v>
      </c>
      <c r="AO491" s="38">
        <v>9.0734308652031637E-2</v>
      </c>
      <c r="AP491" s="38">
        <v>7.9990340240782623E-2</v>
      </c>
      <c r="AQ491" s="36">
        <v>16.907306309249034</v>
      </c>
      <c r="AR491" s="36">
        <v>10.648357606215892</v>
      </c>
      <c r="AS491" s="36">
        <v>11.932937775231858</v>
      </c>
      <c r="AT491" s="36">
        <v>8.2329322553714679</v>
      </c>
      <c r="AU491" s="36">
        <v>18.162244439941563</v>
      </c>
      <c r="AV491" s="36">
        <v>57.532347187276294</v>
      </c>
      <c r="AW491" s="36">
        <v>154.69267125487912</v>
      </c>
      <c r="AX491" s="36">
        <v>127.54779456951329</v>
      </c>
      <c r="AY491" s="36">
        <v>95.030758702463203</v>
      </c>
      <c r="AZ491" s="40">
        <v>0.99663166408134507</v>
      </c>
      <c r="BA491" s="40">
        <v>0.9967177617763453</v>
      </c>
      <c r="BB491" s="40">
        <v>0.99587020218669176</v>
      </c>
      <c r="BC491" s="40">
        <v>0.99652295910331512</v>
      </c>
      <c r="BD491" s="40">
        <v>0.99627399588420462</v>
      </c>
      <c r="BE491" s="40">
        <v>0.99354405143701974</v>
      </c>
      <c r="BF491" s="36">
        <v>130.63208262926597</v>
      </c>
      <c r="BG491" s="36">
        <v>132.25427270317672</v>
      </c>
      <c r="BH491" s="36">
        <v>150.01811423577203</v>
      </c>
      <c r="BJ491" s="41"/>
      <c r="BK491" s="41"/>
      <c r="BL491" s="35">
        <v>28.625</v>
      </c>
      <c r="BM491" s="35">
        <v>23.3125</v>
      </c>
      <c r="BN491" s="35">
        <v>15.3125</v>
      </c>
      <c r="BO491" s="35">
        <v>2232.75</v>
      </c>
      <c r="BP491" s="35">
        <v>1119</v>
      </c>
      <c r="BQ491" s="35">
        <v>367.5</v>
      </c>
      <c r="BR491" s="35">
        <v>3719.25</v>
      </c>
      <c r="BS491" s="34">
        <v>132.83196441332498</v>
      </c>
      <c r="BT491" s="35">
        <v>10.375</v>
      </c>
      <c r="BU491" s="35">
        <v>20.8125</v>
      </c>
      <c r="BV491" s="35">
        <v>47.875</v>
      </c>
      <c r="BW491" s="35">
        <v>22.1875</v>
      </c>
      <c r="BX491" s="37"/>
      <c r="BY491" s="40">
        <v>0.98993356655751064</v>
      </c>
      <c r="CA491" s="38">
        <v>8.9601178116434185E-2</v>
      </c>
      <c r="CB491" s="38">
        <v>9.0349101599580872E-2</v>
      </c>
      <c r="CC491" s="36">
        <v>42.429863303899765</v>
      </c>
      <c r="CD491" s="36">
        <v>39.488601690696782</v>
      </c>
      <c r="CE491" s="35">
        <v>141.90241046564881</v>
      </c>
      <c r="CF491" s="36">
        <v>17.881717527945945</v>
      </c>
      <c r="CG491" s="42">
        <v>0.98993356655751064</v>
      </c>
      <c r="CH491" s="35">
        <v>3768.5566261801487</v>
      </c>
      <c r="CI491" s="42">
        <v>0.99547409577775692</v>
      </c>
      <c r="CJ491" s="42">
        <v>0.99596666564659253</v>
      </c>
      <c r="CK491" s="43">
        <v>0.84983356335263616</v>
      </c>
      <c r="CM491" s="39"/>
      <c r="CN491" s="35"/>
      <c r="CO491" s="42">
        <v>0.9953203810715523</v>
      </c>
      <c r="CQ491" s="37">
        <v>1.0342990223108979</v>
      </c>
    </row>
    <row r="492" spans="1:95" ht="11.25" customHeight="1">
      <c r="A492" s="33">
        <v>44238</v>
      </c>
      <c r="B492" s="34">
        <v>189.10953140258789</v>
      </c>
      <c r="C492" s="35">
        <v>171.78154419859251</v>
      </c>
      <c r="D492" s="35">
        <v>171.78154419859251</v>
      </c>
      <c r="E492" s="35">
        <v>160.05884098013243</v>
      </c>
      <c r="F492" s="34">
        <v>146.78058735529581</v>
      </c>
      <c r="G492" s="36">
        <v>13.983507682879766</v>
      </c>
      <c r="H492" s="34">
        <v>13.983507682879766</v>
      </c>
      <c r="I492" s="34">
        <v>3466.6152801513672</v>
      </c>
      <c r="J492" s="35">
        <v>1049.1072558352821</v>
      </c>
      <c r="K492" s="35">
        <v>342.10019212020069</v>
      </c>
      <c r="L492" s="34">
        <v>611.45723088582361</v>
      </c>
      <c r="M492" s="34">
        <v>17.308607687552769</v>
      </c>
      <c r="N492" s="35">
        <v>7.6157873825232185</v>
      </c>
      <c r="O492" s="35">
        <v>15.923919072548548</v>
      </c>
      <c r="P492" s="35">
        <v>38.771281220118205</v>
      </c>
      <c r="Q492" s="34">
        <v>9943.7828572591152</v>
      </c>
      <c r="R492" s="34">
        <v>397.25918165842694</v>
      </c>
      <c r="U492" s="36">
        <v>23.981194672761134</v>
      </c>
      <c r="V492" s="38">
        <v>1.0353772537995742</v>
      </c>
      <c r="W492" s="36">
        <v>13.204645706898809</v>
      </c>
      <c r="X492" s="35">
        <v>4078.0725110371909</v>
      </c>
      <c r="Y492" s="34">
        <v>2075.4078321958841</v>
      </c>
      <c r="Z492" s="35">
        <v>2002.6646788413066</v>
      </c>
      <c r="AA492" s="34">
        <v>953.55742300602424</v>
      </c>
      <c r="AB492" s="34">
        <v>17.327987203995388</v>
      </c>
      <c r="AC492" s="34">
        <v>11.722703218460083</v>
      </c>
      <c r="AD492" s="34">
        <v>13.194792966047922</v>
      </c>
      <c r="AE492" s="39">
        <v>13.684007684808027</v>
      </c>
      <c r="AF492" s="39">
        <v>11.240434883949451</v>
      </c>
      <c r="AG492" s="39">
        <v>7.3307184025757293</v>
      </c>
      <c r="AH492" s="35">
        <v>3465.8249791330809</v>
      </c>
      <c r="AI492" s="35">
        <v>7261.4183505460906</v>
      </c>
      <c r="AJ492" s="35">
        <v>11302.369745385675</v>
      </c>
      <c r="AK492" s="35">
        <v>2381.3430735801198</v>
      </c>
      <c r="AL492" s="35">
        <v>4904.104141214968</v>
      </c>
      <c r="AM492" s="35">
        <v>8985.846958487673</v>
      </c>
      <c r="AN492" s="38">
        <v>9.1647579238605309E-2</v>
      </c>
      <c r="AO492" s="38">
        <v>9.1282160516766728E-2</v>
      </c>
      <c r="AP492" s="38">
        <v>8.0147758371685834E-2</v>
      </c>
      <c r="AQ492" s="36">
        <v>16.856805077966122</v>
      </c>
      <c r="AR492" s="36">
        <v>10.4890390899092</v>
      </c>
      <c r="AS492" s="36">
        <v>12.048391969690131</v>
      </c>
      <c r="AT492" s="36">
        <v>7.7936838303360938</v>
      </c>
      <c r="AU492" s="36">
        <v>18.068701406482674</v>
      </c>
      <c r="AV492" s="36">
        <v>60.017493473120176</v>
      </c>
      <c r="AW492" s="36">
        <v>154.59339368672246</v>
      </c>
      <c r="AX492" s="36">
        <v>127.49578379577061</v>
      </c>
      <c r="AY492" s="36">
        <v>94.700828098496586</v>
      </c>
      <c r="AZ492" s="40">
        <v>0.99680189407943076</v>
      </c>
      <c r="BA492" s="40">
        <v>0.99675294026920824</v>
      </c>
      <c r="BB492" s="40">
        <v>0.99568529473078804</v>
      </c>
      <c r="BC492" s="40">
        <v>0.99672718982963715</v>
      </c>
      <c r="BD492" s="40">
        <v>0.99631559589964047</v>
      </c>
      <c r="BE492" s="40">
        <v>0.99332088630594473</v>
      </c>
      <c r="BF492" s="36">
        <v>130.9363553265045</v>
      </c>
      <c r="BG492" s="36">
        <v>131.46051684212532</v>
      </c>
      <c r="BH492" s="36">
        <v>149.72346380980375</v>
      </c>
      <c r="BJ492" s="41"/>
      <c r="BK492" s="41"/>
      <c r="BL492" s="35">
        <v>28</v>
      </c>
      <c r="BM492" s="35">
        <v>23</v>
      </c>
      <c r="BN492" s="35">
        <v>15</v>
      </c>
      <c r="BO492" s="35">
        <v>2184</v>
      </c>
      <c r="BP492" s="35">
        <v>1104</v>
      </c>
      <c r="BQ492" s="35">
        <v>360</v>
      </c>
      <c r="BR492" s="35">
        <v>3648</v>
      </c>
      <c r="BS492" s="34">
        <v>132.86347277959189</v>
      </c>
      <c r="BT492" s="35">
        <v>11</v>
      </c>
      <c r="BU492" s="35">
        <v>23</v>
      </c>
      <c r="BV492" s="35">
        <v>56</v>
      </c>
      <c r="BW492" s="35">
        <v>25</v>
      </c>
      <c r="BX492" s="37"/>
      <c r="BY492" s="40">
        <v>0.98985354447107099</v>
      </c>
      <c r="CA492" s="38">
        <v>8.9690673908909835E-2</v>
      </c>
      <c r="CB492" s="38">
        <v>9.0402141250392365E-2</v>
      </c>
      <c r="CC492" s="36">
        <v>42.245483388503395</v>
      </c>
      <c r="CD492" s="36">
        <v>39.39423613756545</v>
      </c>
      <c r="CE492" s="35">
        <v>141.71718599230724</v>
      </c>
      <c r="CF492" s="36">
        <v>18.008280824918366</v>
      </c>
      <c r="CG492" s="42">
        <v>0.98985354447107099</v>
      </c>
      <c r="CH492" s="35">
        <v>3796.57049058549</v>
      </c>
      <c r="CI492" s="42">
        <v>0.9954409887211435</v>
      </c>
      <c r="CJ492" s="42">
        <v>0.99605047120824741</v>
      </c>
      <c r="CK492" s="43">
        <v>0.85006219746438261</v>
      </c>
      <c r="CM492" s="39"/>
      <c r="CN492" s="35"/>
      <c r="CO492" s="42">
        <v>0.99528725964464049</v>
      </c>
      <c r="CQ492" s="37">
        <v>1.0353772537995742</v>
      </c>
    </row>
    <row r="493" spans="1:95" ht="11.25" customHeight="1">
      <c r="A493" s="33">
        <v>44237</v>
      </c>
      <c r="B493" s="34">
        <v>189.48587942123413</v>
      </c>
      <c r="C493" s="35">
        <v>172.1380492846171</v>
      </c>
      <c r="D493" s="35">
        <v>172.1380492846171</v>
      </c>
      <c r="E493" s="35">
        <v>160.29513159394264</v>
      </c>
      <c r="F493" s="34">
        <v>147.19103988011679</v>
      </c>
      <c r="G493" s="36">
        <v>14.016954332590103</v>
      </c>
      <c r="H493" s="34">
        <v>14.016954332590103</v>
      </c>
      <c r="I493" s="34">
        <v>3467.4511388142905</v>
      </c>
      <c r="J493" s="35">
        <v>1049.3602130622194</v>
      </c>
      <c r="K493" s="35">
        <v>342.18267817246289</v>
      </c>
      <c r="L493" s="34">
        <v>612.78362655639648</v>
      </c>
      <c r="M493" s="34">
        <v>17.45058536529541</v>
      </c>
      <c r="N493" s="35">
        <v>7.6782575607299801</v>
      </c>
      <c r="O493" s="35">
        <v>16.054538536071778</v>
      </c>
      <c r="P493" s="35">
        <v>39.08931121826172</v>
      </c>
      <c r="Q493" s="34">
        <v>9658.3617553710938</v>
      </c>
      <c r="R493" s="34">
        <v>398.2000099817912</v>
      </c>
      <c r="U493" s="36">
        <v>24.033340480592514</v>
      </c>
      <c r="V493" s="38">
        <v>1.0335305246053079</v>
      </c>
      <c r="W493" s="36">
        <v>13.312959729997734</v>
      </c>
      <c r="X493" s="35">
        <v>4080.234765370687</v>
      </c>
      <c r="Y493" s="34">
        <v>2075.9082475796081</v>
      </c>
      <c r="Z493" s="35">
        <v>2004.3265177910787</v>
      </c>
      <c r="AA493" s="34">
        <v>954.96630472885931</v>
      </c>
      <c r="AB493" s="34">
        <v>17.347830136617024</v>
      </c>
      <c r="AC493" s="34">
        <v>11.842917690674463</v>
      </c>
      <c r="AD493" s="34">
        <v>13.089706579844156</v>
      </c>
      <c r="AE493" s="39">
        <v>13.687307126898514</v>
      </c>
      <c r="AF493" s="39">
        <v>11.24314513995235</v>
      </c>
      <c r="AG493" s="39">
        <v>7.3324859608384907</v>
      </c>
      <c r="AH493" s="35">
        <v>3505.1440756849374</v>
      </c>
      <c r="AI493" s="35">
        <v>7339.1136324801782</v>
      </c>
      <c r="AJ493" s="35">
        <v>11415.498452046868</v>
      </c>
      <c r="AK493" s="35">
        <v>2408.7504411111731</v>
      </c>
      <c r="AL493" s="35">
        <v>4958.3513981234391</v>
      </c>
      <c r="AM493" s="35">
        <v>9079.1183504748878</v>
      </c>
      <c r="AN493" s="38">
        <v>9.1390153006434494E-2</v>
      </c>
      <c r="AO493" s="38">
        <v>9.1146773483234148E-2</v>
      </c>
      <c r="AP493" s="38">
        <v>8.0172113148633165E-2</v>
      </c>
      <c r="AQ493" s="36">
        <v>16.860201213459117</v>
      </c>
      <c r="AR493" s="36">
        <v>10.580113407259772</v>
      </c>
      <c r="AS493" s="36">
        <v>11.921169036721356</v>
      </c>
      <c r="AT493" s="36">
        <v>7.7562214475240987</v>
      </c>
      <c r="AU493" s="36">
        <v>17.989810114899605</v>
      </c>
      <c r="AV493" s="36">
        <v>59.795768299497844</v>
      </c>
      <c r="AW493" s="36">
        <v>154.78964910258327</v>
      </c>
      <c r="AX493" s="36">
        <v>127.48815180875292</v>
      </c>
      <c r="AY493" s="36">
        <v>94.525986208156496</v>
      </c>
      <c r="AZ493" s="40">
        <v>0.99681234824924914</v>
      </c>
      <c r="BA493" s="40">
        <v>0.99676212167170164</v>
      </c>
      <c r="BB493" s="40">
        <v>0.99569459173134167</v>
      </c>
      <c r="BC493" s="40">
        <v>0.99677998130684464</v>
      </c>
      <c r="BD493" s="40">
        <v>0.99637181622066806</v>
      </c>
      <c r="BE493" s="40">
        <v>0.99341392346797963</v>
      </c>
      <c r="BF493" s="36">
        <v>131.3051746303031</v>
      </c>
      <c r="BG493" s="36">
        <v>131.65578485570114</v>
      </c>
      <c r="BH493" s="36">
        <v>149.67798064338018</v>
      </c>
      <c r="BJ493" s="41"/>
      <c r="BK493" s="41"/>
      <c r="BL493" s="35">
        <v>28</v>
      </c>
      <c r="BM493" s="35">
        <v>23</v>
      </c>
      <c r="BN493" s="35">
        <v>15</v>
      </c>
      <c r="BO493" s="35">
        <v>2184</v>
      </c>
      <c r="BP493" s="35">
        <v>1104</v>
      </c>
      <c r="BQ493" s="35">
        <v>360</v>
      </c>
      <c r="BR493" s="35">
        <v>3648</v>
      </c>
      <c r="BS493" s="34">
        <v>133.20095014572144</v>
      </c>
      <c r="BT493" s="35">
        <v>11</v>
      </c>
      <c r="BU493" s="35">
        <v>23</v>
      </c>
      <c r="BV493" s="35">
        <v>56</v>
      </c>
      <c r="BW493" s="35">
        <v>25</v>
      </c>
      <c r="BX493" s="37"/>
      <c r="BY493" s="40">
        <v>0.98988801088745904</v>
      </c>
      <c r="CA493" s="38">
        <v>8.9517385181762166E-2</v>
      </c>
      <c r="CB493" s="38">
        <v>9.0209455270025038E-2</v>
      </c>
      <c r="CC493" s="36">
        <v>42.280454407135643</v>
      </c>
      <c r="CD493" s="36">
        <v>39.361483657440246</v>
      </c>
      <c r="CE493" s="35">
        <v>141.7986824559944</v>
      </c>
      <c r="CF493" s="36">
        <v>17.929496649468145</v>
      </c>
      <c r="CG493" s="42">
        <v>0.98988801088745904</v>
      </c>
      <c r="CH493" s="35">
        <v>3838.6001954731464</v>
      </c>
      <c r="CI493" s="42">
        <v>0.99545391953403362</v>
      </c>
      <c r="CJ493" s="42">
        <v>0.99611079922504975</v>
      </c>
      <c r="CK493" s="43">
        <v>0.84981657630165175</v>
      </c>
      <c r="CM493" s="39"/>
      <c r="CN493" s="35"/>
      <c r="CO493" s="42">
        <v>0.99530787734638659</v>
      </c>
      <c r="CQ493" s="37">
        <v>1.0335305246053079</v>
      </c>
    </row>
    <row r="494" spans="1:95" ht="11.25" customHeight="1">
      <c r="A494" s="33">
        <v>44236</v>
      </c>
      <c r="B494" s="34">
        <v>189.113481203715</v>
      </c>
      <c r="C494" s="35">
        <v>171.83162953456241</v>
      </c>
      <c r="D494" s="35">
        <v>171.83162953456241</v>
      </c>
      <c r="E494" s="35">
        <v>159.99056994915006</v>
      </c>
      <c r="F494" s="34">
        <v>147.01505788167319</v>
      </c>
      <c r="G494" s="36">
        <v>14.029478867848715</v>
      </c>
      <c r="H494" s="34">
        <v>14.029478867848715</v>
      </c>
      <c r="I494" s="34">
        <v>3454.8306833902993</v>
      </c>
      <c r="J494" s="35">
        <v>1045.5408647102222</v>
      </c>
      <c r="K494" s="35">
        <v>340.93723849246379</v>
      </c>
      <c r="L494" s="34">
        <v>609.42947006225586</v>
      </c>
      <c r="M494" s="34">
        <v>17.530002196629841</v>
      </c>
      <c r="N494" s="35">
        <v>7.7132009665171299</v>
      </c>
      <c r="O494" s="35">
        <v>16.127602020899456</v>
      </c>
      <c r="P494" s="35">
        <v>39.267204920450844</v>
      </c>
      <c r="Q494" s="34">
        <v>9519.501220703125</v>
      </c>
      <c r="R494" s="34">
        <v>395.00520197550458</v>
      </c>
      <c r="U494" s="36">
        <v>23.838807962558892</v>
      </c>
      <c r="V494" s="38">
        <v>1.0404399868445837</v>
      </c>
      <c r="W494" s="36">
        <v>13.373546412639451</v>
      </c>
      <c r="X494" s="35">
        <v>4064.2601534525552</v>
      </c>
      <c r="Y494" s="34">
        <v>2068.3525801876135</v>
      </c>
      <c r="Z494" s="35">
        <v>1995.9075732649419</v>
      </c>
      <c r="AA494" s="34">
        <v>950.36670855471971</v>
      </c>
      <c r="AB494" s="34">
        <v>17.281851669152577</v>
      </c>
      <c r="AC494" s="34">
        <v>11.841059585412344</v>
      </c>
      <c r="AD494" s="34">
        <v>12.982789446910223</v>
      </c>
      <c r="AE494" s="39">
        <v>13.637489539698551</v>
      </c>
      <c r="AF494" s="39">
        <v>11.202223550466666</v>
      </c>
      <c r="AG494" s="39">
        <v>7.3057979676956526</v>
      </c>
      <c r="AH494" s="35">
        <v>3463.2982911705535</v>
      </c>
      <c r="AI494" s="35">
        <v>7255.6847359970179</v>
      </c>
      <c r="AJ494" s="35">
        <v>11292.813863675261</v>
      </c>
      <c r="AK494" s="35">
        <v>2379.6650246784393</v>
      </c>
      <c r="AL494" s="35">
        <v>4900.3985242539002</v>
      </c>
      <c r="AM494" s="35">
        <v>8978.519135589404</v>
      </c>
      <c r="AN494" s="38">
        <v>9.1788620386162464E-2</v>
      </c>
      <c r="AO494" s="38">
        <v>9.1442154211750504E-2</v>
      </c>
      <c r="AP494" s="38">
        <v>8.0201296672023747E-2</v>
      </c>
      <c r="AQ494" s="36">
        <v>16.897591372930005</v>
      </c>
      <c r="AR494" s="36">
        <v>10.648644474348874</v>
      </c>
      <c r="AS494" s="36">
        <v>11.914350058391257</v>
      </c>
      <c r="AT494" s="36">
        <v>7.910579434897409</v>
      </c>
      <c r="AU494" s="36">
        <v>18.340644673622538</v>
      </c>
      <c r="AV494" s="36">
        <v>60.924437949622074</v>
      </c>
      <c r="AW494" s="36">
        <v>154.58331738273037</v>
      </c>
      <c r="AX494" s="36">
        <v>127.4602662628425</v>
      </c>
      <c r="AY494" s="36">
        <v>94.777075394218144</v>
      </c>
      <c r="AZ494" s="40">
        <v>0.99675870305840242</v>
      </c>
      <c r="BA494" s="40">
        <v>0.99670892031717861</v>
      </c>
      <c r="BB494" s="40">
        <v>0.99562653881698582</v>
      </c>
      <c r="BC494" s="40">
        <v>0.99667575925482765</v>
      </c>
      <c r="BD494" s="40">
        <v>0.9962573156891531</v>
      </c>
      <c r="BE494" s="40">
        <v>0.99321442244210112</v>
      </c>
      <c r="BF494" s="36">
        <v>130.73516030108078</v>
      </c>
      <c r="BG494" s="36">
        <v>131.23050417438628</v>
      </c>
      <c r="BH494" s="36">
        <v>149.62351605202792</v>
      </c>
      <c r="BJ494" s="41"/>
      <c r="BK494" s="41"/>
      <c r="BL494" s="35">
        <v>28</v>
      </c>
      <c r="BM494" s="35">
        <v>23</v>
      </c>
      <c r="BN494" s="35">
        <v>15</v>
      </c>
      <c r="BO494" s="35">
        <v>2184</v>
      </c>
      <c r="BP494" s="35">
        <v>1104</v>
      </c>
      <c r="BQ494" s="35">
        <v>360</v>
      </c>
      <c r="BR494" s="35">
        <v>3648</v>
      </c>
      <c r="BS494" s="34">
        <v>133.00074815750122</v>
      </c>
      <c r="BT494" s="35">
        <v>11</v>
      </c>
      <c r="BU494" s="35">
        <v>23</v>
      </c>
      <c r="BV494" s="35">
        <v>56</v>
      </c>
      <c r="BW494" s="35">
        <v>25</v>
      </c>
      <c r="BX494" s="37"/>
      <c r="BY494" s="40">
        <v>0.98971671282110874</v>
      </c>
      <c r="CA494" s="38">
        <v>8.9823779416088448E-2</v>
      </c>
      <c r="CB494" s="38">
        <v>9.0540282887905693E-2</v>
      </c>
      <c r="CC494" s="36">
        <v>42.105700701475143</v>
      </c>
      <c r="CD494" s="36">
        <v>39.460585905670136</v>
      </c>
      <c r="CE494" s="35">
        <v>141.72633809060056</v>
      </c>
      <c r="CF494" s="36">
        <v>18.279220538619835</v>
      </c>
      <c r="CG494" s="42">
        <v>0.98971671282110874</v>
      </c>
      <c r="CH494" s="35">
        <v>3793.7212920740685</v>
      </c>
      <c r="CI494" s="42">
        <v>0.99537920662931823</v>
      </c>
      <c r="CJ494" s="42">
        <v>0.99598804342377556</v>
      </c>
      <c r="CK494" s="43">
        <v>0.85005155992670633</v>
      </c>
      <c r="CM494" s="39"/>
      <c r="CN494" s="35"/>
      <c r="CO494" s="42">
        <v>0.99521635512382334</v>
      </c>
      <c r="CQ494" s="37">
        <v>1.0404399868445837</v>
      </c>
    </row>
    <row r="495" spans="1:95" ht="11.25" customHeight="1">
      <c r="A495" s="33">
        <v>44235</v>
      </c>
      <c r="B495" s="34">
        <v>187.2003895441691</v>
      </c>
      <c r="C495" s="35">
        <v>169.91339737176895</v>
      </c>
      <c r="D495" s="35">
        <v>169.91339737176895</v>
      </c>
      <c r="E495" s="35">
        <v>158.05180979768434</v>
      </c>
      <c r="F495" s="34">
        <v>144.78727070490518</v>
      </c>
      <c r="G495" s="36">
        <v>13.971725881099701</v>
      </c>
      <c r="H495" s="34">
        <v>13.971725881099701</v>
      </c>
      <c r="I495" s="34">
        <v>3457.9451522827148</v>
      </c>
      <c r="J495" s="35">
        <v>1046.4834013487164</v>
      </c>
      <c r="K495" s="35">
        <v>341.24458739632053</v>
      </c>
      <c r="L495" s="34">
        <v>609.69518597920739</v>
      </c>
      <c r="M495" s="34">
        <v>16.493067353963852</v>
      </c>
      <c r="N495" s="35">
        <v>7.2569496357440952</v>
      </c>
      <c r="O495" s="35">
        <v>15.173621965646744</v>
      </c>
      <c r="P495" s="35">
        <v>36.94447087287903</v>
      </c>
      <c r="Q495" s="34">
        <v>8919.4312438964844</v>
      </c>
      <c r="R495" s="34">
        <v>391.78732681274414</v>
      </c>
      <c r="U495" s="36">
        <v>23.663058766612306</v>
      </c>
      <c r="V495" s="38">
        <v>1.0467298706745116</v>
      </c>
      <c r="W495" s="36">
        <v>12.582474278721371</v>
      </c>
      <c r="X495" s="35">
        <v>4067.6403382619224</v>
      </c>
      <c r="Y495" s="34">
        <v>2070.2171635376781</v>
      </c>
      <c r="Z495" s="35">
        <v>1997.4231747242443</v>
      </c>
      <c r="AA495" s="34">
        <v>950.93977337552792</v>
      </c>
      <c r="AB495" s="34">
        <v>17.286992172400158</v>
      </c>
      <c r="AC495" s="34">
        <v>11.8615875740846</v>
      </c>
      <c r="AD495" s="34">
        <v>13.020186990499496</v>
      </c>
      <c r="AE495" s="39">
        <v>13.649783495852823</v>
      </c>
      <c r="AF495" s="39">
        <v>11.212322157307675</v>
      </c>
      <c r="AG495" s="39">
        <v>7.3123840156354394</v>
      </c>
      <c r="AH495" s="35">
        <v>3268.9990640436008</v>
      </c>
      <c r="AI495" s="35">
        <v>6849.745617459721</v>
      </c>
      <c r="AJ495" s="35">
        <v>10662.850214220456</v>
      </c>
      <c r="AK495" s="35">
        <v>2246.0605854336891</v>
      </c>
      <c r="AL495" s="35">
        <v>4625.807152195277</v>
      </c>
      <c r="AM495" s="35">
        <v>8476.8703596210144</v>
      </c>
      <c r="AN495" s="38">
        <v>9.3145114104912066E-2</v>
      </c>
      <c r="AO495" s="38">
        <v>9.2442377204412091E-2</v>
      </c>
      <c r="AP495" s="38">
        <v>8.0359439719702094E-2</v>
      </c>
      <c r="AQ495" s="36">
        <v>16.882155738782529</v>
      </c>
      <c r="AR495" s="36">
        <v>10.655772151393998</v>
      </c>
      <c r="AS495" s="36">
        <v>11.939038286159816</v>
      </c>
      <c r="AT495" s="36">
        <v>7.9401925482216544</v>
      </c>
      <c r="AU495" s="36">
        <v>18.407162723848806</v>
      </c>
      <c r="AV495" s="36">
        <v>61.134882240021007</v>
      </c>
      <c r="AW495" s="36">
        <v>153.39114939787959</v>
      </c>
      <c r="AX495" s="36">
        <v>126.95771005247877</v>
      </c>
      <c r="AY495" s="36">
        <v>95.248184926454385</v>
      </c>
      <c r="AZ495" s="40">
        <v>0.99676903210767887</v>
      </c>
      <c r="BA495" s="40">
        <v>0.99671978933266903</v>
      </c>
      <c r="BB495" s="40">
        <v>0.99564173223069907</v>
      </c>
      <c r="BC495" s="40">
        <v>0.99646483598896851</v>
      </c>
      <c r="BD495" s="40">
        <v>0.99602076737783729</v>
      </c>
      <c r="BE495" s="40">
        <v>0.99278803619184353</v>
      </c>
      <c r="BF495" s="36">
        <v>128.83123409440509</v>
      </c>
      <c r="BG495" s="36">
        <v>129.81059512852147</v>
      </c>
      <c r="BH495" s="36">
        <v>149.32906503401</v>
      </c>
      <c r="BJ495" s="41"/>
      <c r="BK495" s="41"/>
      <c r="BL495" s="35">
        <v>28</v>
      </c>
      <c r="BM495" s="35">
        <v>23</v>
      </c>
      <c r="BN495" s="35">
        <v>15</v>
      </c>
      <c r="BO495" s="35">
        <v>2184</v>
      </c>
      <c r="BP495" s="35">
        <v>1104</v>
      </c>
      <c r="BQ495" s="35">
        <v>360</v>
      </c>
      <c r="BR495" s="35">
        <v>3648</v>
      </c>
      <c r="BS495" s="34">
        <v>130.75272258122763</v>
      </c>
      <c r="BT495" s="35">
        <v>11</v>
      </c>
      <c r="BU495" s="35">
        <v>23</v>
      </c>
      <c r="BV495" s="35">
        <v>56</v>
      </c>
      <c r="BW495" s="35">
        <v>25</v>
      </c>
      <c r="BX495" s="37"/>
      <c r="BY495" s="40">
        <v>0.98974912338703269</v>
      </c>
      <c r="CA495" s="38">
        <v>9.0874530395118475E-2</v>
      </c>
      <c r="CB495" s="38">
        <v>9.167069954437819E-2</v>
      </c>
      <c r="CC495" s="36">
        <v>42.168766736984253</v>
      </c>
      <c r="CD495" s="36">
        <v>39.47696617633634</v>
      </c>
      <c r="CE495" s="35">
        <v>141.13484248652802</v>
      </c>
      <c r="CF495" s="36">
        <v>18.345579509339714</v>
      </c>
      <c r="CG495" s="42">
        <v>0.98974912338703269</v>
      </c>
      <c r="CH495" s="35">
        <v>3581.129589932656</v>
      </c>
      <c r="CI495" s="42">
        <v>0.99539445112505021</v>
      </c>
      <c r="CJ495" s="42">
        <v>0.99573444606586659</v>
      </c>
      <c r="CK495" s="43">
        <v>0.85011084184504704</v>
      </c>
      <c r="CM495" s="39"/>
      <c r="CN495" s="35"/>
      <c r="CO495" s="42">
        <v>0.99519898907970783</v>
      </c>
      <c r="CQ495" s="37">
        <v>1.0467298706745116</v>
      </c>
    </row>
    <row r="496" spans="1:95" ht="11.25" customHeight="1">
      <c r="A496" s="33">
        <v>44234</v>
      </c>
      <c r="B496" s="34">
        <v>187.43544594446817</v>
      </c>
      <c r="C496" s="35">
        <v>170.05962671836215</v>
      </c>
      <c r="D496" s="35">
        <v>170.05962671836215</v>
      </c>
      <c r="E496" s="35">
        <v>158.14945474267003</v>
      </c>
      <c r="F496" s="34">
        <v>145.18895308176675</v>
      </c>
      <c r="G496" s="36">
        <v>14.068632771571478</v>
      </c>
      <c r="H496" s="34">
        <v>14.068632771571478</v>
      </c>
      <c r="I496" s="34">
        <v>3457.7238972981772</v>
      </c>
      <c r="J496" s="35">
        <v>1046.4164426033958</v>
      </c>
      <c r="K496" s="35">
        <v>341.2227530228464</v>
      </c>
      <c r="L496" s="34">
        <v>610.28861681620276</v>
      </c>
      <c r="M496" s="34">
        <v>16.635062118371327</v>
      </c>
      <c r="N496" s="35">
        <v>7.319427332083384</v>
      </c>
      <c r="O496" s="35">
        <v>15.304257148901621</v>
      </c>
      <c r="P496" s="35">
        <v>37.262539145151777</v>
      </c>
      <c r="Q496" s="34">
        <v>9249.8672892252598</v>
      </c>
      <c r="R496" s="34">
        <v>392.57979520161945</v>
      </c>
      <c r="U496" s="36">
        <v>23.824571680139609</v>
      </c>
      <c r="V496" s="38">
        <v>1.0409478024085042</v>
      </c>
      <c r="W496" s="36">
        <v>12.690801337146967</v>
      </c>
      <c r="X496" s="35">
        <v>4068.0125141143799</v>
      </c>
      <c r="Y496" s="34">
        <v>2070.0847016719349</v>
      </c>
      <c r="Z496" s="35">
        <v>1997.927812442445</v>
      </c>
      <c r="AA496" s="34">
        <v>951.51136983904917</v>
      </c>
      <c r="AB496" s="34">
        <v>17.375819226106007</v>
      </c>
      <c r="AC496" s="34">
        <v>11.910171975692114</v>
      </c>
      <c r="AD496" s="34">
        <v>12.994527250528336</v>
      </c>
      <c r="AE496" s="39">
        <v>13.648910120913856</v>
      </c>
      <c r="AF496" s="39">
        <v>11.21160474217924</v>
      </c>
      <c r="AG496" s="39">
        <v>7.3119161362038509</v>
      </c>
      <c r="AH496" s="35">
        <v>3369.75870385076</v>
      </c>
      <c r="AI496" s="35">
        <v>7058.7911213894531</v>
      </c>
      <c r="AJ496" s="35">
        <v>10984.647260999487</v>
      </c>
      <c r="AK496" s="35">
        <v>2315.4338986174348</v>
      </c>
      <c r="AL496" s="35">
        <v>4767.7699932255955</v>
      </c>
      <c r="AM496" s="35">
        <v>8734.2405014670931</v>
      </c>
      <c r="AN496" s="38">
        <v>9.2777574915348521E-2</v>
      </c>
      <c r="AO496" s="38">
        <v>9.242388934029136E-2</v>
      </c>
      <c r="AP496" s="38">
        <v>8.0871996312355046E-2</v>
      </c>
      <c r="AQ496" s="36">
        <v>16.9652235175726</v>
      </c>
      <c r="AR496" s="36">
        <v>10.693561896291385</v>
      </c>
      <c r="AS496" s="36">
        <v>11.902179132884683</v>
      </c>
      <c r="AT496" s="36">
        <v>7.7251986137068478</v>
      </c>
      <c r="AU496" s="36">
        <v>17.912187186008627</v>
      </c>
      <c r="AV496" s="36">
        <v>59.509871882304516</v>
      </c>
      <c r="AW496" s="36">
        <v>153.13833120341693</v>
      </c>
      <c r="AX496" s="36">
        <v>126.27357927856114</v>
      </c>
      <c r="AY496" s="36">
        <v>94.115681329037201</v>
      </c>
      <c r="AZ496" s="40">
        <v>0.99683885282302653</v>
      </c>
      <c r="BA496" s="40">
        <v>0.99679005967765921</v>
      </c>
      <c r="BB496" s="40">
        <v>0.99573374019883099</v>
      </c>
      <c r="BC496" s="40">
        <v>0.99666360649797892</v>
      </c>
      <c r="BD496" s="40">
        <v>0.9962430680986164</v>
      </c>
      <c r="BE496" s="40">
        <v>0.99318660026910077</v>
      </c>
      <c r="BF496" s="36">
        <v>129.34160017600112</v>
      </c>
      <c r="BG496" s="36">
        <v>129.83656158223053</v>
      </c>
      <c r="BH496" s="36">
        <v>148.38263610622315</v>
      </c>
      <c r="BJ496" s="41"/>
      <c r="BK496" s="41"/>
      <c r="BL496" s="35">
        <v>28</v>
      </c>
      <c r="BM496" s="35">
        <v>23</v>
      </c>
      <c r="BN496" s="35">
        <v>15</v>
      </c>
      <c r="BO496" s="35">
        <v>2184</v>
      </c>
      <c r="BP496" s="35">
        <v>1104</v>
      </c>
      <c r="BQ496" s="35">
        <v>360</v>
      </c>
      <c r="BR496" s="35">
        <v>3648</v>
      </c>
      <c r="BS496" s="34">
        <v>131.09978715578714</v>
      </c>
      <c r="BT496" s="35">
        <v>11</v>
      </c>
      <c r="BU496" s="35">
        <v>23</v>
      </c>
      <c r="BV496" s="35">
        <v>56</v>
      </c>
      <c r="BW496" s="35">
        <v>25</v>
      </c>
      <c r="BX496" s="37"/>
      <c r="BY496" s="40">
        <v>0.98997113437774875</v>
      </c>
      <c r="CA496" s="38">
        <v>9.0759502954851287E-2</v>
      </c>
      <c r="CB496" s="38">
        <v>9.1495645866022643E-2</v>
      </c>
      <c r="CC496" s="36">
        <v>42.280518452326454</v>
      </c>
      <c r="CD496" s="36">
        <v>39.560964546748664</v>
      </c>
      <c r="CE496" s="35">
        <v>140.58517311322274</v>
      </c>
      <c r="CF496" s="36">
        <v>17.852302963790571</v>
      </c>
      <c r="CG496" s="42">
        <v>0.98997113437774875</v>
      </c>
      <c r="CH496" s="35">
        <v>3691.023105161647</v>
      </c>
      <c r="CI496" s="42">
        <v>0.9954931026860524</v>
      </c>
      <c r="CJ496" s="42">
        <v>0.99597271321356251</v>
      </c>
      <c r="CK496" s="43">
        <v>0.84997867762236601</v>
      </c>
      <c r="CM496" s="39"/>
      <c r="CN496" s="35"/>
      <c r="CO496" s="42">
        <v>0.99532807881932062</v>
      </c>
      <c r="CQ496" s="37">
        <v>1.0409478024085042</v>
      </c>
    </row>
    <row r="497" spans="1:95" ht="11.25" customHeight="1">
      <c r="A497" s="33">
        <v>44233</v>
      </c>
      <c r="B497" s="34">
        <v>188.83691596984863</v>
      </c>
      <c r="C497" s="35">
        <v>171.41623258590698</v>
      </c>
      <c r="D497" s="35">
        <v>171.41623258590698</v>
      </c>
      <c r="E497" s="35">
        <v>159.59119017918906</v>
      </c>
      <c r="F497" s="34">
        <v>146.51900513966879</v>
      </c>
      <c r="G497" s="36">
        <v>13.909688125054041</v>
      </c>
      <c r="H497" s="34">
        <v>13.909688125054041</v>
      </c>
      <c r="I497" s="34">
        <v>3470.2345377604165</v>
      </c>
      <c r="J497" s="35">
        <v>1050.2025574801262</v>
      </c>
      <c r="K497" s="35">
        <v>342.45735570004109</v>
      </c>
      <c r="L497" s="34">
        <v>612.38440577189124</v>
      </c>
      <c r="M497" s="34">
        <v>17.144735306501389</v>
      </c>
      <c r="N497" s="35">
        <v>7.5436835348606106</v>
      </c>
      <c r="O497" s="35">
        <v>15.773156481981278</v>
      </c>
      <c r="P497" s="35">
        <v>38.404207086563112</v>
      </c>
      <c r="Q497" s="34">
        <v>9675.9886576334629</v>
      </c>
      <c r="R497" s="34">
        <v>396.25757726033527</v>
      </c>
      <c r="U497" s="36">
        <v>23.966281767244695</v>
      </c>
      <c r="V497" s="38">
        <v>1.0359061161260901</v>
      </c>
      <c r="W497" s="36">
        <v>13.079628329880929</v>
      </c>
      <c r="X497" s="35">
        <v>4082.6189435323076</v>
      </c>
      <c r="Y497" s="34">
        <v>2077.5746245802493</v>
      </c>
      <c r="Z497" s="35">
        <v>2005.0443189520586</v>
      </c>
      <c r="AA497" s="34">
        <v>954.84176147193239</v>
      </c>
      <c r="AB497" s="34">
        <v>17.42068338394165</v>
      </c>
      <c r="AC497" s="34">
        <v>11.825042406717936</v>
      </c>
      <c r="AD497" s="34">
        <v>13.051855891942978</v>
      </c>
      <c r="AE497" s="39">
        <v>13.698294228001643</v>
      </c>
      <c r="AF497" s="39">
        <v>11.252170258715637</v>
      </c>
      <c r="AG497" s="39">
        <v>7.338371907858023</v>
      </c>
      <c r="AH497" s="35">
        <v>3506.2999137576339</v>
      </c>
      <c r="AI497" s="35">
        <v>7345.4283173925614</v>
      </c>
      <c r="AJ497" s="35">
        <v>11431.659337102661</v>
      </c>
      <c r="AK497" s="35">
        <v>2409.1874121423966</v>
      </c>
      <c r="AL497" s="35">
        <v>4961.1412309696989</v>
      </c>
      <c r="AM497" s="35">
        <v>9089.26544290116</v>
      </c>
      <c r="AN497" s="38">
        <v>9.2019125775670896E-2</v>
      </c>
      <c r="AO497" s="38">
        <v>9.1877124766429119E-2</v>
      </c>
      <c r="AP497" s="38">
        <v>8.0964692820693587E-2</v>
      </c>
      <c r="AQ497" s="36">
        <v>16.91806744720439</v>
      </c>
      <c r="AR497" s="36">
        <v>10.560968215272593</v>
      </c>
      <c r="AS497" s="36">
        <v>11.892656601642653</v>
      </c>
      <c r="AT497" s="36">
        <v>7.6425409463697385</v>
      </c>
      <c r="AU497" s="36">
        <v>17.719384944902785</v>
      </c>
      <c r="AV497" s="36">
        <v>58.864260613368003</v>
      </c>
      <c r="AW497" s="36">
        <v>154.2086675097861</v>
      </c>
      <c r="AX497" s="36">
        <v>126.86718288505541</v>
      </c>
      <c r="AY497" s="36">
        <v>93.891103355301894</v>
      </c>
      <c r="AZ497" s="40">
        <v>0.99686878509457588</v>
      </c>
      <c r="BA497" s="40">
        <v>0.99682065965316247</v>
      </c>
      <c r="BB497" s="40">
        <v>0.9957747732940776</v>
      </c>
      <c r="BC497" s="40">
        <v>0.99682775158634362</v>
      </c>
      <c r="BD497" s="40">
        <v>0.99642836514423527</v>
      </c>
      <c r="BE497" s="40">
        <v>0.99352376042011836</v>
      </c>
      <c r="BF497" s="36">
        <v>130.4076723055839</v>
      </c>
      <c r="BG497" s="36">
        <v>130.60922433637873</v>
      </c>
      <c r="BH497" s="36">
        <v>148.21275276836408</v>
      </c>
      <c r="BJ497" s="41"/>
      <c r="BK497" s="41"/>
      <c r="BL497" s="35">
        <v>28</v>
      </c>
      <c r="BM497" s="35">
        <v>23</v>
      </c>
      <c r="BN497" s="35">
        <v>15</v>
      </c>
      <c r="BO497" s="35">
        <v>2184</v>
      </c>
      <c r="BP497" s="35">
        <v>1104</v>
      </c>
      <c r="BQ497" s="35">
        <v>360</v>
      </c>
      <c r="BR497" s="35">
        <v>3648</v>
      </c>
      <c r="BS497" s="34">
        <v>132.62310441335043</v>
      </c>
      <c r="BT497" s="35">
        <v>11</v>
      </c>
      <c r="BU497" s="35">
        <v>23</v>
      </c>
      <c r="BV497" s="35">
        <v>56</v>
      </c>
      <c r="BW497" s="35">
        <v>25</v>
      </c>
      <c r="BX497" s="37"/>
      <c r="BY497" s="40">
        <v>0.99006587772054133</v>
      </c>
      <c r="CA497" s="38">
        <v>9.0204976179917157E-2</v>
      </c>
      <c r="CB497" s="38">
        <v>9.0885253797053922E-2</v>
      </c>
      <c r="CC497" s="36">
        <v>42.297581682602562</v>
      </c>
      <c r="CD497" s="36">
        <v>39.371692264119631</v>
      </c>
      <c r="CE497" s="35">
        <v>141.24120623517965</v>
      </c>
      <c r="CF497" s="36">
        <v>17.660219722842761</v>
      </c>
      <c r="CG497" s="42">
        <v>0.99006587772054133</v>
      </c>
      <c r="CH497" s="35">
        <v>3840.7074524544851</v>
      </c>
      <c r="CI497" s="42">
        <v>0.99553604758531022</v>
      </c>
      <c r="CJ497" s="42">
        <v>0.99617130933827291</v>
      </c>
      <c r="CK497" s="43">
        <v>0.85000206626140518</v>
      </c>
      <c r="CM497" s="39"/>
      <c r="CN497" s="35"/>
      <c r="CO497" s="42">
        <v>0.99537834671829462</v>
      </c>
      <c r="CQ497" s="37">
        <v>1.0359061161260901</v>
      </c>
    </row>
    <row r="498" spans="1:95" ht="11.25" customHeight="1">
      <c r="A498" s="33">
        <v>44232</v>
      </c>
      <c r="B498" s="34">
        <v>188.57646433512369</v>
      </c>
      <c r="C498" s="35">
        <v>171.10084925095239</v>
      </c>
      <c r="D498" s="35">
        <v>171.10084925095239</v>
      </c>
      <c r="E498" s="35">
        <v>159.26055086652437</v>
      </c>
      <c r="F498" s="34">
        <v>146.20367368062338</v>
      </c>
      <c r="G498" s="36">
        <v>13.910830398400625</v>
      </c>
      <c r="H498" s="34">
        <v>13.910830398400625</v>
      </c>
      <c r="I498" s="34">
        <v>3470.4195404052734</v>
      </c>
      <c r="J498" s="35">
        <v>1050.2585451226485</v>
      </c>
      <c r="K498" s="35">
        <v>342.47561253999407</v>
      </c>
      <c r="L498" s="34">
        <v>614.43099594116211</v>
      </c>
      <c r="M498" s="34">
        <v>17.200038204590481</v>
      </c>
      <c r="N498" s="35">
        <v>7.5680168100198113</v>
      </c>
      <c r="O498" s="35">
        <v>15.824035148223244</v>
      </c>
      <c r="P498" s="35">
        <v>38.528085578282678</v>
      </c>
      <c r="Q498" s="34">
        <v>9638.8342793782558</v>
      </c>
      <c r="R498" s="34">
        <v>396.51555887858075</v>
      </c>
      <c r="U498" s="36">
        <v>23.922821724856338</v>
      </c>
      <c r="V498" s="38">
        <v>1.0374492017572434</v>
      </c>
      <c r="W498" s="36">
        <v>13.121818619765211</v>
      </c>
      <c r="X498" s="35">
        <v>4084.8505363464355</v>
      </c>
      <c r="Y498" s="34">
        <v>2077.6853827426307</v>
      </c>
      <c r="Z498" s="35">
        <v>2007.1651536038046</v>
      </c>
      <c r="AA498" s="34">
        <v>956.90660848115613</v>
      </c>
      <c r="AB498" s="34">
        <v>17.475615084171295</v>
      </c>
      <c r="AC498" s="34">
        <v>11.840298384428024</v>
      </c>
      <c r="AD498" s="34">
        <v>13.001922984917959</v>
      </c>
      <c r="AE498" s="39">
        <v>13.699024501599762</v>
      </c>
      <c r="AF498" s="39">
        <v>11.25277012631409</v>
      </c>
      <c r="AG498" s="39">
        <v>7.3387631258570156</v>
      </c>
      <c r="AH498" s="35">
        <v>3490.8245808196721</v>
      </c>
      <c r="AI498" s="35">
        <v>7304.8321182847831</v>
      </c>
      <c r="AJ498" s="35">
        <v>11354.972721447468</v>
      </c>
      <c r="AK498" s="35">
        <v>2399.2584746657708</v>
      </c>
      <c r="AL498" s="35">
        <v>4936.8198497756848</v>
      </c>
      <c r="AM498" s="35">
        <v>9034.054319528248</v>
      </c>
      <c r="AN498" s="38">
        <v>9.2304343747689283E-2</v>
      </c>
      <c r="AO498" s="38">
        <v>9.2165850623503312E-2</v>
      </c>
      <c r="AP498" s="38">
        <v>8.1130624070721996E-2</v>
      </c>
      <c r="AQ498" s="36">
        <v>16.953229739215015</v>
      </c>
      <c r="AR498" s="36">
        <v>10.55220207270629</v>
      </c>
      <c r="AS498" s="36">
        <v>11.800691408559636</v>
      </c>
      <c r="AT498" s="36">
        <v>7.710801886196176</v>
      </c>
      <c r="AU498" s="36">
        <v>17.891682256052121</v>
      </c>
      <c r="AV498" s="36">
        <v>59.506718992900872</v>
      </c>
      <c r="AW498" s="36">
        <v>153.96937410535864</v>
      </c>
      <c r="AX498" s="36">
        <v>126.66489058720045</v>
      </c>
      <c r="AY498" s="36">
        <v>93.843650705423428</v>
      </c>
      <c r="AZ498" s="40">
        <v>0.99684568507731375</v>
      </c>
      <c r="BA498" s="40">
        <v>0.99679469058427506</v>
      </c>
      <c r="BB498" s="40">
        <v>0.99573523866299996</v>
      </c>
      <c r="BC498" s="40">
        <v>0.99678617290816462</v>
      </c>
      <c r="BD498" s="40">
        <v>0.99637586891957075</v>
      </c>
      <c r="BE498" s="40">
        <v>0.99341306606223634</v>
      </c>
      <c r="BF498" s="36">
        <v>130.00471605975102</v>
      </c>
      <c r="BG498" s="36">
        <v>130.20006779973087</v>
      </c>
      <c r="BH498" s="36">
        <v>147.90962275280339</v>
      </c>
      <c r="BJ498" s="41"/>
      <c r="BK498" s="41"/>
      <c r="BL498" s="35">
        <v>28</v>
      </c>
      <c r="BM498" s="35">
        <v>23</v>
      </c>
      <c r="BN498" s="35">
        <v>15</v>
      </c>
      <c r="BO498" s="35">
        <v>2184</v>
      </c>
      <c r="BP498" s="35">
        <v>1104</v>
      </c>
      <c r="BQ498" s="35">
        <v>360</v>
      </c>
      <c r="BR498" s="35">
        <v>3648</v>
      </c>
      <c r="BS498" s="34">
        <v>132.27034298578897</v>
      </c>
      <c r="BT498" s="35">
        <v>11</v>
      </c>
      <c r="BU498" s="35">
        <v>23</v>
      </c>
      <c r="BV498" s="35">
        <v>56</v>
      </c>
      <c r="BW498" s="35">
        <v>25</v>
      </c>
      <c r="BX498" s="37"/>
      <c r="BY498" s="40">
        <v>0.98999491182206312</v>
      </c>
      <c r="CA498" s="38">
        <v>9.0472230799635012E-2</v>
      </c>
      <c r="CB498" s="38">
        <v>9.1159761649879642E-2</v>
      </c>
      <c r="CC498" s="36">
        <v>42.31783645351728</v>
      </c>
      <c r="CD498" s="36">
        <v>39.306123220480941</v>
      </c>
      <c r="CE498" s="35">
        <v>141.08697481098267</v>
      </c>
      <c r="CF498" s="36">
        <v>17.831589889313236</v>
      </c>
      <c r="CG498" s="42">
        <v>0.98999491182206312</v>
      </c>
      <c r="CH498" s="35">
        <v>3821.9542702446734</v>
      </c>
      <c r="CI498" s="42">
        <v>0.99549967451507759</v>
      </c>
      <c r="CJ498" s="42">
        <v>0.99611517853646603</v>
      </c>
      <c r="CK498" s="43">
        <v>0.84958299196652609</v>
      </c>
      <c r="CM498" s="39"/>
      <c r="CN498" s="35"/>
      <c r="CO498" s="42">
        <v>0.99533349940015892</v>
      </c>
      <c r="CQ498" s="37">
        <v>1.0374492017572434</v>
      </c>
    </row>
    <row r="499" spans="1:95" ht="11.25" customHeight="1">
      <c r="A499" s="33">
        <v>44231</v>
      </c>
      <c r="B499" s="34">
        <v>188.67347621917725</v>
      </c>
      <c r="C499" s="35">
        <v>171.34534982840219</v>
      </c>
      <c r="D499" s="35">
        <v>171.34534982840219</v>
      </c>
      <c r="E499" s="35">
        <v>159.62349253892899</v>
      </c>
      <c r="F499" s="34">
        <v>146.58142503102621</v>
      </c>
      <c r="G499" s="36">
        <v>14.129001955191294</v>
      </c>
      <c r="H499" s="34">
        <v>14.129001955191294</v>
      </c>
      <c r="I499" s="34">
        <v>3469.6537475585938</v>
      </c>
      <c r="J499" s="35">
        <v>1050.0267920243114</v>
      </c>
      <c r="K499" s="35">
        <v>342.40004087749281</v>
      </c>
      <c r="L499" s="34">
        <v>613.56002235412598</v>
      </c>
      <c r="M499" s="34">
        <v>19.468594531218212</v>
      </c>
      <c r="N499" s="35">
        <v>8.5661815937360135</v>
      </c>
      <c r="O499" s="35">
        <v>17.911106968720755</v>
      </c>
      <c r="P499" s="35">
        <v>43.609651749928801</v>
      </c>
      <c r="Q499" s="34">
        <v>9636.6406555175781</v>
      </c>
      <c r="R499" s="34">
        <v>395.67509396870929</v>
      </c>
      <c r="U499" s="36">
        <v>23.957011390615396</v>
      </c>
      <c r="V499" s="38">
        <v>1.0362350381345187</v>
      </c>
      <c r="W499" s="36">
        <v>14.852488301579369</v>
      </c>
      <c r="X499" s="35">
        <v>4083.2137699127197</v>
      </c>
      <c r="Y499" s="34">
        <v>2077.2269146567896</v>
      </c>
      <c r="Z499" s="35">
        <v>2005.9868552559301</v>
      </c>
      <c r="AA499" s="34">
        <v>955.96006323161873</v>
      </c>
      <c r="AB499" s="34">
        <v>17.328126390775044</v>
      </c>
      <c r="AC499" s="34">
        <v>11.721857289473215</v>
      </c>
      <c r="AD499" s="34">
        <v>13.069356282552084</v>
      </c>
      <c r="AE499" s="39">
        <v>13.696001635099712</v>
      </c>
      <c r="AF499" s="39">
        <v>11.250287057403337</v>
      </c>
      <c r="AG499" s="39">
        <v>7.3371437330891318</v>
      </c>
      <c r="AH499" s="35">
        <v>3515.5679220710504</v>
      </c>
      <c r="AI499" s="35">
        <v>7357.3951138352641</v>
      </c>
      <c r="AJ499" s="35">
        <v>11438.887306854756</v>
      </c>
      <c r="AK499" s="35">
        <v>2416.3887367824018</v>
      </c>
      <c r="AL499" s="35">
        <v>4972.0456285141127</v>
      </c>
      <c r="AM499" s="35">
        <v>9099.8741867216395</v>
      </c>
      <c r="AN499" s="38">
        <v>9.2252710644964486E-2</v>
      </c>
      <c r="AO499" s="38">
        <v>9.2095943225136465E-2</v>
      </c>
      <c r="AP499" s="38">
        <v>8.1148812380384655E-2</v>
      </c>
      <c r="AQ499" s="36">
        <v>16.821808272536995</v>
      </c>
      <c r="AR499" s="36">
        <v>10.457889436437789</v>
      </c>
      <c r="AS499" s="36">
        <v>11.882504867325261</v>
      </c>
      <c r="AT499" s="36">
        <v>8.6538737929672997</v>
      </c>
      <c r="AU499" s="36">
        <v>20.080019416406564</v>
      </c>
      <c r="AV499" s="36">
        <v>66.775030109220097</v>
      </c>
      <c r="AW499" s="36">
        <v>153.8412982926551</v>
      </c>
      <c r="AX499" s="36">
        <v>126.58474662074731</v>
      </c>
      <c r="AY499" s="36">
        <v>93.692134154927757</v>
      </c>
      <c r="AZ499" s="40">
        <v>0.99645496543526246</v>
      </c>
      <c r="BA499" s="40">
        <v>0.99639763825456418</v>
      </c>
      <c r="BB499" s="40">
        <v>0.99520766431984709</v>
      </c>
      <c r="BC499" s="40">
        <v>0.99641867483437685</v>
      </c>
      <c r="BD499" s="40">
        <v>0.99596141690630313</v>
      </c>
      <c r="BE499" s="40">
        <v>0.99266198315063991</v>
      </c>
      <c r="BF499" s="36">
        <v>130.0774786573169</v>
      </c>
      <c r="BG499" s="36">
        <v>130.29889895003265</v>
      </c>
      <c r="BH499" s="36">
        <v>147.87647099196053</v>
      </c>
      <c r="BJ499" s="41"/>
      <c r="BK499" s="41"/>
      <c r="BL499" s="35">
        <v>28</v>
      </c>
      <c r="BM499" s="35">
        <v>23</v>
      </c>
      <c r="BN499" s="35">
        <v>15</v>
      </c>
      <c r="BO499" s="35">
        <v>2184</v>
      </c>
      <c r="BP499" s="35">
        <v>1104</v>
      </c>
      <c r="BQ499" s="35">
        <v>360</v>
      </c>
      <c r="BR499" s="35">
        <v>3648</v>
      </c>
      <c r="BS499" s="34">
        <v>132.34158571561179</v>
      </c>
      <c r="BT499" s="35">
        <v>11</v>
      </c>
      <c r="BU499" s="35">
        <v>23</v>
      </c>
      <c r="BV499" s="35">
        <v>56</v>
      </c>
      <c r="BW499" s="35">
        <v>25</v>
      </c>
      <c r="BX499" s="37"/>
      <c r="BY499" s="40">
        <v>0.98875605480651962</v>
      </c>
      <c r="CA499" s="38">
        <v>9.0425921348286739E-2</v>
      </c>
      <c r="CB499" s="38">
        <v>9.1109488439169842E-2</v>
      </c>
      <c r="CC499" s="36">
        <v>42.119339962800346</v>
      </c>
      <c r="CD499" s="36">
        <v>39.162202576300047</v>
      </c>
      <c r="CE499" s="35">
        <v>140.84201726893559</v>
      </c>
      <c r="CF499" s="36">
        <v>20.011846301500483</v>
      </c>
      <c r="CG499" s="42">
        <v>0.98875605480651962</v>
      </c>
      <c r="CH499" s="35">
        <v>3849.3657023662659</v>
      </c>
      <c r="CI499" s="42">
        <v>0.99494238894495002</v>
      </c>
      <c r="CJ499" s="42">
        <v>0.99567128162799534</v>
      </c>
      <c r="CK499" s="43">
        <v>0.84973600283307205</v>
      </c>
      <c r="CM499" s="39"/>
      <c r="CN499" s="35"/>
      <c r="CO499" s="42">
        <v>0.99476292953407108</v>
      </c>
      <c r="CQ499" s="37">
        <v>1.0362350381345187</v>
      </c>
    </row>
    <row r="500" spans="1:95" ht="11.25" customHeight="1">
      <c r="A500" s="33">
        <v>44230</v>
      </c>
      <c r="B500" s="34">
        <v>188.70401207605997</v>
      </c>
      <c r="C500" s="35">
        <v>171.33437196413675</v>
      </c>
      <c r="D500" s="35">
        <v>171.33437196413675</v>
      </c>
      <c r="E500" s="35">
        <v>159.63978124658266</v>
      </c>
      <c r="F500" s="34">
        <v>146.59189573923746</v>
      </c>
      <c r="G500" s="36">
        <v>13.98673814535141</v>
      </c>
      <c r="H500" s="34">
        <v>13.98673814535141</v>
      </c>
      <c r="I500" s="34">
        <v>3470.4563496907554</v>
      </c>
      <c r="J500" s="35">
        <v>1050.2696847748339</v>
      </c>
      <c r="K500" s="35">
        <v>342.4792450352719</v>
      </c>
      <c r="L500" s="34">
        <v>613.85859425862634</v>
      </c>
      <c r="M500" s="34">
        <v>21.445738752683003</v>
      </c>
      <c r="N500" s="35">
        <v>9.4361250511805217</v>
      </c>
      <c r="O500" s="35">
        <v>19.730079652468362</v>
      </c>
      <c r="P500" s="35">
        <v>48.038454806009931</v>
      </c>
      <c r="Q500" s="34">
        <v>9630.4189961751308</v>
      </c>
      <c r="R500" s="34">
        <v>394.50676409403485</v>
      </c>
      <c r="U500" s="36">
        <v>23.8669443572009</v>
      </c>
      <c r="V500" s="38">
        <v>1.0394372186874548</v>
      </c>
      <c r="W500" s="36">
        <v>16.36084122211264</v>
      </c>
      <c r="X500" s="35">
        <v>4084.3149439493818</v>
      </c>
      <c r="Y500" s="34">
        <v>2077.7074198806495</v>
      </c>
      <c r="Z500" s="35">
        <v>2006.6075240687323</v>
      </c>
      <c r="AA500" s="34">
        <v>956.33783929389824</v>
      </c>
      <c r="AB500" s="34">
        <v>17.369640111923218</v>
      </c>
      <c r="AC500" s="34">
        <v>11.694590717554092</v>
      </c>
      <c r="AD500" s="34">
        <v>12.965231547753016</v>
      </c>
      <c r="AE500" s="39">
        <v>13.699169801410875</v>
      </c>
      <c r="AF500" s="39">
        <v>11.252889479730362</v>
      </c>
      <c r="AG500" s="39">
        <v>7.3388409650415412</v>
      </c>
      <c r="AH500" s="35">
        <v>3538.3729804574341</v>
      </c>
      <c r="AI500" s="35">
        <v>7402.6182486277175</v>
      </c>
      <c r="AJ500" s="35">
        <v>11505.828595273979</v>
      </c>
      <c r="AK500" s="35">
        <v>2432.440119471215</v>
      </c>
      <c r="AL500" s="35">
        <v>5003.5558857304932</v>
      </c>
      <c r="AM500" s="35">
        <v>9154.5656554579109</v>
      </c>
      <c r="AN500" s="38">
        <v>9.2513411870627796E-2</v>
      </c>
      <c r="AO500" s="38">
        <v>9.2404490332444189E-2</v>
      </c>
      <c r="AP500" s="38">
        <v>8.1501630371756298E-2</v>
      </c>
      <c r="AQ500" s="36">
        <v>16.854959367128206</v>
      </c>
      <c r="AR500" s="36">
        <v>10.428289654791111</v>
      </c>
      <c r="AS500" s="36">
        <v>11.780220448363988</v>
      </c>
      <c r="AT500" s="36">
        <v>9.5012786056809251</v>
      </c>
      <c r="AU500" s="36">
        <v>22.052982357284613</v>
      </c>
      <c r="AV500" s="36">
        <v>73.359875842013551</v>
      </c>
      <c r="AW500" s="36">
        <v>153.91743390264679</v>
      </c>
      <c r="AX500" s="36">
        <v>126.58120942961818</v>
      </c>
      <c r="AY500" s="36">
        <v>93.596464344299136</v>
      </c>
      <c r="AZ500" s="40">
        <v>0.99612071640504274</v>
      </c>
      <c r="BA500" s="40">
        <v>0.99605678839148448</v>
      </c>
      <c r="BB500" s="40">
        <v>0.99475251403354459</v>
      </c>
      <c r="BC500" s="40">
        <v>0.99609393113950684</v>
      </c>
      <c r="BD500" s="40">
        <v>0.99559253801477932</v>
      </c>
      <c r="BE500" s="40">
        <v>0.991986525783637</v>
      </c>
      <c r="BF500" s="36">
        <v>129.71092252851929</v>
      </c>
      <c r="BG500" s="36">
        <v>129.86381892078543</v>
      </c>
      <c r="BH500" s="36">
        <v>147.23631840570516</v>
      </c>
      <c r="BJ500" s="41"/>
      <c r="BK500" s="41"/>
      <c r="BL500" s="35">
        <v>28</v>
      </c>
      <c r="BM500" s="35">
        <v>23</v>
      </c>
      <c r="BN500" s="35">
        <v>15</v>
      </c>
      <c r="BO500" s="35">
        <v>2184</v>
      </c>
      <c r="BP500" s="35">
        <v>1104</v>
      </c>
      <c r="BQ500" s="35">
        <v>360</v>
      </c>
      <c r="BR500" s="35">
        <v>3648</v>
      </c>
      <c r="BS500" s="34">
        <v>132.61371294657388</v>
      </c>
      <c r="BT500" s="35">
        <v>11</v>
      </c>
      <c r="BU500" s="35">
        <v>23</v>
      </c>
      <c r="BV500" s="35">
        <v>56</v>
      </c>
      <c r="BW500" s="35">
        <v>25</v>
      </c>
      <c r="BX500" s="37"/>
      <c r="BY500" s="40">
        <v>0.98769740781864435</v>
      </c>
      <c r="CA500" s="38">
        <v>9.0716671938589608E-2</v>
      </c>
      <c r="CB500" s="38">
        <v>9.1393759809841491E-2</v>
      </c>
      <c r="CC500" s="36">
        <v>42.029462377230324</v>
      </c>
      <c r="CD500" s="36">
        <v>39.063469470283309</v>
      </c>
      <c r="CE500" s="35">
        <v>140.88227692293384</v>
      </c>
      <c r="CF500" s="36">
        <v>21.97727349600634</v>
      </c>
      <c r="CG500" s="42">
        <v>0.98769740781864435</v>
      </c>
      <c r="CH500" s="35">
        <v>3873.9085950483677</v>
      </c>
      <c r="CI500" s="42">
        <v>0.99446405659129511</v>
      </c>
      <c r="CJ500" s="42">
        <v>0.99527630048265481</v>
      </c>
      <c r="CK500" s="43">
        <v>0.84970341350193535</v>
      </c>
      <c r="CM500" s="39"/>
      <c r="CN500" s="35"/>
      <c r="CO500" s="42">
        <v>0.99424858015529793</v>
      </c>
      <c r="CQ500" s="37">
        <v>1.0394372186874548</v>
      </c>
    </row>
    <row r="501" spans="1:95" ht="11.25" customHeight="1">
      <c r="A501" s="33">
        <v>44229</v>
      </c>
      <c r="B501" s="34">
        <v>187.82766342163086</v>
      </c>
      <c r="C501" s="35">
        <v>170.51329777638117</v>
      </c>
      <c r="D501" s="35">
        <v>170.51329777638117</v>
      </c>
      <c r="E501" s="35">
        <v>158.75568427642185</v>
      </c>
      <c r="F501" s="34">
        <v>145.63404607772827</v>
      </c>
      <c r="G501" s="36">
        <v>13.938301543394724</v>
      </c>
      <c r="H501" s="34">
        <v>13.938301543394724</v>
      </c>
      <c r="I501" s="34">
        <v>3470.5599263509116</v>
      </c>
      <c r="J501" s="35">
        <v>1035.0854445524346</v>
      </c>
      <c r="K501" s="35">
        <v>337.52786235405483</v>
      </c>
      <c r="L501" s="34">
        <v>612.29674784342444</v>
      </c>
      <c r="M501" s="34">
        <v>21.192693988482159</v>
      </c>
      <c r="N501" s="35">
        <v>9.3247853549321498</v>
      </c>
      <c r="O501" s="35">
        <v>19.497278469403586</v>
      </c>
      <c r="P501" s="35">
        <v>47.471634534200042</v>
      </c>
      <c r="Q501" s="34">
        <v>9401.4244893391933</v>
      </c>
      <c r="R501" s="34">
        <v>393.05265617370605</v>
      </c>
      <c r="U501" s="36">
        <v>24.008072349760269</v>
      </c>
      <c r="V501" s="38">
        <v>1.0344248957043816</v>
      </c>
      <c r="W501" s="36">
        <v>16.06866084283622</v>
      </c>
      <c r="X501" s="35">
        <v>4082.8566741943359</v>
      </c>
      <c r="Y501" s="34">
        <v>2097.9466194444217</v>
      </c>
      <c r="Z501" s="35">
        <v>1984.9100547499138</v>
      </c>
      <c r="AA501" s="34">
        <v>949.82461019747927</v>
      </c>
      <c r="AB501" s="34">
        <v>17.314365645249683</v>
      </c>
      <c r="AC501" s="34">
        <v>11.75761349995931</v>
      </c>
      <c r="AD501" s="34">
        <v>13.153462707996368</v>
      </c>
      <c r="AE501" s="39">
        <v>13.832615073259923</v>
      </c>
      <c r="AF501" s="39">
        <v>11.090201191633227</v>
      </c>
      <c r="AG501" s="39">
        <v>7.2327399075868888</v>
      </c>
      <c r="AH501" s="35">
        <v>3499.1353805073541</v>
      </c>
      <c r="AI501" s="35">
        <v>7291.122567468853</v>
      </c>
      <c r="AJ501" s="35">
        <v>11284.176627683466</v>
      </c>
      <c r="AK501" s="35">
        <v>2391.4445292805854</v>
      </c>
      <c r="AL501" s="35">
        <v>4939.3309680981774</v>
      </c>
      <c r="AM501" s="35">
        <v>8998.8281190423713</v>
      </c>
      <c r="AN501" s="38">
        <v>9.3325423421282208E-2</v>
      </c>
      <c r="AO501" s="38">
        <v>9.0977408640161864E-2</v>
      </c>
      <c r="AP501" s="38">
        <v>8.0018649537450678E-2</v>
      </c>
      <c r="AQ501" s="36">
        <v>16.897589950251252</v>
      </c>
      <c r="AR501" s="36">
        <v>10.636027218832977</v>
      </c>
      <c r="AS501" s="36">
        <v>12.04403649038604</v>
      </c>
      <c r="AT501" s="36">
        <v>9.5966531646924569</v>
      </c>
      <c r="AU501" s="36">
        <v>21.652058183576958</v>
      </c>
      <c r="AV501" s="36">
        <v>72.332188095749643</v>
      </c>
      <c r="AW501" s="36">
        <v>153.32158033598301</v>
      </c>
      <c r="AX501" s="36">
        <v>126.09702103486292</v>
      </c>
      <c r="AY501" s="36">
        <v>93.499781211139478</v>
      </c>
      <c r="AZ501" s="40">
        <v>0.99610077288402021</v>
      </c>
      <c r="BA501" s="40">
        <v>0.99605264790002301</v>
      </c>
      <c r="BB501" s="40">
        <v>0.99472468704744499</v>
      </c>
      <c r="BC501" s="40">
        <v>0.99598708937330893</v>
      </c>
      <c r="BD501" s="40">
        <v>0.99561639859255813</v>
      </c>
      <c r="BE501" s="40">
        <v>0.99196204359735596</v>
      </c>
      <c r="BF501" s="36">
        <v>128.582325802376</v>
      </c>
      <c r="BG501" s="36">
        <v>131.90087714481916</v>
      </c>
      <c r="BH501" s="36">
        <v>149.96504026706558</v>
      </c>
      <c r="BJ501" s="41"/>
      <c r="BK501" s="41"/>
      <c r="BL501" s="35">
        <v>28.6875</v>
      </c>
      <c r="BM501" s="35">
        <v>23</v>
      </c>
      <c r="BN501" s="35">
        <v>15</v>
      </c>
      <c r="BO501" s="35">
        <v>2237.625</v>
      </c>
      <c r="BP501" s="35">
        <v>1104</v>
      </c>
      <c r="BQ501" s="35">
        <v>360</v>
      </c>
      <c r="BR501" s="35">
        <v>3701.625</v>
      </c>
      <c r="BS501" s="34">
        <v>131.73781283696493</v>
      </c>
      <c r="BT501" s="35">
        <v>11</v>
      </c>
      <c r="BU501" s="35">
        <v>23</v>
      </c>
      <c r="BV501" s="35">
        <v>56</v>
      </c>
      <c r="BW501" s="35">
        <v>25</v>
      </c>
      <c r="BX501" s="37"/>
      <c r="BY501" s="40">
        <v>0.98757697978741499</v>
      </c>
      <c r="CA501" s="38">
        <v>9.0444974869910655E-2</v>
      </c>
      <c r="CB501" s="38">
        <v>9.1330989377710475E-2</v>
      </c>
      <c r="CC501" s="36">
        <v>42.225441853205361</v>
      </c>
      <c r="CD501" s="36">
        <v>39.577653659470272</v>
      </c>
      <c r="CE501" s="35">
        <v>140.48654425112068</v>
      </c>
      <c r="CF501" s="36">
        <v>22.069432098763286</v>
      </c>
      <c r="CG501" s="42">
        <v>0.98757697978741499</v>
      </c>
      <c r="CH501" s="35">
        <v>3793.9433563548737</v>
      </c>
      <c r="CI501" s="42">
        <v>0.99441407211497135</v>
      </c>
      <c r="CJ501" s="42">
        <v>0.99522446099931627</v>
      </c>
      <c r="CK501" s="43">
        <v>0.85003226987774483</v>
      </c>
      <c r="CM501" s="39"/>
      <c r="CN501" s="35"/>
      <c r="CO501" s="42">
        <v>0.99422446238578255</v>
      </c>
      <c r="CQ501" s="37">
        <v>1.0344248957043816</v>
      </c>
    </row>
    <row r="502" spans="1:95" ht="11.25" customHeight="1">
      <c r="A502" s="33">
        <v>44228</v>
      </c>
      <c r="B502" s="34">
        <v>186.79384517669678</v>
      </c>
      <c r="C502" s="35">
        <v>169.47612317403158</v>
      </c>
      <c r="D502" s="35">
        <v>169.47612317403158</v>
      </c>
      <c r="E502" s="35">
        <v>157.63718701402348</v>
      </c>
      <c r="F502" s="34">
        <v>144.1496205329895</v>
      </c>
      <c r="G502" s="36">
        <v>14.011318574349085</v>
      </c>
      <c r="H502" s="34">
        <v>14.011318574349085</v>
      </c>
      <c r="I502" s="34">
        <v>3469.8510157267251</v>
      </c>
      <c r="J502" s="35">
        <v>1028.1040046597705</v>
      </c>
      <c r="K502" s="35">
        <v>335.25130586731643</v>
      </c>
      <c r="L502" s="34">
        <v>613.6953398386637</v>
      </c>
      <c r="M502" s="34">
        <v>20.063585023085277</v>
      </c>
      <c r="N502" s="35">
        <v>8.8279774101575228</v>
      </c>
      <c r="O502" s="35">
        <v>18.458498221238457</v>
      </c>
      <c r="P502" s="35">
        <v>44.942430451711026</v>
      </c>
      <c r="Q502" s="34">
        <v>8791.5179545084629</v>
      </c>
      <c r="R502" s="34">
        <v>390.92469628651935</v>
      </c>
      <c r="U502" s="36">
        <v>23.814078039593166</v>
      </c>
      <c r="V502" s="38">
        <v>1.0413223058778176</v>
      </c>
      <c r="W502" s="36">
        <v>15.170784192334821</v>
      </c>
      <c r="X502" s="35">
        <v>4083.5463555653887</v>
      </c>
      <c r="Y502" s="34">
        <v>2106.4957051996385</v>
      </c>
      <c r="Z502" s="35">
        <v>1977.0506503657505</v>
      </c>
      <c r="AA502" s="34">
        <v>948.94664570598013</v>
      </c>
      <c r="AB502" s="34">
        <v>17.317722002665203</v>
      </c>
      <c r="AC502" s="34">
        <v>11.838936160008112</v>
      </c>
      <c r="AD502" s="34">
        <v>13.239504297574362</v>
      </c>
      <c r="AE502" s="39">
        <v>13.888982671645968</v>
      </c>
      <c r="AF502" s="39">
        <v>11.015400049926113</v>
      </c>
      <c r="AG502" s="39">
        <v>7.1839565542996375</v>
      </c>
      <c r="AH502" s="35">
        <v>3325.7800544213401</v>
      </c>
      <c r="AI502" s="35">
        <v>6908.9852346211565</v>
      </c>
      <c r="AJ502" s="35">
        <v>10658.694844982429</v>
      </c>
      <c r="AK502" s="35">
        <v>2267.7269609903065</v>
      </c>
      <c r="AL502" s="35">
        <v>4688.3918097070027</v>
      </c>
      <c r="AM502" s="35">
        <v>8514.5766110933928</v>
      </c>
      <c r="AN502" s="38">
        <v>9.4634469305102317E-2</v>
      </c>
      <c r="AO502" s="38">
        <v>9.0895208873545491E-2</v>
      </c>
      <c r="AP502" s="38">
        <v>7.9133655473419134E-2</v>
      </c>
      <c r="AQ502" s="36">
        <v>16.930865124140453</v>
      </c>
      <c r="AR502" s="36">
        <v>10.757598249122871</v>
      </c>
      <c r="AS502" s="36">
        <v>12.116762959220853</v>
      </c>
      <c r="AT502" s="36">
        <v>9.6842070977577315</v>
      </c>
      <c r="AU502" s="36">
        <v>21.592992829861068</v>
      </c>
      <c r="AV502" s="36">
        <v>72.364227141245777</v>
      </c>
      <c r="AW502" s="36">
        <v>152.82917068311437</v>
      </c>
      <c r="AX502" s="36">
        <v>126.1956699622496</v>
      </c>
      <c r="AY502" s="36">
        <v>94.533914295948989</v>
      </c>
      <c r="AZ502" s="40">
        <v>0.99610712508074506</v>
      </c>
      <c r="BA502" s="40">
        <v>0.99606293608332364</v>
      </c>
      <c r="BB502" s="40">
        <v>0.99472170696154683</v>
      </c>
      <c r="BC502" s="40">
        <v>0.99572955330851265</v>
      </c>
      <c r="BD502" s="40">
        <v>0.99539437109646978</v>
      </c>
      <c r="BE502" s="40">
        <v>0.99150113617546587</v>
      </c>
      <c r="BF502" s="36">
        <v>126.80369096076294</v>
      </c>
      <c r="BG502" s="36">
        <v>132.0201597940607</v>
      </c>
      <c r="BH502" s="36">
        <v>151.64217965427846</v>
      </c>
      <c r="BJ502" s="41"/>
      <c r="BK502" s="41"/>
      <c r="BL502" s="35">
        <v>29</v>
      </c>
      <c r="BM502" s="35">
        <v>23</v>
      </c>
      <c r="BN502" s="35">
        <v>15</v>
      </c>
      <c r="BO502" s="35">
        <v>2262</v>
      </c>
      <c r="BP502" s="35">
        <v>1104</v>
      </c>
      <c r="BQ502" s="35">
        <v>360</v>
      </c>
      <c r="BR502" s="35">
        <v>3726</v>
      </c>
      <c r="BS502" s="34">
        <v>130.16032870610556</v>
      </c>
      <c r="BT502" s="35">
        <v>11</v>
      </c>
      <c r="BU502" s="35">
        <v>23</v>
      </c>
      <c r="BV502" s="35">
        <v>56</v>
      </c>
      <c r="BW502" s="35">
        <v>25</v>
      </c>
      <c r="BX502" s="37"/>
      <c r="BY502" s="40">
        <v>0.98757466325672894</v>
      </c>
      <c r="CA502" s="38">
        <v>9.0957775753934822E-2</v>
      </c>
      <c r="CB502" s="38">
        <v>9.2028877116201446E-2</v>
      </c>
      <c r="CC502" s="36">
        <v>42.39616246024768</v>
      </c>
      <c r="CD502" s="36">
        <v>39.805226332484182</v>
      </c>
      <c r="CE502" s="35">
        <v>140.57429637080935</v>
      </c>
      <c r="CF502" s="36">
        <v>22.232398777678803</v>
      </c>
      <c r="CG502" s="42">
        <v>0.98757466325672894</v>
      </c>
      <c r="CH502" s="35">
        <v>3588.5213429066625</v>
      </c>
      <c r="CI502" s="42">
        <v>0.9944089548017474</v>
      </c>
      <c r="CJ502" s="42">
        <v>0.99494574825937132</v>
      </c>
      <c r="CK502" s="43">
        <v>0.8497151038821269</v>
      </c>
      <c r="CM502" s="39"/>
      <c r="CN502" s="35"/>
      <c r="CO502" s="42">
        <v>0.99418181424786345</v>
      </c>
      <c r="CQ502" s="37">
        <v>1.0413223058778176</v>
      </c>
    </row>
    <row r="503" spans="1:95" ht="11.25" customHeight="1">
      <c r="A503" s="33">
        <v>44227</v>
      </c>
      <c r="B503" s="34">
        <v>187.6671379407247</v>
      </c>
      <c r="C503" s="35">
        <v>170.28567691644034</v>
      </c>
      <c r="D503" s="35">
        <v>170.28567691644034</v>
      </c>
      <c r="E503" s="35">
        <v>158.46966707706451</v>
      </c>
      <c r="F503" s="34">
        <v>145.03047879536948</v>
      </c>
      <c r="G503" s="36">
        <v>14.00151507059733</v>
      </c>
      <c r="H503" s="34">
        <v>14.00151507059733</v>
      </c>
      <c r="I503" s="34">
        <v>3467.8164596557617</v>
      </c>
      <c r="J503" s="35">
        <v>1027.5011732313369</v>
      </c>
      <c r="K503" s="35">
        <v>335.05473040152287</v>
      </c>
      <c r="L503" s="34">
        <v>612.79280217488611</v>
      </c>
      <c r="M503" s="34">
        <v>19.670973440011341</v>
      </c>
      <c r="N503" s="35">
        <v>8.6552283136049901</v>
      </c>
      <c r="O503" s="35">
        <v>18.097295564810434</v>
      </c>
      <c r="P503" s="35">
        <v>44.062980505625411</v>
      </c>
      <c r="Q503" s="34">
        <v>8895.4578552246094</v>
      </c>
      <c r="R503" s="34">
        <v>392.98048082987469</v>
      </c>
      <c r="U503" s="36">
        <v>23.562549573403821</v>
      </c>
      <c r="V503" s="38">
        <v>1.050347440879368</v>
      </c>
      <c r="W503" s="36">
        <v>14.873916728650123</v>
      </c>
      <c r="X503" s="35">
        <v>4080.6092618306479</v>
      </c>
      <c r="Y503" s="34">
        <v>2105.2605560229022</v>
      </c>
      <c r="Z503" s="35">
        <v>1975.348705807746</v>
      </c>
      <c r="AA503" s="34">
        <v>947.84753257640898</v>
      </c>
      <c r="AB503" s="34">
        <v>17.381461024284363</v>
      </c>
      <c r="AC503" s="34">
        <v>11.816009839375814</v>
      </c>
      <c r="AD503" s="34">
        <v>13.233472555875778</v>
      </c>
      <c r="AE503" s="39">
        <v>13.880838830920233</v>
      </c>
      <c r="AF503" s="39">
        <v>11.008941141764325</v>
      </c>
      <c r="AG503" s="39">
        <v>7.1797442228897754</v>
      </c>
      <c r="AH503" s="35">
        <v>3356.7175026848918</v>
      </c>
      <c r="AI503" s="35">
        <v>6975.9031437185622</v>
      </c>
      <c r="AJ503" s="35">
        <v>10766.002878618718</v>
      </c>
      <c r="AK503" s="35">
        <v>2288.5381596631901</v>
      </c>
      <c r="AL503" s="35">
        <v>4732.7946370986365</v>
      </c>
      <c r="AM503" s="35">
        <v>8598.5546939858832</v>
      </c>
      <c r="AN503" s="38">
        <v>9.4935101368716523E-2</v>
      </c>
      <c r="AO503" s="38">
        <v>9.1190612430478601E-2</v>
      </c>
      <c r="AP503" s="38">
        <v>7.9401302289766343E-2</v>
      </c>
      <c r="AQ503" s="36">
        <v>17.012709930886246</v>
      </c>
      <c r="AR503" s="36">
        <v>10.752201890768443</v>
      </c>
      <c r="AS503" s="36">
        <v>12.134550704524168</v>
      </c>
      <c r="AT503" s="36">
        <v>9.4843391289602703</v>
      </c>
      <c r="AU503" s="36">
        <v>21.141192472397762</v>
      </c>
      <c r="AV503" s="36">
        <v>70.822610178017328</v>
      </c>
      <c r="AW503" s="36">
        <v>153.57547770123728</v>
      </c>
      <c r="AX503" s="36">
        <v>126.80267021848597</v>
      </c>
      <c r="AY503" s="36">
        <v>94.976099298218386</v>
      </c>
      <c r="AZ503" s="40">
        <v>0.99621801005281096</v>
      </c>
      <c r="BA503" s="40">
        <v>0.99617619251362566</v>
      </c>
      <c r="BB503" s="40">
        <v>0.99487553640422333</v>
      </c>
      <c r="BC503" s="40">
        <v>0.99585572165842495</v>
      </c>
      <c r="BD503" s="40">
        <v>0.99553304250586327</v>
      </c>
      <c r="BE503" s="40">
        <v>0.99176342854136268</v>
      </c>
      <c r="BF503" s="36">
        <v>126.40214027257886</v>
      </c>
      <c r="BG503" s="36">
        <v>131.59249269379009</v>
      </c>
      <c r="BH503" s="36">
        <v>151.13102246367845</v>
      </c>
      <c r="BJ503" s="41"/>
      <c r="BK503" s="41"/>
      <c r="BL503" s="35">
        <v>29</v>
      </c>
      <c r="BM503" s="35">
        <v>23</v>
      </c>
      <c r="BN503" s="35">
        <v>15</v>
      </c>
      <c r="BO503" s="35">
        <v>2262</v>
      </c>
      <c r="BP503" s="35">
        <v>1104</v>
      </c>
      <c r="BQ503" s="35">
        <v>360</v>
      </c>
      <c r="BR503" s="35">
        <v>3726</v>
      </c>
      <c r="BS503" s="34">
        <v>131.02828892072043</v>
      </c>
      <c r="BT503" s="35">
        <v>11</v>
      </c>
      <c r="BU503" s="35">
        <v>23</v>
      </c>
      <c r="BV503" s="35">
        <v>56</v>
      </c>
      <c r="BW503" s="35">
        <v>25</v>
      </c>
      <c r="BX503" s="37"/>
      <c r="BY503" s="40">
        <v>0.98792740953789904</v>
      </c>
      <c r="CA503" s="38">
        <v>9.1251457055848362E-2</v>
      </c>
      <c r="CB503" s="38">
        <v>9.2324773012238598E-2</v>
      </c>
      <c r="CC503" s="36">
        <v>42.430943419535957</v>
      </c>
      <c r="CD503" s="36">
        <v>39.899462526178858</v>
      </c>
      <c r="CE503" s="35">
        <v>141.24676124395097</v>
      </c>
      <c r="CF503" s="36">
        <v>21.767711253273259</v>
      </c>
      <c r="CG503" s="42">
        <v>0.98792740953789904</v>
      </c>
      <c r="CH503" s="35">
        <v>3622.4257343934378</v>
      </c>
      <c r="CI503" s="42">
        <v>0.99456966826034732</v>
      </c>
      <c r="CJ503" s="42">
        <v>0.99509769743087528</v>
      </c>
      <c r="CK503" s="43">
        <v>0.84982811074148901</v>
      </c>
      <c r="CM503" s="39"/>
      <c r="CN503" s="35"/>
      <c r="CO503" s="42">
        <v>0.99430342228308854</v>
      </c>
      <c r="CQ503" s="37">
        <v>1.050347440879368</v>
      </c>
    </row>
    <row r="504" spans="1:95" ht="11.25" customHeight="1">
      <c r="A504" s="33">
        <v>44226</v>
      </c>
      <c r="B504" s="34">
        <v>189.36835670471191</v>
      </c>
      <c r="C504" s="35">
        <v>171.9085244933764</v>
      </c>
      <c r="D504" s="35">
        <v>171.9085244933764</v>
      </c>
      <c r="E504" s="35">
        <v>159.96770640214282</v>
      </c>
      <c r="F504" s="34">
        <v>146.59946537017822</v>
      </c>
      <c r="G504" s="36">
        <v>13.939794381459555</v>
      </c>
      <c r="H504" s="34">
        <v>13.939794381459555</v>
      </c>
      <c r="I504" s="34">
        <v>3468.869717915853</v>
      </c>
      <c r="J504" s="35">
        <v>1027.8132497528452</v>
      </c>
      <c r="K504" s="35">
        <v>335.15649448462347</v>
      </c>
      <c r="L504" s="34">
        <v>614.03667831420898</v>
      </c>
      <c r="M504" s="34">
        <v>19.865162869294483</v>
      </c>
      <c r="N504" s="35">
        <v>8.7406716624895733</v>
      </c>
      <c r="O504" s="35">
        <v>18.275949839750925</v>
      </c>
      <c r="P504" s="35">
        <v>44.497964827219647</v>
      </c>
      <c r="Q504" s="34">
        <v>9114.4447733561192</v>
      </c>
      <c r="R504" s="34">
        <v>396.36513392130536</v>
      </c>
      <c r="U504" s="36">
        <v>23.249498120060668</v>
      </c>
      <c r="V504" s="38">
        <v>1.061711160634329</v>
      </c>
      <c r="W504" s="36">
        <v>15.020750204357354</v>
      </c>
      <c r="X504" s="35">
        <v>4082.906396230062</v>
      </c>
      <c r="Y504" s="34">
        <v>2105.899973678384</v>
      </c>
      <c r="Z504" s="35">
        <v>1977.0064225516776</v>
      </c>
      <c r="AA504" s="34">
        <v>949.19317279883239</v>
      </c>
      <c r="AB504" s="34">
        <v>17.459832211335499</v>
      </c>
      <c r="AC504" s="34">
        <v>11.940818091233572</v>
      </c>
      <c r="AD504" s="34">
        <v>13.211297700802485</v>
      </c>
      <c r="AE504" s="39">
        <v>13.885054771505828</v>
      </c>
      <c r="AF504" s="39">
        <v>11.012284818780484</v>
      </c>
      <c r="AG504" s="39">
        <v>7.1819248818133596</v>
      </c>
      <c r="AH504" s="35">
        <v>3425.0553622469556</v>
      </c>
      <c r="AI504" s="35">
        <v>7114.0125939267455</v>
      </c>
      <c r="AJ504" s="35">
        <v>10972.729547613861</v>
      </c>
      <c r="AK504" s="35">
        <v>2335.4515793503147</v>
      </c>
      <c r="AL504" s="35">
        <v>4827.9811688723776</v>
      </c>
      <c r="AM504" s="35">
        <v>8766.4103088365864</v>
      </c>
      <c r="AN504" s="38">
        <v>9.5069221946033289E-2</v>
      </c>
      <c r="AO504" s="38">
        <v>9.1378541863398013E-2</v>
      </c>
      <c r="AP504" s="38">
        <v>7.9648938723492074E-2</v>
      </c>
      <c r="AQ504" s="36">
        <v>17.072691712833816</v>
      </c>
      <c r="AR504" s="36">
        <v>10.84904939623361</v>
      </c>
      <c r="AS504" s="36">
        <v>12.084128637633865</v>
      </c>
      <c r="AT504" s="36">
        <v>9.4899938279492133</v>
      </c>
      <c r="AU504" s="36">
        <v>21.161825916699904</v>
      </c>
      <c r="AV504" s="36">
        <v>70.932808834549476</v>
      </c>
      <c r="AW504" s="36">
        <v>155.06509167914547</v>
      </c>
      <c r="AX504" s="36">
        <v>127.94979497113694</v>
      </c>
      <c r="AY504" s="36">
        <v>95.734229784654147</v>
      </c>
      <c r="AZ504" s="40">
        <v>0.99625739546913616</v>
      </c>
      <c r="BA504" s="40">
        <v>0.9962145772320774</v>
      </c>
      <c r="BB504" s="40">
        <v>0.99492403808861585</v>
      </c>
      <c r="BC504" s="40">
        <v>0.9959365486692775</v>
      </c>
      <c r="BD504" s="40">
        <v>0.99561683751934715</v>
      </c>
      <c r="BE504" s="40">
        <v>0.9919085684635307</v>
      </c>
      <c r="BF504" s="36">
        <v>126.22381622952467</v>
      </c>
      <c r="BG504" s="36">
        <v>131.32185910712852</v>
      </c>
      <c r="BH504" s="36">
        <v>150.66114115668256</v>
      </c>
      <c r="BJ504" s="41"/>
      <c r="BK504" s="41"/>
      <c r="BL504" s="35">
        <v>29</v>
      </c>
      <c r="BM504" s="35">
        <v>23</v>
      </c>
      <c r="BN504" s="35">
        <v>15</v>
      </c>
      <c r="BO504" s="35">
        <v>2262</v>
      </c>
      <c r="BP504" s="35">
        <v>1104</v>
      </c>
      <c r="BQ504" s="35">
        <v>360</v>
      </c>
      <c r="BR504" s="35">
        <v>3726</v>
      </c>
      <c r="BS504" s="34">
        <v>132.69773467381796</v>
      </c>
      <c r="BT504" s="35">
        <v>11</v>
      </c>
      <c r="BU504" s="35">
        <v>23</v>
      </c>
      <c r="BV504" s="35">
        <v>56</v>
      </c>
      <c r="BW504" s="35">
        <v>25</v>
      </c>
      <c r="BX504" s="37"/>
      <c r="BY504" s="40">
        <v>0.98805442908437779</v>
      </c>
      <c r="CA504" s="38">
        <v>9.1420959003983407E-2</v>
      </c>
      <c r="CB504" s="38">
        <v>9.2485804669773436E-2</v>
      </c>
      <c r="CC504" s="36">
        <v>42.611948003371552</v>
      </c>
      <c r="CD504" s="36">
        <v>40.005869746701293</v>
      </c>
      <c r="CE504" s="35">
        <v>142.52635801217605</v>
      </c>
      <c r="CF504" s="36">
        <v>21.788678211317762</v>
      </c>
      <c r="CG504" s="42">
        <v>0.98805442908437779</v>
      </c>
      <c r="CH504" s="35">
        <v>3695.3275346502114</v>
      </c>
      <c r="CI504" s="42">
        <v>0.99462424841018182</v>
      </c>
      <c r="CJ504" s="42">
        <v>0.99518976426838035</v>
      </c>
      <c r="CK504" s="43">
        <v>0.84960794622155</v>
      </c>
      <c r="CM504" s="39"/>
      <c r="CN504" s="35"/>
      <c r="CO504" s="42">
        <v>0.99429793526129751</v>
      </c>
      <c r="CQ504" s="37">
        <v>1.061711160634329</v>
      </c>
    </row>
    <row r="505" spans="1:95" ht="11.25" customHeight="1">
      <c r="A505" s="33">
        <v>44225</v>
      </c>
      <c r="B505" s="34">
        <v>188.10372575124106</v>
      </c>
      <c r="C505" s="35">
        <v>170.70834430058798</v>
      </c>
      <c r="D505" s="35">
        <v>170.70834430058798</v>
      </c>
      <c r="E505" s="35">
        <v>158.92415798703831</v>
      </c>
      <c r="F505" s="34">
        <v>145.46461137135825</v>
      </c>
      <c r="G505" s="36">
        <v>13.87074331442515</v>
      </c>
      <c r="H505" s="34">
        <v>13.87074331442515</v>
      </c>
      <c r="I505" s="34">
        <v>3461.1889546712241</v>
      </c>
      <c r="J505" s="35">
        <v>1025.537468050733</v>
      </c>
      <c r="K505" s="35">
        <v>334.41439175567382</v>
      </c>
      <c r="L505" s="34">
        <v>611.09343592325843</v>
      </c>
      <c r="M505" s="34">
        <v>18.784679194291432</v>
      </c>
      <c r="N505" s="35">
        <v>8.2652588454882299</v>
      </c>
      <c r="O505" s="35">
        <v>17.281904858748117</v>
      </c>
      <c r="P505" s="35">
        <v>42.077681395212814</v>
      </c>
      <c r="Q505" s="34">
        <v>8902.9257202148438</v>
      </c>
      <c r="R505" s="34">
        <v>390.94528102874756</v>
      </c>
      <c r="U505" s="36">
        <v>23.151300704037705</v>
      </c>
      <c r="V505" s="38">
        <v>1.0653059737238393</v>
      </c>
      <c r="W505" s="36">
        <v>14.203758393673889</v>
      </c>
      <c r="X505" s="35">
        <v>4072.2823905944824</v>
      </c>
      <c r="Y505" s="34">
        <v>2101.2370948648172</v>
      </c>
      <c r="Z505" s="35">
        <v>1971.0452957296652</v>
      </c>
      <c r="AA505" s="34">
        <v>945.50782767893224</v>
      </c>
      <c r="AB505" s="34">
        <v>17.395381450653076</v>
      </c>
      <c r="AC505" s="34">
        <v>11.784186313549677</v>
      </c>
      <c r="AD505" s="34">
        <v>13.156970292329788</v>
      </c>
      <c r="AE505" s="39">
        <v>13.8543105155922</v>
      </c>
      <c r="AF505" s="39">
        <v>10.987901443400711</v>
      </c>
      <c r="AG505" s="39">
        <v>7.1660226804787248</v>
      </c>
      <c r="AH505" s="35">
        <v>3359.8600399762786</v>
      </c>
      <c r="AI505" s="35">
        <v>6985.3605563127812</v>
      </c>
      <c r="AJ505" s="35">
        <v>10784.998357846514</v>
      </c>
      <c r="AK505" s="35">
        <v>2290.34287230367</v>
      </c>
      <c r="AL505" s="35">
        <v>4738.0981225982769</v>
      </c>
      <c r="AM505" s="35">
        <v>8611.8420494436104</v>
      </c>
      <c r="AN505" s="38">
        <v>9.5760512448767612E-2</v>
      </c>
      <c r="AO505" s="38">
        <v>9.1921987572668187E-2</v>
      </c>
      <c r="AP505" s="38">
        <v>7.9958326262067836E-2</v>
      </c>
      <c r="AQ505" s="36">
        <v>17.079739315835205</v>
      </c>
      <c r="AR505" s="36">
        <v>10.759901274506571</v>
      </c>
      <c r="AS505" s="36">
        <v>12.111388807566895</v>
      </c>
      <c r="AT505" s="36">
        <v>9.1612186193121321</v>
      </c>
      <c r="AU505" s="36">
        <v>20.41416434237248</v>
      </c>
      <c r="AV505" s="36">
        <v>68.358078703657171</v>
      </c>
      <c r="AW505" s="36">
        <v>154.12490364419847</v>
      </c>
      <c r="AX505" s="36">
        <v>127.34142674069032</v>
      </c>
      <c r="AY505" s="36">
        <v>95.474819524531128</v>
      </c>
      <c r="AZ505" s="40">
        <v>0.99639125698364339</v>
      </c>
      <c r="BA505" s="40">
        <v>0.99635256501415148</v>
      </c>
      <c r="BB505" s="40">
        <v>0.99511397432121607</v>
      </c>
      <c r="BC505" s="40">
        <v>0.99600006674542252</v>
      </c>
      <c r="BD505" s="40">
        <v>0.9956914855255935</v>
      </c>
      <c r="BE505" s="40">
        <v>0.99206231624881303</v>
      </c>
      <c r="BF505" s="36">
        <v>125.31261261180138</v>
      </c>
      <c r="BG505" s="36">
        <v>130.54548010630751</v>
      </c>
      <c r="BH505" s="36">
        <v>150.07817898375382</v>
      </c>
      <c r="BJ505" s="41"/>
      <c r="BK505" s="41"/>
      <c r="BL505" s="35">
        <v>29</v>
      </c>
      <c r="BM505" s="35">
        <v>23</v>
      </c>
      <c r="BN505" s="35">
        <v>15</v>
      </c>
      <c r="BO505" s="35">
        <v>2262</v>
      </c>
      <c r="BP505" s="35">
        <v>1104</v>
      </c>
      <c r="BQ505" s="35">
        <v>360</v>
      </c>
      <c r="BR505" s="35">
        <v>3726</v>
      </c>
      <c r="BS505" s="34">
        <v>131.6874163945516</v>
      </c>
      <c r="BT505" s="35">
        <v>11</v>
      </c>
      <c r="BU505" s="35">
        <v>23</v>
      </c>
      <c r="BV505" s="35">
        <v>56</v>
      </c>
      <c r="BW505" s="35">
        <v>25</v>
      </c>
      <c r="BX505" s="37"/>
      <c r="BY505" s="40">
        <v>0.98847909923748256</v>
      </c>
      <c r="CA505" s="38">
        <v>9.2003834698543827E-2</v>
      </c>
      <c r="CB505" s="38">
        <v>9.3096390470660872E-2</v>
      </c>
      <c r="CC505" s="36">
        <v>42.33653805653254</v>
      </c>
      <c r="CD505" s="36">
        <v>39.95102939790867</v>
      </c>
      <c r="CE505" s="35">
        <v>141.81743282494611</v>
      </c>
      <c r="CF505" s="36">
        <v>21.019765999425985</v>
      </c>
      <c r="CG505" s="42">
        <v>0.98847909923748256</v>
      </c>
      <c r="CH505" s="35">
        <v>3626.3765545622919</v>
      </c>
      <c r="CI505" s="42">
        <v>0.9948199865867049</v>
      </c>
      <c r="CJ505" s="42">
        <v>0.99527128067561976</v>
      </c>
      <c r="CK505" s="43">
        <v>0.84993834481256358</v>
      </c>
      <c r="CM505" s="39"/>
      <c r="CN505" s="35"/>
      <c r="CO505" s="42">
        <v>0.99449915844556158</v>
      </c>
      <c r="CQ505" s="37">
        <v>1.0653059737238393</v>
      </c>
    </row>
    <row r="506" spans="1:95" ht="11.25" customHeight="1">
      <c r="A506" s="33">
        <v>44224</v>
      </c>
      <c r="B506" s="34">
        <v>187.62024593353271</v>
      </c>
      <c r="C506" s="35">
        <v>170.4103365043799</v>
      </c>
      <c r="D506" s="35">
        <v>170.4103365043799</v>
      </c>
      <c r="E506" s="35">
        <v>158.74985979994136</v>
      </c>
      <c r="F506" s="34">
        <v>145.38864437739053</v>
      </c>
      <c r="G506" s="36">
        <v>13.861030032237371</v>
      </c>
      <c r="H506" s="34">
        <v>13.861030032237371</v>
      </c>
      <c r="I506" s="34">
        <v>3464.3183822631836</v>
      </c>
      <c r="J506" s="35">
        <v>1007.4131551507732</v>
      </c>
      <c r="K506" s="35">
        <v>314.20117859075924</v>
      </c>
      <c r="L506" s="34">
        <v>612.51859664916992</v>
      </c>
      <c r="M506" s="34">
        <v>20.82808878024419</v>
      </c>
      <c r="N506" s="35">
        <v>9.1643590633074439</v>
      </c>
      <c r="O506" s="35">
        <v>19.161841677824658</v>
      </c>
      <c r="P506" s="35">
        <v>46.654918867746993</v>
      </c>
      <c r="Q506" s="34">
        <v>9336.1481526692714</v>
      </c>
      <c r="R506" s="34">
        <v>390.57787386576337</v>
      </c>
      <c r="U506" s="36">
        <v>23.652646497443875</v>
      </c>
      <c r="V506" s="38">
        <v>1.0471039406407079</v>
      </c>
      <c r="W506" s="36">
        <v>15.471854844501499</v>
      </c>
      <c r="X506" s="35">
        <v>4076.8369789123535</v>
      </c>
      <c r="Y506" s="34">
        <v>2142.7040485216512</v>
      </c>
      <c r="Z506" s="35">
        <v>1934.1329303907023</v>
      </c>
      <c r="AA506" s="34">
        <v>926.71977523992916</v>
      </c>
      <c r="AB506" s="34">
        <v>17.209909429152805</v>
      </c>
      <c r="AC506" s="34">
        <v>11.660476704438528</v>
      </c>
      <c r="AD506" s="34">
        <v>13.010485092798868</v>
      </c>
      <c r="AE506" s="39">
        <v>14.127719001241656</v>
      </c>
      <c r="AF506" s="39">
        <v>10.793712376615426</v>
      </c>
      <c r="AG506" s="39">
        <v>6.7328823983734125</v>
      </c>
      <c r="AH506" s="35">
        <v>3616.3741677260041</v>
      </c>
      <c r="AI506" s="35">
        <v>7526.8108670974188</v>
      </c>
      <c r="AJ506" s="35">
        <v>11363.876105334746</v>
      </c>
      <c r="AK506" s="35">
        <v>2437.9414413871641</v>
      </c>
      <c r="AL506" s="35">
        <v>5102.2623931603885</v>
      </c>
      <c r="AM506" s="35">
        <v>9183.3668529349834</v>
      </c>
      <c r="AN506" s="38">
        <v>9.6680961428448023E-2</v>
      </c>
      <c r="AO506" s="38">
        <v>9.0198062050338715E-2</v>
      </c>
      <c r="AP506" s="38">
        <v>7.6196200120012172E-2</v>
      </c>
      <c r="AQ506" s="36">
        <v>17.034259170047104</v>
      </c>
      <c r="AR506" s="36">
        <v>10.95939503486105</v>
      </c>
      <c r="AS506" s="36">
        <v>12.17976159524008</v>
      </c>
      <c r="AT506" s="36">
        <v>9.5648613775755198</v>
      </c>
      <c r="AU506" s="36">
        <v>20.295045202155055</v>
      </c>
      <c r="AV506" s="36">
        <v>65.639896812548798</v>
      </c>
      <c r="AW506" s="36">
        <v>153.01037577509962</v>
      </c>
      <c r="AX506" s="36">
        <v>125.30356536251047</v>
      </c>
      <c r="AY506" s="36">
        <v>92.524662386092416</v>
      </c>
      <c r="AZ506" s="40">
        <v>0.99624094372911065</v>
      </c>
      <c r="BA506" s="40">
        <v>0.99624444213149221</v>
      </c>
      <c r="BB506" s="40">
        <v>0.99491962810427892</v>
      </c>
      <c r="BC506" s="40">
        <v>0.99607666483894985</v>
      </c>
      <c r="BD506" s="40">
        <v>0.99602234388624145</v>
      </c>
      <c r="BE506" s="40">
        <v>0.99285230592834584</v>
      </c>
      <c r="BF506" s="36">
        <v>124.11957662296315</v>
      </c>
      <c r="BG506" s="36">
        <v>133.04055239349722</v>
      </c>
      <c r="BH506" s="36">
        <v>157.48816845327593</v>
      </c>
      <c r="BJ506" s="41"/>
      <c r="BK506" s="41"/>
      <c r="BL506" s="35">
        <v>30.966563165187836</v>
      </c>
      <c r="BM506" s="35">
        <v>23.658750295639038</v>
      </c>
      <c r="BN506" s="35">
        <v>14.7578125</v>
      </c>
      <c r="BO506" s="35">
        <v>2415.3919268846512</v>
      </c>
      <c r="BP506" s="35">
        <v>1135.6200141906738</v>
      </c>
      <c r="BQ506" s="35">
        <v>354.1875</v>
      </c>
      <c r="BR506" s="35">
        <v>3905.199441075325</v>
      </c>
      <c r="BS506" s="34">
        <v>131.52290980021158</v>
      </c>
      <c r="BT506" s="35">
        <v>11</v>
      </c>
      <c r="BU506" s="35">
        <v>23</v>
      </c>
      <c r="BV506" s="35">
        <v>56</v>
      </c>
      <c r="BW506" s="35">
        <v>25</v>
      </c>
      <c r="BX506" s="37"/>
      <c r="BY506" s="40">
        <v>0.98789414250631158</v>
      </c>
      <c r="CA506" s="38">
        <v>9.1328871818103313E-2</v>
      </c>
      <c r="CB506" s="38">
        <v>9.2937860237264872E-2</v>
      </c>
      <c r="CC506" s="36">
        <v>41.880871226390198</v>
      </c>
      <c r="CD506" s="36">
        <v>40.173415800148234</v>
      </c>
      <c r="CE506" s="35">
        <v>140.26218389943833</v>
      </c>
      <c r="CF506" s="36">
        <v>21.740987463692374</v>
      </c>
      <c r="CG506" s="42">
        <v>0.98789414250631158</v>
      </c>
      <c r="CH506" s="35">
        <v>3824.5035470405455</v>
      </c>
      <c r="CI506" s="42">
        <v>0.99455404119147406</v>
      </c>
      <c r="CJ506" s="42">
        <v>0.99554338470838655</v>
      </c>
      <c r="CK506" s="43">
        <v>0.84975641660006185</v>
      </c>
      <c r="CM506" s="39"/>
      <c r="CN506" s="35"/>
      <c r="CO506" s="42">
        <v>0.99431041585914559</v>
      </c>
      <c r="CQ506" s="37">
        <v>1.0471039406407079</v>
      </c>
    </row>
    <row r="507" spans="1:95" ht="11.25" customHeight="1">
      <c r="A507" s="33">
        <v>44223</v>
      </c>
      <c r="B507" s="34">
        <v>188.19670645395914</v>
      </c>
      <c r="C507" s="35">
        <v>170.85083895921707</v>
      </c>
      <c r="D507" s="35">
        <v>170.85083895921707</v>
      </c>
      <c r="E507" s="35">
        <v>159.11189139882723</v>
      </c>
      <c r="F507" s="34">
        <v>145.86670446395874</v>
      </c>
      <c r="G507" s="36">
        <v>14.013102302948633</v>
      </c>
      <c r="H507" s="34">
        <v>14.013102302948633</v>
      </c>
      <c r="I507" s="34">
        <v>3469.4460271199546</v>
      </c>
      <c r="J507" s="35">
        <v>1039.0095797171903</v>
      </c>
      <c r="K507" s="35">
        <v>332.13145289139243</v>
      </c>
      <c r="L507" s="34">
        <v>612.55541547139489</v>
      </c>
      <c r="M507" s="34">
        <v>20.811389406522114</v>
      </c>
      <c r="N507" s="35">
        <v>10.346905467649414</v>
      </c>
      <c r="O507" s="35">
        <v>19.831568812994707</v>
      </c>
      <c r="P507" s="35">
        <v>43.660805647581228</v>
      </c>
      <c r="Q507" s="34">
        <v>9346.6123148600254</v>
      </c>
      <c r="R507" s="34">
        <v>393.20946598052979</v>
      </c>
      <c r="U507" s="36">
        <v>23.593268482773396</v>
      </c>
      <c r="V507" s="38">
        <v>1.0492402076469436</v>
      </c>
      <c r="W507" s="36">
        <v>16.376470412866691</v>
      </c>
      <c r="X507" s="35">
        <v>4082.0014425913496</v>
      </c>
      <c r="Y507" s="34">
        <v>2098.3049945113721</v>
      </c>
      <c r="Z507" s="35">
        <v>1983.6964480799777</v>
      </c>
      <c r="AA507" s="34">
        <v>944.68686836278732</v>
      </c>
      <c r="AB507" s="34">
        <v>17.345867494742077</v>
      </c>
      <c r="AC507" s="34">
        <v>11.738947560389837</v>
      </c>
      <c r="AD507" s="34">
        <v>13.08749215801557</v>
      </c>
      <c r="AE507" s="39">
        <v>13.834977985789267</v>
      </c>
      <c r="AF507" s="39">
        <v>11.132245496969896</v>
      </c>
      <c r="AG507" s="39">
        <v>7.1171025619584096</v>
      </c>
      <c r="AH507" s="35">
        <v>3535.4069337040251</v>
      </c>
      <c r="AI507" s="35">
        <v>7401.9965991981244</v>
      </c>
      <c r="AJ507" s="35">
        <v>11391.733194856066</v>
      </c>
      <c r="AK507" s="35">
        <v>2416.0665449985149</v>
      </c>
      <c r="AL507" s="35">
        <v>5001.01813300095</v>
      </c>
      <c r="AM507" s="35">
        <v>9111.9415482632048</v>
      </c>
      <c r="AN507" s="38">
        <v>9.4579223266666027E-2</v>
      </c>
      <c r="AO507" s="38">
        <v>9.2655748721358636E-2</v>
      </c>
      <c r="AP507" s="38">
        <v>8.018002742455016E-2</v>
      </c>
      <c r="AQ507" s="36">
        <v>16.936994919082696</v>
      </c>
      <c r="AR507" s="36">
        <v>10.653708257862855</v>
      </c>
      <c r="AS507" s="36">
        <v>12.039994077797802</v>
      </c>
      <c r="AT507" s="36">
        <v>10.692838259940455</v>
      </c>
      <c r="AU507" s="36">
        <v>22.146814670558431</v>
      </c>
      <c r="AV507" s="36">
        <v>65.575336990355012</v>
      </c>
      <c r="AW507" s="36">
        <v>153.48207220598513</v>
      </c>
      <c r="AX507" s="36">
        <v>126.06233005513373</v>
      </c>
      <c r="AY507" s="36">
        <v>93.134791915366222</v>
      </c>
      <c r="AZ507" s="40">
        <v>0.99571745840814341</v>
      </c>
      <c r="BA507" s="40">
        <v>0.99603449371996278</v>
      </c>
      <c r="BB507" s="40">
        <v>0.99520839708899322</v>
      </c>
      <c r="BC507" s="40">
        <v>0.99557427824905087</v>
      </c>
      <c r="BD507" s="40">
        <v>0.99557153881838278</v>
      </c>
      <c r="BE507" s="40">
        <v>0.99280336285707926</v>
      </c>
      <c r="BF507" s="36">
        <v>126.87776009923461</v>
      </c>
      <c r="BG507" s="36">
        <v>129.51166188389786</v>
      </c>
      <c r="BH507" s="36">
        <v>149.66320647984395</v>
      </c>
      <c r="BJ507" s="41"/>
      <c r="BK507" s="41"/>
      <c r="BL507" s="35">
        <v>31.001250028610229</v>
      </c>
      <c r="BM507" s="35">
        <v>24.945000012715656</v>
      </c>
      <c r="BN507" s="35">
        <v>15.947916666666666</v>
      </c>
      <c r="BO507" s="35">
        <v>2418.0975022315979</v>
      </c>
      <c r="BP507" s="35">
        <v>1197.3600006103516</v>
      </c>
      <c r="BQ507" s="35">
        <v>382.75</v>
      </c>
      <c r="BR507" s="35">
        <v>3998.2075028419495</v>
      </c>
      <c r="BS507" s="34">
        <v>131.84658741950989</v>
      </c>
      <c r="BT507" s="35">
        <v>11</v>
      </c>
      <c r="BU507" s="35">
        <v>21.083333333333332</v>
      </c>
      <c r="BV507" s="35">
        <v>46.416666666666664</v>
      </c>
      <c r="BW507" s="35">
        <v>22.125</v>
      </c>
      <c r="BX507" s="37"/>
      <c r="BY507" s="40">
        <v>0.98792416366647173</v>
      </c>
      <c r="CA507" s="38">
        <v>9.1659840077429125E-2</v>
      </c>
      <c r="CB507" s="38">
        <v>9.2624751497564856E-2</v>
      </c>
      <c r="CC507" s="36">
        <v>42.172307213147484</v>
      </c>
      <c r="CD507" s="36">
        <v>39.630697254743353</v>
      </c>
      <c r="CE507" s="35">
        <v>140.56521853119335</v>
      </c>
      <c r="CF507" s="36">
        <v>21.76203879405908</v>
      </c>
      <c r="CG507" s="42">
        <v>0.98792416366647173</v>
      </c>
      <c r="CH507" s="35">
        <v>3831.1916450505187</v>
      </c>
      <c r="CI507" s="42">
        <v>0.99456790697656472</v>
      </c>
      <c r="CJ507" s="42">
        <v>0.9951300551685216</v>
      </c>
      <c r="CK507" s="43">
        <v>0.84993748187346785</v>
      </c>
      <c r="CM507" s="39"/>
      <c r="CN507" s="35"/>
      <c r="CO507" s="42">
        <v>0.99430490675724303</v>
      </c>
      <c r="CQ507" s="37">
        <v>1.0492402076469436</v>
      </c>
    </row>
    <row r="508" spans="1:95" ht="11.25" customHeight="1">
      <c r="A508" s="33">
        <v>44222</v>
      </c>
      <c r="B508" s="34">
        <v>188.72431770960489</v>
      </c>
      <c r="C508" s="35">
        <v>171.19256744782129</v>
      </c>
      <c r="D508" s="35">
        <v>171.19256744782129</v>
      </c>
      <c r="E508" s="35">
        <v>159.29530368248621</v>
      </c>
      <c r="F508" s="34">
        <v>146.0690541267395</v>
      </c>
      <c r="G508" s="36">
        <v>14.117610166470209</v>
      </c>
      <c r="H508" s="34">
        <v>14.117610166470209</v>
      </c>
      <c r="I508" s="34">
        <v>3473.3646850585938</v>
      </c>
      <c r="J508" s="35">
        <v>1041.4886611869847</v>
      </c>
      <c r="K508" s="35">
        <v>333.27637157983509</v>
      </c>
      <c r="L508" s="34">
        <v>612.48511950174964</v>
      </c>
      <c r="M508" s="34">
        <v>20.333890338738758</v>
      </c>
      <c r="N508" s="35">
        <v>10.166945169369379</v>
      </c>
      <c r="O508" s="35">
        <v>19.409622596068814</v>
      </c>
      <c r="P508" s="35">
        <v>42.516316162817404</v>
      </c>
      <c r="Q508" s="34">
        <v>9095.8440551757813</v>
      </c>
      <c r="R508" s="34">
        <v>394.78839015960693</v>
      </c>
      <c r="U508" s="36">
        <v>23.239767948786419</v>
      </c>
      <c r="V508" s="38">
        <v>1.0620667146092704</v>
      </c>
      <c r="W508" s="36">
        <v>16.042350310179817</v>
      </c>
      <c r="X508" s="35">
        <v>4085.8498045603433</v>
      </c>
      <c r="Y508" s="34">
        <v>2098.599652291774</v>
      </c>
      <c r="Z508" s="35">
        <v>1987.2501522685693</v>
      </c>
      <c r="AA508" s="34">
        <v>945.76149108158472</v>
      </c>
      <c r="AB508" s="34">
        <v>17.5317502617836</v>
      </c>
      <c r="AC508" s="34">
        <v>11.897263765335083</v>
      </c>
      <c r="AD508" s="34">
        <v>13.270013858874639</v>
      </c>
      <c r="AE508" s="39">
        <v>13.836920784341366</v>
      </c>
      <c r="AF508" s="39">
        <v>11.158807084146265</v>
      </c>
      <c r="AG508" s="39">
        <v>7.1416365338536094</v>
      </c>
      <c r="AH508" s="35">
        <v>3450.1211599515364</v>
      </c>
      <c r="AI508" s="35">
        <v>7228.0791331323917</v>
      </c>
      <c r="AJ508" s="35">
        <v>11138.016251844314</v>
      </c>
      <c r="AK508" s="35">
        <v>2358.9222932074467</v>
      </c>
      <c r="AL508" s="35">
        <v>4881.7537536716154</v>
      </c>
      <c r="AM508" s="35">
        <v>8903.0218935414978</v>
      </c>
      <c r="AN508" s="38">
        <v>9.5366734514444232E-2</v>
      </c>
      <c r="AO508" s="38">
        <v>9.3454516558302642E-2</v>
      </c>
      <c r="AP508" s="38">
        <v>8.0466053800095722E-2</v>
      </c>
      <c r="AQ508" s="36">
        <v>17.087208879454138</v>
      </c>
      <c r="AR508" s="36">
        <v>10.771840961656405</v>
      </c>
      <c r="AS508" s="36">
        <v>12.196106562681171</v>
      </c>
      <c r="AT508" s="36">
        <v>10.894470081049816</v>
      </c>
      <c r="AU508" s="36">
        <v>22.5302348776898</v>
      </c>
      <c r="AV508" s="36">
        <v>66.381840605583633</v>
      </c>
      <c r="AW508" s="36">
        <v>154.09705567205251</v>
      </c>
      <c r="AX508" s="36">
        <v>126.81460474330579</v>
      </c>
      <c r="AY508" s="36">
        <v>94.262040851249211</v>
      </c>
      <c r="AZ508" s="40">
        <v>0.99569000420291709</v>
      </c>
      <c r="BA508" s="40">
        <v>0.99602404718151338</v>
      </c>
      <c r="BB508" s="40">
        <v>0.99522450728851297</v>
      </c>
      <c r="BC508" s="40">
        <v>0.99538159009628224</v>
      </c>
      <c r="BD508" s="40">
        <v>0.99538480717902977</v>
      </c>
      <c r="BE508" s="40">
        <v>0.99254389785857555</v>
      </c>
      <c r="BF508" s="36">
        <v>125.83003980473381</v>
      </c>
      <c r="BG508" s="36">
        <v>128.40470896357016</v>
      </c>
      <c r="BH508" s="36">
        <v>149.13121040845331</v>
      </c>
      <c r="BJ508" s="41"/>
      <c r="BK508" s="41"/>
      <c r="BL508" s="35">
        <v>31</v>
      </c>
      <c r="BM508" s="35">
        <v>25</v>
      </c>
      <c r="BN508" s="35">
        <v>16</v>
      </c>
      <c r="BO508" s="35">
        <v>2418</v>
      </c>
      <c r="BP508" s="35">
        <v>1200</v>
      </c>
      <c r="BQ508" s="35">
        <v>384</v>
      </c>
      <c r="BR508" s="35">
        <v>4002</v>
      </c>
      <c r="BS508" s="34">
        <v>131.95251671473184</v>
      </c>
      <c r="BT508" s="35">
        <v>11</v>
      </c>
      <c r="BU508" s="35">
        <v>21</v>
      </c>
      <c r="BV508" s="35">
        <v>46</v>
      </c>
      <c r="BW508" s="35">
        <v>22</v>
      </c>
      <c r="BX508" s="37"/>
      <c r="BY508" s="40">
        <v>0.98792000975952743</v>
      </c>
      <c r="CA508" s="38">
        <v>9.2370715854183161E-2</v>
      </c>
      <c r="CB508" s="38">
        <v>9.3363605343609712E-2</v>
      </c>
      <c r="CC508" s="36">
        <v>42.699027885993324</v>
      </c>
      <c r="CD508" s="36">
        <v>40.055156403791713</v>
      </c>
      <c r="CE508" s="35">
        <v>141.38548188999215</v>
      </c>
      <c r="CF508" s="36">
        <v>22.052804475523459</v>
      </c>
      <c r="CG508" s="42">
        <v>0.98792000975952743</v>
      </c>
      <c r="CH508" s="35">
        <v>3743.3130975765816</v>
      </c>
      <c r="CI508" s="42">
        <v>0.99456794294019835</v>
      </c>
      <c r="CJ508" s="42">
        <v>0.99492858880472834</v>
      </c>
      <c r="CK508" s="43">
        <v>0.85009602682454555</v>
      </c>
      <c r="CM508" s="39"/>
      <c r="CN508" s="35"/>
      <c r="CO508" s="42">
        <v>0.99422881381009776</v>
      </c>
      <c r="CQ508" s="37">
        <v>1.0620667146092704</v>
      </c>
    </row>
    <row r="509" spans="1:95" ht="11.25" customHeight="1">
      <c r="A509" s="33">
        <v>44221</v>
      </c>
      <c r="B509" s="34">
        <v>187.02426560719809</v>
      </c>
      <c r="C509" s="35">
        <v>169.51459274689358</v>
      </c>
      <c r="D509" s="35">
        <v>169.51459274689358</v>
      </c>
      <c r="E509" s="35">
        <v>157.48475933074954</v>
      </c>
      <c r="F509" s="34">
        <v>144.06905031204224</v>
      </c>
      <c r="G509" s="36">
        <v>14.164354572693506</v>
      </c>
      <c r="H509" s="34">
        <v>14.164354572693506</v>
      </c>
      <c r="I509" s="34">
        <v>3471.0128631591797</v>
      </c>
      <c r="J509" s="35">
        <v>1040.7834672141469</v>
      </c>
      <c r="K509" s="35">
        <v>333.05070950852701</v>
      </c>
      <c r="L509" s="34">
        <v>612.6108455657959</v>
      </c>
      <c r="M509" s="34">
        <v>19.444837967554729</v>
      </c>
      <c r="N509" s="35">
        <v>9.7224189837773647</v>
      </c>
      <c r="O509" s="35">
        <v>18.560981696302242</v>
      </c>
      <c r="P509" s="35">
        <v>40.657388477614433</v>
      </c>
      <c r="Q509" s="34">
        <v>8562.8191986083984</v>
      </c>
      <c r="R509" s="34">
        <v>391.54177697499591</v>
      </c>
      <c r="U509" s="36">
        <v>23.081804337324925</v>
      </c>
      <c r="V509" s="38">
        <v>1.0678588978064549</v>
      </c>
      <c r="W509" s="36">
        <v>15.340935610629762</v>
      </c>
      <c r="X509" s="35">
        <v>4083.6237087249756</v>
      </c>
      <c r="Y509" s="34">
        <v>2097.1786864365058</v>
      </c>
      <c r="Z509" s="35">
        <v>1986.4450222884698</v>
      </c>
      <c r="AA509" s="34">
        <v>945.66155507432291</v>
      </c>
      <c r="AB509" s="34">
        <v>17.509672860304516</v>
      </c>
      <c r="AC509" s="34">
        <v>12.029833416144053</v>
      </c>
      <c r="AD509" s="34">
        <v>13.296775529781977</v>
      </c>
      <c r="AE509" s="39">
        <v>13.827551778702235</v>
      </c>
      <c r="AF509" s="39">
        <v>11.151251434437288</v>
      </c>
      <c r="AG509" s="39">
        <v>7.1368009180398646</v>
      </c>
      <c r="AH509" s="35">
        <v>3252.3333701617721</v>
      </c>
      <c r="AI509" s="35">
        <v>6811.3834558808076</v>
      </c>
      <c r="AJ509" s="35">
        <v>10492.341990909421</v>
      </c>
      <c r="AK509" s="35">
        <v>2223.9189481652734</v>
      </c>
      <c r="AL509" s="35">
        <v>4601.2040454869048</v>
      </c>
      <c r="AM509" s="35">
        <v>8388.4411272223842</v>
      </c>
      <c r="AN509" s="38">
        <v>9.6487482055803667E-2</v>
      </c>
      <c r="AO509" s="38">
        <v>9.4192095265982392E-2</v>
      </c>
      <c r="AP509" s="38">
        <v>8.0328920030701897E-2</v>
      </c>
      <c r="AQ509" s="36">
        <v>17.0784760834336</v>
      </c>
      <c r="AR509" s="36">
        <v>10.896913623651347</v>
      </c>
      <c r="AS509" s="36">
        <v>12.220399096682939</v>
      </c>
      <c r="AT509" s="36">
        <v>11.103312240914823</v>
      </c>
      <c r="AU509" s="36">
        <v>22.967930111062419</v>
      </c>
      <c r="AV509" s="36">
        <v>67.695099897028811</v>
      </c>
      <c r="AW509" s="36">
        <v>153.03409195844483</v>
      </c>
      <c r="AX509" s="36">
        <v>126.42210614717506</v>
      </c>
      <c r="AY509" s="36">
        <v>94.873631554978516</v>
      </c>
      <c r="AZ509" s="40">
        <v>0.99562824940549277</v>
      </c>
      <c r="BA509" s="40">
        <v>0.99596605985893893</v>
      </c>
      <c r="BB509" s="40">
        <v>0.99515316518754926</v>
      </c>
      <c r="BC509" s="40">
        <v>0.99500732153477311</v>
      </c>
      <c r="BD509" s="40">
        <v>0.99500827829324567</v>
      </c>
      <c r="BE509" s="40">
        <v>0.99192995469952772</v>
      </c>
      <c r="BF509" s="36">
        <v>124.36846463730687</v>
      </c>
      <c r="BG509" s="36">
        <v>127.39922565809847</v>
      </c>
      <c r="BH509" s="36">
        <v>149.38580022504439</v>
      </c>
      <c r="BJ509" s="41"/>
      <c r="BK509" s="41"/>
      <c r="BL509" s="35">
        <v>31</v>
      </c>
      <c r="BM509" s="35">
        <v>25</v>
      </c>
      <c r="BN509" s="35">
        <v>16</v>
      </c>
      <c r="BO509" s="35">
        <v>2418</v>
      </c>
      <c r="BP509" s="35">
        <v>1200</v>
      </c>
      <c r="BQ509" s="35">
        <v>384</v>
      </c>
      <c r="BR509" s="35">
        <v>4002</v>
      </c>
      <c r="BS509" s="34">
        <v>129.90759889284769</v>
      </c>
      <c r="BT509" s="35">
        <v>11</v>
      </c>
      <c r="BU509" s="35">
        <v>21</v>
      </c>
      <c r="BV509" s="35">
        <v>46</v>
      </c>
      <c r="BW509" s="35">
        <v>22</v>
      </c>
      <c r="BX509" s="37"/>
      <c r="BY509" s="40">
        <v>0.98774791612101998</v>
      </c>
      <c r="CA509" s="38">
        <v>9.3167588359044567E-2</v>
      </c>
      <c r="CB509" s="38">
        <v>9.4248763423763537E-2</v>
      </c>
      <c r="CC509" s="36">
        <v>42.836281806230545</v>
      </c>
      <c r="CD509" s="36">
        <v>40.195788803767883</v>
      </c>
      <c r="CE509" s="35">
        <v>140.89859807129741</v>
      </c>
      <c r="CF509" s="36">
        <v>22.480855350276308</v>
      </c>
      <c r="CG509" s="42">
        <v>0.98774791612101998</v>
      </c>
      <c r="CH509" s="35">
        <v>3528.2464428039261</v>
      </c>
      <c r="CI509" s="42">
        <v>0.99448880958777308</v>
      </c>
      <c r="CJ509" s="42">
        <v>0.99451524900384503</v>
      </c>
      <c r="CK509" s="43">
        <v>0.84998352217005069</v>
      </c>
      <c r="CM509" s="39"/>
      <c r="CN509" s="35"/>
      <c r="CO509" s="42">
        <v>0.99411679353169313</v>
      </c>
      <c r="CQ509" s="37">
        <v>1.0678588978064549</v>
      </c>
    </row>
    <row r="510" spans="1:95" ht="11.25" customHeight="1">
      <c r="A510" s="33">
        <v>44220</v>
      </c>
      <c r="B510" s="34">
        <v>182.87525876363119</v>
      </c>
      <c r="C510" s="35">
        <v>165.67961528897285</v>
      </c>
      <c r="D510" s="35">
        <v>165.67961528897285</v>
      </c>
      <c r="E510" s="35">
        <v>153.99314133326212</v>
      </c>
      <c r="F510" s="34">
        <v>140.74420531590781</v>
      </c>
      <c r="G510" s="36">
        <v>13.889273107051849</v>
      </c>
      <c r="H510" s="34">
        <v>13.889273107051849</v>
      </c>
      <c r="I510" s="34">
        <v>3447.7447306315103</v>
      </c>
      <c r="J510" s="35">
        <v>1033.8065159314874</v>
      </c>
      <c r="K510" s="35">
        <v>330.81808509807598</v>
      </c>
      <c r="L510" s="34">
        <v>609.59284528096521</v>
      </c>
      <c r="M510" s="34">
        <v>20.110172867774963</v>
      </c>
      <c r="N510" s="35">
        <v>10.055086433887482</v>
      </c>
      <c r="O510" s="35">
        <v>19.196074101057921</v>
      </c>
      <c r="P510" s="35">
        <v>42.048543268984012</v>
      </c>
      <c r="Q510" s="34">
        <v>8753.0091451009121</v>
      </c>
      <c r="R510" s="34">
        <v>378.31764380137128</v>
      </c>
      <c r="U510" s="36">
        <v>23.742815609331487</v>
      </c>
      <c r="V510" s="38">
        <v>1.0438698324935685</v>
      </c>
      <c r="W510" s="36">
        <v>15.865849208820418</v>
      </c>
      <c r="X510" s="35">
        <v>4057.3375759124756</v>
      </c>
      <c r="Y510" s="34">
        <v>2083.1201296019472</v>
      </c>
      <c r="Z510" s="35">
        <v>1974.2174463105287</v>
      </c>
      <c r="AA510" s="34">
        <v>940.41093037904125</v>
      </c>
      <c r="AB510" s="34">
        <v>17.195643474658329</v>
      </c>
      <c r="AC510" s="34">
        <v>11.68647395571073</v>
      </c>
      <c r="AD510" s="34">
        <v>13.017919401327768</v>
      </c>
      <c r="AE510" s="39">
        <v>13.734857997375476</v>
      </c>
      <c r="AF510" s="39">
        <v>11.076498384980223</v>
      </c>
      <c r="AG510" s="39">
        <v>7.0889589663873425</v>
      </c>
      <c r="AH510" s="35">
        <v>3322.6475815044178</v>
      </c>
      <c r="AI510" s="35">
        <v>6954.1767174330998</v>
      </c>
      <c r="AJ510" s="35">
        <v>10705.298510005154</v>
      </c>
      <c r="AK510" s="35">
        <v>2272.4062276095165</v>
      </c>
      <c r="AL510" s="35">
        <v>4699.3556782359556</v>
      </c>
      <c r="AM510" s="35">
        <v>8561.6962655008065</v>
      </c>
      <c r="AN510" s="38">
        <v>9.6174868236174965E-2</v>
      </c>
      <c r="AO510" s="38">
        <v>9.4351456029118583E-2</v>
      </c>
      <c r="AP510" s="38">
        <v>8.1424469912118019E-2</v>
      </c>
      <c r="AQ510" s="36">
        <v>16.933081077340514</v>
      </c>
      <c r="AR510" s="36">
        <v>10.681253821288598</v>
      </c>
      <c r="AS510" s="36">
        <v>12.059979358973893</v>
      </c>
      <c r="AT510" s="36">
        <v>10.91210079478158</v>
      </c>
      <c r="AU510" s="36">
        <v>22.582804041222417</v>
      </c>
      <c r="AV510" s="36">
        <v>66.604183581001593</v>
      </c>
      <c r="AW510" s="36">
        <v>149.07640821337205</v>
      </c>
      <c r="AX510" s="36">
        <v>122.54630718339112</v>
      </c>
      <c r="AY510" s="36">
        <v>90.881161606374008</v>
      </c>
      <c r="AZ510" s="40">
        <v>0.99557513691358568</v>
      </c>
      <c r="BA510" s="40">
        <v>0.99591516892625076</v>
      </c>
      <c r="BB510" s="40">
        <v>0.99508876022168435</v>
      </c>
      <c r="BC510" s="40">
        <v>0.99519799732010916</v>
      </c>
      <c r="BD510" s="40">
        <v>0.9951944892901361</v>
      </c>
      <c r="BE510" s="40">
        <v>0.99222067899682664</v>
      </c>
      <c r="BF510" s="36">
        <v>124.77272098290592</v>
      </c>
      <c r="BG510" s="36">
        <v>127.18404680789007</v>
      </c>
      <c r="BH510" s="36">
        <v>147.37584430026601</v>
      </c>
      <c r="BJ510" s="41"/>
      <c r="BK510" s="41"/>
      <c r="BL510" s="35">
        <v>31</v>
      </c>
      <c r="BM510" s="35">
        <v>25</v>
      </c>
      <c r="BN510" s="35">
        <v>16</v>
      </c>
      <c r="BO510" s="35">
        <v>2418</v>
      </c>
      <c r="BP510" s="35">
        <v>1200</v>
      </c>
      <c r="BQ510" s="35">
        <v>384</v>
      </c>
      <c r="BR510" s="35">
        <v>4002</v>
      </c>
      <c r="BS510" s="34">
        <v>126.84502466519673</v>
      </c>
      <c r="BT510" s="35">
        <v>11</v>
      </c>
      <c r="BU510" s="35">
        <v>21</v>
      </c>
      <c r="BV510" s="35">
        <v>46</v>
      </c>
      <c r="BW510" s="35">
        <v>22</v>
      </c>
      <c r="BX510" s="37"/>
      <c r="BY510" s="40">
        <v>0.98760081561137414</v>
      </c>
      <c r="CA510" s="38">
        <v>9.32313125980678E-2</v>
      </c>
      <c r="CB510" s="38">
        <v>9.4212787375378984E-2</v>
      </c>
      <c r="CC510" s="36">
        <v>41.900036831696823</v>
      </c>
      <c r="CD510" s="36">
        <v>39.674314257603001</v>
      </c>
      <c r="CE510" s="35">
        <v>136.80388168246697</v>
      </c>
      <c r="CF510" s="36">
        <v>22.103361215234109</v>
      </c>
      <c r="CG510" s="42">
        <v>0.98760081561137414</v>
      </c>
      <c r="CH510" s="35">
        <v>3603.5973108933704</v>
      </c>
      <c r="CI510" s="42">
        <v>0.99441941728422778</v>
      </c>
      <c r="CJ510" s="42">
        <v>0.99472050381879262</v>
      </c>
      <c r="CK510" s="43">
        <v>0.84975545320655976</v>
      </c>
      <c r="CM510" s="39"/>
      <c r="CN510" s="35"/>
      <c r="CO510" s="42">
        <v>0.99421558318637593</v>
      </c>
      <c r="CQ510" s="37">
        <v>1.0438698324935685</v>
      </c>
    </row>
    <row r="511" spans="1:95" ht="11.25" customHeight="1">
      <c r="A511" s="33">
        <v>44219</v>
      </c>
      <c r="B511" s="34">
        <v>183.27741734186807</v>
      </c>
      <c r="C511" s="35">
        <v>166.10774487257004</v>
      </c>
      <c r="D511" s="35">
        <v>166.10774487257004</v>
      </c>
      <c r="E511" s="35">
        <v>154.46895150343576</v>
      </c>
      <c r="F511" s="34">
        <v>141.41664107640585</v>
      </c>
      <c r="G511" s="36">
        <v>14.003400524457296</v>
      </c>
      <c r="H511" s="34">
        <v>14.003400524457296</v>
      </c>
      <c r="I511" s="34">
        <v>3456.4670130411782</v>
      </c>
      <c r="J511" s="35">
        <v>1036.4218929658705</v>
      </c>
      <c r="K511" s="35">
        <v>331.65500574907861</v>
      </c>
      <c r="L511" s="34">
        <v>611.28329849243164</v>
      </c>
      <c r="M511" s="34">
        <v>21.730278789997101</v>
      </c>
      <c r="N511" s="35">
        <v>10.86513939499855</v>
      </c>
      <c r="O511" s="35">
        <v>20.742538844997235</v>
      </c>
      <c r="P511" s="35">
        <v>45.436037469993934</v>
      </c>
      <c r="Q511" s="34">
        <v>9242.8820393880214</v>
      </c>
      <c r="R511" s="34">
        <v>380.45858097076416</v>
      </c>
      <c r="U511" s="36">
        <v>23.853355513678657</v>
      </c>
      <c r="V511" s="38">
        <v>1.0399213743592686</v>
      </c>
      <c r="W511" s="36">
        <v>17.144026001894265</v>
      </c>
      <c r="X511" s="35">
        <v>4067.7503115336099</v>
      </c>
      <c r="Y511" s="34">
        <v>2088.3901143262292</v>
      </c>
      <c r="Z511" s="35">
        <v>1979.3601972073807</v>
      </c>
      <c r="AA511" s="34">
        <v>942.9383042415102</v>
      </c>
      <c r="AB511" s="34">
        <v>17.169672469298046</v>
      </c>
      <c r="AC511" s="34">
        <v>11.638793369134268</v>
      </c>
      <c r="AD511" s="34">
        <v>13.068646957476934</v>
      </c>
      <c r="AE511" s="39">
        <v>13.769605149403709</v>
      </c>
      <c r="AF511" s="39">
        <v>11.104520281777184</v>
      </c>
      <c r="AG511" s="39">
        <v>7.1068929803373981</v>
      </c>
      <c r="AH511" s="35">
        <v>3493.6732625123141</v>
      </c>
      <c r="AI511" s="35">
        <v>7310.9128619344083</v>
      </c>
      <c r="AJ511" s="35">
        <v>11252.835966868342</v>
      </c>
      <c r="AK511" s="35">
        <v>2389.5418730567849</v>
      </c>
      <c r="AL511" s="35">
        <v>4940.8840329090381</v>
      </c>
      <c r="AM511" s="35">
        <v>9000.2921807001712</v>
      </c>
      <c r="AN511" s="38">
        <v>9.6234618237133182E-2</v>
      </c>
      <c r="AO511" s="38">
        <v>9.4899947394083431E-2</v>
      </c>
      <c r="AP511" s="38">
        <v>8.2886787186326624E-2</v>
      </c>
      <c r="AQ511" s="36">
        <v>16.842309715970163</v>
      </c>
      <c r="AR511" s="36">
        <v>10.595821125353348</v>
      </c>
      <c r="AS511" s="36">
        <v>12.057723883955608</v>
      </c>
      <c r="AT511" s="36">
        <v>11.19903649297037</v>
      </c>
      <c r="AU511" s="36">
        <v>23.179949594320966</v>
      </c>
      <c r="AV511" s="36">
        <v>68.376313626110942</v>
      </c>
      <c r="AW511" s="36">
        <v>148.79579691445281</v>
      </c>
      <c r="AX511" s="36">
        <v>121.68424019322539</v>
      </c>
      <c r="AY511" s="36">
        <v>89.165115049312632</v>
      </c>
      <c r="AZ511" s="40">
        <v>0.99545304498845233</v>
      </c>
      <c r="BA511" s="40">
        <v>0.99580185677161404</v>
      </c>
      <c r="BB511" s="40">
        <v>0.99495171528237447</v>
      </c>
      <c r="BC511" s="40">
        <v>0.99531331230507214</v>
      </c>
      <c r="BD511" s="40">
        <v>0.99530854206657571</v>
      </c>
      <c r="BE511" s="40">
        <v>0.99240287845624231</v>
      </c>
      <c r="BF511" s="36">
        <v>124.69525228884494</v>
      </c>
      <c r="BG511" s="36">
        <v>126.4489636666347</v>
      </c>
      <c r="BH511" s="36">
        <v>144.77578884828068</v>
      </c>
      <c r="BJ511" s="41"/>
      <c r="BK511" s="41"/>
      <c r="BL511" s="35">
        <v>31</v>
      </c>
      <c r="BM511" s="35">
        <v>25</v>
      </c>
      <c r="BN511" s="35">
        <v>16</v>
      </c>
      <c r="BO511" s="35">
        <v>2418</v>
      </c>
      <c r="BP511" s="35">
        <v>1200</v>
      </c>
      <c r="BQ511" s="35">
        <v>384</v>
      </c>
      <c r="BR511" s="35">
        <v>4002</v>
      </c>
      <c r="BS511" s="34">
        <v>127.36115527153015</v>
      </c>
      <c r="BT511" s="35">
        <v>11</v>
      </c>
      <c r="BU511" s="35">
        <v>21</v>
      </c>
      <c r="BV511" s="35">
        <v>46</v>
      </c>
      <c r="BW511" s="35">
        <v>22</v>
      </c>
      <c r="BX511" s="37"/>
      <c r="BY511" s="40">
        <v>0.98725940329512762</v>
      </c>
      <c r="CA511" s="38">
        <v>9.3671870599228213E-2</v>
      </c>
      <c r="CB511" s="38">
        <v>9.4553665679619578E-2</v>
      </c>
      <c r="CC511" s="36">
        <v>41.877112795909248</v>
      </c>
      <c r="CD511" s="36">
        <v>39.495854725279123</v>
      </c>
      <c r="CE511" s="35">
        <v>135.97908912357678</v>
      </c>
      <c r="CF511" s="36">
        <v>22.687416667263644</v>
      </c>
      <c r="CG511" s="42">
        <v>0.98725940329512762</v>
      </c>
      <c r="CH511" s="35">
        <v>3788.8768830412337</v>
      </c>
      <c r="CI511" s="42">
        <v>0.99426471762984425</v>
      </c>
      <c r="CJ511" s="42">
        <v>0.99484611641294063</v>
      </c>
      <c r="CK511" s="43">
        <v>0.84972447872249868</v>
      </c>
      <c r="CM511" s="39"/>
      <c r="CN511" s="35"/>
      <c r="CO511" s="42">
        <v>0.99406273674171486</v>
      </c>
      <c r="CQ511" s="37">
        <v>1.0399213743592686</v>
      </c>
    </row>
    <row r="512" spans="1:95" ht="11.25" customHeight="1">
      <c r="A512" s="33">
        <v>44218</v>
      </c>
      <c r="B512" s="34">
        <v>182.23011064529419</v>
      </c>
      <c r="C512" s="35">
        <v>165.05353200435638</v>
      </c>
      <c r="D512" s="35">
        <v>165.05353200435638</v>
      </c>
      <c r="E512" s="35">
        <v>153.45893888672194</v>
      </c>
      <c r="F512" s="34">
        <v>140.44701528549194</v>
      </c>
      <c r="G512" s="36">
        <v>14.082485725482305</v>
      </c>
      <c r="H512" s="34">
        <v>14.082485725482305</v>
      </c>
      <c r="I512" s="34">
        <v>3470.0699564615884</v>
      </c>
      <c r="J512" s="35">
        <v>1040.5007365701915</v>
      </c>
      <c r="K512" s="35">
        <v>332.96023570246126</v>
      </c>
      <c r="L512" s="34">
        <v>611.65788269042969</v>
      </c>
      <c r="M512" s="34">
        <v>22.607385377089184</v>
      </c>
      <c r="N512" s="35">
        <v>11.303692688544592</v>
      </c>
      <c r="O512" s="35">
        <v>21.579776950857859</v>
      </c>
      <c r="P512" s="35">
        <v>47.269987606641017</v>
      </c>
      <c r="Q512" s="34">
        <v>9436.4452819824219</v>
      </c>
      <c r="R512" s="34">
        <v>378.83295122782391</v>
      </c>
      <c r="U512" s="36">
        <v>24.25039061793575</v>
      </c>
      <c r="V512" s="38">
        <v>1.0258859808060072</v>
      </c>
      <c r="W512" s="36">
        <v>17.83601611766127</v>
      </c>
      <c r="X512" s="35">
        <v>4081.7278391520181</v>
      </c>
      <c r="Y512" s="34">
        <v>2096.6089841889357</v>
      </c>
      <c r="Z512" s="35">
        <v>1985.1188549630824</v>
      </c>
      <c r="AA512" s="34">
        <v>944.61811839289089</v>
      </c>
      <c r="AB512" s="34">
        <v>17.176578640937805</v>
      </c>
      <c r="AC512" s="34">
        <v>11.594593117634455</v>
      </c>
      <c r="AD512" s="34">
        <v>13.01836766799291</v>
      </c>
      <c r="AE512" s="39">
        <v>13.823795500146829</v>
      </c>
      <c r="AF512" s="39">
        <v>11.148222177537766</v>
      </c>
      <c r="AG512" s="39">
        <v>7.1348621936241701</v>
      </c>
      <c r="AH512" s="35">
        <v>3534.5547667437622</v>
      </c>
      <c r="AI512" s="35">
        <v>7404.1111443527125</v>
      </c>
      <c r="AJ512" s="35">
        <v>11408.858953375049</v>
      </c>
      <c r="AK512" s="35">
        <v>2416.923248487456</v>
      </c>
      <c r="AL512" s="35">
        <v>5000.9687731146205</v>
      </c>
      <c r="AM512" s="35">
        <v>9119.6926359613426</v>
      </c>
      <c r="AN512" s="38">
        <v>9.6126340527279031E-2</v>
      </c>
      <c r="AO512" s="38">
        <v>9.5087368405253017E-2</v>
      </c>
      <c r="AP512" s="38">
        <v>8.3644049367257611E-2</v>
      </c>
      <c r="AQ512" s="36">
        <v>16.766932954604712</v>
      </c>
      <c r="AR512" s="36">
        <v>10.515407032668779</v>
      </c>
      <c r="AS512" s="36">
        <v>11.987558030285346</v>
      </c>
      <c r="AT512" s="36">
        <v>11.408325117271088</v>
      </c>
      <c r="AU512" s="36">
        <v>23.596763980027369</v>
      </c>
      <c r="AV512" s="36">
        <v>69.52988856935913</v>
      </c>
      <c r="AW512" s="36">
        <v>147.53123782034842</v>
      </c>
      <c r="AX512" s="36">
        <v>120.27680473923807</v>
      </c>
      <c r="AY512" s="36">
        <v>87.508378118851155</v>
      </c>
      <c r="AZ512" s="40">
        <v>0.99532310647612876</v>
      </c>
      <c r="BA512" s="40">
        <v>0.99568488068414429</v>
      </c>
      <c r="BB512" s="40">
        <v>0.99481671263566018</v>
      </c>
      <c r="BC512" s="40">
        <v>0.99527981489506934</v>
      </c>
      <c r="BD512" s="40">
        <v>0.99528156142328172</v>
      </c>
      <c r="BE512" s="40">
        <v>0.99237585175895238</v>
      </c>
      <c r="BF512" s="36">
        <v>124.8357103180746</v>
      </c>
      <c r="BG512" s="36">
        <v>126.19972769524107</v>
      </c>
      <c r="BH512" s="36">
        <v>143.46507720246012</v>
      </c>
      <c r="BJ512" s="41"/>
      <c r="BK512" s="41"/>
      <c r="BL512" s="35">
        <v>31</v>
      </c>
      <c r="BM512" s="35">
        <v>25</v>
      </c>
      <c r="BN512" s="35">
        <v>16</v>
      </c>
      <c r="BO512" s="35">
        <v>2418</v>
      </c>
      <c r="BP512" s="35">
        <v>1200</v>
      </c>
      <c r="BQ512" s="35">
        <v>384</v>
      </c>
      <c r="BR512" s="35">
        <v>4002</v>
      </c>
      <c r="BS512" s="34">
        <v>126.36713250478108</v>
      </c>
      <c r="BT512" s="35">
        <v>11</v>
      </c>
      <c r="BU512" s="35">
        <v>21</v>
      </c>
      <c r="BV512" s="35">
        <v>46</v>
      </c>
      <c r="BW512" s="35">
        <v>22</v>
      </c>
      <c r="BX512" s="37"/>
      <c r="BY512" s="40">
        <v>0.98689283634575764</v>
      </c>
      <c r="CA512" s="38">
        <v>9.3796702862627271E-2</v>
      </c>
      <c r="CB512" s="38">
        <v>9.4617103557793916E-2</v>
      </c>
      <c r="CC512" s="36">
        <v>41.78953942656517</v>
      </c>
      <c r="CD512" s="36">
        <v>39.269898017558837</v>
      </c>
      <c r="CE512" s="35">
        <v>134.5945813926246</v>
      </c>
      <c r="CF512" s="36">
        <v>23.095727383071157</v>
      </c>
      <c r="CG512" s="42">
        <v>0.98689283634575764</v>
      </c>
      <c r="CH512" s="35">
        <v>3834.8937818064396</v>
      </c>
      <c r="CI512" s="42">
        <v>0.99410482097722153</v>
      </c>
      <c r="CJ512" s="42">
        <v>0.99481573968231862</v>
      </c>
      <c r="CK512" s="43">
        <v>0.85014731339424576</v>
      </c>
      <c r="CM512" s="39"/>
      <c r="CN512" s="35"/>
      <c r="CO512" s="42">
        <v>0.99395588243359845</v>
      </c>
      <c r="CQ512" s="37">
        <v>1.0258859808060072</v>
      </c>
    </row>
    <row r="513" spans="1:95" ht="11.25" customHeight="1">
      <c r="A513" s="33">
        <v>44217</v>
      </c>
      <c r="B513" s="34">
        <v>182.0185388964276</v>
      </c>
      <c r="C513" s="35">
        <v>164.80136636246084</v>
      </c>
      <c r="D513" s="35">
        <v>164.80136636246084</v>
      </c>
      <c r="E513" s="35">
        <v>153.2511587586514</v>
      </c>
      <c r="F513" s="34">
        <v>140.19099585954532</v>
      </c>
      <c r="G513" s="36">
        <v>14.057017969530682</v>
      </c>
      <c r="H513" s="34">
        <v>14.057017969530682</v>
      </c>
      <c r="I513" s="34">
        <v>3465.8458166787791</v>
      </c>
      <c r="J513" s="35">
        <v>1039.2341279396639</v>
      </c>
      <c r="K513" s="35">
        <v>332.55492094069245</v>
      </c>
      <c r="L513" s="34">
        <v>612.22462782748914</v>
      </c>
      <c r="M513" s="34">
        <v>23.434836875560674</v>
      </c>
      <c r="N513" s="35">
        <v>11.717418437780337</v>
      </c>
      <c r="O513" s="35">
        <v>22.369617017580644</v>
      </c>
      <c r="P513" s="35">
        <v>49.000113467081405</v>
      </c>
      <c r="Q513" s="34">
        <v>9542.0466592478206</v>
      </c>
      <c r="R513" s="34">
        <v>377.57763849302779</v>
      </c>
      <c r="U513" s="36">
        <v>24.464871938703112</v>
      </c>
      <c r="V513" s="38">
        <v>1.0183982943893699</v>
      </c>
      <c r="W513" s="36">
        <v>18.488831028238103</v>
      </c>
      <c r="X513" s="35">
        <v>4078.0704445062684</v>
      </c>
      <c r="Y513" s="34">
        <v>2094.0567677984227</v>
      </c>
      <c r="Z513" s="35">
        <v>1984.0136767078454</v>
      </c>
      <c r="AA513" s="34">
        <v>944.7795487681816</v>
      </c>
      <c r="AB513" s="34">
        <v>17.217172533966774</v>
      </c>
      <c r="AC513" s="34">
        <v>11.550207603809445</v>
      </c>
      <c r="AD513" s="34">
        <v>12.985973469046659</v>
      </c>
      <c r="AE513" s="39">
        <v>13.806967699769821</v>
      </c>
      <c r="AF513" s="39">
        <v>11.134651370782114</v>
      </c>
      <c r="AG513" s="39">
        <v>7.1261768773005523</v>
      </c>
      <c r="AH513" s="35">
        <v>3530.4970897728226</v>
      </c>
      <c r="AI513" s="35">
        <v>7389.3505118260173</v>
      </c>
      <c r="AJ513" s="35">
        <v>11376.562942442371</v>
      </c>
      <c r="AK513" s="35">
        <v>2414.7757839030364</v>
      </c>
      <c r="AL513" s="35">
        <v>4993.3709575029025</v>
      </c>
      <c r="AM513" s="35">
        <v>9097.9674884107735</v>
      </c>
      <c r="AN513" s="38">
        <v>9.5433808263863329E-2</v>
      </c>
      <c r="AO513" s="38">
        <v>9.4406043479555765E-2</v>
      </c>
      <c r="AP513" s="38">
        <v>8.3017054747632463E-2</v>
      </c>
      <c r="AQ513" s="36">
        <v>16.826368288830476</v>
      </c>
      <c r="AR513" s="36">
        <v>10.480216310343236</v>
      </c>
      <c r="AS513" s="36">
        <v>11.949341285364037</v>
      </c>
      <c r="AT513" s="36">
        <v>11.735703008644998</v>
      </c>
      <c r="AU513" s="36">
        <v>24.289240455417048</v>
      </c>
      <c r="AV513" s="36">
        <v>71.632239335383346</v>
      </c>
      <c r="AW513" s="36">
        <v>147.33764283258725</v>
      </c>
      <c r="AX513" s="36">
        <v>120.11423788859884</v>
      </c>
      <c r="AY513" s="36">
        <v>87.419222464849213</v>
      </c>
      <c r="AZ513" s="40">
        <v>0.99514761638911198</v>
      </c>
      <c r="BA513" s="40">
        <v>0.99552013715624932</v>
      </c>
      <c r="BB513" s="40">
        <v>0.99461416920542967</v>
      </c>
      <c r="BC513" s="40">
        <v>0.99514004443523263</v>
      </c>
      <c r="BD513" s="40">
        <v>0.99513570278232177</v>
      </c>
      <c r="BE513" s="40">
        <v>0.99212656679344802</v>
      </c>
      <c r="BF513" s="36">
        <v>125.7416026700035</v>
      </c>
      <c r="BG513" s="36">
        <v>127.11050646454299</v>
      </c>
      <c r="BH513" s="36">
        <v>144.54861156517029</v>
      </c>
      <c r="BJ513" s="41"/>
      <c r="BK513" s="41"/>
      <c r="BL513" s="35">
        <v>31</v>
      </c>
      <c r="BM513" s="35">
        <v>25</v>
      </c>
      <c r="BN513" s="35">
        <v>16</v>
      </c>
      <c r="BO513" s="35">
        <v>2418</v>
      </c>
      <c r="BP513" s="35">
        <v>1200</v>
      </c>
      <c r="BQ513" s="35">
        <v>384</v>
      </c>
      <c r="BR513" s="35">
        <v>4002</v>
      </c>
      <c r="BS513" s="34">
        <v>126.17550162381904</v>
      </c>
      <c r="BT513" s="35">
        <v>11</v>
      </c>
      <c r="BU513" s="35">
        <v>21</v>
      </c>
      <c r="BV513" s="35">
        <v>46</v>
      </c>
      <c r="BW513" s="35">
        <v>22</v>
      </c>
      <c r="BX513" s="37"/>
      <c r="BY513" s="40">
        <v>0.9864038024971864</v>
      </c>
      <c r="CA513" s="38">
        <v>9.3118242970287965E-2</v>
      </c>
      <c r="CB513" s="38">
        <v>9.3934220285002326E-2</v>
      </c>
      <c r="CC513" s="36">
        <v>41.753353606822884</v>
      </c>
      <c r="CD513" s="36">
        <v>39.255925884537746</v>
      </c>
      <c r="CE513" s="35">
        <v>134.44807871653916</v>
      </c>
      <c r="CF513" s="36">
        <v>23.772469944449742</v>
      </c>
      <c r="CG513" s="42">
        <v>0.9864038024971864</v>
      </c>
      <c r="CH513" s="35">
        <v>3829.2335107523145</v>
      </c>
      <c r="CI513" s="42">
        <v>0.99388001885762345</v>
      </c>
      <c r="CJ513" s="42">
        <v>0.99465649868361572</v>
      </c>
      <c r="CK513" s="43">
        <v>0.84987394500449553</v>
      </c>
      <c r="CM513" s="39"/>
      <c r="CN513" s="35"/>
      <c r="CO513" s="42">
        <v>0.99377877991003138</v>
      </c>
      <c r="CQ513" s="37">
        <v>1.0183982943893699</v>
      </c>
    </row>
    <row r="514" spans="1:95" ht="11.25" customHeight="1">
      <c r="A514" s="33">
        <v>44216</v>
      </c>
      <c r="B514" s="34">
        <v>184.28694899876913</v>
      </c>
      <c r="C514" s="35">
        <v>166.98095351457596</v>
      </c>
      <c r="D514" s="35">
        <v>166.98095351457596</v>
      </c>
      <c r="E514" s="35">
        <v>155.33526030182838</v>
      </c>
      <c r="F514" s="34">
        <v>142.38556416829428</v>
      </c>
      <c r="G514" s="36">
        <v>13.956748972336451</v>
      </c>
      <c r="H514" s="34">
        <v>13.956748972336451</v>
      </c>
      <c r="I514" s="34">
        <v>3469.7248560587564</v>
      </c>
      <c r="J514" s="35">
        <v>1040.3972581885328</v>
      </c>
      <c r="K514" s="35">
        <v>332.92712262033046</v>
      </c>
      <c r="L514" s="34">
        <v>613.17890230814612</v>
      </c>
      <c r="M514" s="34">
        <v>23.183167695999146</v>
      </c>
      <c r="N514" s="35">
        <v>11.591583847999573</v>
      </c>
      <c r="O514" s="35">
        <v>22.129387346181005</v>
      </c>
      <c r="P514" s="35">
        <v>48.473896091634572</v>
      </c>
      <c r="Q514" s="34">
        <v>9725.8234354654942</v>
      </c>
      <c r="R514" s="34">
        <v>382.64736588795978</v>
      </c>
      <c r="U514" s="36">
        <v>24.111068866871026</v>
      </c>
      <c r="V514" s="38">
        <v>1.0307851070102967</v>
      </c>
      <c r="W514" s="36">
        <v>18.290277526003962</v>
      </c>
      <c r="X514" s="35">
        <v>4082.9037583669024</v>
      </c>
      <c r="Y514" s="34">
        <v>2096.4004752498936</v>
      </c>
      <c r="Z514" s="35">
        <v>1986.5032831170092</v>
      </c>
      <c r="AA514" s="34">
        <v>946.10602492847659</v>
      </c>
      <c r="AB514" s="34">
        <v>17.305995484193165</v>
      </c>
      <c r="AC514" s="34">
        <v>11.645693212747574</v>
      </c>
      <c r="AD514" s="34">
        <v>12.969629188378653</v>
      </c>
      <c r="AE514" s="39">
        <v>13.822420715933363</v>
      </c>
      <c r="AF514" s="39">
        <v>11.147113480591424</v>
      </c>
      <c r="AG514" s="39">
        <v>7.1341526275785103</v>
      </c>
      <c r="AH514" s="35">
        <v>3601.3180856507911</v>
      </c>
      <c r="AI514" s="35">
        <v>7537.2174564818861</v>
      </c>
      <c r="AJ514" s="35">
        <v>11603.250772724921</v>
      </c>
      <c r="AK514" s="35">
        <v>2463.1656380801824</v>
      </c>
      <c r="AL514" s="35">
        <v>5093.4295484745971</v>
      </c>
      <c r="AM514" s="35">
        <v>9279.6664944128406</v>
      </c>
      <c r="AN514" s="38">
        <v>9.5355435102322555E-2</v>
      </c>
      <c r="AO514" s="38">
        <v>9.4302532191957278E-2</v>
      </c>
      <c r="AP514" s="38">
        <v>8.2861620720097048E-2</v>
      </c>
      <c r="AQ514" s="36">
        <v>16.882574950819656</v>
      </c>
      <c r="AR514" s="36">
        <v>10.546237692302553</v>
      </c>
      <c r="AS514" s="36">
        <v>11.908127020266532</v>
      </c>
      <c r="AT514" s="36">
        <v>11.532923662924087</v>
      </c>
      <c r="AU514" s="36">
        <v>23.869568833612561</v>
      </c>
      <c r="AV514" s="36">
        <v>70.399188471492096</v>
      </c>
      <c r="AW514" s="36">
        <v>149.41933201317519</v>
      </c>
      <c r="AX514" s="36">
        <v>121.84485713022364</v>
      </c>
      <c r="AY514" s="36">
        <v>88.747700271118859</v>
      </c>
      <c r="AZ514" s="40">
        <v>0.99529402989843829</v>
      </c>
      <c r="BA514" s="40">
        <v>0.99565530707049665</v>
      </c>
      <c r="BB514" s="40">
        <v>0.99477633208900129</v>
      </c>
      <c r="BC514" s="40">
        <v>0.99531784485597441</v>
      </c>
      <c r="BD514" s="40">
        <v>0.99531365485544776</v>
      </c>
      <c r="BE514" s="40">
        <v>0.99241360791210775</v>
      </c>
      <c r="BF514" s="36">
        <v>125.84495039137751</v>
      </c>
      <c r="BG514" s="36">
        <v>127.25002946446264</v>
      </c>
      <c r="BH514" s="36">
        <v>144.8197596874852</v>
      </c>
      <c r="BJ514" s="41"/>
      <c r="BK514" s="41"/>
      <c r="BL514" s="35">
        <v>31</v>
      </c>
      <c r="BM514" s="35">
        <v>25</v>
      </c>
      <c r="BN514" s="35">
        <v>16</v>
      </c>
      <c r="BO514" s="35">
        <v>2418</v>
      </c>
      <c r="BP514" s="35">
        <v>1200</v>
      </c>
      <c r="BQ514" s="35">
        <v>384</v>
      </c>
      <c r="BR514" s="35">
        <v>4002</v>
      </c>
      <c r="BS514" s="34">
        <v>128.3940577507019</v>
      </c>
      <c r="BT514" s="35">
        <v>11</v>
      </c>
      <c r="BU514" s="35">
        <v>21</v>
      </c>
      <c r="BV514" s="35">
        <v>46</v>
      </c>
      <c r="BW514" s="35">
        <v>22</v>
      </c>
      <c r="BX514" s="37"/>
      <c r="BY514" s="40">
        <v>0.98681383665366873</v>
      </c>
      <c r="CA514" s="38">
        <v>9.3019495869849589E-2</v>
      </c>
      <c r="CB514" s="38">
        <v>9.3840915308416289E-2</v>
      </c>
      <c r="CC514" s="36">
        <v>41.92131788531939</v>
      </c>
      <c r="CD514" s="36">
        <v>39.33693966338874</v>
      </c>
      <c r="CE514" s="35">
        <v>136.31581866504962</v>
      </c>
      <c r="CF514" s="36">
        <v>23.362069615108343</v>
      </c>
      <c r="CG514" s="42">
        <v>0.98681383665366873</v>
      </c>
      <c r="CH514" s="35">
        <v>3905.9075224642502</v>
      </c>
      <c r="CI514" s="42">
        <v>0.99406458868709391</v>
      </c>
      <c r="CJ514" s="42">
        <v>0.99485182614478729</v>
      </c>
      <c r="CK514" s="43">
        <v>0.84981793875214728</v>
      </c>
      <c r="CM514" s="39"/>
      <c r="CN514" s="35"/>
      <c r="CO514" s="42">
        <v>0.99388618106690718</v>
      </c>
      <c r="CQ514" s="37">
        <v>1.0307851070102967</v>
      </c>
    </row>
    <row r="515" spans="1:95" ht="11.25" customHeight="1">
      <c r="A515" s="33">
        <v>44215</v>
      </c>
      <c r="B515" s="34">
        <v>182.74637361852135</v>
      </c>
      <c r="C515" s="35">
        <v>165.45806107869964</v>
      </c>
      <c r="D515" s="35">
        <v>165.45806107869964</v>
      </c>
      <c r="E515" s="35">
        <v>153.68086796272092</v>
      </c>
      <c r="F515" s="34">
        <v>140.51197405559262</v>
      </c>
      <c r="G515" s="36">
        <v>13.969410012408</v>
      </c>
      <c r="H515" s="34">
        <v>13.969410012408</v>
      </c>
      <c r="I515" s="34">
        <v>3470.2490145055258</v>
      </c>
      <c r="J515" s="35">
        <v>1033.8160501986097</v>
      </c>
      <c r="K515" s="35">
        <v>328.61675040864003</v>
      </c>
      <c r="L515" s="34">
        <v>613.03739370950836</v>
      </c>
      <c r="M515" s="34">
        <v>21.692702665561583</v>
      </c>
      <c r="N515" s="35">
        <v>11.310090819693036</v>
      </c>
      <c r="O515" s="35">
        <v>21.873045799360792</v>
      </c>
      <c r="P515" s="35">
        <v>47.043794616764202</v>
      </c>
      <c r="Q515" s="34">
        <v>9249.1992306592983</v>
      </c>
      <c r="R515" s="34">
        <v>379.2096263606374</v>
      </c>
      <c r="U515" s="36">
        <v>24.019821264125678</v>
      </c>
      <c r="V515" s="38">
        <v>1.0340089251159397</v>
      </c>
      <c r="W515" s="36">
        <v>17.840701713215175</v>
      </c>
      <c r="X515" s="35">
        <v>4083.286408215034</v>
      </c>
      <c r="Y515" s="34">
        <v>2107.8162138982757</v>
      </c>
      <c r="Z515" s="35">
        <v>1975.4701943167581</v>
      </c>
      <c r="AA515" s="34">
        <v>941.65414411814845</v>
      </c>
      <c r="AB515" s="34">
        <v>17.288312539821717</v>
      </c>
      <c r="AC515" s="34">
        <v>11.777193115978706</v>
      </c>
      <c r="AD515" s="34">
        <v>13.027038702150671</v>
      </c>
      <c r="AE515" s="39">
        <v>13.897689322406213</v>
      </c>
      <c r="AF515" s="39">
        <v>11.076600537842246</v>
      </c>
      <c r="AG515" s="39">
        <v>7.0417875087565722</v>
      </c>
      <c r="AH515" s="35">
        <v>3440.819162403071</v>
      </c>
      <c r="AI515" s="35">
        <v>7194.3855776172386</v>
      </c>
      <c r="AJ515" s="35">
        <v>11025.695469787495</v>
      </c>
      <c r="AK515" s="35">
        <v>2346.0902092650958</v>
      </c>
      <c r="AL515" s="35">
        <v>4864.3775971766272</v>
      </c>
      <c r="AM515" s="35">
        <v>8839.0708037878503</v>
      </c>
      <c r="AN515" s="38">
        <v>9.6796717105285257E-2</v>
      </c>
      <c r="AO515" s="38">
        <v>9.4353214459682769E-2</v>
      </c>
      <c r="AP515" s="38">
        <v>8.1658923845601944E-2</v>
      </c>
      <c r="AQ515" s="36">
        <v>16.909814477527533</v>
      </c>
      <c r="AR515" s="36">
        <v>10.750357542096358</v>
      </c>
      <c r="AS515" s="36">
        <v>12.013885031689947</v>
      </c>
      <c r="AT515" s="36">
        <v>11.915884436382999</v>
      </c>
      <c r="AU515" s="36">
        <v>24.624515446623317</v>
      </c>
      <c r="AV515" s="36">
        <v>71.020626272080946</v>
      </c>
      <c r="AW515" s="36">
        <v>148.45890674397549</v>
      </c>
      <c r="AX515" s="36">
        <v>121.38753175141595</v>
      </c>
      <c r="AY515" s="36">
        <v>89.166875950893328</v>
      </c>
      <c r="AZ515" s="40">
        <v>0.99517917479258577</v>
      </c>
      <c r="BA515" s="40">
        <v>0.99550342353931243</v>
      </c>
      <c r="BB515" s="40">
        <v>0.9946777443397552</v>
      </c>
      <c r="BC515" s="40">
        <v>0.99492096067349622</v>
      </c>
      <c r="BD515" s="40">
        <v>0.99493778701289226</v>
      </c>
      <c r="BE515" s="40">
        <v>0.99196514793821478</v>
      </c>
      <c r="BF515" s="36">
        <v>123.97114653121619</v>
      </c>
      <c r="BG515" s="36">
        <v>127.18167651964431</v>
      </c>
      <c r="BH515" s="36">
        <v>146.95270810437341</v>
      </c>
      <c r="BJ515" s="41"/>
      <c r="BK515" s="41"/>
      <c r="BL515" s="35">
        <v>31</v>
      </c>
      <c r="BM515" s="35">
        <v>24.707317073170731</v>
      </c>
      <c r="BN515" s="35">
        <v>15.707317073170731</v>
      </c>
      <c r="BO515" s="35">
        <v>2418</v>
      </c>
      <c r="BP515" s="35">
        <v>1185.9512195121952</v>
      </c>
      <c r="BQ515" s="35">
        <v>376.97560975609758</v>
      </c>
      <c r="BR515" s="35">
        <v>3980.9268292682927</v>
      </c>
      <c r="BS515" s="34">
        <v>126.56078794525891</v>
      </c>
      <c r="BT515" s="35">
        <v>10.707317073170731</v>
      </c>
      <c r="BU515" s="35">
        <v>20.707317073170731</v>
      </c>
      <c r="BV515" s="35">
        <v>44.536585365853661</v>
      </c>
      <c r="BW515" s="35">
        <v>20.536585365853657</v>
      </c>
      <c r="BX515" s="37"/>
      <c r="BY515" s="40">
        <v>0.98701414158946521</v>
      </c>
      <c r="CA515" s="38">
        <v>9.3592749337143136E-2</v>
      </c>
      <c r="CB515" s="38">
        <v>9.4635297376692559E-2</v>
      </c>
      <c r="CC515" s="36">
        <v>42.092544357951091</v>
      </c>
      <c r="CD515" s="36">
        <v>39.674057051313838</v>
      </c>
      <c r="CE515" s="35">
        <v>135.89058306971151</v>
      </c>
      <c r="CF515" s="36">
        <v>23.082651428058824</v>
      </c>
      <c r="CG515" s="42">
        <v>0.98701414158946521</v>
      </c>
      <c r="CH515" s="35">
        <v>3711.164612938428</v>
      </c>
      <c r="CI515" s="42">
        <v>0.99415474522743252</v>
      </c>
      <c r="CJ515" s="42">
        <v>0.99445341506445795</v>
      </c>
      <c r="CK515" s="43">
        <v>0.84986666806517475</v>
      </c>
      <c r="CM515" s="39"/>
      <c r="CN515" s="35"/>
      <c r="CO515" s="42">
        <v>0.99395930439161162</v>
      </c>
      <c r="CQ515" s="37">
        <v>1.0340089251159397</v>
      </c>
    </row>
    <row r="516" spans="1:95" ht="11.25" customHeight="1">
      <c r="A516" s="33">
        <v>44214</v>
      </c>
      <c r="B516" s="34">
        <v>180.68313153584799</v>
      </c>
      <c r="C516" s="35">
        <v>163.39436350266141</v>
      </c>
      <c r="D516" s="35">
        <v>163.39436350266141</v>
      </c>
      <c r="E516" s="35">
        <v>151.67947179079059</v>
      </c>
      <c r="F516" s="34">
        <v>138.44475984573364</v>
      </c>
      <c r="G516" s="36">
        <v>14.045199255148569</v>
      </c>
      <c r="H516" s="34">
        <v>14.045199255148569</v>
      </c>
      <c r="I516" s="34">
        <v>3468.1207021077475</v>
      </c>
      <c r="J516" s="35">
        <v>1016.6094271827291</v>
      </c>
      <c r="K516" s="35">
        <v>317.69044599460284</v>
      </c>
      <c r="L516" s="34">
        <v>612.98609670003259</v>
      </c>
      <c r="M516" s="34">
        <v>18.313874989748001</v>
      </c>
      <c r="N516" s="35">
        <v>10.772867641028236</v>
      </c>
      <c r="O516" s="35">
        <v>21.545735282056473</v>
      </c>
      <c r="P516" s="35">
        <v>44.168757328215762</v>
      </c>
      <c r="Q516" s="34">
        <v>8829.2022399902344</v>
      </c>
      <c r="R516" s="34">
        <v>375.4168809254964</v>
      </c>
      <c r="U516" s="36">
        <v>24.34249864684211</v>
      </c>
      <c r="V516" s="38">
        <v>1.0226623828007517</v>
      </c>
      <c r="W516" s="36">
        <v>16.989881333102549</v>
      </c>
      <c r="X516" s="35">
        <v>4081.1067988077803</v>
      </c>
      <c r="Y516" s="34">
        <v>2133.8208289304157</v>
      </c>
      <c r="Z516" s="35">
        <v>1947.2859698773646</v>
      </c>
      <c r="AA516" s="34">
        <v>930.67654269463537</v>
      </c>
      <c r="AB516" s="34">
        <v>17.288768033186596</v>
      </c>
      <c r="AC516" s="34">
        <v>11.714891711870829</v>
      </c>
      <c r="AD516" s="34">
        <v>13.003548701604208</v>
      </c>
      <c r="AE516" s="39">
        <v>14.069148322618124</v>
      </c>
      <c r="AF516" s="39">
        <v>10.892243862672096</v>
      </c>
      <c r="AG516" s="39">
        <v>6.807652414170061</v>
      </c>
      <c r="AH516" s="35">
        <v>3374.15019409568</v>
      </c>
      <c r="AI516" s="35">
        <v>7036.3133002771119</v>
      </c>
      <c r="AJ516" s="35">
        <v>10660.110855012164</v>
      </c>
      <c r="AK516" s="35">
        <v>2282.8566697849069</v>
      </c>
      <c r="AL516" s="35">
        <v>4764.5763076980074</v>
      </c>
      <c r="AM516" s="35">
        <v>8598.7442098347001</v>
      </c>
      <c r="AN516" s="38">
        <v>9.8122360348205803E-2</v>
      </c>
      <c r="AO516" s="38">
        <v>9.2998893509798106E-2</v>
      </c>
      <c r="AP516" s="38">
        <v>7.8894054423782473E-2</v>
      </c>
      <c r="AQ516" s="36">
        <v>17.038181242166694</v>
      </c>
      <c r="AR516" s="36">
        <v>10.912496129865239</v>
      </c>
      <c r="AS516" s="36">
        <v>12.120971189608747</v>
      </c>
      <c r="AT516" s="36">
        <v>11.678599886805317</v>
      </c>
      <c r="AU516" s="36">
        <v>24.084719887867575</v>
      </c>
      <c r="AV516" s="36">
        <v>65.537725855116634</v>
      </c>
      <c r="AW516" s="36">
        <v>146.63312925338673</v>
      </c>
      <c r="AX516" s="36">
        <v>119.77656552949769</v>
      </c>
      <c r="AY516" s="36">
        <v>88.244039300581107</v>
      </c>
      <c r="AZ516" s="40">
        <v>0.99528097064366139</v>
      </c>
      <c r="BA516" s="40">
        <v>0.99547793258190742</v>
      </c>
      <c r="BB516" s="40">
        <v>0.99486334792030462</v>
      </c>
      <c r="BC516" s="40">
        <v>0.99488421676166561</v>
      </c>
      <c r="BD516" s="40">
        <v>0.99494504477786316</v>
      </c>
      <c r="BE516" s="40">
        <v>0.99237822125466202</v>
      </c>
      <c r="BF516" s="36">
        <v>122.2962835118899</v>
      </c>
      <c r="BG516" s="36">
        <v>129.03379327556959</v>
      </c>
      <c r="BH516" s="36">
        <v>152.10271658167719</v>
      </c>
      <c r="BJ516" s="41"/>
      <c r="BK516" s="41"/>
      <c r="BL516" s="35">
        <v>31</v>
      </c>
      <c r="BM516" s="35">
        <v>24</v>
      </c>
      <c r="BN516" s="35">
        <v>15</v>
      </c>
      <c r="BO516" s="35">
        <v>2418</v>
      </c>
      <c r="BP516" s="35">
        <v>1152</v>
      </c>
      <c r="BQ516" s="35">
        <v>360</v>
      </c>
      <c r="BR516" s="35">
        <v>3930</v>
      </c>
      <c r="BS516" s="34">
        <v>124.44877163569133</v>
      </c>
      <c r="BT516" s="35">
        <v>10</v>
      </c>
      <c r="BU516" s="35">
        <v>20</v>
      </c>
      <c r="BV516" s="35">
        <v>41</v>
      </c>
      <c r="BW516" s="35">
        <v>17</v>
      </c>
      <c r="BX516" s="37"/>
      <c r="BY516" s="40">
        <v>0.98866432760273104</v>
      </c>
      <c r="CA516" s="38">
        <v>9.3406322012007617E-2</v>
      </c>
      <c r="CB516" s="38">
        <v>9.48591481521147E-2</v>
      </c>
      <c r="CC516" s="36">
        <v>42.007208446661636</v>
      </c>
      <c r="CD516" s="36">
        <v>40.071648561640679</v>
      </c>
      <c r="CE516" s="35">
        <v>134.51112653300436</v>
      </c>
      <c r="CF516" s="36">
        <v>19.917987612909513</v>
      </c>
      <c r="CG516" s="42">
        <v>0.98866432760273104</v>
      </c>
      <c r="CH516" s="35">
        <v>3588.8771627349879</v>
      </c>
      <c r="CI516" s="42">
        <v>0.99489704602322149</v>
      </c>
      <c r="CJ516" s="42">
        <v>0.99450272244572824</v>
      </c>
      <c r="CK516" s="43">
        <v>0.84979905527610666</v>
      </c>
      <c r="CM516" s="39"/>
      <c r="CN516" s="35"/>
      <c r="CO516" s="42">
        <v>0.99478749221352536</v>
      </c>
      <c r="CQ516" s="37">
        <v>1.0226623828007517</v>
      </c>
    </row>
    <row r="517" spans="1:95" ht="11.25" customHeight="1">
      <c r="A517" s="33">
        <v>44213</v>
      </c>
      <c r="B517" s="34">
        <v>180.52978706359863</v>
      </c>
      <c r="C517" s="35">
        <v>163.3825903236866</v>
      </c>
      <c r="D517" s="35">
        <v>163.3825903236866</v>
      </c>
      <c r="E517" s="35">
        <v>151.7858273188273</v>
      </c>
      <c r="F517" s="34">
        <v>138.74177408218384</v>
      </c>
      <c r="G517" s="36">
        <v>14.083692044019699</v>
      </c>
      <c r="H517" s="34">
        <v>14.083692044019699</v>
      </c>
      <c r="I517" s="34">
        <v>3464.1801528930664</v>
      </c>
      <c r="J517" s="35">
        <v>1015.4543348938454</v>
      </c>
      <c r="K517" s="35">
        <v>317.32947965432669</v>
      </c>
      <c r="L517" s="34">
        <v>611.41002019246423</v>
      </c>
      <c r="M517" s="34">
        <v>19.304302990436554</v>
      </c>
      <c r="N517" s="35">
        <v>11.35547234731562</v>
      </c>
      <c r="O517" s="35">
        <v>22.710944694631241</v>
      </c>
      <c r="P517" s="35">
        <v>46.557436623994036</v>
      </c>
      <c r="Q517" s="34">
        <v>9141.9796447753906</v>
      </c>
      <c r="R517" s="34">
        <v>374.60861651102704</v>
      </c>
      <c r="U517" s="36">
        <v>24.544688772272178</v>
      </c>
      <c r="V517" s="38">
        <v>1.0156285482574583</v>
      </c>
      <c r="W517" s="36">
        <v>17.908706770651964</v>
      </c>
      <c r="X517" s="35">
        <v>4075.5901730855308</v>
      </c>
      <c r="Y517" s="34">
        <v>2131.3963383448945</v>
      </c>
      <c r="Z517" s="35">
        <v>1944.1938347406362</v>
      </c>
      <c r="AA517" s="34">
        <v>928.73949984679098</v>
      </c>
      <c r="AB517" s="34">
        <v>17.147196739912033</v>
      </c>
      <c r="AC517" s="34">
        <v>11.596763004859289</v>
      </c>
      <c r="AD517" s="34">
        <v>12.957413852214813</v>
      </c>
      <c r="AE517" s="39">
        <v>14.053162670405897</v>
      </c>
      <c r="AF517" s="39">
        <v>10.879867873862628</v>
      </c>
      <c r="AG517" s="39">
        <v>6.7999174211641433</v>
      </c>
      <c r="AH517" s="35">
        <v>3472.623192552725</v>
      </c>
      <c r="AI517" s="35">
        <v>7244.6479074149438</v>
      </c>
      <c r="AJ517" s="35">
        <v>10980.547268177519</v>
      </c>
      <c r="AK517" s="35">
        <v>2349.2823827599173</v>
      </c>
      <c r="AL517" s="35">
        <v>4904.5154789167818</v>
      </c>
      <c r="AM517" s="35">
        <v>8855.1444997551753</v>
      </c>
      <c r="AN517" s="38">
        <v>9.7636569681094576E-2</v>
      </c>
      <c r="AO517" s="38">
        <v>9.2785001119535152E-2</v>
      </c>
      <c r="AP517" s="38">
        <v>7.9256533049500449E-2</v>
      </c>
      <c r="AQ517" s="36">
        <v>16.934924475527431</v>
      </c>
      <c r="AR517" s="36">
        <v>10.830836063540264</v>
      </c>
      <c r="AS517" s="36">
        <v>12.119316380746639</v>
      </c>
      <c r="AT517" s="36">
        <v>11.866344883593266</v>
      </c>
      <c r="AU517" s="36">
        <v>24.465412405060054</v>
      </c>
      <c r="AV517" s="36">
        <v>66.544705717865227</v>
      </c>
      <c r="AW517" s="36">
        <v>146.18286209755991</v>
      </c>
      <c r="AX517" s="36">
        <v>119.09149410612648</v>
      </c>
      <c r="AY517" s="36">
        <v>87.137173340829946</v>
      </c>
      <c r="AZ517" s="40">
        <v>0.99516640807820833</v>
      </c>
      <c r="BA517" s="40">
        <v>0.99536938056526481</v>
      </c>
      <c r="BB517" s="40">
        <v>0.99474232897890247</v>
      </c>
      <c r="BC517" s="40">
        <v>0.99494894910434195</v>
      </c>
      <c r="BD517" s="40">
        <v>0.99501165558346572</v>
      </c>
      <c r="BE517" s="40">
        <v>0.99248519256577861</v>
      </c>
      <c r="BF517" s="36">
        <v>122.90476856361298</v>
      </c>
      <c r="BG517" s="36">
        <v>129.3312481027011</v>
      </c>
      <c r="BH517" s="36">
        <v>151.40707697251003</v>
      </c>
      <c r="BJ517" s="41"/>
      <c r="BK517" s="41"/>
      <c r="BL517" s="35">
        <v>31</v>
      </c>
      <c r="BM517" s="35">
        <v>24</v>
      </c>
      <c r="BN517" s="35">
        <v>15</v>
      </c>
      <c r="BO517" s="35">
        <v>2418</v>
      </c>
      <c r="BP517" s="35">
        <v>1152</v>
      </c>
      <c r="BQ517" s="35">
        <v>360</v>
      </c>
      <c r="BR517" s="35">
        <v>3930</v>
      </c>
      <c r="BS517" s="34">
        <v>124.59497793515523</v>
      </c>
      <c r="BT517" s="35">
        <v>10</v>
      </c>
      <c r="BU517" s="35">
        <v>20</v>
      </c>
      <c r="BV517" s="35">
        <v>41</v>
      </c>
      <c r="BW517" s="35">
        <v>17</v>
      </c>
      <c r="BX517" s="37"/>
      <c r="BY517" s="40">
        <v>0.9883883668158836</v>
      </c>
      <c r="CA517" s="38">
        <v>9.31432618803405E-2</v>
      </c>
      <c r="CB517" s="38">
        <v>9.4530763021987624E-2</v>
      </c>
      <c r="CC517" s="36">
        <v>41.701373596986137</v>
      </c>
      <c r="CD517" s="36">
        <v>39.885076919814338</v>
      </c>
      <c r="CE517" s="35">
        <v>133.7584463799034</v>
      </c>
      <c r="CF517" s="36">
        <v>20.232989238816785</v>
      </c>
      <c r="CG517" s="42">
        <v>0.9883883668158836</v>
      </c>
      <c r="CH517" s="35">
        <v>3694.2541102130986</v>
      </c>
      <c r="CI517" s="42">
        <v>0.99477450591796923</v>
      </c>
      <c r="CJ517" s="42">
        <v>0.9945748141314914</v>
      </c>
      <c r="CK517" s="43">
        <v>0.84998245794434713</v>
      </c>
      <c r="CM517" s="39"/>
      <c r="CN517" s="35"/>
      <c r="CO517" s="42">
        <v>0.99470505675570187</v>
      </c>
      <c r="CQ517" s="37">
        <v>1.0156285482574583</v>
      </c>
    </row>
    <row r="518" spans="1:95" ht="11.25" customHeight="1">
      <c r="A518" s="33">
        <v>44212</v>
      </c>
      <c r="B518" s="34">
        <v>181.052281220754</v>
      </c>
      <c r="C518" s="35">
        <v>163.96631996830305</v>
      </c>
      <c r="D518" s="35">
        <v>163.96631996830305</v>
      </c>
      <c r="E518" s="35">
        <v>152.55245701471966</v>
      </c>
      <c r="F518" s="34">
        <v>139.75207599004111</v>
      </c>
      <c r="G518" s="36">
        <v>14.023164500792822</v>
      </c>
      <c r="H518" s="34">
        <v>14.023164500792822</v>
      </c>
      <c r="I518" s="34">
        <v>3452.7681223551431</v>
      </c>
      <c r="J518" s="35">
        <v>1012.1091289957061</v>
      </c>
      <c r="K518" s="35">
        <v>316.28410281115816</v>
      </c>
      <c r="L518" s="34">
        <v>608.23758443196618</v>
      </c>
      <c r="M518" s="34">
        <v>20.444659868876141</v>
      </c>
      <c r="N518" s="35">
        <v>12.026270511103613</v>
      </c>
      <c r="O518" s="35">
        <v>24.052541022207226</v>
      </c>
      <c r="P518" s="35">
        <v>49.307709095524807</v>
      </c>
      <c r="Q518" s="34">
        <v>9698.4425354003906</v>
      </c>
      <c r="R518" s="34">
        <v>374.13418102264404</v>
      </c>
      <c r="U518" s="36">
        <v>24.536135726504856</v>
      </c>
      <c r="V518" s="38">
        <v>1.0159249181454486</v>
      </c>
      <c r="W518" s="36">
        <v>18.96662204270234</v>
      </c>
      <c r="X518" s="35">
        <v>4061.0057067871094</v>
      </c>
      <c r="Y518" s="34">
        <v>2124.3748905482789</v>
      </c>
      <c r="Z518" s="35">
        <v>1936.6308162388304</v>
      </c>
      <c r="AA518" s="34">
        <v>924.52168724312435</v>
      </c>
      <c r="AB518" s="34">
        <v>17.085961252450943</v>
      </c>
      <c r="AC518" s="34">
        <v>11.413862953583399</v>
      </c>
      <c r="AD518" s="34">
        <v>12.807863990465799</v>
      </c>
      <c r="AE518" s="39">
        <v>14.006867410208432</v>
      </c>
      <c r="AF518" s="39">
        <v>10.84402638209685</v>
      </c>
      <c r="AG518" s="39">
        <v>6.7775164888105328</v>
      </c>
      <c r="AH518" s="35">
        <v>3654.5244621446959</v>
      </c>
      <c r="AI518" s="35">
        <v>7628.9404489536373</v>
      </c>
      <c r="AJ518" s="35">
        <v>11570.356438567236</v>
      </c>
      <c r="AK518" s="35">
        <v>2471.9422298746172</v>
      </c>
      <c r="AL518" s="35">
        <v>5162.8505592324045</v>
      </c>
      <c r="AM518" s="35">
        <v>9327.6224976707581</v>
      </c>
      <c r="AN518" s="38">
        <v>9.7340863535275338E-2</v>
      </c>
      <c r="AO518" s="38">
        <v>9.2934950288883697E-2</v>
      </c>
      <c r="AP518" s="38">
        <v>8.0308448820792314E-2</v>
      </c>
      <c r="AQ518" s="36">
        <v>16.968001740637174</v>
      </c>
      <c r="AR518" s="36">
        <v>10.725922791267013</v>
      </c>
      <c r="AS518" s="36">
        <v>12.066182773531279</v>
      </c>
      <c r="AT518" s="36">
        <v>11.907848284516279</v>
      </c>
      <c r="AU518" s="36">
        <v>24.540223698687157</v>
      </c>
      <c r="AV518" s="36">
        <v>66.704882156479712</v>
      </c>
      <c r="AW518" s="36">
        <v>146.18655629691813</v>
      </c>
      <c r="AX518" s="36">
        <v>118.54223389966755</v>
      </c>
      <c r="AY518" s="36">
        <v>85.737528058711391</v>
      </c>
      <c r="AZ518" s="40">
        <v>0.99513489014194578</v>
      </c>
      <c r="BA518" s="40">
        <v>0.99534122850424256</v>
      </c>
      <c r="BB518" s="40">
        <v>0.99471379667135562</v>
      </c>
      <c r="BC518" s="40">
        <v>0.99518279669297927</v>
      </c>
      <c r="BD518" s="40">
        <v>0.99524676854052962</v>
      </c>
      <c r="BE518" s="40">
        <v>0.99284867262015186</v>
      </c>
      <c r="BF518" s="36">
        <v>123.2781338091512</v>
      </c>
      <c r="BG518" s="36">
        <v>129.12257404451816</v>
      </c>
      <c r="BH518" s="36">
        <v>149.42387975613758</v>
      </c>
      <c r="BJ518" s="41"/>
      <c r="BK518" s="41"/>
      <c r="BL518" s="35">
        <v>31</v>
      </c>
      <c r="BM518" s="35">
        <v>24</v>
      </c>
      <c r="BN518" s="35">
        <v>15</v>
      </c>
      <c r="BO518" s="35">
        <v>2418</v>
      </c>
      <c r="BP518" s="35">
        <v>1152</v>
      </c>
      <c r="BQ518" s="35">
        <v>360</v>
      </c>
      <c r="BR518" s="35">
        <v>3930</v>
      </c>
      <c r="BS518" s="34">
        <v>125.71783924102783</v>
      </c>
      <c r="BT518" s="35">
        <v>10</v>
      </c>
      <c r="BU518" s="35">
        <v>20</v>
      </c>
      <c r="BV518" s="35">
        <v>41</v>
      </c>
      <c r="BW518" s="35">
        <v>17</v>
      </c>
      <c r="BX518" s="37"/>
      <c r="BY518" s="40">
        <v>0.98831117436919935</v>
      </c>
      <c r="CA518" s="38">
        <v>9.3205784942112735E-2</v>
      </c>
      <c r="CB518" s="38">
        <v>9.4489137999128503E-2</v>
      </c>
      <c r="CC518" s="36">
        <v>41.307688196500138</v>
      </c>
      <c r="CD518" s="36">
        <v>39.760107305435469</v>
      </c>
      <c r="CE518" s="35">
        <v>133.26721500667111</v>
      </c>
      <c r="CF518" s="36">
        <v>20.295445013392449</v>
      </c>
      <c r="CG518" s="42">
        <v>0.98831117436919935</v>
      </c>
      <c r="CH518" s="35">
        <v>3888.7288181257068</v>
      </c>
      <c r="CI518" s="42">
        <v>0.99474258534727811</v>
      </c>
      <c r="CJ518" s="42">
        <v>0.99482980783254304</v>
      </c>
      <c r="CK518" s="43">
        <v>0.85022488803317209</v>
      </c>
      <c r="CM518" s="39"/>
      <c r="CN518" s="35"/>
      <c r="CO518" s="42">
        <v>0.9946887121722221</v>
      </c>
      <c r="CQ518" s="37">
        <v>1.0159249181454486</v>
      </c>
    </row>
    <row r="519" spans="1:95" ht="11.25" customHeight="1">
      <c r="A519" s="33">
        <v>44211</v>
      </c>
      <c r="B519" s="34">
        <v>179.48762798309326</v>
      </c>
      <c r="C519" s="35">
        <v>162.54796653985977</v>
      </c>
      <c r="D519" s="35">
        <v>162.54796653985977</v>
      </c>
      <c r="E519" s="35">
        <v>151.26262619098028</v>
      </c>
      <c r="F519" s="34">
        <v>138.46229696273804</v>
      </c>
      <c r="G519" s="36">
        <v>14.042552838722864</v>
      </c>
      <c r="H519" s="34">
        <v>14.042552838722864</v>
      </c>
      <c r="I519" s="34">
        <v>3431.2677739461265</v>
      </c>
      <c r="J519" s="35">
        <v>1002.7449202399639</v>
      </c>
      <c r="K519" s="35">
        <v>369.0658386994312</v>
      </c>
      <c r="L519" s="34">
        <v>604.06415049235022</v>
      </c>
      <c r="M519" s="34">
        <v>19.630523175001144</v>
      </c>
      <c r="N519" s="35">
        <v>9.9710593904767713</v>
      </c>
      <c r="O519" s="35">
        <v>20.565309992858342</v>
      </c>
      <c r="P519" s="35">
        <v>43.311789227383478</v>
      </c>
      <c r="Q519" s="34">
        <v>9625.3557637532558</v>
      </c>
      <c r="R519" s="34">
        <v>368.28434371948242</v>
      </c>
      <c r="U519" s="36">
        <v>24.582551629454997</v>
      </c>
      <c r="V519" s="38">
        <v>1.0143178124413625</v>
      </c>
      <c r="W519" s="36">
        <v>16.653212141565561</v>
      </c>
      <c r="X519" s="35">
        <v>4035.3319244384766</v>
      </c>
      <c r="Y519" s="34">
        <v>2059.4570150067316</v>
      </c>
      <c r="Z519" s="35">
        <v>1975.8749094317452</v>
      </c>
      <c r="AA519" s="34">
        <v>973.12998919178142</v>
      </c>
      <c r="AB519" s="34">
        <v>16.93966144323349</v>
      </c>
      <c r="AC519" s="34">
        <v>11.285340348879496</v>
      </c>
      <c r="AD519" s="34">
        <v>12.731488317251205</v>
      </c>
      <c r="AE519" s="39">
        <v>13.578837461582845</v>
      </c>
      <c r="AF519" s="39">
        <v>10.743695573999613</v>
      </c>
      <c r="AG519" s="39">
        <v>7.9085536864163819</v>
      </c>
      <c r="AH519" s="35">
        <v>3527.394505272292</v>
      </c>
      <c r="AI519" s="35">
        <v>7140.9458301432805</v>
      </c>
      <c r="AJ519" s="35">
        <v>11477.396284879265</v>
      </c>
      <c r="AK519" s="35">
        <v>2420.5833486432675</v>
      </c>
      <c r="AL519" s="35">
        <v>4916.325709494311</v>
      </c>
      <c r="AM519" s="35">
        <v>8968.7590775855588</v>
      </c>
      <c r="AN519" s="38">
        <v>9.5038981794553348E-2</v>
      </c>
      <c r="AO519" s="38">
        <v>9.2052364969350486E-2</v>
      </c>
      <c r="AP519" s="38">
        <v>9.3068084108132026E-2</v>
      </c>
      <c r="AQ519" s="36">
        <v>16.765778174446126</v>
      </c>
      <c r="AR519" s="36">
        <v>10.134794417052646</v>
      </c>
      <c r="AS519" s="36">
        <v>11.490940187048375</v>
      </c>
      <c r="AT519" s="36">
        <v>9.7587887025698805</v>
      </c>
      <c r="AU519" s="36">
        <v>21.796024555733911</v>
      </c>
      <c r="AV519" s="36">
        <v>70.99478499808761</v>
      </c>
      <c r="AW519" s="36">
        <v>144.92218297648972</v>
      </c>
      <c r="AX519" s="36">
        <v>118.3839415291899</v>
      </c>
      <c r="AY519" s="36">
        <v>86.192672296345435</v>
      </c>
      <c r="AZ519" s="40">
        <v>0.99588072048993248</v>
      </c>
      <c r="BA519" s="40">
        <v>0.99581693500226331</v>
      </c>
      <c r="BB519" s="40">
        <v>0.99517081584501166</v>
      </c>
      <c r="BC519" s="40">
        <v>0.9959684145113038</v>
      </c>
      <c r="BD519" s="40">
        <v>0.99556660281607412</v>
      </c>
      <c r="BE519" s="40">
        <v>0.99208421316885242</v>
      </c>
      <c r="BF519" s="36">
        <v>126.26397898433414</v>
      </c>
      <c r="BG519" s="36">
        <v>130.36058339180627</v>
      </c>
      <c r="BH519" s="36">
        <v>128.93786430649723</v>
      </c>
      <c r="BJ519" s="41"/>
      <c r="BK519" s="41"/>
      <c r="BL519" s="35">
        <v>30.333333333333332</v>
      </c>
      <c r="BM519" s="35">
        <v>24</v>
      </c>
      <c r="BN519" s="35">
        <v>17.666666666666668</v>
      </c>
      <c r="BO519" s="35">
        <v>2366</v>
      </c>
      <c r="BP519" s="35">
        <v>1152</v>
      </c>
      <c r="BQ519" s="35">
        <v>424</v>
      </c>
      <c r="BR519" s="35">
        <v>3942</v>
      </c>
      <c r="BS519" s="34">
        <v>124.46000583966573</v>
      </c>
      <c r="BT519" s="35">
        <v>10.666666666666666</v>
      </c>
      <c r="BU519" s="35">
        <v>22</v>
      </c>
      <c r="BV519" s="35">
        <v>46.333333333333336</v>
      </c>
      <c r="BW519" s="35">
        <v>21</v>
      </c>
      <c r="BX519" s="37"/>
      <c r="BY519" s="40">
        <v>0.98866765034923121</v>
      </c>
      <c r="CA519" s="38">
        <v>9.3767920780661013E-2</v>
      </c>
      <c r="CB519" s="38">
        <v>9.3954191535376194E-2</v>
      </c>
      <c r="CC519" s="36">
        <v>40.956490109364189</v>
      </c>
      <c r="CD519" s="36">
        <v>38.391512778547146</v>
      </c>
      <c r="CE519" s="35">
        <v>131.99194348001512</v>
      </c>
      <c r="CF519" s="36">
        <v>19.508224996792244</v>
      </c>
      <c r="CG519" s="42">
        <v>0.98866765034923121</v>
      </c>
      <c r="CH519" s="35">
        <v>3854.25197085837</v>
      </c>
      <c r="CI519" s="42">
        <v>0.994906787796069</v>
      </c>
      <c r="CJ519" s="42">
        <v>0.99521836255403806</v>
      </c>
      <c r="CK519" s="43">
        <v>0.85030620484177233</v>
      </c>
      <c r="CM519" s="39"/>
      <c r="CN519" s="35"/>
      <c r="CO519" s="42">
        <v>0.99489472648179722</v>
      </c>
      <c r="CQ519" s="37">
        <v>1.0143178124413625</v>
      </c>
    </row>
    <row r="520" spans="1:95" ht="11.25" customHeight="1">
      <c r="A520" s="33">
        <v>44210</v>
      </c>
      <c r="B520" s="34">
        <v>180.42469072341919</v>
      </c>
      <c r="C520" s="35">
        <v>163.35363447666168</v>
      </c>
      <c r="D520" s="35">
        <v>163.35363447666168</v>
      </c>
      <c r="E520" s="35">
        <v>151.91574574510256</v>
      </c>
      <c r="F520" s="34">
        <v>138.7822413444519</v>
      </c>
      <c r="G520" s="36">
        <v>14.036367813746134</v>
      </c>
      <c r="H520" s="34">
        <v>14.036367813746134</v>
      </c>
      <c r="I520" s="34">
        <v>3451.4741160074868</v>
      </c>
      <c r="J520" s="35">
        <v>1007.1170672848594</v>
      </c>
      <c r="K520" s="35">
        <v>398.65050580025684</v>
      </c>
      <c r="L520" s="34">
        <v>609.40862655639648</v>
      </c>
      <c r="M520" s="34">
        <v>18.5151027739048</v>
      </c>
      <c r="N520" s="35">
        <v>8.8550491527370792</v>
      </c>
      <c r="O520" s="35">
        <v>18.5151027739048</v>
      </c>
      <c r="P520" s="35">
        <v>39.445218953101531</v>
      </c>
      <c r="Q520" s="34">
        <v>9714.0159505208339</v>
      </c>
      <c r="R520" s="34">
        <v>372.66479937235516</v>
      </c>
      <c r="U520" s="36">
        <v>24.244149481808702</v>
      </c>
      <c r="V520" s="38">
        <v>1.026104847796806</v>
      </c>
      <c r="W520" s="36">
        <v>15.206999304852431</v>
      </c>
      <c r="X520" s="35">
        <v>4060.8827425638833</v>
      </c>
      <c r="Y520" s="34">
        <v>2045.7065429223708</v>
      </c>
      <c r="Z520" s="35">
        <v>2015.1761996415125</v>
      </c>
      <c r="AA520" s="34">
        <v>1008.0591323566533</v>
      </c>
      <c r="AB520" s="34">
        <v>17.071056246757507</v>
      </c>
      <c r="AC520" s="34">
        <v>11.437888731559118</v>
      </c>
      <c r="AD520" s="34">
        <v>12.834298203388849</v>
      </c>
      <c r="AE520" s="39">
        <v>13.488175008279368</v>
      </c>
      <c r="AF520" s="39">
        <v>10.790540006623495</v>
      </c>
      <c r="AG520" s="39">
        <v>8.5425108385769324</v>
      </c>
      <c r="AH520" s="35">
        <v>3490.5892809548227</v>
      </c>
      <c r="AI520" s="35">
        <v>6959.4186893549286</v>
      </c>
      <c r="AJ520" s="35">
        <v>11486.185794193003</v>
      </c>
      <c r="AK520" s="35">
        <v>2412.7912538748387</v>
      </c>
      <c r="AL520" s="35">
        <v>4832.2994340813275</v>
      </c>
      <c r="AM520" s="35">
        <v>8847.915412764316</v>
      </c>
      <c r="AN520" s="38">
        <v>9.49049321298156E-2</v>
      </c>
      <c r="AO520" s="38">
        <v>9.263181570226163E-2</v>
      </c>
      <c r="AP520" s="38">
        <v>0.1004409784170843</v>
      </c>
      <c r="AQ520" s="36">
        <v>16.626043892656522</v>
      </c>
      <c r="AR520" s="36">
        <v>9.8958125213350598</v>
      </c>
      <c r="AS520" s="36">
        <v>11.153798571060882</v>
      </c>
      <c r="AT520" s="36">
        <v>8.7368357074807541</v>
      </c>
      <c r="AU520" s="36">
        <v>20.284398675680414</v>
      </c>
      <c r="AV520" s="36">
        <v>71.616360871642357</v>
      </c>
      <c r="AW520" s="36">
        <v>145.83311376268381</v>
      </c>
      <c r="AX520" s="36">
        <v>119.52940064059887</v>
      </c>
      <c r="AY520" s="36">
        <v>87.270274761975003</v>
      </c>
      <c r="AZ520" s="40">
        <v>0.996329956377902</v>
      </c>
      <c r="BA520" s="40">
        <v>0.99616846947783877</v>
      </c>
      <c r="BB520" s="40">
        <v>0.99554186301372216</v>
      </c>
      <c r="BC520" s="40">
        <v>0.99637895085476225</v>
      </c>
      <c r="BD520" s="40">
        <v>0.99580232993580275</v>
      </c>
      <c r="BE520" s="40">
        <v>0.99190584928419123</v>
      </c>
      <c r="BF520" s="36">
        <v>126.44232212911562</v>
      </c>
      <c r="BG520" s="36">
        <v>129.54512344409349</v>
      </c>
      <c r="BH520" s="36">
        <v>119.47314919782666</v>
      </c>
      <c r="BJ520" s="41"/>
      <c r="BK520" s="41"/>
      <c r="BL520" s="35">
        <v>30</v>
      </c>
      <c r="BM520" s="35">
        <v>24</v>
      </c>
      <c r="BN520" s="35">
        <v>19</v>
      </c>
      <c r="BO520" s="35">
        <v>2340</v>
      </c>
      <c r="BP520" s="35">
        <v>1152</v>
      </c>
      <c r="BQ520" s="35">
        <v>456</v>
      </c>
      <c r="BR520" s="35">
        <v>3948</v>
      </c>
      <c r="BS520" s="34">
        <v>124.82608087857564</v>
      </c>
      <c r="BT520" s="35">
        <v>11</v>
      </c>
      <c r="BU520" s="35">
        <v>23</v>
      </c>
      <c r="BV520" s="35">
        <v>49</v>
      </c>
      <c r="BW520" s="35">
        <v>23</v>
      </c>
      <c r="BX520" s="37"/>
      <c r="BY520" s="40">
        <v>0.98933851222403157</v>
      </c>
      <c r="CA520" s="38">
        <v>9.5063302278961315E-2</v>
      </c>
      <c r="CB520" s="38">
        <v>9.488107371604973E-2</v>
      </c>
      <c r="CC520" s="36">
        <v>41.343243181705475</v>
      </c>
      <c r="CD520" s="36">
        <v>37.675654985052461</v>
      </c>
      <c r="CE520" s="35">
        <v>132.80018647984545</v>
      </c>
      <c r="CF520" s="36">
        <v>18.685358992014251</v>
      </c>
      <c r="CG520" s="42">
        <v>0.98933851222403157</v>
      </c>
      <c r="CH520" s="35">
        <v>3862.0541819527207</v>
      </c>
      <c r="CI520" s="42">
        <v>0.99520589253759684</v>
      </c>
      <c r="CJ520" s="42">
        <v>0.99547873590940394</v>
      </c>
      <c r="CK520" s="43">
        <v>0.8499319814953239</v>
      </c>
      <c r="CM520" s="39"/>
      <c r="CN520" s="35"/>
      <c r="CO520" s="42">
        <v>0.9951100692935555</v>
      </c>
      <c r="CQ520" s="37">
        <v>1.026104847796806</v>
      </c>
    </row>
    <row r="521" spans="1:95" ht="11.25" customHeight="1">
      <c r="A521" s="33">
        <v>44209</v>
      </c>
      <c r="B521" s="34">
        <v>179.28249183067908</v>
      </c>
      <c r="C521" s="35">
        <v>162.11534513326791</v>
      </c>
      <c r="D521" s="35">
        <v>162.11534513326791</v>
      </c>
      <c r="E521" s="35">
        <v>150.71771746415357</v>
      </c>
      <c r="F521" s="34">
        <v>137.47158813476563</v>
      </c>
      <c r="G521" s="36">
        <v>13.947143774766188</v>
      </c>
      <c r="H521" s="34">
        <v>13.947143774766188</v>
      </c>
      <c r="I521" s="34">
        <v>3456.8572678786059</v>
      </c>
      <c r="J521" s="35">
        <v>1008.6878350040918</v>
      </c>
      <c r="K521" s="35">
        <v>399.27226802245298</v>
      </c>
      <c r="L521" s="34">
        <v>610.78428485576922</v>
      </c>
      <c r="M521" s="34">
        <v>19.012141051659217</v>
      </c>
      <c r="N521" s="35">
        <v>9.0927631116631034</v>
      </c>
      <c r="O521" s="35">
        <v>19.012141051659217</v>
      </c>
      <c r="P521" s="35">
        <v>40.504126588317462</v>
      </c>
      <c r="Q521" s="34">
        <v>9610.5138446514429</v>
      </c>
      <c r="R521" s="34">
        <v>370.29709237905649</v>
      </c>
      <c r="U521" s="36">
        <v>24.114420645062239</v>
      </c>
      <c r="V521" s="38">
        <v>1.0306669164240949</v>
      </c>
      <c r="W521" s="36">
        <v>15.615231483555181</v>
      </c>
      <c r="X521" s="35">
        <v>4067.6415527343752</v>
      </c>
      <c r="Y521" s="34">
        <v>2048.897164852061</v>
      </c>
      <c r="Z521" s="35">
        <v>2018.7443878823137</v>
      </c>
      <c r="AA521" s="34">
        <v>1010.0565528782222</v>
      </c>
      <c r="AB521" s="34">
        <v>17.167146697411169</v>
      </c>
      <c r="AC521" s="34">
        <v>11.397627669114334</v>
      </c>
      <c r="AD521" s="34">
        <v>12.714817399245042</v>
      </c>
      <c r="AE521" s="39">
        <v>13.509212075947655</v>
      </c>
      <c r="AF521" s="39">
        <v>10.807369660758125</v>
      </c>
      <c r="AG521" s="39">
        <v>8.5558343147668499</v>
      </c>
      <c r="AH521" s="35">
        <v>3448.4112901597396</v>
      </c>
      <c r="AI521" s="35">
        <v>6873.1632936208389</v>
      </c>
      <c r="AJ521" s="35">
        <v>11339.701464113703</v>
      </c>
      <c r="AK521" s="35">
        <v>2383.9115349233257</v>
      </c>
      <c r="AL521" s="35">
        <v>4773.2439619829729</v>
      </c>
      <c r="AM521" s="35">
        <v>8736.7974312581264</v>
      </c>
      <c r="AN521" s="38">
        <v>9.6105196274019505E-2</v>
      </c>
      <c r="AO521" s="38">
        <v>9.3841319379783461E-2</v>
      </c>
      <c r="AP521" s="38">
        <v>0.1017493716815259</v>
      </c>
      <c r="AQ521" s="36">
        <v>16.67709426025737</v>
      </c>
      <c r="AR521" s="36">
        <v>9.8338117778606087</v>
      </c>
      <c r="AS521" s="36">
        <v>11.015486745339478</v>
      </c>
      <c r="AT521" s="36">
        <v>9.1346541318775412</v>
      </c>
      <c r="AU521" s="36">
        <v>21.213418881551512</v>
      </c>
      <c r="AV521" s="36">
        <v>74.921983905332141</v>
      </c>
      <c r="AW521" s="36">
        <v>144.877680848149</v>
      </c>
      <c r="AX521" s="36">
        <v>118.69822841928799</v>
      </c>
      <c r="AY521" s="36">
        <v>86.666042501344364</v>
      </c>
      <c r="AZ521" s="40">
        <v>0.9961857799761199</v>
      </c>
      <c r="BA521" s="40">
        <v>0.996016934981098</v>
      </c>
      <c r="BB521" s="40">
        <v>0.99536396180556919</v>
      </c>
      <c r="BC521" s="40">
        <v>0.99616820758737956</v>
      </c>
      <c r="BD521" s="40">
        <v>0.9955557647900446</v>
      </c>
      <c r="BE521" s="40">
        <v>0.99142454835483762</v>
      </c>
      <c r="BF521" s="36">
        <v>124.86317561628046</v>
      </c>
      <c r="BG521" s="36">
        <v>127.875439937444</v>
      </c>
      <c r="BH521" s="36">
        <v>117.93684621031205</v>
      </c>
      <c r="BJ521" s="41"/>
      <c r="BK521" s="41"/>
      <c r="BL521" s="35">
        <v>30</v>
      </c>
      <c r="BM521" s="35">
        <v>24</v>
      </c>
      <c r="BN521" s="35">
        <v>19</v>
      </c>
      <c r="BO521" s="35">
        <v>2340</v>
      </c>
      <c r="BP521" s="35">
        <v>1152</v>
      </c>
      <c r="BQ521" s="35">
        <v>456</v>
      </c>
      <c r="BR521" s="35">
        <v>3948</v>
      </c>
      <c r="BS521" s="34">
        <v>123.62805164043721</v>
      </c>
      <c r="BT521" s="35">
        <v>11</v>
      </c>
      <c r="BU521" s="35">
        <v>23</v>
      </c>
      <c r="BV521" s="35">
        <v>49</v>
      </c>
      <c r="BW521" s="35">
        <v>23</v>
      </c>
      <c r="BX521" s="37"/>
      <c r="BY521" s="40">
        <v>0.98892069256551351</v>
      </c>
      <c r="CA521" s="38">
        <v>9.6283823733064988E-2</v>
      </c>
      <c r="CB521" s="38">
        <v>9.6096522972009102E-2</v>
      </c>
      <c r="CC521" s="36">
        <v>41.279591765770547</v>
      </c>
      <c r="CD521" s="36">
        <v>37.52639278345746</v>
      </c>
      <c r="CE521" s="35">
        <v>132.04410869465917</v>
      </c>
      <c r="CF521" s="36">
        <v>19.541068446755926</v>
      </c>
      <c r="CG521" s="42">
        <v>0.98892069256551351</v>
      </c>
      <c r="CH521" s="35">
        <v>3814.8707357088833</v>
      </c>
      <c r="CI521" s="42">
        <v>0.99501630792527329</v>
      </c>
      <c r="CJ521" s="42">
        <v>0.99521324041502568</v>
      </c>
      <c r="CK521" s="43">
        <v>0.84984313958411994</v>
      </c>
      <c r="CM521" s="39"/>
      <c r="CN521" s="35"/>
      <c r="CO521" s="42">
        <v>0.99488613139970361</v>
      </c>
      <c r="CQ521" s="37">
        <v>1.0306669164240949</v>
      </c>
    </row>
    <row r="522" spans="1:95" ht="11.25" customHeight="1">
      <c r="A522" s="33">
        <v>44208</v>
      </c>
      <c r="B522" s="34">
        <v>182.24050820090554</v>
      </c>
      <c r="C522" s="35">
        <v>164.97108076268975</v>
      </c>
      <c r="D522" s="35">
        <v>164.97108076268975</v>
      </c>
      <c r="E522" s="35">
        <v>153.47124153483998</v>
      </c>
      <c r="F522" s="34">
        <v>140.18780129172586</v>
      </c>
      <c r="G522" s="36">
        <v>13.667733227122914</v>
      </c>
      <c r="H522" s="34">
        <v>13.667733227122914</v>
      </c>
      <c r="I522" s="34">
        <v>3449.6462890624998</v>
      </c>
      <c r="J522" s="35">
        <v>1006.5837196048632</v>
      </c>
      <c r="K522" s="35">
        <v>398.43938901025837</v>
      </c>
      <c r="L522" s="34">
        <v>609.77417768998578</v>
      </c>
      <c r="M522" s="34">
        <v>19.120606925270774</v>
      </c>
      <c r="N522" s="35">
        <v>9.1446380946947183</v>
      </c>
      <c r="O522" s="35">
        <v>19.120606925270774</v>
      </c>
      <c r="P522" s="35">
        <v>40.735206058185568</v>
      </c>
      <c r="Q522" s="34">
        <v>9423.8850275213063</v>
      </c>
      <c r="R522" s="34">
        <v>373.68486328124999</v>
      </c>
      <c r="U522" s="36">
        <v>23.899978246444313</v>
      </c>
      <c r="V522" s="38">
        <v>1.0382613816159916</v>
      </c>
      <c r="W522" s="36">
        <v>15.704317700615553</v>
      </c>
      <c r="X522" s="35">
        <v>4059.4204667524855</v>
      </c>
      <c r="Y522" s="34">
        <v>2044.6231804473784</v>
      </c>
      <c r="Z522" s="35">
        <v>2014.7972863051073</v>
      </c>
      <c r="AA522" s="34">
        <v>1008.2135667002442</v>
      </c>
      <c r="AB522" s="34">
        <v>17.269427438215775</v>
      </c>
      <c r="AC522" s="34">
        <v>11.499839227849787</v>
      </c>
      <c r="AD522" s="34">
        <v>12.912124425714666</v>
      </c>
      <c r="AE522" s="39">
        <v>13.481031958993704</v>
      </c>
      <c r="AF522" s="39">
        <v>10.784825567194963</v>
      </c>
      <c r="AG522" s="39">
        <v>8.5379869073626793</v>
      </c>
      <c r="AH522" s="35">
        <v>3420.6932424017227</v>
      </c>
      <c r="AI522" s="35">
        <v>6816.7669999987547</v>
      </c>
      <c r="AJ522" s="35">
        <v>11244.369982662913</v>
      </c>
      <c r="AK522" s="35">
        <v>2364.8851900149903</v>
      </c>
      <c r="AL522" s="35">
        <v>4734.5231014689343</v>
      </c>
      <c r="AM522" s="35">
        <v>8664.3019837824868</v>
      </c>
      <c r="AN522" s="38">
        <v>9.4471486712191563E-2</v>
      </c>
      <c r="AO522" s="38">
        <v>9.1800270180690272E-2</v>
      </c>
      <c r="AP522" s="38">
        <v>9.8448165141276467E-2</v>
      </c>
      <c r="AQ522" s="36">
        <v>16.826891734799247</v>
      </c>
      <c r="AR522" s="36">
        <v>9.9505189802006502</v>
      </c>
      <c r="AS522" s="36">
        <v>11.216025322976261</v>
      </c>
      <c r="AT522" s="36">
        <v>9.3094561594580192</v>
      </c>
      <c r="AU522" s="36">
        <v>21.622215373608782</v>
      </c>
      <c r="AV522" s="36">
        <v>76.380075603807356</v>
      </c>
      <c r="AW522" s="36">
        <v>148.15935849507326</v>
      </c>
      <c r="AX522" s="36">
        <v>121.97641544892363</v>
      </c>
      <c r="AY522" s="36">
        <v>90.043954297538505</v>
      </c>
      <c r="AZ522" s="40">
        <v>0.99613315769691269</v>
      </c>
      <c r="BA522" s="40">
        <v>0.99596145028432981</v>
      </c>
      <c r="BB522" s="40">
        <v>0.99529850112167928</v>
      </c>
      <c r="BC522" s="40">
        <v>0.99606346379994926</v>
      </c>
      <c r="BD522" s="40">
        <v>0.99543307426952876</v>
      </c>
      <c r="BE522" s="40">
        <v>0.9911845090641147</v>
      </c>
      <c r="BF522" s="36">
        <v>127.02245320387657</v>
      </c>
      <c r="BG522" s="36">
        <v>130.71856952469122</v>
      </c>
      <c r="BH522" s="36">
        <v>121.89155565042367</v>
      </c>
      <c r="BJ522" s="41"/>
      <c r="BK522" s="41"/>
      <c r="BL522" s="35">
        <v>30</v>
      </c>
      <c r="BM522" s="35">
        <v>24</v>
      </c>
      <c r="BN522" s="35">
        <v>19</v>
      </c>
      <c r="BO522" s="35">
        <v>2340</v>
      </c>
      <c r="BP522" s="35">
        <v>1152</v>
      </c>
      <c r="BQ522" s="35">
        <v>456</v>
      </c>
      <c r="BR522" s="35">
        <v>3948</v>
      </c>
      <c r="BS522" s="34">
        <v>126.700466225364</v>
      </c>
      <c r="BT522" s="35">
        <v>11</v>
      </c>
      <c r="BU522" s="35">
        <v>23</v>
      </c>
      <c r="BV522" s="35">
        <v>49</v>
      </c>
      <c r="BW522" s="35">
        <v>23</v>
      </c>
      <c r="BX522" s="37"/>
      <c r="BY522" s="40">
        <v>0.98876834848980344</v>
      </c>
      <c r="CA522" s="38">
        <v>9.425296597076474E-2</v>
      </c>
      <c r="CB522" s="38">
        <v>9.4151355992681249E-2</v>
      </c>
      <c r="CC522" s="36">
        <v>41.681391091780227</v>
      </c>
      <c r="CD522" s="36">
        <v>37.993436037976153</v>
      </c>
      <c r="CE522" s="35">
        <v>135.36633004073207</v>
      </c>
      <c r="CF522" s="36">
        <v>19.917650071304507</v>
      </c>
      <c r="CG522" s="42">
        <v>0.98876834848980344</v>
      </c>
      <c r="CH522" s="35">
        <v>3783.9219002360951</v>
      </c>
      <c r="CI522" s="42">
        <v>0.99494688119115837</v>
      </c>
      <c r="CJ522" s="42">
        <v>0.99508110639248126</v>
      </c>
      <c r="CK522" s="43">
        <v>0.84978787423373225</v>
      </c>
      <c r="CM522" s="39"/>
      <c r="CN522" s="35"/>
      <c r="CO522" s="42">
        <v>0.99478758054766214</v>
      </c>
      <c r="CQ522" s="37">
        <v>1.0382613816159916</v>
      </c>
    </row>
    <row r="523" spans="1:95" ht="11.25" customHeight="1">
      <c r="A523" s="33">
        <v>44207</v>
      </c>
      <c r="B523" s="34">
        <v>179.91860008239746</v>
      </c>
      <c r="C523" s="35">
        <v>163.05277867118517</v>
      </c>
      <c r="D523" s="35">
        <v>163.05277867118517</v>
      </c>
      <c r="E523" s="35">
        <v>151.5536929766337</v>
      </c>
      <c r="F523" s="34">
        <v>138.48335727055868</v>
      </c>
      <c r="G523" s="36">
        <v>14.149059991041819</v>
      </c>
      <c r="H523" s="34">
        <v>14.149059991041819</v>
      </c>
      <c r="I523" s="34">
        <v>3413.5253957112632</v>
      </c>
      <c r="J523" s="35">
        <v>996.04388446286089</v>
      </c>
      <c r="K523" s="35">
        <v>394.26737093321577</v>
      </c>
      <c r="L523" s="34">
        <v>603.10847473144531</v>
      </c>
      <c r="M523" s="34">
        <v>16.520735899607342</v>
      </c>
      <c r="N523" s="35">
        <v>7.9012215172035116</v>
      </c>
      <c r="O523" s="35">
        <v>16.520735899607342</v>
      </c>
      <c r="P523" s="35">
        <v>35.196350394815646</v>
      </c>
      <c r="Q523" s="34">
        <v>8764.1993713378906</v>
      </c>
      <c r="R523" s="34">
        <v>366.20470205942792</v>
      </c>
      <c r="U523" s="36">
        <v>23.876019407201699</v>
      </c>
      <c r="V523" s="38">
        <v>1.0391140347649557</v>
      </c>
      <c r="W523" s="36">
        <v>13.568967043221834</v>
      </c>
      <c r="X523" s="35">
        <v>4016.6338704427085</v>
      </c>
      <c r="Y523" s="34">
        <v>2023.2141403151863</v>
      </c>
      <c r="Z523" s="35">
        <v>1993.4197301275219</v>
      </c>
      <c r="AA523" s="34">
        <v>997.37584566466103</v>
      </c>
      <c r="AB523" s="34">
        <v>16.865821411212284</v>
      </c>
      <c r="AC523" s="34">
        <v>11.499085694551468</v>
      </c>
      <c r="AD523" s="34">
        <v>12.843761444091797</v>
      </c>
      <c r="AE523" s="39">
        <v>13.339873452627602</v>
      </c>
      <c r="AF523" s="39">
        <v>10.671898762102082</v>
      </c>
      <c r="AG523" s="39">
        <v>8.4485865199974821</v>
      </c>
      <c r="AH523" s="35">
        <v>3200.1799550405235</v>
      </c>
      <c r="AI523" s="35">
        <v>6379.587506589849</v>
      </c>
      <c r="AJ523" s="35">
        <v>10527.07759523234</v>
      </c>
      <c r="AK523" s="35">
        <v>2212.0917697637378</v>
      </c>
      <c r="AL523" s="35">
        <v>4430.0096766581382</v>
      </c>
      <c r="AM523" s="35">
        <v>8109.9918209770685</v>
      </c>
      <c r="AN523" s="38">
        <v>9.4737966870710247E-2</v>
      </c>
      <c r="AO523" s="38">
        <v>9.1581626474581568E-2</v>
      </c>
      <c r="AP523" s="38">
        <v>9.7010857030047845E-2</v>
      </c>
      <c r="AQ523" s="36">
        <v>16.697500923234216</v>
      </c>
      <c r="AR523" s="36">
        <v>10.111061206260926</v>
      </c>
      <c r="AS523" s="36">
        <v>11.340160860267746</v>
      </c>
      <c r="AT523" s="36">
        <v>8.5161642547677427</v>
      </c>
      <c r="AU523" s="36">
        <v>19.77354563919355</v>
      </c>
      <c r="AV523" s="36">
        <v>69.824212288758631</v>
      </c>
      <c r="AW523" s="36">
        <v>146.31567664451683</v>
      </c>
      <c r="AX523" s="36">
        <v>121.08673112907495</v>
      </c>
      <c r="AY523" s="36">
        <v>90.495487779643099</v>
      </c>
      <c r="AZ523" s="40">
        <v>0.99642816739106299</v>
      </c>
      <c r="BA523" s="40">
        <v>0.99627072238991798</v>
      </c>
      <c r="BB523" s="40">
        <v>0.99566012504429691</v>
      </c>
      <c r="BC523" s="40">
        <v>0.99615017587824695</v>
      </c>
      <c r="BD523" s="40">
        <v>0.99553645542957137</v>
      </c>
      <c r="BE523" s="40">
        <v>0.99139034738504261</v>
      </c>
      <c r="BF523" s="36">
        <v>126.66516283146025</v>
      </c>
      <c r="BG523" s="36">
        <v>131.03064950839888</v>
      </c>
      <c r="BH523" s="36">
        <v>123.69749497505374</v>
      </c>
      <c r="BJ523" s="41"/>
      <c r="BK523" s="41"/>
      <c r="BL523" s="35">
        <v>30</v>
      </c>
      <c r="BM523" s="35">
        <v>24</v>
      </c>
      <c r="BN523" s="35">
        <v>19</v>
      </c>
      <c r="BO523" s="35">
        <v>2340</v>
      </c>
      <c r="BP523" s="35">
        <v>1152</v>
      </c>
      <c r="BQ523" s="35">
        <v>456</v>
      </c>
      <c r="BR523" s="35">
        <v>3948</v>
      </c>
      <c r="BS523" s="34">
        <v>124.34603381156921</v>
      </c>
      <c r="BT523" s="35">
        <v>11</v>
      </c>
      <c r="BU523" s="35">
        <v>23</v>
      </c>
      <c r="BV523" s="35">
        <v>49</v>
      </c>
      <c r="BW523" s="35">
        <v>23</v>
      </c>
      <c r="BX523" s="37"/>
      <c r="BY523" s="40">
        <v>0.98962396216903903</v>
      </c>
      <c r="CA523" s="38">
        <v>9.4091600369443085E-2</v>
      </c>
      <c r="CB523" s="38">
        <v>9.4079490116991335E-2</v>
      </c>
      <c r="CC523" s="36">
        <v>41.208668549855545</v>
      </c>
      <c r="CD523" s="36">
        <v>38.148722989762888</v>
      </c>
      <c r="CE523" s="35">
        <v>134.15312610085115</v>
      </c>
      <c r="CF523" s="36">
        <v>18.215063604579846</v>
      </c>
      <c r="CG523" s="42">
        <v>0.98962396216903903</v>
      </c>
      <c r="CH523" s="35">
        <v>3540.4818032226099</v>
      </c>
      <c r="CI523" s="42">
        <v>0.99533376053943567</v>
      </c>
      <c r="CJ523" s="42">
        <v>0.99519221277575809</v>
      </c>
      <c r="CK523" s="43">
        <v>0.84984728651283037</v>
      </c>
      <c r="CM523" s="39"/>
      <c r="CN523" s="35"/>
      <c r="CO523" s="42">
        <v>0.99523314489820924</v>
      </c>
      <c r="CQ523" s="37">
        <v>1.0391140347649557</v>
      </c>
    </row>
    <row r="524" spans="1:95" ht="11.25" customHeight="1">
      <c r="A524" s="33">
        <v>44206</v>
      </c>
      <c r="B524" s="34">
        <v>181.4216194152832</v>
      </c>
      <c r="C524" s="35">
        <v>164.28658444682756</v>
      </c>
      <c r="D524" s="35">
        <v>164.28658444682756</v>
      </c>
      <c r="E524" s="35">
        <v>152.69027104973793</v>
      </c>
      <c r="F524" s="34">
        <v>139.64338127772012</v>
      </c>
      <c r="G524" s="36">
        <v>14.005859047174454</v>
      </c>
      <c r="H524" s="34">
        <v>14.005859047174454</v>
      </c>
      <c r="I524" s="34">
        <v>3442.2064361572266</v>
      </c>
      <c r="J524" s="35">
        <v>1004.4128202768807</v>
      </c>
      <c r="K524" s="35">
        <v>397.58007469293193</v>
      </c>
      <c r="L524" s="34">
        <v>608.46915435791016</v>
      </c>
      <c r="M524" s="34">
        <v>16.652672916650772</v>
      </c>
      <c r="N524" s="35">
        <v>7.9643218297025431</v>
      </c>
      <c r="O524" s="35">
        <v>16.652672916650772</v>
      </c>
      <c r="P524" s="35">
        <v>35.477433605038605</v>
      </c>
      <c r="Q524" s="34">
        <v>9000.5048929850254</v>
      </c>
      <c r="R524" s="34">
        <v>372.76399230957031</v>
      </c>
      <c r="U524" s="36">
        <v>23.950792639343831</v>
      </c>
      <c r="V524" s="38">
        <v>1.0364557555379168</v>
      </c>
      <c r="W524" s="36">
        <v>13.677330801768804</v>
      </c>
      <c r="X524" s="35">
        <v>4050.6755905151367</v>
      </c>
      <c r="Y524" s="34">
        <v>2040.213541187414</v>
      </c>
      <c r="Z524" s="35">
        <v>2010.4620493277228</v>
      </c>
      <c r="AA524" s="34">
        <v>1006.0492290508421</v>
      </c>
      <c r="AB524" s="34">
        <v>17.135034968455631</v>
      </c>
      <c r="AC524" s="34">
        <v>11.59631339708964</v>
      </c>
      <c r="AD524" s="34">
        <v>13.01119347413381</v>
      </c>
      <c r="AE524" s="39">
        <v>13.451957414422509</v>
      </c>
      <c r="AF524" s="39">
        <v>10.761565931538007</v>
      </c>
      <c r="AG524" s="39">
        <v>8.5195730291342553</v>
      </c>
      <c r="AH524" s="35">
        <v>3270.8649795857473</v>
      </c>
      <c r="AI524" s="35">
        <v>6519.784084473863</v>
      </c>
      <c r="AJ524" s="35">
        <v>10756.697499262787</v>
      </c>
      <c r="AK524" s="35">
        <v>2261.0007817008695</v>
      </c>
      <c r="AL524" s="35">
        <v>4527.6391372795597</v>
      </c>
      <c r="AM524" s="35">
        <v>8287.607537667076</v>
      </c>
      <c r="AN524" s="38">
        <v>9.4471266757907985E-2</v>
      </c>
      <c r="AO524" s="38">
        <v>9.1479563448976453E-2</v>
      </c>
      <c r="AP524" s="38">
        <v>9.7141141322896446E-2</v>
      </c>
      <c r="AQ524" s="36">
        <v>16.750017775246544</v>
      </c>
      <c r="AR524" s="36">
        <v>10.066442958149661</v>
      </c>
      <c r="AS524" s="36">
        <v>11.338530261003866</v>
      </c>
      <c r="AT524" s="36">
        <v>8.4473862227024341</v>
      </c>
      <c r="AU524" s="36">
        <v>19.615225916964128</v>
      </c>
      <c r="AV524" s="36">
        <v>69.274464729720847</v>
      </c>
      <c r="AW524" s="36">
        <v>147.58306058452507</v>
      </c>
      <c r="AX524" s="36">
        <v>121.92763637929374</v>
      </c>
      <c r="AY524" s="36">
        <v>90.900316596244366</v>
      </c>
      <c r="AZ524" s="40">
        <v>0.99647752362840358</v>
      </c>
      <c r="BA524" s="40">
        <v>0.99632199642866048</v>
      </c>
      <c r="BB524" s="40">
        <v>0.99571921891284143</v>
      </c>
      <c r="BC524" s="40">
        <v>0.99626387293137175</v>
      </c>
      <c r="BD524" s="40">
        <v>0.99566767020908165</v>
      </c>
      <c r="BE524" s="40">
        <v>0.9916411986915562</v>
      </c>
      <c r="BF524" s="36">
        <v>127.02274894599638</v>
      </c>
      <c r="BG524" s="36">
        <v>131.17683936798744</v>
      </c>
      <c r="BH524" s="36">
        <v>123.53159368502875</v>
      </c>
      <c r="BJ524" s="41"/>
      <c r="BK524" s="41"/>
      <c r="BL524" s="35">
        <v>30</v>
      </c>
      <c r="BM524" s="35">
        <v>24</v>
      </c>
      <c r="BN524" s="35">
        <v>19</v>
      </c>
      <c r="BO524" s="35">
        <v>2340</v>
      </c>
      <c r="BP524" s="35">
        <v>1152</v>
      </c>
      <c r="BQ524" s="35">
        <v>456</v>
      </c>
      <c r="BR524" s="35">
        <v>3948</v>
      </c>
      <c r="BS524" s="34">
        <v>125.54449478785197</v>
      </c>
      <c r="BT524" s="35">
        <v>11</v>
      </c>
      <c r="BU524" s="35">
        <v>23</v>
      </c>
      <c r="BV524" s="35">
        <v>49</v>
      </c>
      <c r="BW524" s="35">
        <v>23</v>
      </c>
      <c r="BX524" s="37"/>
      <c r="BY524" s="40">
        <v>0.98976751498722459</v>
      </c>
      <c r="CA524" s="38">
        <v>9.3941101629448034E-2</v>
      </c>
      <c r="CB524" s="38">
        <v>9.3906682307488942E-2</v>
      </c>
      <c r="CC524" s="36">
        <v>41.742541839679085</v>
      </c>
      <c r="CD524" s="36">
        <v>38.154990994400073</v>
      </c>
      <c r="CE524" s="35">
        <v>135.19738116898179</v>
      </c>
      <c r="CF524" s="36">
        <v>18.069395519996469</v>
      </c>
      <c r="CG524" s="42">
        <v>0.98976751498722459</v>
      </c>
      <c r="CH524" s="35">
        <v>3618.4729362974354</v>
      </c>
      <c r="CI524" s="42">
        <v>0.9953978727463717</v>
      </c>
      <c r="CJ524" s="42">
        <v>0.99533346018186852</v>
      </c>
      <c r="CK524" s="43">
        <v>0.84978576023647223</v>
      </c>
      <c r="CM524" s="39"/>
      <c r="CN524" s="35"/>
      <c r="CO524" s="42">
        <v>0.99527126601967431</v>
      </c>
      <c r="CQ524" s="37">
        <v>1.0364557555379168</v>
      </c>
    </row>
    <row r="525" spans="1:95" ht="11.25" customHeight="1">
      <c r="A525" s="33">
        <v>44205</v>
      </c>
      <c r="B525" s="34">
        <v>183.2466025352478</v>
      </c>
      <c r="C525" s="35">
        <v>165.94177109003067</v>
      </c>
      <c r="D525" s="35">
        <v>165.94177109003067</v>
      </c>
      <c r="E525" s="35">
        <v>154.27961972355843</v>
      </c>
      <c r="F525" s="34">
        <v>141.19476779301962</v>
      </c>
      <c r="G525" s="36">
        <v>14.140859752893448</v>
      </c>
      <c r="H525" s="34">
        <v>14.140859752893448</v>
      </c>
      <c r="I525" s="34">
        <v>3463.6640243530273</v>
      </c>
      <c r="J525" s="35">
        <v>1010.6740010270232</v>
      </c>
      <c r="K525" s="35">
        <v>400.05845873986334</v>
      </c>
      <c r="L525" s="34">
        <v>611.18563906351721</v>
      </c>
      <c r="M525" s="34">
        <v>17.129256586233776</v>
      </c>
      <c r="N525" s="35">
        <v>8.1922531499378923</v>
      </c>
      <c r="O525" s="35">
        <v>17.129256586233776</v>
      </c>
      <c r="P525" s="35">
        <v>36.492764031541526</v>
      </c>
      <c r="Q525" s="34">
        <v>9442.5921732584629</v>
      </c>
      <c r="R525" s="34">
        <v>378.87529595692951</v>
      </c>
      <c r="U525" s="36">
        <v>23.941626328009143</v>
      </c>
      <c r="V525" s="38">
        <v>1.0367811910302227</v>
      </c>
      <c r="W525" s="36">
        <v>14.068763008252004</v>
      </c>
      <c r="X525" s="35">
        <v>4074.8496634165444</v>
      </c>
      <c r="Y525" s="34">
        <v>2052.9315645861407</v>
      </c>
      <c r="Z525" s="35">
        <v>2021.9180988304038</v>
      </c>
      <c r="AA525" s="34">
        <v>1011.2440978033806</v>
      </c>
      <c r="AB525" s="34">
        <v>17.304831445217133</v>
      </c>
      <c r="AC525" s="34">
        <v>11.662151366472244</v>
      </c>
      <c r="AD525" s="34">
        <v>13.038815697034201</v>
      </c>
      <c r="AE525" s="39">
        <v>13.535812513754774</v>
      </c>
      <c r="AF525" s="39">
        <v>10.828650011003822</v>
      </c>
      <c r="AG525" s="39">
        <v>8.5726812587113574</v>
      </c>
      <c r="AH525" s="35">
        <v>3401.8254801867706</v>
      </c>
      <c r="AI525" s="35">
        <v>6784.6135547951744</v>
      </c>
      <c r="AJ525" s="35">
        <v>11201.672187062493</v>
      </c>
      <c r="AK525" s="35">
        <v>2351.1424340114263</v>
      </c>
      <c r="AL525" s="35">
        <v>4710.0837330791528</v>
      </c>
      <c r="AM525" s="35">
        <v>8627.0855861049949</v>
      </c>
      <c r="AN525" s="38">
        <v>9.43512852032862E-2</v>
      </c>
      <c r="AO525" s="38">
        <v>9.1644707213303145E-2</v>
      </c>
      <c r="AP525" s="38">
        <v>9.8054548236922154E-2</v>
      </c>
      <c r="AQ525" s="36">
        <v>16.767927666617219</v>
      </c>
      <c r="AR525" s="36">
        <v>10.040347525542574</v>
      </c>
      <c r="AS525" s="36">
        <v>11.279592765174137</v>
      </c>
      <c r="AT525" s="36">
        <v>8.4107335591252745</v>
      </c>
      <c r="AU525" s="36">
        <v>19.522086987948864</v>
      </c>
      <c r="AV525" s="36">
        <v>68.901392736447264</v>
      </c>
      <c r="AW525" s="36">
        <v>148.73857615543835</v>
      </c>
      <c r="AX525" s="36">
        <v>122.50506327143651</v>
      </c>
      <c r="AY525" s="36">
        <v>90.643369895028314</v>
      </c>
      <c r="AZ525" s="40">
        <v>0.99651562872949351</v>
      </c>
      <c r="BA525" s="40">
        <v>0.99636327981476536</v>
      </c>
      <c r="BB525" s="40">
        <v>0.99576997774424336</v>
      </c>
      <c r="BC525" s="40">
        <v>0.99642270351746609</v>
      </c>
      <c r="BD525" s="40">
        <v>0.99585525691383281</v>
      </c>
      <c r="BE525" s="40">
        <v>0.99201336395138806</v>
      </c>
      <c r="BF525" s="36">
        <v>127.18427707842231</v>
      </c>
      <c r="BG525" s="36">
        <v>130.94045870068621</v>
      </c>
      <c r="BH525" s="36">
        <v>122.38086061041517</v>
      </c>
      <c r="BJ525" s="41"/>
      <c r="BK525" s="41"/>
      <c r="BL525" s="35">
        <v>30</v>
      </c>
      <c r="BM525" s="35">
        <v>24</v>
      </c>
      <c r="BN525" s="35">
        <v>19</v>
      </c>
      <c r="BO525" s="35">
        <v>2340</v>
      </c>
      <c r="BP525" s="35">
        <v>1152</v>
      </c>
      <c r="BQ525" s="35">
        <v>456</v>
      </c>
      <c r="BR525" s="35">
        <v>3948</v>
      </c>
      <c r="BS525" s="34">
        <v>127.06027785936992</v>
      </c>
      <c r="BT525" s="35">
        <v>11</v>
      </c>
      <c r="BU525" s="35">
        <v>23</v>
      </c>
      <c r="BV525" s="35">
        <v>49</v>
      </c>
      <c r="BW525" s="35">
        <v>23</v>
      </c>
      <c r="BX525" s="37"/>
      <c r="BY525" s="40">
        <v>0.98987689119110389</v>
      </c>
      <c r="CA525" s="38">
        <v>9.4077702331873375E-2</v>
      </c>
      <c r="CB525" s="38">
        <v>9.3989256352951217E-2</v>
      </c>
      <c r="CC525" s="36">
        <v>42.005798508723579</v>
      </c>
      <c r="CD525" s="36">
        <v>38.087867957333927</v>
      </c>
      <c r="CE525" s="35">
        <v>135.94417600633798</v>
      </c>
      <c r="CF525" s="36">
        <v>17.983287554345214</v>
      </c>
      <c r="CG525" s="42">
        <v>0.98987689119110389</v>
      </c>
      <c r="CH525" s="35">
        <v>3764.3467029781659</v>
      </c>
      <c r="CI525" s="42">
        <v>0.99544960707984687</v>
      </c>
      <c r="CJ525" s="42">
        <v>0.99553562627373093</v>
      </c>
      <c r="CK525" s="43">
        <v>0.85001026061141349</v>
      </c>
      <c r="CM525" s="39"/>
      <c r="CN525" s="35"/>
      <c r="CO525" s="42">
        <v>0.99529380034644255</v>
      </c>
      <c r="CQ525" s="37">
        <v>1.0367811910302227</v>
      </c>
    </row>
    <row r="526" spans="1:95" ht="11.25" customHeight="1">
      <c r="A526" s="33">
        <v>44204</v>
      </c>
      <c r="B526" s="34">
        <v>182.8696257273356</v>
      </c>
      <c r="C526" s="35">
        <v>165.59294420480728</v>
      </c>
      <c r="D526" s="35">
        <v>165.59294420480728</v>
      </c>
      <c r="E526" s="35">
        <v>153.97088870406151</v>
      </c>
      <c r="F526" s="34">
        <v>140.85214694341025</v>
      </c>
      <c r="G526" s="36">
        <v>14.11417684952418</v>
      </c>
      <c r="H526" s="34">
        <v>14.11417684952418</v>
      </c>
      <c r="I526" s="34">
        <v>3468.0049514770508</v>
      </c>
      <c r="J526" s="35">
        <v>1011.940654534337</v>
      </c>
      <c r="K526" s="35">
        <v>400.55984241984174</v>
      </c>
      <c r="L526" s="34">
        <v>612.91730753580725</v>
      </c>
      <c r="M526" s="34">
        <v>17.36794341603915</v>
      </c>
      <c r="N526" s="35">
        <v>8.3064077207143772</v>
      </c>
      <c r="O526" s="35">
        <v>17.36794341603915</v>
      </c>
      <c r="P526" s="35">
        <v>37.001270755909495</v>
      </c>
      <c r="Q526" s="34">
        <v>9525.6973266601563</v>
      </c>
      <c r="R526" s="34">
        <v>378.54271793365479</v>
      </c>
      <c r="U526" s="36">
        <v>24.106857688338664</v>
      </c>
      <c r="V526" s="38">
        <v>1.0309336248108871</v>
      </c>
      <c r="W526" s="36">
        <v>14.26480353253381</v>
      </c>
      <c r="X526" s="35">
        <v>4080.9222590128579</v>
      </c>
      <c r="Y526" s="34">
        <v>2055.504454522872</v>
      </c>
      <c r="Z526" s="35">
        <v>2025.4178044899861</v>
      </c>
      <c r="AA526" s="34">
        <v>1013.477149955649</v>
      </c>
      <c r="AB526" s="34">
        <v>17.276681522528332</v>
      </c>
      <c r="AC526" s="34">
        <v>11.622055500745773</v>
      </c>
      <c r="AD526" s="34">
        <v>13.055029888947805</v>
      </c>
      <c r="AE526" s="39">
        <v>13.552776623227727</v>
      </c>
      <c r="AF526" s="39">
        <v>10.842221298582183</v>
      </c>
      <c r="AG526" s="39">
        <v>8.5834251947108946</v>
      </c>
      <c r="AH526" s="35">
        <v>3435.5854689781772</v>
      </c>
      <c r="AI526" s="35">
        <v>6848.6207607057349</v>
      </c>
      <c r="AJ526" s="35">
        <v>11300.218384025951</v>
      </c>
      <c r="AK526" s="35">
        <v>2374.8048029991887</v>
      </c>
      <c r="AL526" s="35">
        <v>4755.8047475948088</v>
      </c>
      <c r="AM526" s="35">
        <v>8705.9564722770956</v>
      </c>
      <c r="AN526" s="38">
        <v>9.4224293079940402E-2</v>
      </c>
      <c r="AO526" s="38">
        <v>9.1638119218485817E-2</v>
      </c>
      <c r="AP526" s="38">
        <v>9.8373422176026903E-2</v>
      </c>
      <c r="AQ526" s="36">
        <v>16.701302583198157</v>
      </c>
      <c r="AR526" s="36">
        <v>9.9775275615921046</v>
      </c>
      <c r="AS526" s="36">
        <v>11.252348186979258</v>
      </c>
      <c r="AT526" s="36">
        <v>8.4058632848131154</v>
      </c>
      <c r="AU526" s="36">
        <v>19.51768394399954</v>
      </c>
      <c r="AV526" s="36">
        <v>68.924407492821871</v>
      </c>
      <c r="AW526" s="36">
        <v>148.2846161401549</v>
      </c>
      <c r="AX526" s="36">
        <v>121.97555558401636</v>
      </c>
      <c r="AY526" s="36">
        <v>89.952564966605777</v>
      </c>
      <c r="AZ526" s="40">
        <v>0.99650227769868738</v>
      </c>
      <c r="BA526" s="40">
        <v>0.99634805372848345</v>
      </c>
      <c r="BB526" s="40">
        <v>0.99574989021898574</v>
      </c>
      <c r="BC526" s="40">
        <v>0.9964603982296999</v>
      </c>
      <c r="BD526" s="40">
        <v>0.99589602917279774</v>
      </c>
      <c r="BE526" s="40">
        <v>0.99208307464983303</v>
      </c>
      <c r="BF526" s="36">
        <v>127.35569148626178</v>
      </c>
      <c r="BG526" s="36">
        <v>130.94987219662715</v>
      </c>
      <c r="BH526" s="36">
        <v>121.98416741594599</v>
      </c>
      <c r="BJ526" s="41"/>
      <c r="BK526" s="41"/>
      <c r="BL526" s="35">
        <v>30</v>
      </c>
      <c r="BM526" s="35">
        <v>24</v>
      </c>
      <c r="BN526" s="35">
        <v>19</v>
      </c>
      <c r="BO526" s="35">
        <v>2340</v>
      </c>
      <c r="BP526" s="35">
        <v>1152</v>
      </c>
      <c r="BQ526" s="35">
        <v>456</v>
      </c>
      <c r="BR526" s="35">
        <v>3948</v>
      </c>
      <c r="BS526" s="34">
        <v>126.70298059781392</v>
      </c>
      <c r="BT526" s="35">
        <v>11</v>
      </c>
      <c r="BU526" s="35">
        <v>23</v>
      </c>
      <c r="BV526" s="35">
        <v>49</v>
      </c>
      <c r="BW526" s="35">
        <v>23</v>
      </c>
      <c r="BX526" s="37"/>
      <c r="BY526" s="40">
        <v>0.98983922051555251</v>
      </c>
      <c r="CA526" s="38">
        <v>9.4060578099648781E-2</v>
      </c>
      <c r="CB526" s="38">
        <v>9.3948895556997064E-2</v>
      </c>
      <c r="CC526" s="36">
        <v>41.953766912221909</v>
      </c>
      <c r="CD526" s="36">
        <v>37.931178331769516</v>
      </c>
      <c r="CE526" s="35">
        <v>135.38707110767783</v>
      </c>
      <c r="CF526" s="36">
        <v>17.979539504396911</v>
      </c>
      <c r="CG526" s="42">
        <v>0.98983922051555251</v>
      </c>
      <c r="CH526" s="35">
        <v>3800.8223048646596</v>
      </c>
      <c r="CI526" s="42">
        <v>0.9954304774012166</v>
      </c>
      <c r="CJ526" s="42">
        <v>0.99557942835871249</v>
      </c>
      <c r="CK526" s="43">
        <v>0.8498091194503502</v>
      </c>
      <c r="CM526" s="39"/>
      <c r="CN526" s="35"/>
      <c r="CO526" s="42">
        <v>0.99529478120554926</v>
      </c>
      <c r="CQ526" s="37">
        <v>1.0309336248108871</v>
      </c>
    </row>
    <row r="527" spans="1:95" ht="11.25" customHeight="1">
      <c r="A527" s="33">
        <v>44203</v>
      </c>
      <c r="B527" s="34">
        <v>181.81707016626993</v>
      </c>
      <c r="C527" s="35">
        <v>164.66569037238756</v>
      </c>
      <c r="D527" s="35">
        <v>164.66569037238756</v>
      </c>
      <c r="E527" s="35">
        <v>153.14973729848862</v>
      </c>
      <c r="F527" s="34">
        <v>140.10409116744995</v>
      </c>
      <c r="G527" s="36">
        <v>14.008417139450708</v>
      </c>
      <c r="H527" s="34">
        <v>14.008417139450708</v>
      </c>
      <c r="I527" s="34">
        <v>3458.9510650634766</v>
      </c>
      <c r="J527" s="35">
        <v>1009.2987910215616</v>
      </c>
      <c r="K527" s="35">
        <v>399.5141047793681</v>
      </c>
      <c r="L527" s="34">
        <v>611.42599932352698</v>
      </c>
      <c r="M527" s="34">
        <v>17.291243890921276</v>
      </c>
      <c r="N527" s="35">
        <v>8.2697253391362633</v>
      </c>
      <c r="O527" s="35">
        <v>17.291243890921276</v>
      </c>
      <c r="P527" s="35">
        <v>36.837867419788807</v>
      </c>
      <c r="Q527" s="34">
        <v>9568.2529703776036</v>
      </c>
      <c r="R527" s="34">
        <v>375.482829729716</v>
      </c>
      <c r="U527" s="36">
        <v>24.083681459780095</v>
      </c>
      <c r="V527" s="38">
        <v>1.0317514512431207</v>
      </c>
      <c r="W527" s="36">
        <v>14.201807953227929</v>
      </c>
      <c r="X527" s="35">
        <v>4070.3770643870034</v>
      </c>
      <c r="Y527" s="34">
        <v>2050.1381692625469</v>
      </c>
      <c r="Z527" s="35">
        <v>2020.2388951244566</v>
      </c>
      <c r="AA527" s="34">
        <v>1010.940104102895</v>
      </c>
      <c r="AB527" s="34">
        <v>17.15137979388237</v>
      </c>
      <c r="AC527" s="34">
        <v>11.515953073898951</v>
      </c>
      <c r="AD527" s="34">
        <v>12.984100371599197</v>
      </c>
      <c r="AE527" s="39">
        <v>13.5173945226102</v>
      </c>
      <c r="AF527" s="39">
        <v>10.81391561808816</v>
      </c>
      <c r="AG527" s="39">
        <v>8.5610165309864588</v>
      </c>
      <c r="AH527" s="35">
        <v>3468.4117748597632</v>
      </c>
      <c r="AI527" s="35">
        <v>6913.9292347369073</v>
      </c>
      <c r="AJ527" s="35">
        <v>11407.514728548764</v>
      </c>
      <c r="AK527" s="35">
        <v>2397.4863845950281</v>
      </c>
      <c r="AL527" s="35">
        <v>4801.2058935966952</v>
      </c>
      <c r="AM527" s="35">
        <v>8788.8131230483377</v>
      </c>
      <c r="AN527" s="38">
        <v>9.4689978031209779E-2</v>
      </c>
      <c r="AO527" s="38">
        <v>9.2224323338189085E-2</v>
      </c>
      <c r="AP527" s="38">
        <v>9.9403312238143776E-2</v>
      </c>
      <c r="AQ527" s="36">
        <v>16.644422692052217</v>
      </c>
      <c r="AR527" s="36">
        <v>9.9242120359891608</v>
      </c>
      <c r="AS527" s="36">
        <v>11.232920584580539</v>
      </c>
      <c r="AT527" s="36">
        <v>8.2744859923461043</v>
      </c>
      <c r="AU527" s="36">
        <v>19.212722070229368</v>
      </c>
      <c r="AV527" s="36">
        <v>67.84943513895081</v>
      </c>
      <c r="AW527" s="36">
        <v>147.28687983359859</v>
      </c>
      <c r="AX527" s="36">
        <v>120.97972344745848</v>
      </c>
      <c r="AY527" s="36">
        <v>88.858620815375829</v>
      </c>
      <c r="AZ527" s="40">
        <v>0.99655066848668128</v>
      </c>
      <c r="BA527" s="40">
        <v>0.99639856230411139</v>
      </c>
      <c r="BB527" s="40">
        <v>0.99580855038057614</v>
      </c>
      <c r="BC527" s="40">
        <v>0.99654868280149023</v>
      </c>
      <c r="BD527" s="40">
        <v>0.99599835489332933</v>
      </c>
      <c r="BE527" s="40">
        <v>0.99228002300321783</v>
      </c>
      <c r="BF527" s="36">
        <v>126.72935668064898</v>
      </c>
      <c r="BG527" s="36">
        <v>130.11751743621556</v>
      </c>
      <c r="BH527" s="36">
        <v>120.72032339577585</v>
      </c>
      <c r="BJ527" s="41"/>
      <c r="BK527" s="41"/>
      <c r="BL527" s="35">
        <v>30</v>
      </c>
      <c r="BM527" s="35">
        <v>24</v>
      </c>
      <c r="BN527" s="35">
        <v>19</v>
      </c>
      <c r="BO527" s="35">
        <v>2340</v>
      </c>
      <c r="BP527" s="35">
        <v>1152</v>
      </c>
      <c r="BQ527" s="35">
        <v>456</v>
      </c>
      <c r="BR527" s="35">
        <v>3948</v>
      </c>
      <c r="BS527" s="34">
        <v>126.04858668645223</v>
      </c>
      <c r="BT527" s="35">
        <v>11</v>
      </c>
      <c r="BU527" s="35">
        <v>23</v>
      </c>
      <c r="BV527" s="35">
        <v>49</v>
      </c>
      <c r="BW527" s="35">
        <v>23</v>
      </c>
      <c r="BX527" s="37"/>
      <c r="BY527" s="40">
        <v>0.98997976387373754</v>
      </c>
      <c r="CA527" s="38">
        <v>9.4655102002552588E-2</v>
      </c>
      <c r="CB527" s="38">
        <v>9.4514913743469681E-2</v>
      </c>
      <c r="CC527" s="36">
        <v>41.651433239380516</v>
      </c>
      <c r="CD527" s="36">
        <v>37.801555312621915</v>
      </c>
      <c r="CE527" s="35">
        <v>134.29862979961834</v>
      </c>
      <c r="CF527" s="36">
        <v>17.698717647030804</v>
      </c>
      <c r="CG527" s="42">
        <v>0.98997976387373754</v>
      </c>
      <c r="CH527" s="35">
        <v>3837.0836153712767</v>
      </c>
      <c r="CI527" s="42">
        <v>0.99549364944207819</v>
      </c>
      <c r="CJ527" s="42">
        <v>0.99568959230315512</v>
      </c>
      <c r="CK527" s="43">
        <v>0.84978639824966506</v>
      </c>
      <c r="CM527" s="39"/>
      <c r="CN527" s="35"/>
      <c r="CO527" s="42">
        <v>0.9953682718686917</v>
      </c>
      <c r="CQ527" s="37">
        <v>1.0317514512431207</v>
      </c>
    </row>
    <row r="528" spans="1:95" ht="11.25" customHeight="1">
      <c r="A528" s="33">
        <v>44202</v>
      </c>
      <c r="B528" s="34">
        <v>181.57129398981729</v>
      </c>
      <c r="C528" s="35">
        <v>164.53025308251381</v>
      </c>
      <c r="D528" s="35">
        <v>164.53025308251381</v>
      </c>
      <c r="E528" s="35">
        <v>153.07476133108139</v>
      </c>
      <c r="F528" s="34">
        <v>140.06237824757895</v>
      </c>
      <c r="G528" s="36">
        <v>14.048420359690985</v>
      </c>
      <c r="H528" s="34">
        <v>14.048420359690985</v>
      </c>
      <c r="I528" s="34">
        <v>3450.3940607706704</v>
      </c>
      <c r="J528" s="35">
        <v>1006.8019143890102</v>
      </c>
      <c r="K528" s="35">
        <v>398.52575777898323</v>
      </c>
      <c r="L528" s="34">
        <v>607.47690518697107</v>
      </c>
      <c r="M528" s="34">
        <v>17.880683392286301</v>
      </c>
      <c r="N528" s="35">
        <v>8.5516311876151878</v>
      </c>
      <c r="O528" s="35">
        <v>17.880683392286301</v>
      </c>
      <c r="P528" s="35">
        <v>38.09362983574038</v>
      </c>
      <c r="Q528" s="34">
        <v>9635.3543294270839</v>
      </c>
      <c r="R528" s="34">
        <v>373.85045115152997</v>
      </c>
      <c r="U528" s="36">
        <v>24.141239545963433</v>
      </c>
      <c r="V528" s="38">
        <v>1.0297218106953652</v>
      </c>
      <c r="W528" s="36">
        <v>14.685931978731249</v>
      </c>
      <c r="X528" s="35">
        <v>4057.8709659576416</v>
      </c>
      <c r="Y528" s="34">
        <v>2045.0663886026771</v>
      </c>
      <c r="Z528" s="35">
        <v>2012.8045773549645</v>
      </c>
      <c r="AA528" s="34">
        <v>1006.0026629659543</v>
      </c>
      <c r="AB528" s="34">
        <v>17.041040907303493</v>
      </c>
      <c r="AC528" s="34">
        <v>11.455491751432419</v>
      </c>
      <c r="AD528" s="34">
        <v>12.909925053517023</v>
      </c>
      <c r="AE528" s="39">
        <v>13.483954210567102</v>
      </c>
      <c r="AF528" s="39">
        <v>10.787163368453681</v>
      </c>
      <c r="AG528" s="39">
        <v>8.5398376666924989</v>
      </c>
      <c r="AH528" s="35">
        <v>3485.9570853121545</v>
      </c>
      <c r="AI528" s="35">
        <v>6956.788812939938</v>
      </c>
      <c r="AJ528" s="35">
        <v>11495.690978841634</v>
      </c>
      <c r="AK528" s="35">
        <v>2408.8930213269123</v>
      </c>
      <c r="AL528" s="35">
        <v>4827.9176563557239</v>
      </c>
      <c r="AM528" s="35">
        <v>8849.459022710711</v>
      </c>
      <c r="AN528" s="38">
        <v>9.4453474195705406E-2</v>
      </c>
      <c r="AO528" s="38">
        <v>9.2025006761261574E-2</v>
      </c>
      <c r="AP528" s="38">
        <v>9.9404553888917793E-2</v>
      </c>
      <c r="AQ528" s="36">
        <v>16.618892659426372</v>
      </c>
      <c r="AR528" s="36">
        <v>9.9328570593594492</v>
      </c>
      <c r="AS528" s="36">
        <v>11.261147215881657</v>
      </c>
      <c r="AT528" s="36">
        <v>8.4782582438049694</v>
      </c>
      <c r="AU528" s="36">
        <v>19.670090420538191</v>
      </c>
      <c r="AV528" s="36">
        <v>69.372400658825015</v>
      </c>
      <c r="AW528" s="36">
        <v>147.00064622577807</v>
      </c>
      <c r="AX528" s="36">
        <v>120.70390198228942</v>
      </c>
      <c r="AY528" s="36">
        <v>88.463322465264355</v>
      </c>
      <c r="AZ528" s="40">
        <v>0.99644997469297958</v>
      </c>
      <c r="BA528" s="40">
        <v>0.99629639843406459</v>
      </c>
      <c r="BB528" s="40">
        <v>0.99569537191618385</v>
      </c>
      <c r="BC528" s="40">
        <v>0.99648043388861873</v>
      </c>
      <c r="BD528" s="40">
        <v>0.99592576099663932</v>
      </c>
      <c r="BE528" s="40">
        <v>0.99216083147220724</v>
      </c>
      <c r="BF528" s="36">
        <v>127.04667670705557</v>
      </c>
      <c r="BG528" s="36">
        <v>130.39933842255869</v>
      </c>
      <c r="BH528" s="36">
        <v>120.71881549219276</v>
      </c>
      <c r="BJ528" s="41"/>
      <c r="BK528" s="41"/>
      <c r="BL528" s="35">
        <v>30</v>
      </c>
      <c r="BM528" s="35">
        <v>24</v>
      </c>
      <c r="BN528" s="35">
        <v>19</v>
      </c>
      <c r="BO528" s="35">
        <v>2340</v>
      </c>
      <c r="BP528" s="35">
        <v>1152</v>
      </c>
      <c r="BQ528" s="35">
        <v>456</v>
      </c>
      <c r="BR528" s="35">
        <v>3948</v>
      </c>
      <c r="BS528" s="34">
        <v>126.07335543632507</v>
      </c>
      <c r="BT528" s="35">
        <v>11</v>
      </c>
      <c r="BU528" s="35">
        <v>23</v>
      </c>
      <c r="BV528" s="35">
        <v>49</v>
      </c>
      <c r="BW528" s="35">
        <v>23</v>
      </c>
      <c r="BX528" s="37"/>
      <c r="BY528" s="40">
        <v>0.98968480190879105</v>
      </c>
      <c r="CA528" s="38">
        <v>9.4468537367597361E-2</v>
      </c>
      <c r="CB528" s="38">
        <v>9.4316720866329917E-2</v>
      </c>
      <c r="CC528" s="36">
        <v>41.406457712252937</v>
      </c>
      <c r="CD528" s="36">
        <v>37.812896934667478</v>
      </c>
      <c r="CE528" s="35">
        <v>133.94201600920627</v>
      </c>
      <c r="CF528" s="36">
        <v>18.119049006047117</v>
      </c>
      <c r="CG528" s="42">
        <v>0.98968480190879105</v>
      </c>
      <c r="CH528" s="35">
        <v>3858.643395233752</v>
      </c>
      <c r="CI528" s="42">
        <v>0.99536606999901245</v>
      </c>
      <c r="CJ528" s="42">
        <v>0.99561180217655953</v>
      </c>
      <c r="CK528" s="43">
        <v>0.850296643169971</v>
      </c>
      <c r="CM528" s="39"/>
      <c r="CN528" s="35"/>
      <c r="CO528" s="42">
        <v>0.99525827177609438</v>
      </c>
      <c r="CQ528" s="37">
        <v>1.0297218106953652</v>
      </c>
    </row>
    <row r="529" spans="1:95" ht="11.25" customHeight="1">
      <c r="A529" s="33">
        <v>44201</v>
      </c>
      <c r="B529" s="34">
        <v>180.89475011825562</v>
      </c>
      <c r="C529" s="35">
        <v>163.70071684320769</v>
      </c>
      <c r="D529" s="35">
        <v>163.70071684320769</v>
      </c>
      <c r="E529" s="35">
        <v>152.10535518328351</v>
      </c>
      <c r="F529" s="34">
        <v>139.06310860315958</v>
      </c>
      <c r="G529" s="36">
        <v>14.227269887924194</v>
      </c>
      <c r="H529" s="34">
        <v>14.227269887924194</v>
      </c>
      <c r="I529" s="34">
        <v>3453.8112487792969</v>
      </c>
      <c r="J529" s="35">
        <v>1008.1902790738392</v>
      </c>
      <c r="K529" s="35">
        <v>360.38223722932685</v>
      </c>
      <c r="L529" s="34">
        <v>609.8144747416178</v>
      </c>
      <c r="M529" s="34">
        <v>17.377811312675476</v>
      </c>
      <c r="N529" s="35">
        <v>8.3111271495404448</v>
      </c>
      <c r="O529" s="35">
        <v>17.377811312675476</v>
      </c>
      <c r="P529" s="35">
        <v>37.022293666134715</v>
      </c>
      <c r="Q529" s="34">
        <v>9303.1470235188808</v>
      </c>
      <c r="R529" s="34">
        <v>374.14220873514813</v>
      </c>
      <c r="U529" s="36">
        <v>24.116565960424914</v>
      </c>
      <c r="V529" s="38">
        <v>1.0305912767085788</v>
      </c>
      <c r="W529" s="36">
        <v>13.953571352681887</v>
      </c>
      <c r="X529" s="35">
        <v>4063.6257235209146</v>
      </c>
      <c r="Y529" s="34">
        <v>2085.2387324761307</v>
      </c>
      <c r="Z529" s="35">
        <v>1978.3869910447838</v>
      </c>
      <c r="AA529" s="34">
        <v>970.19671197094465</v>
      </c>
      <c r="AB529" s="34">
        <v>17.194033275047939</v>
      </c>
      <c r="AC529" s="34">
        <v>11.595361659924189</v>
      </c>
      <c r="AD529" s="34">
        <v>13.011490811904272</v>
      </c>
      <c r="AE529" s="39">
        <v>13.748826807534929</v>
      </c>
      <c r="AF529" s="39">
        <v>10.802038704362564</v>
      </c>
      <c r="AG529" s="39">
        <v>7.7224765120570034</v>
      </c>
      <c r="AH529" s="35">
        <v>3449.0068777626566</v>
      </c>
      <c r="AI529" s="35">
        <v>7015.0208865647355</v>
      </c>
      <c r="AJ529" s="35">
        <v>11138.810741433967</v>
      </c>
      <c r="AK529" s="35">
        <v>2358.7060638947905</v>
      </c>
      <c r="AL529" s="35">
        <v>4817.0191030764654</v>
      </c>
      <c r="AM529" s="35">
        <v>8761.3692071530495</v>
      </c>
      <c r="AN529" s="38">
        <v>9.6839579730946312E-2</v>
      </c>
      <c r="AO529" s="38">
        <v>9.3020670628701521E-2</v>
      </c>
      <c r="AP529" s="38">
        <v>9.0712900169427221E-2</v>
      </c>
      <c r="AQ529" s="36">
        <v>16.887556199206479</v>
      </c>
      <c r="AR529" s="36">
        <v>10.415440224104223</v>
      </c>
      <c r="AS529" s="36">
        <v>11.71226626172224</v>
      </c>
      <c r="AT529" s="36">
        <v>8.5876872035264871</v>
      </c>
      <c r="AU529" s="36">
        <v>19.202767754840036</v>
      </c>
      <c r="AV529" s="36">
        <v>61.633376340596477</v>
      </c>
      <c r="AW529" s="36">
        <v>146.31848890908122</v>
      </c>
      <c r="AX529" s="36">
        <v>119.67755966650245</v>
      </c>
      <c r="AY529" s="36">
        <v>87.73522743786279</v>
      </c>
      <c r="AZ529" s="40">
        <v>0.99647640404340299</v>
      </c>
      <c r="BA529" s="40">
        <v>0.99639241386824129</v>
      </c>
      <c r="BB529" s="40">
        <v>0.99577437124371981</v>
      </c>
      <c r="BC529" s="40">
        <v>0.99635915329384195</v>
      </c>
      <c r="BD529" s="40">
        <v>0.99601355789878931</v>
      </c>
      <c r="BE529" s="40">
        <v>0.99296532598006748</v>
      </c>
      <c r="BF529" s="36">
        <v>123.91627507409812</v>
      </c>
      <c r="BG529" s="36">
        <v>129.00358510528091</v>
      </c>
      <c r="BH529" s="36">
        <v>132.28548505876495</v>
      </c>
      <c r="BJ529" s="41"/>
      <c r="BK529" s="41"/>
      <c r="BL529" s="35">
        <v>30</v>
      </c>
      <c r="BM529" s="35">
        <v>23.570095519224804</v>
      </c>
      <c r="BN529" s="35">
        <v>16.850477397441864</v>
      </c>
      <c r="BO529" s="35">
        <v>2340</v>
      </c>
      <c r="BP529" s="35">
        <v>1131.3645849227905</v>
      </c>
      <c r="BQ529" s="35">
        <v>404.41145753860474</v>
      </c>
      <c r="BR529" s="35">
        <v>3875.7760424613953</v>
      </c>
      <c r="BS529" s="34">
        <v>124.85853815078735</v>
      </c>
      <c r="BT529" s="35">
        <v>11</v>
      </c>
      <c r="BU529" s="35">
        <v>23</v>
      </c>
      <c r="BV529" s="35">
        <v>49</v>
      </c>
      <c r="BW529" s="35">
        <v>23</v>
      </c>
      <c r="BX529" s="37"/>
      <c r="BY529" s="40">
        <v>0.98967709763390932</v>
      </c>
      <c r="CA529" s="38">
        <v>9.4637260088384925E-2</v>
      </c>
      <c r="CB529" s="38">
        <v>9.5085536708804194E-2</v>
      </c>
      <c r="CC529" s="36">
        <v>41.800885746876403</v>
      </c>
      <c r="CD529" s="36">
        <v>39.015262685032944</v>
      </c>
      <c r="CE529" s="35">
        <v>133.6773172690616</v>
      </c>
      <c r="CF529" s="36">
        <v>18.180157410069519</v>
      </c>
      <c r="CG529" s="42">
        <v>0.98967709763390932</v>
      </c>
      <c r="CH529" s="35">
        <v>3744.3791745802951</v>
      </c>
      <c r="CI529" s="42">
        <v>0.99535896059067697</v>
      </c>
      <c r="CJ529" s="42">
        <v>0.9957055503972212</v>
      </c>
      <c r="CK529" s="43">
        <v>0.84993340523170868</v>
      </c>
      <c r="CM529" s="39"/>
      <c r="CN529" s="35"/>
      <c r="CO529" s="42">
        <v>0.99524227979748803</v>
      </c>
      <c r="CQ529" s="37">
        <v>1.0305912767085788</v>
      </c>
    </row>
    <row r="530" spans="1:95" ht="11.25" customHeight="1">
      <c r="A530" s="33">
        <v>44200</v>
      </c>
      <c r="B530" s="34">
        <v>180.41968107223511</v>
      </c>
      <c r="C530" s="35">
        <v>163.16564426819482</v>
      </c>
      <c r="D530" s="35">
        <v>163.16564426819482</v>
      </c>
      <c r="E530" s="35">
        <v>151.41106204191843</v>
      </c>
      <c r="F530" s="34">
        <v>138.10906775792441</v>
      </c>
      <c r="G530" s="36">
        <v>14.183893024921417</v>
      </c>
      <c r="H530" s="34">
        <v>14.183893024921417</v>
      </c>
      <c r="I530" s="34">
        <v>3469.5026219685874</v>
      </c>
      <c r="J530" s="35">
        <v>1013.3150514955873</v>
      </c>
      <c r="K530" s="35">
        <v>308.4002330638744</v>
      </c>
      <c r="L530" s="34">
        <v>611.43403116861975</v>
      </c>
      <c r="M530" s="34">
        <v>17.919528345266979</v>
      </c>
      <c r="N530" s="35">
        <v>8.5702092086059469</v>
      </c>
      <c r="O530" s="35">
        <v>17.919528345266979</v>
      </c>
      <c r="P530" s="35">
        <v>38.176386474699221</v>
      </c>
      <c r="Q530" s="34">
        <v>8865.5220133463536</v>
      </c>
      <c r="R530" s="34">
        <v>374.92501767476398</v>
      </c>
      <c r="U530" s="36">
        <v>23.926561099511609</v>
      </c>
      <c r="V530" s="38">
        <v>1.0373163239898722</v>
      </c>
      <c r="W530" s="36">
        <v>13.932464205505715</v>
      </c>
      <c r="X530" s="35">
        <v>4080.936653137207</v>
      </c>
      <c r="Y530" s="34">
        <v>2147.7873374091255</v>
      </c>
      <c r="Z530" s="35">
        <v>1933.1493157280813</v>
      </c>
      <c r="AA530" s="34">
        <v>919.83426423249421</v>
      </c>
      <c r="AB530" s="34">
        <v>17.254036804040272</v>
      </c>
      <c r="AC530" s="34">
        <v>11.754582226276398</v>
      </c>
      <c r="AD530" s="34">
        <v>13.109734694163004</v>
      </c>
      <c r="AE530" s="39">
        <v>14.161235191708519</v>
      </c>
      <c r="AF530" s="39">
        <v>10.856946980309864</v>
      </c>
      <c r="AG530" s="39">
        <v>6.6085764227973085</v>
      </c>
      <c r="AH530" s="35">
        <v>3385.471462528682</v>
      </c>
      <c r="AI530" s="35">
        <v>7095.2604911515891</v>
      </c>
      <c r="AJ530" s="35">
        <v>10654.771855728404</v>
      </c>
      <c r="AK530" s="35">
        <v>2280.3485557628574</v>
      </c>
      <c r="AL530" s="35">
        <v>4791.0553015607957</v>
      </c>
      <c r="AM530" s="35">
        <v>8635.1326256870361</v>
      </c>
      <c r="AN530" s="38">
        <v>0.10044234321347989</v>
      </c>
      <c r="AO530" s="38">
        <v>9.4449877900276147E-2</v>
      </c>
      <c r="AP530" s="38">
        <v>7.8263219119668562E-2</v>
      </c>
      <c r="AQ530" s="36">
        <v>17.064665078639656</v>
      </c>
      <c r="AR530" s="36">
        <v>11.093582394188086</v>
      </c>
      <c r="AS530" s="36">
        <v>12.368615448917966</v>
      </c>
      <c r="AT530" s="36">
        <v>9.4959965445251946</v>
      </c>
      <c r="AU530" s="36">
        <v>20.14045369793887</v>
      </c>
      <c r="AV530" s="36">
        <v>55.542637298515388</v>
      </c>
      <c r="AW530" s="36">
        <v>146.24987791252227</v>
      </c>
      <c r="AX530" s="36">
        <v>119.23878126405756</v>
      </c>
      <c r="AY530" s="36">
        <v>87.591390678938311</v>
      </c>
      <c r="AZ530" s="40">
        <v>0.99624171086172453</v>
      </c>
      <c r="BA530" s="40">
        <v>0.99625979513544138</v>
      </c>
      <c r="BB530" s="40">
        <v>0.99557894613440734</v>
      </c>
      <c r="BC530" s="40">
        <v>0.99583572584966151</v>
      </c>
      <c r="BD530" s="40">
        <v>0.99579623852570065</v>
      </c>
      <c r="BE530" s="40">
        <v>0.99356783043108199</v>
      </c>
      <c r="BF530" s="36">
        <v>119.471525813523</v>
      </c>
      <c r="BG530" s="36">
        <v>127.05151416574689</v>
      </c>
      <c r="BH530" s="36">
        <v>153.32873008521884</v>
      </c>
      <c r="BJ530" s="41"/>
      <c r="BK530" s="41"/>
      <c r="BL530" s="35">
        <v>30</v>
      </c>
      <c r="BM530" s="35">
        <v>23</v>
      </c>
      <c r="BN530" s="35">
        <v>14</v>
      </c>
      <c r="BO530" s="35">
        <v>2340</v>
      </c>
      <c r="BP530" s="35">
        <v>1104</v>
      </c>
      <c r="BQ530" s="35">
        <v>336</v>
      </c>
      <c r="BR530" s="35">
        <v>3780</v>
      </c>
      <c r="BS530" s="34">
        <v>123.91747506459554</v>
      </c>
      <c r="BT530" s="35">
        <v>11</v>
      </c>
      <c r="BU530" s="35">
        <v>23</v>
      </c>
      <c r="BV530" s="35">
        <v>49</v>
      </c>
      <c r="BW530" s="35">
        <v>23</v>
      </c>
      <c r="BX530" s="37"/>
      <c r="BY530" s="40">
        <v>0.98885751351283069</v>
      </c>
      <c r="CA530" s="38">
        <v>9.497609445824487E-2</v>
      </c>
      <c r="CB530" s="38">
        <v>9.6720685170808576E-2</v>
      </c>
      <c r="CC530" s="36">
        <v>42.118353724479675</v>
      </c>
      <c r="CD530" s="36">
        <v>40.52686292174571</v>
      </c>
      <c r="CE530" s="35">
        <v>134.16115430208299</v>
      </c>
      <c r="CF530" s="36">
        <v>19.833566531896707</v>
      </c>
      <c r="CG530" s="42">
        <v>0.98885751351283069</v>
      </c>
      <c r="CH530" s="35">
        <v>3578.5040305923412</v>
      </c>
      <c r="CI530" s="42">
        <v>0.99499245265840863</v>
      </c>
      <c r="CJ530" s="42">
        <v>0.99546022663902134</v>
      </c>
      <c r="CK530" s="43">
        <v>0.85017311388585715</v>
      </c>
      <c r="CM530" s="39"/>
      <c r="CN530" s="35"/>
      <c r="CO530" s="42">
        <v>0.9948095850850881</v>
      </c>
      <c r="CQ530" s="37">
        <v>1.0373163239898722</v>
      </c>
    </row>
    <row r="531" spans="1:95" ht="11.25" customHeight="1">
      <c r="A531" s="33">
        <v>44199</v>
      </c>
      <c r="B531" s="34">
        <v>178.1360961596171</v>
      </c>
      <c r="C531" s="35">
        <v>160.97527329126993</v>
      </c>
      <c r="D531" s="35">
        <v>160.97527329126993</v>
      </c>
      <c r="E531" s="35">
        <v>149.28338053822517</v>
      </c>
      <c r="F531" s="34">
        <v>135.97718358039856</v>
      </c>
      <c r="G531" s="36">
        <v>14.060199290513992</v>
      </c>
      <c r="H531" s="34">
        <v>14.060199290513992</v>
      </c>
      <c r="I531" s="34">
        <v>3446.2812652587891</v>
      </c>
      <c r="J531" s="35">
        <v>1006.5329409644718</v>
      </c>
      <c r="K531" s="35">
        <v>306.33611246744789</v>
      </c>
      <c r="L531" s="34">
        <v>608.40402984619141</v>
      </c>
      <c r="M531" s="34">
        <v>17.04670450091362</v>
      </c>
      <c r="N531" s="35">
        <v>8.1527717178282533</v>
      </c>
      <c r="O531" s="35">
        <v>17.04670450091362</v>
      </c>
      <c r="P531" s="35">
        <v>36.316892197598584</v>
      </c>
      <c r="Q531" s="34">
        <v>8557.4432017008457</v>
      </c>
      <c r="R531" s="34">
        <v>366.33641529083252</v>
      </c>
      <c r="U531" s="36">
        <v>23.94783148059139</v>
      </c>
      <c r="V531" s="38">
        <v>1.0365608734623388</v>
      </c>
      <c r="W531" s="36">
        <v>13.253842160613724</v>
      </c>
      <c r="X531" s="35">
        <v>4054.6852951049805</v>
      </c>
      <c r="Y531" s="34">
        <v>2133.4122118268692</v>
      </c>
      <c r="Z531" s="35">
        <v>1921.2730832781112</v>
      </c>
      <c r="AA531" s="34">
        <v>914.74014231363935</v>
      </c>
      <c r="AB531" s="34">
        <v>17.160822868347168</v>
      </c>
      <c r="AC531" s="34">
        <v>11.691892753044764</v>
      </c>
      <c r="AD531" s="34">
        <v>13.092471589644751</v>
      </c>
      <c r="AE531" s="39">
        <v>14.066454143913424</v>
      </c>
      <c r="AF531" s="39">
        <v>10.784281510333626</v>
      </c>
      <c r="AG531" s="39">
        <v>6.564345267159597</v>
      </c>
      <c r="AH531" s="35">
        <v>3276.4000656687531</v>
      </c>
      <c r="AI531" s="35">
        <v>6862.8246386201581</v>
      </c>
      <c r="AJ531" s="35">
        <v>10300.023838790934</v>
      </c>
      <c r="AK531" s="35">
        <v>2207.1809871746968</v>
      </c>
      <c r="AL531" s="35">
        <v>4635.5599588785835</v>
      </c>
      <c r="AM531" s="35">
        <v>8350.0956135555662</v>
      </c>
      <c r="AN531" s="38">
        <v>0.10090450689753944</v>
      </c>
      <c r="AO531" s="38">
        <v>9.4752416360310898E-2</v>
      </c>
      <c r="AP531" s="38">
        <v>7.8209775399330564E-2</v>
      </c>
      <c r="AQ531" s="36">
        <v>17.135163757832331</v>
      </c>
      <c r="AR531" s="36">
        <v>11.133609081220937</v>
      </c>
      <c r="AS531" s="36">
        <v>12.451286916605937</v>
      </c>
      <c r="AT531" s="36">
        <v>9.2637066317425631</v>
      </c>
      <c r="AU531" s="36">
        <v>19.655277843541818</v>
      </c>
      <c r="AV531" s="36">
        <v>54.235671031374125</v>
      </c>
      <c r="AW531" s="36">
        <v>144.50034435764519</v>
      </c>
      <c r="AX531" s="36">
        <v>117.97656135234519</v>
      </c>
      <c r="AY531" s="36">
        <v>87.001189162008046</v>
      </c>
      <c r="AZ531" s="40">
        <v>0.99630625138346074</v>
      </c>
      <c r="BA531" s="40">
        <v>0.99632262236878988</v>
      </c>
      <c r="BB531" s="40">
        <v>0.99565072139549604</v>
      </c>
      <c r="BC531" s="40">
        <v>0.99580292387186586</v>
      </c>
      <c r="BD531" s="40">
        <v>0.99575989135769982</v>
      </c>
      <c r="BE531" s="40">
        <v>0.9935047844310515</v>
      </c>
      <c r="BF531" s="36">
        <v>118.92432131089103</v>
      </c>
      <c r="BG531" s="36">
        <v>126.6458467335347</v>
      </c>
      <c r="BH531" s="36">
        <v>153.43350545030097</v>
      </c>
      <c r="BJ531" s="41"/>
      <c r="BK531" s="41"/>
      <c r="BL531" s="35">
        <v>30</v>
      </c>
      <c r="BM531" s="35">
        <v>23</v>
      </c>
      <c r="BN531" s="35">
        <v>14</v>
      </c>
      <c r="BO531" s="35">
        <v>2340</v>
      </c>
      <c r="BP531" s="35">
        <v>1104</v>
      </c>
      <c r="BQ531" s="35">
        <v>336</v>
      </c>
      <c r="BR531" s="35">
        <v>3780</v>
      </c>
      <c r="BS531" s="34">
        <v>121.92396187782288</v>
      </c>
      <c r="BT531" s="35">
        <v>11</v>
      </c>
      <c r="BU531" s="35">
        <v>23</v>
      </c>
      <c r="BV531" s="35">
        <v>49</v>
      </c>
      <c r="BW531" s="35">
        <v>23</v>
      </c>
      <c r="BX531" s="37"/>
      <c r="BY531" s="40">
        <v>0.98905002258699115</v>
      </c>
      <c r="CA531" s="38">
        <v>9.5304680885912887E-2</v>
      </c>
      <c r="CB531" s="38">
        <v>9.709039638523824E-2</v>
      </c>
      <c r="CC531" s="36">
        <v>41.945187211036682</v>
      </c>
      <c r="CD531" s="36">
        <v>40.720059755659207</v>
      </c>
      <c r="CE531" s="35">
        <v>132.74450144318729</v>
      </c>
      <c r="CF531" s="36">
        <v>19.35524552787604</v>
      </c>
      <c r="CG531" s="42">
        <v>0.98905002258699115</v>
      </c>
      <c r="CH531" s="35">
        <v>3462.4586853823853</v>
      </c>
      <c r="CI531" s="42">
        <v>0.99507670529820891</v>
      </c>
      <c r="CJ531" s="42">
        <v>0.99542145115680247</v>
      </c>
      <c r="CK531" s="43">
        <v>0.84995036961791159</v>
      </c>
      <c r="CM531" s="39"/>
      <c r="CN531" s="35"/>
      <c r="CO531" s="42">
        <v>0.99493476098168709</v>
      </c>
      <c r="CQ531" s="37">
        <v>1.0365608734623388</v>
      </c>
    </row>
    <row r="532" spans="1:95" ht="11.25" customHeight="1">
      <c r="A532" s="33">
        <v>44198</v>
      </c>
      <c r="B532" s="34">
        <v>177.27446222305298</v>
      </c>
      <c r="C532" s="35">
        <v>160.19285307327905</v>
      </c>
      <c r="D532" s="35">
        <v>160.19285307327905</v>
      </c>
      <c r="E532" s="35">
        <v>148.54953082402545</v>
      </c>
      <c r="F532" s="34">
        <v>135.42568596204123</v>
      </c>
      <c r="G532" s="36">
        <v>13.789974878231684</v>
      </c>
      <c r="H532" s="34">
        <v>13.789974878231684</v>
      </c>
      <c r="I532" s="34">
        <v>3435.6664403279624</v>
      </c>
      <c r="J532" s="35">
        <v>1003.4327381275318</v>
      </c>
      <c r="K532" s="35">
        <v>305.39257247359666</v>
      </c>
      <c r="L532" s="34">
        <v>606.14404296875</v>
      </c>
      <c r="M532" s="34">
        <v>18.510964065790176</v>
      </c>
      <c r="N532" s="35">
        <v>8.8530697705953028</v>
      </c>
      <c r="O532" s="35">
        <v>18.510964065790176</v>
      </c>
      <c r="P532" s="35">
        <v>39.436401705379076</v>
      </c>
      <c r="Q532" s="34">
        <v>8512.3775482177734</v>
      </c>
      <c r="R532" s="34">
        <v>362.78328768412274</v>
      </c>
      <c r="U532" s="36">
        <v>23.885741587038396</v>
      </c>
      <c r="V532" s="38">
        <v>1.0387679384221187</v>
      </c>
      <c r="W532" s="36">
        <v>14.392306498632999</v>
      </c>
      <c r="X532" s="35">
        <v>4041.8104832967124</v>
      </c>
      <c r="Y532" s="34">
        <v>2126.841129726834</v>
      </c>
      <c r="Z532" s="35">
        <v>1914.9693535698784</v>
      </c>
      <c r="AA532" s="34">
        <v>911.5366154423466</v>
      </c>
      <c r="AB532" s="34">
        <v>17.081609149773914</v>
      </c>
      <c r="AC532" s="34">
        <v>11.643322249253591</v>
      </c>
      <c r="AD532" s="34">
        <v>12.966911087433497</v>
      </c>
      <c r="AE532" s="39">
        <v>14.023128327869236</v>
      </c>
      <c r="AF532" s="39">
        <v>10.751065051366412</v>
      </c>
      <c r="AG532" s="39">
        <v>6.5441265530056425</v>
      </c>
      <c r="AH532" s="35">
        <v>3272.1266872709443</v>
      </c>
      <c r="AI532" s="35">
        <v>6853.7541048006469</v>
      </c>
      <c r="AJ532" s="35">
        <v>10287.000768099</v>
      </c>
      <c r="AK532" s="35">
        <v>2204.4693879216616</v>
      </c>
      <c r="AL532" s="35">
        <v>4629.4784356851515</v>
      </c>
      <c r="AM532" s="35">
        <v>8339.2825187547824</v>
      </c>
      <c r="AN532" s="38">
        <v>0.10118233789222876</v>
      </c>
      <c r="AO532" s="38">
        <v>9.502429757971112E-2</v>
      </c>
      <c r="AP532" s="38">
        <v>7.8407774751774628E-2</v>
      </c>
      <c r="AQ532" s="36">
        <v>17.138505723155951</v>
      </c>
      <c r="AR532" s="36">
        <v>11.143345094671934</v>
      </c>
      <c r="AS532" s="36">
        <v>12.398525913437503</v>
      </c>
      <c r="AT532" s="36">
        <v>10.062161198159805</v>
      </c>
      <c r="AU532" s="36">
        <v>21.351182273324646</v>
      </c>
      <c r="AV532" s="36">
        <v>58.914253964708742</v>
      </c>
      <c r="AW532" s="36">
        <v>143.965601179179</v>
      </c>
      <c r="AX532" s="36">
        <v>117.52637971232376</v>
      </c>
      <c r="AY532" s="36">
        <v>86.698402929554632</v>
      </c>
      <c r="AZ532" s="40">
        <v>0.99598403596842788</v>
      </c>
      <c r="BA532" s="40">
        <v>0.99600150117924668</v>
      </c>
      <c r="BB532" s="40">
        <v>0.99527100783350508</v>
      </c>
      <c r="BC532" s="40">
        <v>0.99543556320024651</v>
      </c>
      <c r="BD532" s="40">
        <v>0.99538799401056843</v>
      </c>
      <c r="BE532" s="40">
        <v>0.99293533300590153</v>
      </c>
      <c r="BF532" s="36">
        <v>118.59777358358164</v>
      </c>
      <c r="BG532" s="36">
        <v>126.28349070335197</v>
      </c>
      <c r="BH532" s="36">
        <v>153.04604725730212</v>
      </c>
      <c r="BJ532" s="41"/>
      <c r="BK532" s="41"/>
      <c r="BL532" s="35">
        <v>30</v>
      </c>
      <c r="BM532" s="35">
        <v>23</v>
      </c>
      <c r="BN532" s="35">
        <v>14</v>
      </c>
      <c r="BO532" s="35">
        <v>2340</v>
      </c>
      <c r="BP532" s="35">
        <v>1104</v>
      </c>
      <c r="BQ532" s="35">
        <v>336</v>
      </c>
      <c r="BR532" s="35">
        <v>3780</v>
      </c>
      <c r="BS532" s="34">
        <v>121.5786600112915</v>
      </c>
      <c r="BT532" s="35">
        <v>11</v>
      </c>
      <c r="BU532" s="35">
        <v>23</v>
      </c>
      <c r="BV532" s="35">
        <v>49</v>
      </c>
      <c r="BW532" s="35">
        <v>23</v>
      </c>
      <c r="BX532" s="37"/>
      <c r="BY532" s="40">
        <v>0.98809553259817251</v>
      </c>
      <c r="CA532" s="38">
        <v>9.5567834889750458E-2</v>
      </c>
      <c r="CB532" s="38">
        <v>9.7359393521802298E-2</v>
      </c>
      <c r="CC532" s="36">
        <v>41.691842486460999</v>
      </c>
      <c r="CD532" s="36">
        <v>40.68037673126539</v>
      </c>
      <c r="CE532" s="35">
        <v>132.23685198689708</v>
      </c>
      <c r="CF532" s="36">
        <v>21.02449310955776</v>
      </c>
      <c r="CG532" s="42">
        <v>0.98809553259817251</v>
      </c>
      <c r="CH532" s="35">
        <v>3458.0427214377523</v>
      </c>
      <c r="CI532" s="42">
        <v>0.99464698225067216</v>
      </c>
      <c r="CJ532" s="42">
        <v>0.99502030422845433</v>
      </c>
      <c r="CK532" s="43">
        <v>0.8500315525743436</v>
      </c>
      <c r="CM532" s="39"/>
      <c r="CN532" s="35"/>
      <c r="CO532" s="42">
        <v>0.99449792136785831</v>
      </c>
      <c r="CQ532" s="37">
        <v>1.0387679384221187</v>
      </c>
    </row>
    <row r="533" spans="1:95" ht="11.25" customHeight="1">
      <c r="A533" s="33">
        <v>44197</v>
      </c>
      <c r="B533" s="34">
        <v>178.66554927825928</v>
      </c>
      <c r="C533" s="35">
        <v>161.61794784665108</v>
      </c>
      <c r="D533" s="35">
        <v>161.61794784665108</v>
      </c>
      <c r="E533" s="35">
        <v>150.02974991997084</v>
      </c>
      <c r="F533" s="34">
        <v>136.89206210772196</v>
      </c>
      <c r="G533" s="36">
        <v>13.855384955803553</v>
      </c>
      <c r="H533" s="34">
        <v>13.855384955803553</v>
      </c>
      <c r="I533" s="34">
        <v>3437.4726867675781</v>
      </c>
      <c r="J533" s="35">
        <v>1003.9602767702133</v>
      </c>
      <c r="K533" s="35">
        <v>305.55312771267359</v>
      </c>
      <c r="L533" s="34">
        <v>606.50159645080566</v>
      </c>
      <c r="M533" s="34">
        <v>18.487244009971619</v>
      </c>
      <c r="N533" s="35">
        <v>8.8417253960733824</v>
      </c>
      <c r="O533" s="35">
        <v>18.487244009971619</v>
      </c>
      <c r="P533" s="35">
        <v>39.385867673417799</v>
      </c>
      <c r="Q533" s="34">
        <v>8858.6508890787754</v>
      </c>
      <c r="R533" s="34">
        <v>364.80625661214191</v>
      </c>
      <c r="U533" s="36">
        <v>23.902726394158826</v>
      </c>
      <c r="V533" s="38">
        <v>1.0381636333818633</v>
      </c>
      <c r="W533" s="36">
        <v>14.373864114309196</v>
      </c>
      <c r="X533" s="35">
        <v>4043.9742832183838</v>
      </c>
      <c r="Y533" s="34">
        <v>2127.9592822846912</v>
      </c>
      <c r="Z533" s="35">
        <v>1916.0150009336926</v>
      </c>
      <c r="AA533" s="34">
        <v>912.05472416347925</v>
      </c>
      <c r="AB533" s="34">
        <v>17.0476014316082</v>
      </c>
      <c r="AC533" s="34">
        <v>11.588197926680246</v>
      </c>
      <c r="AD533" s="34">
        <v>12.969798882802328</v>
      </c>
      <c r="AE533" s="39">
        <v>14.030500762316645</v>
      </c>
      <c r="AF533" s="39">
        <v>10.756717251109428</v>
      </c>
      <c r="AG533" s="39">
        <v>6.5475670224144338</v>
      </c>
      <c r="AH533" s="35">
        <v>3393.4953721107076</v>
      </c>
      <c r="AI533" s="35">
        <v>7108.5949210960962</v>
      </c>
      <c r="AJ533" s="35">
        <v>10670.034741482868</v>
      </c>
      <c r="AK533" s="35">
        <v>2286.1082070317425</v>
      </c>
      <c r="AL533" s="35">
        <v>4801.3784492157774</v>
      </c>
      <c r="AM533" s="35">
        <v>8649.5617905383151</v>
      </c>
      <c r="AN533" s="38">
        <v>0.10052417193494105</v>
      </c>
      <c r="AO533" s="38">
        <v>9.4594269717574633E-2</v>
      </c>
      <c r="AP533" s="38">
        <v>7.8533581289468288E-2</v>
      </c>
      <c r="AQ533" s="36">
        <v>17.090570553067881</v>
      </c>
      <c r="AR533" s="36">
        <v>11.081390479891754</v>
      </c>
      <c r="AS533" s="36">
        <v>12.390562032693584</v>
      </c>
      <c r="AT533" s="36">
        <v>9.6898540162201101</v>
      </c>
      <c r="AU533" s="36">
        <v>20.559224490283103</v>
      </c>
      <c r="AV533" s="36">
        <v>56.724886832064293</v>
      </c>
      <c r="AW533" s="36">
        <v>144.9000311984733</v>
      </c>
      <c r="AX533" s="36">
        <v>118.05400790147839</v>
      </c>
      <c r="AY533" s="36">
        <v>86.554641443718353</v>
      </c>
      <c r="AZ533" s="40">
        <v>0.99613241168161792</v>
      </c>
      <c r="BA533" s="40">
        <v>0.9961495965782512</v>
      </c>
      <c r="BB533" s="40">
        <v>0.9954464898191141</v>
      </c>
      <c r="BC533" s="40">
        <v>0.99576141934733642</v>
      </c>
      <c r="BD533" s="40">
        <v>0.99571805790613299</v>
      </c>
      <c r="BE533" s="40">
        <v>0.99344187737994838</v>
      </c>
      <c r="BF533" s="36">
        <v>119.37427356045633</v>
      </c>
      <c r="BG533" s="36">
        <v>126.85757853861337</v>
      </c>
      <c r="BH533" s="36">
        <v>152.80087579056141</v>
      </c>
      <c r="BJ533" s="41"/>
      <c r="BK533" s="41"/>
      <c r="BL533" s="35">
        <v>30</v>
      </c>
      <c r="BM533" s="35">
        <v>23</v>
      </c>
      <c r="BN533" s="35">
        <v>14</v>
      </c>
      <c r="BO533" s="35">
        <v>2340</v>
      </c>
      <c r="BP533" s="35">
        <v>1104</v>
      </c>
      <c r="BQ533" s="35">
        <v>336</v>
      </c>
      <c r="BR533" s="35">
        <v>3780</v>
      </c>
      <c r="BS533" s="34">
        <v>122.99503254890442</v>
      </c>
      <c r="BT533" s="35">
        <v>11</v>
      </c>
      <c r="BU533" s="35">
        <v>23</v>
      </c>
      <c r="BV533" s="35">
        <v>49</v>
      </c>
      <c r="BW533" s="35">
        <v>23</v>
      </c>
      <c r="BX533" s="37"/>
      <c r="BY533" s="40">
        <v>0.98853485669906216</v>
      </c>
      <c r="CA533" s="38">
        <v>9.5108108722108162E-2</v>
      </c>
      <c r="CB533" s="38">
        <v>9.6837544817255497E-2</v>
      </c>
      <c r="CC533" s="36">
        <v>41.605598241090775</v>
      </c>
      <c r="CD533" s="36">
        <v>40.562523065653224</v>
      </c>
      <c r="CE533" s="35">
        <v>132.81424517908141</v>
      </c>
      <c r="CF533" s="36">
        <v>20.245094862749671</v>
      </c>
      <c r="CG533" s="42">
        <v>0.98853485669906216</v>
      </c>
      <c r="CH533" s="35">
        <v>3586.3671359813147</v>
      </c>
      <c r="CI533" s="42">
        <v>0.99484513344311776</v>
      </c>
      <c r="CJ533" s="42">
        <v>0.99537641697136925</v>
      </c>
      <c r="CK533" s="43">
        <v>0.85002337948397555</v>
      </c>
      <c r="CM533" s="39"/>
      <c r="CN533" s="35"/>
      <c r="CO533" s="42">
        <v>0.99470188873189147</v>
      </c>
      <c r="CQ533" s="37">
        <v>1.0381636333818633</v>
      </c>
    </row>
    <row r="534" spans="1:95" ht="11.25" customHeight="1">
      <c r="A534" s="33">
        <v>44196</v>
      </c>
      <c r="B534" s="34">
        <v>179.48946189880371</v>
      </c>
      <c r="C534" s="35">
        <v>162.55914359291395</v>
      </c>
      <c r="D534" s="35">
        <v>162.55914359291395</v>
      </c>
      <c r="E534" s="35">
        <v>151.18206399679184</v>
      </c>
      <c r="F534" s="34">
        <v>138.265415986379</v>
      </c>
      <c r="G534" s="36">
        <v>13.988554189602533</v>
      </c>
      <c r="H534" s="34">
        <v>13.988554189602533</v>
      </c>
      <c r="I534" s="34">
        <v>3423.6731185913086</v>
      </c>
      <c r="J534" s="35">
        <v>1029.383489596054</v>
      </c>
      <c r="K534" s="35">
        <v>300.62829422361943</v>
      </c>
      <c r="L534" s="34">
        <v>603.91460609436035</v>
      </c>
      <c r="M534" s="34">
        <v>19.376051525274914</v>
      </c>
      <c r="N534" s="35">
        <v>8.8922687573621495</v>
      </c>
      <c r="O534" s="35">
        <v>18.592925583575408</v>
      </c>
      <c r="P534" s="35">
        <v>39.611015373704127</v>
      </c>
      <c r="Q534" s="34">
        <v>9376.4898783365879</v>
      </c>
      <c r="R534" s="34">
        <v>365.9786901473999</v>
      </c>
      <c r="U534" s="36">
        <v>24.035039786939265</v>
      </c>
      <c r="V534" s="38">
        <v>1.0334704104960435</v>
      </c>
      <c r="W534" s="36">
        <v>14.506303656525681</v>
      </c>
      <c r="X534" s="35">
        <v>4027.5877246856689</v>
      </c>
      <c r="Y534" s="34">
        <v>2093.6613347716352</v>
      </c>
      <c r="Z534" s="35">
        <v>1933.9263899140337</v>
      </c>
      <c r="AA534" s="34">
        <v>904.54290031797973</v>
      </c>
      <c r="AB534" s="34">
        <v>16.930318305889767</v>
      </c>
      <c r="AC534" s="34">
        <v>11.377079596122107</v>
      </c>
      <c r="AD534" s="34">
        <v>12.806675205628077</v>
      </c>
      <c r="AE534" s="39">
        <v>13.804360449043749</v>
      </c>
      <c r="AF534" s="39">
        <v>11.029108817100578</v>
      </c>
      <c r="AG534" s="39">
        <v>6.4420348762204158</v>
      </c>
      <c r="AH534" s="35">
        <v>3519.6199805824199</v>
      </c>
      <c r="AI534" s="35">
        <v>7503.8416750736433</v>
      </c>
      <c r="AJ534" s="35">
        <v>11219.530794483051</v>
      </c>
      <c r="AK534" s="35">
        <v>2388.7050100786</v>
      </c>
      <c r="AL534" s="35">
        <v>5018.4250178903922</v>
      </c>
      <c r="AM534" s="35">
        <v>9113.92157851497</v>
      </c>
      <c r="AN534" s="38">
        <v>9.8296292730452164E-2</v>
      </c>
      <c r="AO534" s="38">
        <v>9.6691366316262767E-2</v>
      </c>
      <c r="AP534" s="38">
        <v>7.7991671570815838E-2</v>
      </c>
      <c r="AQ534" s="36">
        <v>16.966480223527007</v>
      </c>
      <c r="AR534" s="36">
        <v>10.819769773973206</v>
      </c>
      <c r="AS534" s="36">
        <v>12.357792391425628</v>
      </c>
      <c r="AT534" s="36">
        <v>9.1348707811871659</v>
      </c>
      <c r="AU534" s="36">
        <v>20.191737398226191</v>
      </c>
      <c r="AV534" s="36">
        <v>53.028991542205979</v>
      </c>
      <c r="AW534" s="36">
        <v>145.13668484965012</v>
      </c>
      <c r="AX534" s="36">
        <v>117.8828891437163</v>
      </c>
      <c r="AY534" s="36">
        <v>85.363632986276556</v>
      </c>
      <c r="AZ534" s="40">
        <v>0.99627736839842373</v>
      </c>
      <c r="BA534" s="40">
        <v>0.99629506757253672</v>
      </c>
      <c r="BB534" s="40">
        <v>0.99565379018982536</v>
      </c>
      <c r="BC534" s="40">
        <v>0.99617580624537372</v>
      </c>
      <c r="BD534" s="40">
        <v>0.99597647920886656</v>
      </c>
      <c r="BE534" s="40">
        <v>0.99418153962755007</v>
      </c>
      <c r="BF534" s="36">
        <v>122.07988385590868</v>
      </c>
      <c r="BG534" s="36">
        <v>124.10622020532654</v>
      </c>
      <c r="BH534" s="36">
        <v>153.86258248233713</v>
      </c>
      <c r="BJ534" s="41"/>
      <c r="BK534" s="41"/>
      <c r="BL534" s="35">
        <v>30</v>
      </c>
      <c r="BM534" s="35">
        <v>23.96875</v>
      </c>
      <c r="BN534" s="35">
        <v>14</v>
      </c>
      <c r="BO534" s="35">
        <v>2340</v>
      </c>
      <c r="BP534" s="35">
        <v>1150.5</v>
      </c>
      <c r="BQ534" s="35">
        <v>336</v>
      </c>
      <c r="BR534" s="35">
        <v>3826.5</v>
      </c>
      <c r="BS534" s="34">
        <v>124.30900319417317</v>
      </c>
      <c r="BT534" s="35">
        <v>11</v>
      </c>
      <c r="BU534" s="35">
        <v>23</v>
      </c>
      <c r="BV534" s="35">
        <v>49</v>
      </c>
      <c r="BW534" s="35">
        <v>23.96875</v>
      </c>
      <c r="BX534" s="37"/>
      <c r="BY534" s="40">
        <v>0.98856625952945143</v>
      </c>
      <c r="CA534" s="38">
        <v>9.4533976892369753E-2</v>
      </c>
      <c r="CB534" s="38">
        <v>9.603082283651182E-2</v>
      </c>
      <c r="CC534" s="36">
        <v>41.114073107639946</v>
      </c>
      <c r="CD534" s="36">
        <v>40.14404238892584</v>
      </c>
      <c r="CE534" s="35">
        <v>132.52580882693755</v>
      </c>
      <c r="CF534" s="36">
        <v>20.013471109206691</v>
      </c>
      <c r="CG534" s="42">
        <v>0.98856625952945143</v>
      </c>
      <c r="CH534" s="35">
        <v>3769.9060125566057</v>
      </c>
      <c r="CI534" s="42">
        <v>0.99486033565273568</v>
      </c>
      <c r="CJ534" s="42">
        <v>0.99579293893483967</v>
      </c>
      <c r="CK534" s="43">
        <v>0.85005550533564289</v>
      </c>
      <c r="CM534" s="39"/>
      <c r="CN534" s="35"/>
      <c r="CO534" s="42">
        <v>0.99476250432430668</v>
      </c>
      <c r="CQ534" s="37">
        <v>1.0334704104960435</v>
      </c>
    </row>
    <row r="535" spans="1:95" ht="11.25" customHeight="1">
      <c r="A535" s="33">
        <v>44195</v>
      </c>
      <c r="B535" s="34">
        <v>182.44849872589111</v>
      </c>
      <c r="C535" s="35">
        <v>165.11174929141998</v>
      </c>
      <c r="D535" s="35">
        <v>165.11174929141998</v>
      </c>
      <c r="E535" s="35">
        <v>153.35648914178213</v>
      </c>
      <c r="F535" s="34">
        <v>140.14874251683554</v>
      </c>
      <c r="G535" s="36">
        <v>13.976213971773783</v>
      </c>
      <c r="H535" s="34">
        <v>13.976213971773783</v>
      </c>
      <c r="I535" s="34">
        <v>3471.9969685872397</v>
      </c>
      <c r="J535" s="35">
        <v>1044.8642914870691</v>
      </c>
      <c r="K535" s="35">
        <v>304.7520850170618</v>
      </c>
      <c r="L535" s="34">
        <v>611.7901452382406</v>
      </c>
      <c r="M535" s="34">
        <v>18.92996945977211</v>
      </c>
      <c r="N535" s="35">
        <v>8.6762360023955498</v>
      </c>
      <c r="O535" s="35">
        <v>18.141220732281607</v>
      </c>
      <c r="P535" s="35">
        <v>38.64868764703472</v>
      </c>
      <c r="Q535" s="34">
        <v>9344.8849792480469</v>
      </c>
      <c r="R535" s="34">
        <v>378.08923435211182</v>
      </c>
      <c r="U535" s="36">
        <v>23.744490190788547</v>
      </c>
      <c r="V535" s="38">
        <v>1.0438098831793339</v>
      </c>
      <c r="W535" s="36">
        <v>14.155443463583504</v>
      </c>
      <c r="X535" s="35">
        <v>4083.7871138254804</v>
      </c>
      <c r="Y535" s="34">
        <v>2122.3805920831087</v>
      </c>
      <c r="Z535" s="35">
        <v>1961.4065217423713</v>
      </c>
      <c r="AA535" s="34">
        <v>916.54223025530246</v>
      </c>
      <c r="AB535" s="34">
        <v>17.33674943447113</v>
      </c>
      <c r="AC535" s="34">
        <v>11.755260149637857</v>
      </c>
      <c r="AD535" s="34">
        <v>13.075712809960047</v>
      </c>
      <c r="AE535" s="39">
        <v>13.993718189558958</v>
      </c>
      <c r="AF535" s="39">
        <v>11.194974551647169</v>
      </c>
      <c r="AG535" s="39">
        <v>6.5304018217941815</v>
      </c>
      <c r="AH535" s="35">
        <v>3497.7728940104084</v>
      </c>
      <c r="AI535" s="35">
        <v>7464.5763460706357</v>
      </c>
      <c r="AJ535" s="35">
        <v>11163.666556504128</v>
      </c>
      <c r="AK535" s="35">
        <v>2374.1456866074936</v>
      </c>
      <c r="AL535" s="35">
        <v>4989.4133953020519</v>
      </c>
      <c r="AM535" s="35">
        <v>9067.3090509566355</v>
      </c>
      <c r="AN535" s="38">
        <v>9.8710100261104355E-2</v>
      </c>
      <c r="AO535" s="38">
        <v>9.7053780662883643E-2</v>
      </c>
      <c r="AP535" s="38">
        <v>7.7784512467696978E-2</v>
      </c>
      <c r="AQ535" s="36">
        <v>17.014290532651053</v>
      </c>
      <c r="AR535" s="36">
        <v>10.950178121384944</v>
      </c>
      <c r="AS535" s="36">
        <v>12.372081549063974</v>
      </c>
      <c r="AT535" s="36">
        <v>9.1815611439638865</v>
      </c>
      <c r="AU535" s="36">
        <v>20.314983023211312</v>
      </c>
      <c r="AV535" s="36">
        <v>53.247497805522194</v>
      </c>
      <c r="AW535" s="36">
        <v>147.97656278385628</v>
      </c>
      <c r="AX535" s="36">
        <v>120.40154437197843</v>
      </c>
      <c r="AY535" s="36">
        <v>87.633100040987046</v>
      </c>
      <c r="AZ535" s="40">
        <v>0.99634553344753107</v>
      </c>
      <c r="BA535" s="40">
        <v>0.99636405739613332</v>
      </c>
      <c r="BB535" s="40">
        <v>0.99573757909542548</v>
      </c>
      <c r="BC535" s="40">
        <v>0.99613268840418823</v>
      </c>
      <c r="BD535" s="40">
        <v>0.99592838247431259</v>
      </c>
      <c r="BE535" s="40">
        <v>0.99412753028420231</v>
      </c>
      <c r="BF535" s="36">
        <v>121.56810669078482</v>
      </c>
      <c r="BG535" s="36">
        <v>123.64278772077932</v>
      </c>
      <c r="BH535" s="36">
        <v>154.27235601667445</v>
      </c>
      <c r="BJ535" s="41"/>
      <c r="BK535" s="41"/>
      <c r="BL535" s="35">
        <v>30</v>
      </c>
      <c r="BM535" s="35">
        <v>24</v>
      </c>
      <c r="BN535" s="35">
        <v>14</v>
      </c>
      <c r="BO535" s="35">
        <v>2340</v>
      </c>
      <c r="BP535" s="35">
        <v>1152</v>
      </c>
      <c r="BQ535" s="35">
        <v>336</v>
      </c>
      <c r="BR535" s="35">
        <v>3828</v>
      </c>
      <c r="BS535" s="34">
        <v>126.17506162325542</v>
      </c>
      <c r="BT535" s="35">
        <v>11</v>
      </c>
      <c r="BU535" s="35">
        <v>23</v>
      </c>
      <c r="BV535" s="35">
        <v>49</v>
      </c>
      <c r="BW535" s="35">
        <v>24</v>
      </c>
      <c r="BX535" s="37"/>
      <c r="BY535" s="40">
        <v>0.98876198349867006</v>
      </c>
      <c r="CA535" s="38">
        <v>9.4831983942728543E-2</v>
      </c>
      <c r="CB535" s="38">
        <v>9.6374918005165178E-2</v>
      </c>
      <c r="CC535" s="36">
        <v>42.167722394069031</v>
      </c>
      <c r="CD535" s="36">
        <v>40.336550203099975</v>
      </c>
      <c r="CE535" s="35">
        <v>135.36298884038325</v>
      </c>
      <c r="CF535" s="36">
        <v>20.140506863478908</v>
      </c>
      <c r="CG535" s="42">
        <v>0.98876198349867006</v>
      </c>
      <c r="CH535" s="35">
        <v>3748.6731920509219</v>
      </c>
      <c r="CI535" s="42">
        <v>0.99495022145437662</v>
      </c>
      <c r="CJ535" s="42">
        <v>0.99574648520743037</v>
      </c>
      <c r="CK535" s="43">
        <v>0.8501904903007671</v>
      </c>
      <c r="CM535" s="39"/>
      <c r="CN535" s="35"/>
      <c r="CO535" s="42">
        <v>0.99472925925602107</v>
      </c>
      <c r="CQ535" s="37">
        <v>1.0438098831793339</v>
      </c>
    </row>
    <row r="536" spans="1:95" ht="11.25" customHeight="1">
      <c r="A536" s="33">
        <v>44194</v>
      </c>
      <c r="B536" s="34">
        <v>182.31806914011636</v>
      </c>
      <c r="C536" s="35">
        <v>164.873460739851</v>
      </c>
      <c r="D536" s="35">
        <v>164.873460739851</v>
      </c>
      <c r="E536" s="35">
        <v>152.93325724204382</v>
      </c>
      <c r="F536" s="34">
        <v>139.70181035995483</v>
      </c>
      <c r="G536" s="36">
        <v>13.993997752666473</v>
      </c>
      <c r="H536" s="34">
        <v>13.993997752666473</v>
      </c>
      <c r="I536" s="34">
        <v>3468.5946756998696</v>
      </c>
      <c r="J536" s="35">
        <v>1043.8404039723746</v>
      </c>
      <c r="K536" s="35">
        <v>304.45345115860925</v>
      </c>
      <c r="L536" s="34">
        <v>613.12371953328454</v>
      </c>
      <c r="M536" s="34">
        <v>17.710930049419403</v>
      </c>
      <c r="N536" s="35">
        <v>8.1175096059838925</v>
      </c>
      <c r="O536" s="35">
        <v>16.972974630693596</v>
      </c>
      <c r="P536" s="35">
        <v>36.15981551756461</v>
      </c>
      <c r="Q536" s="34">
        <v>8897.8294982910156</v>
      </c>
      <c r="R536" s="34">
        <v>378.08764934539795</v>
      </c>
      <c r="U536" s="36">
        <v>23.365098547052451</v>
      </c>
      <c r="V536" s="38">
        <v>1.0574978360110869</v>
      </c>
      <c r="W536" s="36">
        <v>13.243870759264118</v>
      </c>
      <c r="X536" s="35">
        <v>4081.7183952331543</v>
      </c>
      <c r="Y536" s="34">
        <v>2120.3008205688861</v>
      </c>
      <c r="Z536" s="35">
        <v>1961.4175746642686</v>
      </c>
      <c r="AA536" s="34">
        <v>917.5771706918938</v>
      </c>
      <c r="AB536" s="34">
        <v>17.444608400265377</v>
      </c>
      <c r="AC536" s="34">
        <v>11.940203497807184</v>
      </c>
      <c r="AD536" s="34">
        <v>13.278188844521841</v>
      </c>
      <c r="AE536" s="39">
        <v>13.980005410344305</v>
      </c>
      <c r="AF536" s="39">
        <v>11.184004328275442</v>
      </c>
      <c r="AG536" s="39">
        <v>6.524002524827341</v>
      </c>
      <c r="AH536" s="35">
        <v>3345.5380550717891</v>
      </c>
      <c r="AI536" s="35">
        <v>7132.130430289727</v>
      </c>
      <c r="AJ536" s="35">
        <v>10655.714128261767</v>
      </c>
      <c r="AK536" s="35">
        <v>2271.3892364531903</v>
      </c>
      <c r="AL536" s="35">
        <v>4770.0453504406059</v>
      </c>
      <c r="AM536" s="35">
        <v>8659.4034432911685</v>
      </c>
      <c r="AN536" s="38">
        <v>9.9698450529407817E-2</v>
      </c>
      <c r="AO536" s="38">
        <v>9.762811561156097E-2</v>
      </c>
      <c r="AP536" s="38">
        <v>7.7338033625644828E-2</v>
      </c>
      <c r="AQ536" s="36">
        <v>17.128888114005267</v>
      </c>
      <c r="AR536" s="36">
        <v>11.116394314305222</v>
      </c>
      <c r="AS536" s="36">
        <v>12.534512825718659</v>
      </c>
      <c r="AT536" s="36">
        <v>9.0877440238084617</v>
      </c>
      <c r="AU536" s="36">
        <v>20.121817112580114</v>
      </c>
      <c r="AV536" s="36">
        <v>52.797505228008475</v>
      </c>
      <c r="AW536" s="36">
        <v>148.28540855308117</v>
      </c>
      <c r="AX536" s="36">
        <v>121.1439993592314</v>
      </c>
      <c r="AY536" s="36">
        <v>89.207317909464848</v>
      </c>
      <c r="AZ536" s="40">
        <v>0.99642619174393054</v>
      </c>
      <c r="BA536" s="40">
        <v>0.99644175822581516</v>
      </c>
      <c r="BB536" s="40">
        <v>0.99582421401723931</v>
      </c>
      <c r="BC536" s="40">
        <v>0.995999037118799</v>
      </c>
      <c r="BD536" s="40">
        <v>0.99578162980972051</v>
      </c>
      <c r="BE536" s="40">
        <v>0.99390287037972413</v>
      </c>
      <c r="BF536" s="36">
        <v>120.36295385012416</v>
      </c>
      <c r="BG536" s="36">
        <v>122.91541145529371</v>
      </c>
      <c r="BH536" s="36">
        <v>155.16298304254883</v>
      </c>
      <c r="BJ536" s="41"/>
      <c r="BK536" s="41"/>
      <c r="BL536" s="35">
        <v>30</v>
      </c>
      <c r="BM536" s="35">
        <v>24</v>
      </c>
      <c r="BN536" s="35">
        <v>14</v>
      </c>
      <c r="BO536" s="35">
        <v>2340</v>
      </c>
      <c r="BP536" s="35">
        <v>1152</v>
      </c>
      <c r="BQ536" s="35">
        <v>336</v>
      </c>
      <c r="BR536" s="35">
        <v>3828</v>
      </c>
      <c r="BS536" s="34">
        <v>125.62955697377522</v>
      </c>
      <c r="BT536" s="35">
        <v>11</v>
      </c>
      <c r="BU536" s="35">
        <v>23</v>
      </c>
      <c r="BV536" s="35">
        <v>49</v>
      </c>
      <c r="BW536" s="35">
        <v>24</v>
      </c>
      <c r="BX536" s="37"/>
      <c r="BY536" s="40">
        <v>0.98901220005725665</v>
      </c>
      <c r="CA536" s="38">
        <v>9.5458276651094742E-2</v>
      </c>
      <c r="CB536" s="38">
        <v>9.7112733208346194E-2</v>
      </c>
      <c r="CC536" s="36">
        <v>42.663000742594406</v>
      </c>
      <c r="CD536" s="36">
        <v>40.779795254029146</v>
      </c>
      <c r="CE536" s="35">
        <v>136.08373448573374</v>
      </c>
      <c r="CF536" s="36">
        <v>19.947981682436001</v>
      </c>
      <c r="CG536" s="42">
        <v>0.98901220005725665</v>
      </c>
      <c r="CH536" s="35">
        <v>3584.0393453380029</v>
      </c>
      <c r="CI536" s="42">
        <v>0.99505838849887152</v>
      </c>
      <c r="CJ536" s="42">
        <v>0.99559408010164208</v>
      </c>
      <c r="CK536" s="43">
        <v>0.84978784419588504</v>
      </c>
      <c r="CM536" s="39"/>
      <c r="CN536" s="35"/>
      <c r="CO536" s="42">
        <v>0.99477964281006181</v>
      </c>
      <c r="CQ536" s="37">
        <v>1.0574978360110869</v>
      </c>
    </row>
    <row r="537" spans="1:95" ht="11.25" customHeight="1">
      <c r="A537" s="33">
        <v>44193</v>
      </c>
      <c r="B537" s="34">
        <v>179.36572678883871</v>
      </c>
      <c r="C537" s="35">
        <v>162.01497159401578</v>
      </c>
      <c r="D537" s="35">
        <v>162.01497159401578</v>
      </c>
      <c r="E537" s="35">
        <v>150.23928903539976</v>
      </c>
      <c r="F537" s="34">
        <v>137.14786529541016</v>
      </c>
      <c r="G537" s="36">
        <v>14.080033401648203</v>
      </c>
      <c r="H537" s="34">
        <v>14.080033401648203</v>
      </c>
      <c r="I537" s="34">
        <v>3472.4941940307617</v>
      </c>
      <c r="J537" s="35">
        <v>1045.0139267302607</v>
      </c>
      <c r="K537" s="35">
        <v>304.79572862965932</v>
      </c>
      <c r="L537" s="34">
        <v>612.35867055257165</v>
      </c>
      <c r="M537" s="34">
        <v>18.743094454209011</v>
      </c>
      <c r="N537" s="35">
        <v>8.5905849581791305</v>
      </c>
      <c r="O537" s="35">
        <v>17.962132185283636</v>
      </c>
      <c r="P537" s="35">
        <v>38.267151177343393</v>
      </c>
      <c r="Q537" s="34">
        <v>9034.7714131673183</v>
      </c>
      <c r="R537" s="34">
        <v>370.8288215001424</v>
      </c>
      <c r="U537" s="36">
        <v>23.899960782792832</v>
      </c>
      <c r="V537" s="38">
        <v>1.038262002811809</v>
      </c>
      <c r="W537" s="36">
        <v>14.015702161748511</v>
      </c>
      <c r="X537" s="35">
        <v>4084.8528645833335</v>
      </c>
      <c r="Y537" s="34">
        <v>2122.6845386708419</v>
      </c>
      <c r="Z537" s="35">
        <v>1962.1683259124918</v>
      </c>
      <c r="AA537" s="34">
        <v>917.15439918223092</v>
      </c>
      <c r="AB537" s="34">
        <v>17.350755194822948</v>
      </c>
      <c r="AC537" s="34">
        <v>11.775682558616003</v>
      </c>
      <c r="AD537" s="34">
        <v>13.163487623135248</v>
      </c>
      <c r="AE537" s="39">
        <v>13.995722232994563</v>
      </c>
      <c r="AF537" s="39">
        <v>11.19657778639565</v>
      </c>
      <c r="AG537" s="39">
        <v>6.5313370420641279</v>
      </c>
      <c r="AH537" s="35">
        <v>3391.1983940166333</v>
      </c>
      <c r="AI537" s="35">
        <v>7234.6939656547092</v>
      </c>
      <c r="AJ537" s="35">
        <v>10816.647255332735</v>
      </c>
      <c r="AK537" s="35">
        <v>2302.044058568581</v>
      </c>
      <c r="AL537" s="35">
        <v>4836.6755407602186</v>
      </c>
      <c r="AM537" s="35">
        <v>8786.8486138164462</v>
      </c>
      <c r="AN537" s="38">
        <v>0.10011658673589952</v>
      </c>
      <c r="AO537" s="38">
        <v>9.8555603125530591E-2</v>
      </c>
      <c r="AP537" s="38">
        <v>7.8970406632966506E-2</v>
      </c>
      <c r="AQ537" s="36">
        <v>17.020316951270441</v>
      </c>
      <c r="AR537" s="36">
        <v>10.961351270610889</v>
      </c>
      <c r="AS537" s="36">
        <v>12.440713854289163</v>
      </c>
      <c r="AT537" s="36">
        <v>9.3271592551625897</v>
      </c>
      <c r="AU537" s="36">
        <v>20.642301886265976</v>
      </c>
      <c r="AV537" s="36">
        <v>54.123217438612805</v>
      </c>
      <c r="AW537" s="36">
        <v>145.14304842172703</v>
      </c>
      <c r="AX537" s="36">
        <v>117.95352987018488</v>
      </c>
      <c r="AY537" s="36">
        <v>85.870636450561264</v>
      </c>
      <c r="AZ537" s="40">
        <v>0.99626827952045338</v>
      </c>
      <c r="BA537" s="40">
        <v>0.99628626480442795</v>
      </c>
      <c r="BB537" s="40">
        <v>0.99564495157943511</v>
      </c>
      <c r="BC537" s="40">
        <v>0.99594831418606189</v>
      </c>
      <c r="BD537" s="40">
        <v>0.99573213011451633</v>
      </c>
      <c r="BE537" s="40">
        <v>0.9938404290528563</v>
      </c>
      <c r="BF537" s="36">
        <v>119.86025883658172</v>
      </c>
      <c r="BG537" s="36">
        <v>121.75867854733293</v>
      </c>
      <c r="BH537" s="36">
        <v>151.95565670280533</v>
      </c>
      <c r="BJ537" s="41"/>
      <c r="BK537" s="41"/>
      <c r="BL537" s="35">
        <v>30</v>
      </c>
      <c r="BM537" s="35">
        <v>24</v>
      </c>
      <c r="BN537" s="35">
        <v>14</v>
      </c>
      <c r="BO537" s="35">
        <v>2340</v>
      </c>
      <c r="BP537" s="35">
        <v>1152</v>
      </c>
      <c r="BQ537" s="35">
        <v>336</v>
      </c>
      <c r="BR537" s="35">
        <v>3828</v>
      </c>
      <c r="BS537" s="34">
        <v>123.04306014378865</v>
      </c>
      <c r="BT537" s="35">
        <v>11</v>
      </c>
      <c r="BU537" s="35">
        <v>23</v>
      </c>
      <c r="BV537" s="35">
        <v>49</v>
      </c>
      <c r="BW537" s="35">
        <v>24</v>
      </c>
      <c r="BX537" s="37"/>
      <c r="BY537" s="40">
        <v>0.98852534261447622</v>
      </c>
      <c r="CA537" s="38">
        <v>9.6233683164112169E-2</v>
      </c>
      <c r="CB537" s="38">
        <v>9.7790732599606287E-2</v>
      </c>
      <c r="CC537" s="36">
        <v>42.289925376574196</v>
      </c>
      <c r="CD537" s="36">
        <v>40.422382076170493</v>
      </c>
      <c r="CE537" s="35">
        <v>132.8345638221289</v>
      </c>
      <c r="CF537" s="36">
        <v>20.464457249353149</v>
      </c>
      <c r="CG537" s="42">
        <v>0.98852534261447622</v>
      </c>
      <c r="CH537" s="35">
        <v>3634.0163151119591</v>
      </c>
      <c r="CI537" s="42">
        <v>0.99484231967361669</v>
      </c>
      <c r="CJ537" s="42">
        <v>0.99554187366185454</v>
      </c>
      <c r="CK537" s="43">
        <v>0.85009039716904611</v>
      </c>
      <c r="CM537" s="39"/>
      <c r="CN537" s="35"/>
      <c r="CO537" s="42">
        <v>0.99464448192100019</v>
      </c>
      <c r="CQ537" s="37">
        <v>1.038262002811809</v>
      </c>
    </row>
    <row r="538" spans="1:95" ht="11.25" customHeight="1">
      <c r="A538" s="33">
        <v>44192</v>
      </c>
      <c r="B538" s="34">
        <v>176.48895613352457</v>
      </c>
      <c r="C538" s="35">
        <v>159.19444503386813</v>
      </c>
      <c r="D538" s="35">
        <v>159.19444503386813</v>
      </c>
      <c r="E538" s="35">
        <v>147.52241862813631</v>
      </c>
      <c r="F538" s="34">
        <v>134.3287034034729</v>
      </c>
      <c r="G538" s="36">
        <v>14.088353166977564</v>
      </c>
      <c r="H538" s="34">
        <v>14.088353166977564</v>
      </c>
      <c r="I538" s="34">
        <v>3469.4963887532554</v>
      </c>
      <c r="J538" s="35">
        <v>1044.1117658943965</v>
      </c>
      <c r="K538" s="35">
        <v>304.53259838586564</v>
      </c>
      <c r="L538" s="34">
        <v>612.95177841186523</v>
      </c>
      <c r="M538" s="34">
        <v>19.135331521431606</v>
      </c>
      <c r="N538" s="35">
        <v>8.7703602806561527</v>
      </c>
      <c r="O538" s="35">
        <v>18.338026041371958</v>
      </c>
      <c r="P538" s="35">
        <v>39.067968522922861</v>
      </c>
      <c r="Q538" s="34">
        <v>8721.3869018554688</v>
      </c>
      <c r="R538" s="34">
        <v>365.31863276163739</v>
      </c>
      <c r="U538" s="36">
        <v>24.32005131686175</v>
      </c>
      <c r="V538" s="38">
        <v>1.0234468761241369</v>
      </c>
      <c r="W538" s="36">
        <v>14.309009007340119</v>
      </c>
      <c r="X538" s="35">
        <v>4082.4481671651206</v>
      </c>
      <c r="Y538" s="34">
        <v>2120.852024472993</v>
      </c>
      <c r="Z538" s="35">
        <v>1961.5961426921274</v>
      </c>
      <c r="AA538" s="34">
        <v>917.48437679773087</v>
      </c>
      <c r="AB538" s="34">
        <v>17.294511099656422</v>
      </c>
      <c r="AC538" s="34">
        <v>11.672026405731836</v>
      </c>
      <c r="AD538" s="34">
        <v>13.112393349409103</v>
      </c>
      <c r="AE538" s="39">
        <v>13.983639721799953</v>
      </c>
      <c r="AF538" s="39">
        <v>11.186911777439962</v>
      </c>
      <c r="AG538" s="39">
        <v>6.525698536839978</v>
      </c>
      <c r="AH538" s="35">
        <v>3287.4891437739939</v>
      </c>
      <c r="AI538" s="35">
        <v>7007.8349423858417</v>
      </c>
      <c r="AJ538" s="35">
        <v>10470.124781228733</v>
      </c>
      <c r="AK538" s="35">
        <v>2232.1944226528913</v>
      </c>
      <c r="AL538" s="35">
        <v>4687.1201682167048</v>
      </c>
      <c r="AM538" s="35">
        <v>8508.5343980116195</v>
      </c>
      <c r="AN538" s="38">
        <v>0.10033574695999628</v>
      </c>
      <c r="AO538" s="38">
        <v>9.8762946401579357E-2</v>
      </c>
      <c r="AP538" s="38">
        <v>7.9047409250092696E-2</v>
      </c>
      <c r="AQ538" s="36">
        <v>16.97767934087798</v>
      </c>
      <c r="AR538" s="36">
        <v>10.866234373300088</v>
      </c>
      <c r="AS538" s="36">
        <v>12.381214956447391</v>
      </c>
      <c r="AT538" s="36">
        <v>9.6718367513153822</v>
      </c>
      <c r="AU538" s="36">
        <v>21.417902856430484</v>
      </c>
      <c r="AV538" s="36">
        <v>56.20046954066634</v>
      </c>
      <c r="AW538" s="36">
        <v>142.63622710485762</v>
      </c>
      <c r="AX538" s="36">
        <v>115.92616795314801</v>
      </c>
      <c r="AY538" s="36">
        <v>84.489875701383525</v>
      </c>
      <c r="AZ538" s="40">
        <v>0.99607096936017214</v>
      </c>
      <c r="BA538" s="40">
        <v>0.99608757075064513</v>
      </c>
      <c r="BB538" s="40">
        <v>0.99540837861194376</v>
      </c>
      <c r="BC538" s="40">
        <v>0.99566711723084556</v>
      </c>
      <c r="BD538" s="40">
        <v>0.99543047711862287</v>
      </c>
      <c r="BE538" s="40">
        <v>0.99339481197210644</v>
      </c>
      <c r="BF538" s="36">
        <v>119.59845183376552</v>
      </c>
      <c r="BG538" s="36">
        <v>121.50305795056863</v>
      </c>
      <c r="BH538" s="36">
        <v>151.80763182299904</v>
      </c>
      <c r="BJ538" s="41"/>
      <c r="BK538" s="41"/>
      <c r="BL538" s="35">
        <v>30</v>
      </c>
      <c r="BM538" s="35">
        <v>24</v>
      </c>
      <c r="BN538" s="35">
        <v>14</v>
      </c>
      <c r="BO538" s="35">
        <v>2340</v>
      </c>
      <c r="BP538" s="35">
        <v>1152</v>
      </c>
      <c r="BQ538" s="35">
        <v>336</v>
      </c>
      <c r="BR538" s="35">
        <v>3828</v>
      </c>
      <c r="BS538" s="34">
        <v>120.17248638470967</v>
      </c>
      <c r="BT538" s="35">
        <v>11</v>
      </c>
      <c r="BU538" s="35">
        <v>23</v>
      </c>
      <c r="BV538" s="35">
        <v>49</v>
      </c>
      <c r="BW538" s="35">
        <v>24</v>
      </c>
      <c r="BX538" s="37"/>
      <c r="BY538" s="40">
        <v>0.98792097520265654</v>
      </c>
      <c r="CA538" s="38">
        <v>9.6426316747718302E-2</v>
      </c>
      <c r="CB538" s="38">
        <v>9.7993858842487416E-2</v>
      </c>
      <c r="CC538" s="36">
        <v>42.078930854797363</v>
      </c>
      <c r="CD538" s="36">
        <v>40.225128670625459</v>
      </c>
      <c r="CE538" s="35">
        <v>130.67354334357037</v>
      </c>
      <c r="CF538" s="36">
        <v>21.23196721177845</v>
      </c>
      <c r="CG538" s="42">
        <v>0.98792097520265654</v>
      </c>
      <c r="CH538" s="35">
        <v>3521.8821683712936</v>
      </c>
      <c r="CI538" s="42">
        <v>0.99456673147861707</v>
      </c>
      <c r="CJ538" s="42">
        <v>0.99522782355353612</v>
      </c>
      <c r="CK538" s="43">
        <v>0.84985681304130234</v>
      </c>
      <c r="CM538" s="39"/>
      <c r="CN538" s="35"/>
      <c r="CO538" s="42">
        <v>0.99444362570333966</v>
      </c>
      <c r="CQ538" s="37">
        <v>1.0234468761241369</v>
      </c>
    </row>
    <row r="539" spans="1:95" ht="11.25" customHeight="1">
      <c r="A539" s="33">
        <v>44191</v>
      </c>
      <c r="B539" s="34">
        <v>174.3309089342753</v>
      </c>
      <c r="C539" s="35">
        <v>157.31069696942964</v>
      </c>
      <c r="D539" s="35">
        <v>157.31069696942964</v>
      </c>
      <c r="E539" s="35">
        <v>145.7605539560318</v>
      </c>
      <c r="F539" s="34">
        <v>132.65788714090982</v>
      </c>
      <c r="G539" s="36">
        <v>13.7908462981383</v>
      </c>
      <c r="H539" s="34">
        <v>13.7908462981383</v>
      </c>
      <c r="I539" s="34">
        <v>3436.1151784261069</v>
      </c>
      <c r="J539" s="35">
        <v>1034.0660098084836</v>
      </c>
      <c r="K539" s="35">
        <v>301.60258619414105</v>
      </c>
      <c r="L539" s="34">
        <v>606.95385487874353</v>
      </c>
      <c r="M539" s="34">
        <v>19.765093088150024</v>
      </c>
      <c r="N539" s="35">
        <v>9.0590009987354279</v>
      </c>
      <c r="O539" s="35">
        <v>18.94154754281044</v>
      </c>
      <c r="P539" s="35">
        <v>40.353731721639633</v>
      </c>
      <c r="Q539" s="34">
        <v>8648.3129069010411</v>
      </c>
      <c r="R539" s="34">
        <v>354.4516429901123</v>
      </c>
      <c r="U539" s="36">
        <v>24.305290999235936</v>
      </c>
      <c r="V539" s="38">
        <v>1.0239631148998707</v>
      </c>
      <c r="W539" s="36">
        <v>14.779931808994109</v>
      </c>
      <c r="X539" s="35">
        <v>4043.0690333048506</v>
      </c>
      <c r="Y539" s="34">
        <v>2100.4465824234821</v>
      </c>
      <c r="Z539" s="35">
        <v>1942.6224508813684</v>
      </c>
      <c r="AA539" s="34">
        <v>908.55644107288458</v>
      </c>
      <c r="AB539" s="34">
        <v>17.020211964845657</v>
      </c>
      <c r="AC539" s="34">
        <v>11.550143013397852</v>
      </c>
      <c r="AD539" s="34">
        <v>12.923546304305395</v>
      </c>
      <c r="AE539" s="39">
        <v>13.849098345649331</v>
      </c>
      <c r="AF539" s="39">
        <v>11.079278676519467</v>
      </c>
      <c r="AG539" s="39">
        <v>6.4629125613030229</v>
      </c>
      <c r="AH539" s="35">
        <v>3264.0788998518647</v>
      </c>
      <c r="AI539" s="35">
        <v>6957.505176396744</v>
      </c>
      <c r="AJ539" s="35">
        <v>10394.719963058467</v>
      </c>
      <c r="AK539" s="35">
        <v>2216.4097541681663</v>
      </c>
      <c r="AL539" s="35">
        <v>4653.6182103472438</v>
      </c>
      <c r="AM539" s="35">
        <v>8447.3474101371157</v>
      </c>
      <c r="AN539" s="38">
        <v>0.10057907466535082</v>
      </c>
      <c r="AO539" s="38">
        <v>9.9019241410386691E-2</v>
      </c>
      <c r="AP539" s="38">
        <v>7.9365720426999964E-2</v>
      </c>
      <c r="AQ539" s="36">
        <v>16.953328144016545</v>
      </c>
      <c r="AR539" s="36">
        <v>10.910990662309271</v>
      </c>
      <c r="AS539" s="36">
        <v>12.383616286896713</v>
      </c>
      <c r="AT539" s="36">
        <v>9.9695160746617972</v>
      </c>
      <c r="AU539" s="36">
        <v>22.078798541233294</v>
      </c>
      <c r="AV539" s="36">
        <v>57.937199887410586</v>
      </c>
      <c r="AW539" s="36">
        <v>140.99320288786703</v>
      </c>
      <c r="AX539" s="36">
        <v>114.57139585057023</v>
      </c>
      <c r="AY539" s="36">
        <v>83.383405858255102</v>
      </c>
      <c r="AZ539" s="40">
        <v>0.99591275891937436</v>
      </c>
      <c r="BA539" s="40">
        <v>0.99592971604316527</v>
      </c>
      <c r="BB539" s="40">
        <v>0.99522291084261394</v>
      </c>
      <c r="BC539" s="40">
        <v>0.99550195262590169</v>
      </c>
      <c r="BD539" s="40">
        <v>0.99525556297417317</v>
      </c>
      <c r="BE539" s="40">
        <v>0.99314137360825439</v>
      </c>
      <c r="BF539" s="36">
        <v>119.30911116379521</v>
      </c>
      <c r="BG539" s="36">
        <v>121.18856728325987</v>
      </c>
      <c r="BH539" s="36">
        <v>151.19877870997865</v>
      </c>
      <c r="BJ539" s="41"/>
      <c r="BK539" s="41"/>
      <c r="BL539" s="35">
        <v>30</v>
      </c>
      <c r="BM539" s="35">
        <v>24</v>
      </c>
      <c r="BN539" s="35">
        <v>14</v>
      </c>
      <c r="BO539" s="35">
        <v>2340</v>
      </c>
      <c r="BP539" s="35">
        <v>1152</v>
      </c>
      <c r="BQ539" s="35">
        <v>336</v>
      </c>
      <c r="BR539" s="35">
        <v>3828</v>
      </c>
      <c r="BS539" s="34">
        <v>118.88342396418254</v>
      </c>
      <c r="BT539" s="35">
        <v>11</v>
      </c>
      <c r="BU539" s="35">
        <v>23</v>
      </c>
      <c r="BV539" s="35">
        <v>49</v>
      </c>
      <c r="BW539" s="35">
        <v>24</v>
      </c>
      <c r="BX539" s="37"/>
      <c r="BY539" s="40">
        <v>0.98743508160555871</v>
      </c>
      <c r="CA539" s="38">
        <v>9.668579134562616E-2</v>
      </c>
      <c r="CB539" s="38">
        <v>9.8247670555161537E-2</v>
      </c>
      <c r="CC539" s="36">
        <v>41.493901282548904</v>
      </c>
      <c r="CD539" s="36">
        <v>40.24793509322253</v>
      </c>
      <c r="CE539" s="35">
        <v>129.10735975645801</v>
      </c>
      <c r="CF539" s="36">
        <v>21.886677572821664</v>
      </c>
      <c r="CG539" s="42">
        <v>0.98743508160555871</v>
      </c>
      <c r="CH539" s="35">
        <v>3496.7804944826553</v>
      </c>
      <c r="CI539" s="42">
        <v>0.99434763116548608</v>
      </c>
      <c r="CJ539" s="42">
        <v>0.99504541529452495</v>
      </c>
      <c r="CK539" s="43">
        <v>0.84987793928845867</v>
      </c>
      <c r="CM539" s="39"/>
      <c r="CN539" s="35"/>
      <c r="CO539" s="42">
        <v>0.99427228897388964</v>
      </c>
      <c r="CQ539" s="37">
        <v>1.0239631148998707</v>
      </c>
    </row>
    <row r="540" spans="1:95" ht="11.25" customHeight="1">
      <c r="A540" s="33">
        <v>44190</v>
      </c>
      <c r="B540" s="34">
        <v>175.09995524088541</v>
      </c>
      <c r="C540" s="35">
        <v>158.21079837282497</v>
      </c>
      <c r="D540" s="35">
        <v>158.21079837282497</v>
      </c>
      <c r="E540" s="35">
        <v>146.7892147998015</v>
      </c>
      <c r="F540" s="34">
        <v>133.77959481875101</v>
      </c>
      <c r="G540" s="36">
        <v>13.82371574640274</v>
      </c>
      <c r="H540" s="34">
        <v>13.82371574640274</v>
      </c>
      <c r="I540" s="34">
        <v>3430.8762919108071</v>
      </c>
      <c r="J540" s="35">
        <v>1032.4894170013715</v>
      </c>
      <c r="K540" s="35">
        <v>301.14274662540004</v>
      </c>
      <c r="L540" s="34">
        <v>605.96296691894531</v>
      </c>
      <c r="M540" s="34">
        <v>19.751437902450562</v>
      </c>
      <c r="N540" s="35">
        <v>9.0527423719565068</v>
      </c>
      <c r="O540" s="35">
        <v>18.928461323181789</v>
      </c>
      <c r="P540" s="35">
        <v>40.325852384169892</v>
      </c>
      <c r="Q540" s="34">
        <v>9099.4927775065098</v>
      </c>
      <c r="R540" s="34">
        <v>355.81759007771808</v>
      </c>
      <c r="U540" s="36">
        <v>24.457986045766763</v>
      </c>
      <c r="V540" s="38">
        <v>1.0186376670722599</v>
      </c>
      <c r="W540" s="36">
        <v>14.769720740795385</v>
      </c>
      <c r="X540" s="35">
        <v>4036.8392588297525</v>
      </c>
      <c r="Y540" s="34">
        <v>2097.2441282840359</v>
      </c>
      <c r="Z540" s="35">
        <v>1939.595130545717</v>
      </c>
      <c r="AA540" s="34">
        <v>907.10571354434535</v>
      </c>
      <c r="AB540" s="34">
        <v>16.889156868060429</v>
      </c>
      <c r="AC540" s="34">
        <v>11.421583573023478</v>
      </c>
      <c r="AD540" s="34">
        <v>12.821391652027765</v>
      </c>
      <c r="AE540" s="39">
        <v>13.827983263411225</v>
      </c>
      <c r="AF540" s="39">
        <v>11.06238661072898</v>
      </c>
      <c r="AG540" s="39">
        <v>6.453058856258572</v>
      </c>
      <c r="AH540" s="35">
        <v>3418.0395930936211</v>
      </c>
      <c r="AI540" s="35">
        <v>7286.9891745615187</v>
      </c>
      <c r="AJ540" s="35">
        <v>10888.331526893651</v>
      </c>
      <c r="AK540" s="35">
        <v>2320.7532802107507</v>
      </c>
      <c r="AL540" s="35">
        <v>4873.5046087752044</v>
      </c>
      <c r="AM540" s="35">
        <v>8847.8982379993158</v>
      </c>
      <c r="AN540" s="38">
        <v>9.970545554548281E-2</v>
      </c>
      <c r="AO540" s="38">
        <v>9.8498494750230467E-2</v>
      </c>
      <c r="AP540" s="38">
        <v>7.9751314621481217E-2</v>
      </c>
      <c r="AQ540" s="36">
        <v>16.861889232490761</v>
      </c>
      <c r="AR540" s="36">
        <v>10.815014346322203</v>
      </c>
      <c r="AS540" s="36">
        <v>12.315479462315745</v>
      </c>
      <c r="AT540" s="36">
        <v>9.450782662564869</v>
      </c>
      <c r="AU540" s="36">
        <v>20.926539815360371</v>
      </c>
      <c r="AV540" s="36">
        <v>54.90480539233203</v>
      </c>
      <c r="AW540" s="36">
        <v>141.27315837125849</v>
      </c>
      <c r="AX540" s="36">
        <v>114.40341010265038</v>
      </c>
      <c r="AY540" s="36">
        <v>82.422827134797785</v>
      </c>
      <c r="AZ540" s="40">
        <v>0.99609922241663951</v>
      </c>
      <c r="BA540" s="40">
        <v>0.99611604731242076</v>
      </c>
      <c r="BB540" s="40">
        <v>0.99544232412043554</v>
      </c>
      <c r="BC540" s="40">
        <v>0.99592770901450289</v>
      </c>
      <c r="BD540" s="40">
        <v>0.99570605929505429</v>
      </c>
      <c r="BE540" s="40">
        <v>0.99379459348249155</v>
      </c>
      <c r="BF540" s="36">
        <v>120.35449749814281</v>
      </c>
      <c r="BG540" s="36">
        <v>121.82927292878171</v>
      </c>
      <c r="BH540" s="36">
        <v>150.46773908310936</v>
      </c>
      <c r="BJ540" s="41"/>
      <c r="BK540" s="41"/>
      <c r="BL540" s="35">
        <v>30</v>
      </c>
      <c r="BM540" s="35">
        <v>24</v>
      </c>
      <c r="BN540" s="35">
        <v>14</v>
      </c>
      <c r="BO540" s="35">
        <v>2340</v>
      </c>
      <c r="BP540" s="35">
        <v>1152</v>
      </c>
      <c r="BQ540" s="35">
        <v>336</v>
      </c>
      <c r="BR540" s="35">
        <v>3828</v>
      </c>
      <c r="BS540" s="34">
        <v>120.01069037119548</v>
      </c>
      <c r="BT540" s="35">
        <v>11</v>
      </c>
      <c r="BU540" s="35">
        <v>23</v>
      </c>
      <c r="BV540" s="35">
        <v>49</v>
      </c>
      <c r="BW540" s="35">
        <v>24</v>
      </c>
      <c r="BX540" s="37"/>
      <c r="BY540" s="40">
        <v>0.98800749108159047</v>
      </c>
      <c r="CA540" s="38">
        <v>9.6126565543161818E-2</v>
      </c>
      <c r="CB540" s="38">
        <v>9.7590771588692005E-2</v>
      </c>
      <c r="CC540" s="36">
        <v>41.132132093111672</v>
      </c>
      <c r="CD540" s="36">
        <v>39.992383041128704</v>
      </c>
      <c r="CE540" s="35">
        <v>128.94334309377388</v>
      </c>
      <c r="CF540" s="36">
        <v>20.745072174332115</v>
      </c>
      <c r="CG540" s="42">
        <v>0.98800749108159047</v>
      </c>
      <c r="CH540" s="35">
        <v>3661.8949302429369</v>
      </c>
      <c r="CI540" s="42">
        <v>0.9946062248429558</v>
      </c>
      <c r="CJ540" s="42">
        <v>0.99551548261915757</v>
      </c>
      <c r="CK540" s="43">
        <v>0.84989172764470955</v>
      </c>
      <c r="CM540" s="39"/>
      <c r="CN540" s="35"/>
      <c r="CO540" s="42">
        <v>0.99457104541175634</v>
      </c>
      <c r="CQ540" s="37">
        <v>1.0186376670722599</v>
      </c>
    </row>
    <row r="541" spans="1:95" ht="11.25" customHeight="1">
      <c r="A541" s="33">
        <v>44189</v>
      </c>
      <c r="B541" s="34">
        <v>179.88387425740561</v>
      </c>
      <c r="C541" s="35">
        <v>162.73032277822495</v>
      </c>
      <c r="D541" s="35">
        <v>162.73032277822495</v>
      </c>
      <c r="E541" s="35">
        <v>151.28078725934029</v>
      </c>
      <c r="F541" s="34">
        <v>138.17376295725504</v>
      </c>
      <c r="G541" s="36">
        <v>14.055658628543219</v>
      </c>
      <c r="H541" s="34">
        <v>14.055658628543219</v>
      </c>
      <c r="I541" s="34">
        <v>3470.7910385131836</v>
      </c>
      <c r="J541" s="35">
        <v>1044.5013783613342</v>
      </c>
      <c r="K541" s="35">
        <v>304.64623535538914</v>
      </c>
      <c r="L541" s="34">
        <v>614.43538856506348</v>
      </c>
      <c r="M541" s="34">
        <v>20.770472009976704</v>
      </c>
      <c r="N541" s="35">
        <v>9.5197996712393227</v>
      </c>
      <c r="O541" s="35">
        <v>19.905035676227676</v>
      </c>
      <c r="P541" s="35">
        <v>42.406380353702431</v>
      </c>
      <c r="Q541" s="34">
        <v>9812.6885477701817</v>
      </c>
      <c r="R541" s="34">
        <v>372.7421344121297</v>
      </c>
      <c r="U541" s="36">
        <v>24.387234007870713</v>
      </c>
      <c r="V541" s="38">
        <v>1.0211011087621047</v>
      </c>
      <c r="W541" s="36">
        <v>15.531733575903425</v>
      </c>
      <c r="X541" s="35">
        <v>4085.2264270782471</v>
      </c>
      <c r="Y541" s="34">
        <v>2121.6434247964603</v>
      </c>
      <c r="Z541" s="35">
        <v>1963.5830022817868</v>
      </c>
      <c r="AA541" s="34">
        <v>919.08162392045256</v>
      </c>
      <c r="AB541" s="34">
        <v>17.153551479180653</v>
      </c>
      <c r="AC541" s="34">
        <v>11.449535518884659</v>
      </c>
      <c r="AD541" s="34">
        <v>12.785840918620428</v>
      </c>
      <c r="AE541" s="39">
        <v>13.988857745910726</v>
      </c>
      <c r="AF541" s="39">
        <v>11.191086196728582</v>
      </c>
      <c r="AG541" s="39">
        <v>6.5281336147583389</v>
      </c>
      <c r="AH541" s="35">
        <v>3667.479639434031</v>
      </c>
      <c r="AI541" s="35">
        <v>7812.8097190946955</v>
      </c>
      <c r="AJ541" s="35">
        <v>11665.491658311679</v>
      </c>
      <c r="AK541" s="35">
        <v>2490.5591635132355</v>
      </c>
      <c r="AL541" s="35">
        <v>5227.4147522738667</v>
      </c>
      <c r="AM541" s="35">
        <v>9483.1172671213808</v>
      </c>
      <c r="AN541" s="38">
        <v>9.8615178771020065E-2</v>
      </c>
      <c r="AO541" s="38">
        <v>9.7741861642976033E-2</v>
      </c>
      <c r="AP541" s="38">
        <v>7.9861498024357894E-2</v>
      </c>
      <c r="AQ541" s="36">
        <v>16.819407540341604</v>
      </c>
      <c r="AR541" s="36">
        <v>10.639230393285786</v>
      </c>
      <c r="AS541" s="36">
        <v>12.036508294298434</v>
      </c>
      <c r="AT541" s="36">
        <v>9.3911755561691024</v>
      </c>
      <c r="AU541" s="36">
        <v>20.805201161407037</v>
      </c>
      <c r="AV541" s="36">
        <v>54.628519128577139</v>
      </c>
      <c r="AW541" s="36">
        <v>144.84624307006209</v>
      </c>
      <c r="AX541" s="36">
        <v>116.91234780725121</v>
      </c>
      <c r="AY541" s="36">
        <v>83.468062045916042</v>
      </c>
      <c r="AZ541" s="40">
        <v>0.99617764564251077</v>
      </c>
      <c r="BA541" s="40">
        <v>0.99619218358987704</v>
      </c>
      <c r="BB541" s="40">
        <v>0.9955282235620212</v>
      </c>
      <c r="BC541" s="40">
        <v>0.99622929031610652</v>
      </c>
      <c r="BD541" s="40">
        <v>0.99601998269749736</v>
      </c>
      <c r="BE541" s="40">
        <v>0.99423939221779134</v>
      </c>
      <c r="BF541" s="36">
        <v>121.68512139356814</v>
      </c>
      <c r="BG541" s="36">
        <v>122.77236997830754</v>
      </c>
      <c r="BH541" s="36">
        <v>150.26014158086517</v>
      </c>
      <c r="BJ541" s="41"/>
      <c r="BK541" s="41"/>
      <c r="BL541" s="35">
        <v>30</v>
      </c>
      <c r="BM541" s="35">
        <v>24</v>
      </c>
      <c r="BN541" s="35">
        <v>14</v>
      </c>
      <c r="BO541" s="35">
        <v>2340</v>
      </c>
      <c r="BP541" s="35">
        <v>1152</v>
      </c>
      <c r="BQ541" s="35">
        <v>336</v>
      </c>
      <c r="BR541" s="35">
        <v>3828</v>
      </c>
      <c r="BS541" s="34">
        <v>124.10423119862874</v>
      </c>
      <c r="BT541" s="35">
        <v>11</v>
      </c>
      <c r="BU541" s="35">
        <v>23</v>
      </c>
      <c r="BV541" s="35">
        <v>49</v>
      </c>
      <c r="BW541" s="35">
        <v>24</v>
      </c>
      <c r="BX541" s="37"/>
      <c r="BY541" s="40">
        <v>0.98825023525063405</v>
      </c>
      <c r="CA541" s="38">
        <v>9.533512837058003E-2</v>
      </c>
      <c r="CB541" s="38">
        <v>9.6706271231212018E-2</v>
      </c>
      <c r="CC541" s="36">
        <v>41.388927916685738</v>
      </c>
      <c r="CD541" s="36">
        <v>39.495146227925822</v>
      </c>
      <c r="CE541" s="35">
        <v>131.83080832273163</v>
      </c>
      <c r="CF541" s="36">
        <v>20.624063079176175</v>
      </c>
      <c r="CG541" s="42">
        <v>0.98825023525063405</v>
      </c>
      <c r="CH541" s="35">
        <v>3927.9565410118212</v>
      </c>
      <c r="CI541" s="42">
        <v>0.99471214312248313</v>
      </c>
      <c r="CJ541" s="42">
        <v>0.99584392818242118</v>
      </c>
      <c r="CK541" s="43">
        <v>0.84959575692246081</v>
      </c>
      <c r="CM541" s="39"/>
      <c r="CN541" s="35"/>
      <c r="CO541" s="42">
        <v>0.99460271331229899</v>
      </c>
      <c r="CQ541" s="37">
        <v>1.0211011087621047</v>
      </c>
    </row>
    <row r="542" spans="1:95" ht="11.25" customHeight="1">
      <c r="A542" s="33">
        <v>44188</v>
      </c>
      <c r="B542" s="34">
        <v>178.16441186269125</v>
      </c>
      <c r="C542" s="35">
        <v>161.25493104259175</v>
      </c>
      <c r="D542" s="35">
        <v>161.25493104259175</v>
      </c>
      <c r="E542" s="35">
        <v>150.01590233047804</v>
      </c>
      <c r="F542" s="34">
        <v>137.25717862447104</v>
      </c>
      <c r="G542" s="36">
        <v>14.024149636427561</v>
      </c>
      <c r="H542" s="34">
        <v>14.024149636427561</v>
      </c>
      <c r="I542" s="34">
        <v>3442.2102864583335</v>
      </c>
      <c r="J542" s="35">
        <v>1035.9002742946709</v>
      </c>
      <c r="K542" s="35">
        <v>302.13758000261231</v>
      </c>
      <c r="L542" s="34">
        <v>608.59547678629554</v>
      </c>
      <c r="M542" s="34">
        <v>21.840413749217987</v>
      </c>
      <c r="N542" s="35">
        <v>10.010189635058243</v>
      </c>
      <c r="O542" s="35">
        <v>20.93039650966724</v>
      </c>
      <c r="P542" s="35">
        <v>44.590844737986721</v>
      </c>
      <c r="Q542" s="34">
        <v>10052.773162841797</v>
      </c>
      <c r="R542" s="34">
        <v>364.05888907114667</v>
      </c>
      <c r="U542" s="36">
        <v>24.610792530907524</v>
      </c>
      <c r="V542" s="38">
        <v>1.0133414876589757</v>
      </c>
      <c r="W542" s="36">
        <v>16.331814095385706</v>
      </c>
      <c r="X542" s="35">
        <v>4050.8057632446289</v>
      </c>
      <c r="Y542" s="34">
        <v>2104.17243216105</v>
      </c>
      <c r="Z542" s="35">
        <v>1946.6333310835787</v>
      </c>
      <c r="AA542" s="34">
        <v>910.73305678890779</v>
      </c>
      <c r="AB542" s="34">
        <v>16.909480820099514</v>
      </c>
      <c r="AC542" s="34">
        <v>11.239028712113699</v>
      </c>
      <c r="AD542" s="34">
        <v>12.689325451850891</v>
      </c>
      <c r="AE542" s="39">
        <v>13.873664387875056</v>
      </c>
      <c r="AF542" s="39">
        <v>11.098931510300046</v>
      </c>
      <c r="AG542" s="39">
        <v>6.4743767143416928</v>
      </c>
      <c r="AH542" s="35">
        <v>3732.1054808688505</v>
      </c>
      <c r="AI542" s="35">
        <v>7953.3284387770245</v>
      </c>
      <c r="AJ542" s="35">
        <v>11879.625837759673</v>
      </c>
      <c r="AK542" s="35">
        <v>2534.2844571379896</v>
      </c>
      <c r="AL542" s="35">
        <v>5320.3620276165293</v>
      </c>
      <c r="AM542" s="35">
        <v>9655.3171920690584</v>
      </c>
      <c r="AN542" s="38">
        <v>9.8268921061281961E-2</v>
      </c>
      <c r="AO542" s="38">
        <v>9.7703121503317003E-2</v>
      </c>
      <c r="AP542" s="38">
        <v>8.0442059239500763E-2</v>
      </c>
      <c r="AQ542" s="36">
        <v>16.793568911820131</v>
      </c>
      <c r="AR542" s="36">
        <v>10.582624984902221</v>
      </c>
      <c r="AS542" s="36">
        <v>12.113373692701222</v>
      </c>
      <c r="AT542" s="36">
        <v>9.5515084461344646</v>
      </c>
      <c r="AU542" s="36">
        <v>21.155738745733608</v>
      </c>
      <c r="AV542" s="36">
        <v>55.528316300145825</v>
      </c>
      <c r="AW542" s="36">
        <v>143.06415047869928</v>
      </c>
      <c r="AX542" s="36">
        <v>115.11410889457299</v>
      </c>
      <c r="AY542" s="36">
        <v>81.558759104391612</v>
      </c>
      <c r="AZ542" s="40">
        <v>0.99605009232216846</v>
      </c>
      <c r="BA542" s="40">
        <v>0.99606598265286783</v>
      </c>
      <c r="BB542" s="40">
        <v>0.99538173175971745</v>
      </c>
      <c r="BC542" s="40">
        <v>0.99623108273452421</v>
      </c>
      <c r="BD542" s="40">
        <v>0.99602362797194632</v>
      </c>
      <c r="BE542" s="40">
        <v>0.99424893919116841</v>
      </c>
      <c r="BF542" s="36">
        <v>122.11388779283149</v>
      </c>
      <c r="BG542" s="36">
        <v>122.82105029359377</v>
      </c>
      <c r="BH542" s="36">
        <v>149.17569382793033</v>
      </c>
      <c r="BJ542" s="41"/>
      <c r="BK542" s="41"/>
      <c r="BL542" s="35">
        <v>30</v>
      </c>
      <c r="BM542" s="35">
        <v>24</v>
      </c>
      <c r="BN542" s="35">
        <v>14</v>
      </c>
      <c r="BO542" s="35">
        <v>2340</v>
      </c>
      <c r="BP542" s="35">
        <v>1152</v>
      </c>
      <c r="BQ542" s="35">
        <v>336</v>
      </c>
      <c r="BR542" s="35">
        <v>3828</v>
      </c>
      <c r="BS542" s="34">
        <v>123.2729655901591</v>
      </c>
      <c r="BT542" s="35">
        <v>11</v>
      </c>
      <c r="BU542" s="35">
        <v>23</v>
      </c>
      <c r="BV542" s="35">
        <v>49</v>
      </c>
      <c r="BW542" s="35">
        <v>24</v>
      </c>
      <c r="BX542" s="37"/>
      <c r="BY542" s="40">
        <v>0.98785753362794892</v>
      </c>
      <c r="CA542" s="38">
        <v>9.5235567311248173E-2</v>
      </c>
      <c r="CB542" s="38">
        <v>9.6533908871393209E-2</v>
      </c>
      <c r="CC542" s="36">
        <v>40.837834984064102</v>
      </c>
      <c r="CD542" s="36">
        <v>39.489567589423572</v>
      </c>
      <c r="CE542" s="35">
        <v>129.85742889691082</v>
      </c>
      <c r="CF542" s="36">
        <v>20.971690411405259</v>
      </c>
      <c r="CG542" s="42">
        <v>0.98785753362794892</v>
      </c>
      <c r="CH542" s="35">
        <v>3997.7714895643521</v>
      </c>
      <c r="CI542" s="42">
        <v>0.9945368528926104</v>
      </c>
      <c r="CJ542" s="42">
        <v>0.99584755424356242</v>
      </c>
      <c r="CK542" s="43">
        <v>0.84975940285549001</v>
      </c>
      <c r="CM542" s="39"/>
      <c r="CN542" s="35"/>
      <c r="CO542" s="42">
        <v>0.99451173975556972</v>
      </c>
      <c r="CQ542" s="37">
        <v>1.0133414876589757</v>
      </c>
    </row>
    <row r="543" spans="1:95" ht="11.25" customHeight="1">
      <c r="A543" s="33">
        <v>44187</v>
      </c>
      <c r="B543" s="34">
        <v>177.49393192927042</v>
      </c>
      <c r="C543" s="35">
        <v>160.32888887325922</v>
      </c>
      <c r="D543" s="35">
        <v>160.32888887325922</v>
      </c>
      <c r="E543" s="35">
        <v>148.87734445929527</v>
      </c>
      <c r="F543" s="34">
        <v>135.90052525202432</v>
      </c>
      <c r="G543" s="36">
        <v>14.082389165957769</v>
      </c>
      <c r="H543" s="34">
        <v>14.082389165957769</v>
      </c>
      <c r="I543" s="34">
        <v>3469.4690272013345</v>
      </c>
      <c r="J543" s="35">
        <v>1039.4703127285804</v>
      </c>
      <c r="K543" s="35">
        <v>303.17884121250262</v>
      </c>
      <c r="L543" s="34">
        <v>612.86767705281579</v>
      </c>
      <c r="M543" s="34">
        <v>20.718512396017712</v>
      </c>
      <c r="N543" s="35">
        <v>9.4959848481747837</v>
      </c>
      <c r="O543" s="35">
        <v>20.232922261736046</v>
      </c>
      <c r="P543" s="35">
        <v>44.944064650736344</v>
      </c>
      <c r="Q543" s="34">
        <v>9602.9477335611973</v>
      </c>
      <c r="R543" s="34">
        <v>367.36937459309894</v>
      </c>
      <c r="U543" s="36">
        <v>24.669396656530871</v>
      </c>
      <c r="V543" s="38">
        <v>1.0113190537003895</v>
      </c>
      <c r="W543" s="36">
        <v>15.810448322847369</v>
      </c>
      <c r="X543" s="35">
        <v>4082.3367042541504</v>
      </c>
      <c r="Y543" s="34">
        <v>2126.8198732602514</v>
      </c>
      <c r="Z543" s="35">
        <v>1955.5168309938988</v>
      </c>
      <c r="AA543" s="34">
        <v>916.04651826531835</v>
      </c>
      <c r="AB543" s="34">
        <v>17.1650430560112</v>
      </c>
      <c r="AC543" s="34">
        <v>11.451544413963953</v>
      </c>
      <c r="AD543" s="34">
        <v>12.930723339319229</v>
      </c>
      <c r="AE543" s="39">
        <v>14.022988175342316</v>
      </c>
      <c r="AF543" s="39">
        <v>11.137181922091933</v>
      </c>
      <c r="AG543" s="39">
        <v>6.4966894545536276</v>
      </c>
      <c r="AH543" s="35">
        <v>3577.5671442455309</v>
      </c>
      <c r="AI543" s="35">
        <v>7614.1998288037885</v>
      </c>
      <c r="AJ543" s="35">
        <v>11358.626688533923</v>
      </c>
      <c r="AK543" s="35">
        <v>2424.9748642867053</v>
      </c>
      <c r="AL543" s="35">
        <v>5097.1880832900351</v>
      </c>
      <c r="AM543" s="35">
        <v>9238.1315479490586</v>
      </c>
      <c r="AN543" s="38">
        <v>9.9345383626496475E-2</v>
      </c>
      <c r="AO543" s="38">
        <v>9.7825606307215832E-2</v>
      </c>
      <c r="AP543" s="38">
        <v>7.9793263240953052E-2</v>
      </c>
      <c r="AQ543" s="36">
        <v>16.876505804439315</v>
      </c>
      <c r="AR543" s="36">
        <v>10.702863398142643</v>
      </c>
      <c r="AS543" s="36">
        <v>12.227911045583728</v>
      </c>
      <c r="AT543" s="36">
        <v>9.5521149509951773</v>
      </c>
      <c r="AU543" s="36">
        <v>21.376981761539451</v>
      </c>
      <c r="AV543" s="36">
        <v>58.58009393294649</v>
      </c>
      <c r="AW543" s="36">
        <v>142.75162683811439</v>
      </c>
      <c r="AX543" s="36">
        <v>115.13595169517798</v>
      </c>
      <c r="AY543" s="36">
        <v>82.340608273210407</v>
      </c>
      <c r="AZ543" s="40">
        <v>0.9960840893701518</v>
      </c>
      <c r="BA543" s="40">
        <v>0.99603057177190202</v>
      </c>
      <c r="BB543" s="40">
        <v>0.995134939958642</v>
      </c>
      <c r="BC543" s="40">
        <v>0.99606094269607837</v>
      </c>
      <c r="BD543" s="40">
        <v>0.99580612262835289</v>
      </c>
      <c r="BE543" s="40">
        <v>0.99365888073482234</v>
      </c>
      <c r="BF543" s="36">
        <v>120.79071580332065</v>
      </c>
      <c r="BG543" s="36">
        <v>122.66726936825388</v>
      </c>
      <c r="BH543" s="36">
        <v>150.38863573937815</v>
      </c>
      <c r="BJ543" s="41"/>
      <c r="BK543" s="41"/>
      <c r="BL543" s="35">
        <v>30.21875</v>
      </c>
      <c r="BM543" s="35">
        <v>24</v>
      </c>
      <c r="BN543" s="35">
        <v>14</v>
      </c>
      <c r="BO543" s="35">
        <v>2357.0625</v>
      </c>
      <c r="BP543" s="35">
        <v>1152</v>
      </c>
      <c r="BQ543" s="35">
        <v>336</v>
      </c>
      <c r="BR543" s="35">
        <v>3845.0625</v>
      </c>
      <c r="BS543" s="34">
        <v>121.77417675654094</v>
      </c>
      <c r="BT543" s="35">
        <v>11</v>
      </c>
      <c r="BU543" s="35">
        <v>23.4375</v>
      </c>
      <c r="BV543" s="35">
        <v>52.0625</v>
      </c>
      <c r="BW543" s="35">
        <v>24</v>
      </c>
      <c r="BX543" s="37"/>
      <c r="BY543" s="40">
        <v>0.98794503063635331</v>
      </c>
      <c r="CA543" s="38">
        <v>9.5730715622639725E-2</v>
      </c>
      <c r="CB543" s="38">
        <v>9.7181492682889226E-2</v>
      </c>
      <c r="CC543" s="36">
        <v>41.54731080929438</v>
      </c>
      <c r="CD543" s="36">
        <v>39.807280248165682</v>
      </c>
      <c r="CE543" s="35">
        <v>130.01607169840668</v>
      </c>
      <c r="CF543" s="36">
        <v>20.938028229900972</v>
      </c>
      <c r="CG543" s="42">
        <v>0.98794503063635331</v>
      </c>
      <c r="CH543" s="35">
        <v>3820.949643370891</v>
      </c>
      <c r="CI543" s="42">
        <v>0.99457765363854955</v>
      </c>
      <c r="CJ543" s="42">
        <v>0.99559507036060535</v>
      </c>
      <c r="CK543" s="43">
        <v>0.84987331485564277</v>
      </c>
      <c r="CM543" s="39"/>
      <c r="CN543" s="35"/>
      <c r="CO543" s="42">
        <v>0.99452054909849186</v>
      </c>
      <c r="CQ543" s="37">
        <v>1.0113190537003895</v>
      </c>
    </row>
    <row r="544" spans="1:95" ht="11.25" customHeight="1">
      <c r="A544" s="33">
        <v>44186</v>
      </c>
      <c r="B544" s="34">
        <v>174.49507236480713</v>
      </c>
      <c r="C544" s="35">
        <v>157.44488306840262</v>
      </c>
      <c r="D544" s="35">
        <v>157.44488306840262</v>
      </c>
      <c r="E544" s="35">
        <v>145.91803045074147</v>
      </c>
      <c r="F544" s="34">
        <v>133.19267408053079</v>
      </c>
      <c r="G544" s="36">
        <v>14.027886420488358</v>
      </c>
      <c r="H544" s="34">
        <v>14.027886420488358</v>
      </c>
      <c r="I544" s="34">
        <v>3446.3113657633462</v>
      </c>
      <c r="J544" s="35">
        <v>1016.4236286122311</v>
      </c>
      <c r="K544" s="35">
        <v>296.45689167856744</v>
      </c>
      <c r="L544" s="34">
        <v>608.95966784159339</v>
      </c>
      <c r="M544" s="34">
        <v>20.135015090306599</v>
      </c>
      <c r="N544" s="35">
        <v>9.2285485830571901</v>
      </c>
      <c r="O544" s="35">
        <v>20.97397405240271</v>
      </c>
      <c r="P544" s="35">
        <v>52.854414612054825</v>
      </c>
      <c r="Q544" s="34">
        <v>9111.2784525553379</v>
      </c>
      <c r="R544" s="34">
        <v>358.42329978942871</v>
      </c>
      <c r="U544" s="36">
        <v>24.696211240909722</v>
      </c>
      <c r="V544" s="38">
        <v>1.0103952912923473</v>
      </c>
      <c r="W544" s="36">
        <v>16.445399869905437</v>
      </c>
      <c r="X544" s="35">
        <v>4055.2710336049395</v>
      </c>
      <c r="Y544" s="34">
        <v>2133.4308454725478</v>
      </c>
      <c r="Z544" s="35">
        <v>1921.8401881323921</v>
      </c>
      <c r="AA544" s="34">
        <v>905.41655952016083</v>
      </c>
      <c r="AB544" s="34">
        <v>17.050189296404522</v>
      </c>
      <c r="AC544" s="34">
        <v>11.526852617661158</v>
      </c>
      <c r="AD544" s="34">
        <v>12.932956794897715</v>
      </c>
      <c r="AE544" s="39">
        <v>14.0665770031157</v>
      </c>
      <c r="AF544" s="39">
        <v>10.890253163702477</v>
      </c>
      <c r="AG544" s="39">
        <v>6.3526476788264459</v>
      </c>
      <c r="AH544" s="35">
        <v>3455.0116875947174</v>
      </c>
      <c r="AI544" s="35">
        <v>7310.0737989390682</v>
      </c>
      <c r="AJ544" s="35">
        <v>10843.070833919524</v>
      </c>
      <c r="AK544" s="35">
        <v>2327.9647863069204</v>
      </c>
      <c r="AL544" s="35">
        <v>4909.8649306613934</v>
      </c>
      <c r="AM544" s="35">
        <v>8845.6078448488533</v>
      </c>
      <c r="AN544" s="38">
        <v>0.10126800266325278</v>
      </c>
      <c r="AO544" s="38">
        <v>9.7195888012567677E-2</v>
      </c>
      <c r="AP544" s="38">
        <v>7.8695368217779477E-2</v>
      </c>
      <c r="AQ544" s="36">
        <v>17.019770352772223</v>
      </c>
      <c r="AR544" s="36">
        <v>11.02748281390887</v>
      </c>
      <c r="AS544" s="36">
        <v>12.4065569031614</v>
      </c>
      <c r="AT544" s="36">
        <v>9.6911373512177352</v>
      </c>
      <c r="AU544" s="36">
        <v>22.474777474804426</v>
      </c>
      <c r="AV544" s="36">
        <v>70.28800726650536</v>
      </c>
      <c r="AW544" s="36">
        <v>140.34841010749722</v>
      </c>
      <c r="AX544" s="36">
        <v>113.20911555603871</v>
      </c>
      <c r="AY544" s="36">
        <v>81.563698693963801</v>
      </c>
      <c r="AZ544" s="40">
        <v>0.99603578686527416</v>
      </c>
      <c r="BA544" s="40">
        <v>0.99572819734379592</v>
      </c>
      <c r="BB544" s="40">
        <v>0.99402478432922681</v>
      </c>
      <c r="BC544" s="40">
        <v>0.99583707734402993</v>
      </c>
      <c r="BD544" s="40">
        <v>0.9954225263235954</v>
      </c>
      <c r="BE544" s="40">
        <v>0.99205390873082444</v>
      </c>
      <c r="BF544" s="36">
        <v>118.49744918840442</v>
      </c>
      <c r="BG544" s="36">
        <v>123.46201310952958</v>
      </c>
      <c r="BH544" s="36">
        <v>152.48673806051099</v>
      </c>
      <c r="BJ544" s="41"/>
      <c r="BK544" s="41"/>
      <c r="BL544" s="35">
        <v>31</v>
      </c>
      <c r="BM544" s="35">
        <v>24</v>
      </c>
      <c r="BN544" s="35">
        <v>14</v>
      </c>
      <c r="BO544" s="35">
        <v>2418</v>
      </c>
      <c r="BP544" s="35">
        <v>1152</v>
      </c>
      <c r="BQ544" s="35">
        <v>336</v>
      </c>
      <c r="BR544" s="35">
        <v>3906</v>
      </c>
      <c r="BS544" s="34">
        <v>119.07922395070393</v>
      </c>
      <c r="BT544" s="35">
        <v>11</v>
      </c>
      <c r="BU544" s="35">
        <v>25</v>
      </c>
      <c r="BV544" s="35">
        <v>63</v>
      </c>
      <c r="BW544" s="35">
        <v>24</v>
      </c>
      <c r="BX544" s="37"/>
      <c r="BY544" s="40">
        <v>0.98773918851956588</v>
      </c>
      <c r="CA544" s="38">
        <v>9.6353304463757825E-2</v>
      </c>
      <c r="CB544" s="38">
        <v>9.8125278328570681E-2</v>
      </c>
      <c r="CC544" s="36">
        <v>41.509998708963394</v>
      </c>
      <c r="CD544" s="36">
        <v>40.453810069842497</v>
      </c>
      <c r="CE544" s="35">
        <v>128.10640798746996</v>
      </c>
      <c r="CF544" s="36">
        <v>21.139262383961363</v>
      </c>
      <c r="CG544" s="42">
        <v>0.98773918851956588</v>
      </c>
      <c r="CH544" s="35">
        <v>3650.1043239327378</v>
      </c>
      <c r="CI544" s="42">
        <v>0.99448371517540279</v>
      </c>
      <c r="CJ544" s="42">
        <v>0.99509911403937801</v>
      </c>
      <c r="CK544" s="43">
        <v>0.84983502636560948</v>
      </c>
      <c r="CM544" s="39"/>
      <c r="CN544" s="35"/>
      <c r="CO544" s="42">
        <v>0.99446788641914241</v>
      </c>
      <c r="CQ544" s="37">
        <v>1.0103952912923473</v>
      </c>
    </row>
    <row r="545" spans="1:95" ht="11.25" customHeight="1">
      <c r="A545" s="33">
        <v>44185</v>
      </c>
      <c r="B545" s="34">
        <v>175.11512200037637</v>
      </c>
      <c r="C545" s="35">
        <v>157.85123004515964</v>
      </c>
      <c r="D545" s="35">
        <v>157.85123004515964</v>
      </c>
      <c r="E545" s="35">
        <v>146.31954785188037</v>
      </c>
      <c r="F545" s="34">
        <v>133.31769124666849</v>
      </c>
      <c r="G545" s="36">
        <v>13.98567932844162</v>
      </c>
      <c r="H545" s="34">
        <v>13.98567932844162</v>
      </c>
      <c r="I545" s="34">
        <v>3468.5737915039063</v>
      </c>
      <c r="J545" s="35">
        <v>1022.989505328341</v>
      </c>
      <c r="K545" s="35">
        <v>298.37193905409947</v>
      </c>
      <c r="L545" s="34">
        <v>612.24457995096839</v>
      </c>
      <c r="M545" s="34">
        <v>19.9383520980676</v>
      </c>
      <c r="N545" s="35">
        <v>9.138411378280983</v>
      </c>
      <c r="O545" s="35">
        <v>20.769116768820417</v>
      </c>
      <c r="P545" s="35">
        <v>52.338174257427454</v>
      </c>
      <c r="Q545" s="34">
        <v>9057.4618021647129</v>
      </c>
      <c r="R545" s="34">
        <v>361.82895819346112</v>
      </c>
      <c r="U545" s="36">
        <v>24.61547286422164</v>
      </c>
      <c r="V545" s="38">
        <v>1.0131797911234484</v>
      </c>
      <c r="W545" s="36">
        <v>16.284774137444998</v>
      </c>
      <c r="X545" s="35">
        <v>4080.8183714548745</v>
      </c>
      <c r="Y545" s="34">
        <v>2147.2123471214659</v>
      </c>
      <c r="Z545" s="35">
        <v>1933.6060243334091</v>
      </c>
      <c r="AA545" s="34">
        <v>910.61651900506786</v>
      </c>
      <c r="AB545" s="34">
        <v>17.263891955216724</v>
      </c>
      <c r="AC545" s="34">
        <v>11.531682193279266</v>
      </c>
      <c r="AD545" s="34">
        <v>12.963257223367691</v>
      </c>
      <c r="AE545" s="39">
        <v>14.157444046954721</v>
      </c>
      <c r="AF545" s="39">
        <v>10.960601842803653</v>
      </c>
      <c r="AG545" s="39">
        <v>6.3936844083021311</v>
      </c>
      <c r="AH545" s="35">
        <v>3463.8156067191076</v>
      </c>
      <c r="AI545" s="35">
        <v>7331.7450282335049</v>
      </c>
      <c r="AJ545" s="35">
        <v>10879.299076582101</v>
      </c>
      <c r="AK545" s="35">
        <v>2333.6192325368447</v>
      </c>
      <c r="AL545" s="35">
        <v>4923.2716646557246</v>
      </c>
      <c r="AM545" s="35">
        <v>8873.3874076581851</v>
      </c>
      <c r="AN545" s="38">
        <v>0.10182095314912334</v>
      </c>
      <c r="AO545" s="38">
        <v>9.7766831039489077E-2</v>
      </c>
      <c r="AP545" s="38">
        <v>7.9262628271956043E-2</v>
      </c>
      <c r="AQ545" s="36">
        <v>17.072970939276964</v>
      </c>
      <c r="AR545" s="36">
        <v>10.933540718075037</v>
      </c>
      <c r="AS545" s="36">
        <v>12.331838245520267</v>
      </c>
      <c r="AT545" s="36">
        <v>9.6616231275660791</v>
      </c>
      <c r="AU545" s="36">
        <v>22.399590427944357</v>
      </c>
      <c r="AV545" s="36">
        <v>70.024239728860564</v>
      </c>
      <c r="AW545" s="36">
        <v>140.87509258853359</v>
      </c>
      <c r="AX545" s="36">
        <v>113.58719688064386</v>
      </c>
      <c r="AY545" s="36">
        <v>81.727694053829026</v>
      </c>
      <c r="AZ545" s="40">
        <v>0.99608401779910483</v>
      </c>
      <c r="BA545" s="40">
        <v>0.99578144002941726</v>
      </c>
      <c r="BB545" s="40">
        <v>0.99410166919881615</v>
      </c>
      <c r="BC545" s="40">
        <v>0.99585981166384918</v>
      </c>
      <c r="BD545" s="40">
        <v>0.99545026316773222</v>
      </c>
      <c r="BE545" s="40">
        <v>0.99210851093141439</v>
      </c>
      <c r="BF545" s="36">
        <v>117.85393505819206</v>
      </c>
      <c r="BG545" s="36">
        <v>122.74101423163722</v>
      </c>
      <c r="BH545" s="36">
        <v>151.395433908993</v>
      </c>
      <c r="BJ545" s="41"/>
      <c r="BK545" s="41"/>
      <c r="BL545" s="35">
        <v>31</v>
      </c>
      <c r="BM545" s="35">
        <v>24</v>
      </c>
      <c r="BN545" s="35">
        <v>14</v>
      </c>
      <c r="BO545" s="35">
        <v>2418</v>
      </c>
      <c r="BP545" s="35">
        <v>1152</v>
      </c>
      <c r="BQ545" s="35">
        <v>336</v>
      </c>
      <c r="BR545" s="35">
        <v>3906</v>
      </c>
      <c r="BS545" s="34">
        <v>119.3511917591095</v>
      </c>
      <c r="BT545" s="35">
        <v>11</v>
      </c>
      <c r="BU545" s="35">
        <v>25</v>
      </c>
      <c r="BV545" s="35">
        <v>63</v>
      </c>
      <c r="BW545" s="35">
        <v>24</v>
      </c>
      <c r="BX545" s="37"/>
      <c r="BY545" s="40">
        <v>0.98788723532643952</v>
      </c>
      <c r="CA545" s="38">
        <v>9.6914302093693616E-2</v>
      </c>
      <c r="CB545" s="38">
        <v>9.8684766300934174E-2</v>
      </c>
      <c r="CC545" s="36">
        <v>41.758831371863678</v>
      </c>
      <c r="CD545" s="36">
        <v>40.338349902872267</v>
      </c>
      <c r="CE545" s="35">
        <v>128.64815089749575</v>
      </c>
      <c r="CF545" s="36">
        <v>21.069250049461843</v>
      </c>
      <c r="CG545" s="42">
        <v>0.98788723532643952</v>
      </c>
      <c r="CH545" s="35">
        <v>3659.9483950155236</v>
      </c>
      <c r="CI545" s="42">
        <v>0.99455228600347978</v>
      </c>
      <c r="CJ545" s="42">
        <v>0.99512854802790218</v>
      </c>
      <c r="CK545" s="43">
        <v>0.84997014710735741</v>
      </c>
      <c r="CM545" s="39"/>
      <c r="CN545" s="35"/>
      <c r="CO545" s="42">
        <v>0.99448620854313508</v>
      </c>
      <c r="CQ545" s="37">
        <v>1.0131797911234484</v>
      </c>
    </row>
    <row r="546" spans="1:95" ht="11.25" customHeight="1">
      <c r="A546" s="33">
        <v>44184</v>
      </c>
      <c r="B546" s="34">
        <v>174.47285380262011</v>
      </c>
      <c r="C546" s="35">
        <v>157.48491750879492</v>
      </c>
      <c r="D546" s="35">
        <v>157.48491750879492</v>
      </c>
      <c r="E546" s="35">
        <v>146.14696868937068</v>
      </c>
      <c r="F546" s="34">
        <v>133.40715643700133</v>
      </c>
      <c r="G546" s="36">
        <v>13.83076021519113</v>
      </c>
      <c r="H546" s="34">
        <v>13.83076021519113</v>
      </c>
      <c r="I546" s="34">
        <v>3438.9499303939497</v>
      </c>
      <c r="J546" s="35">
        <v>1014.2525140332385</v>
      </c>
      <c r="K546" s="35">
        <v>295.82364992636127</v>
      </c>
      <c r="L546" s="34">
        <v>607.85251568733372</v>
      </c>
      <c r="M546" s="34">
        <v>20.56359617760841</v>
      </c>
      <c r="N546" s="35">
        <v>9.4249815814038538</v>
      </c>
      <c r="O546" s="35">
        <v>21.420412685008763</v>
      </c>
      <c r="P546" s="35">
        <v>53.979439966222074</v>
      </c>
      <c r="Q546" s="34">
        <v>9509.7417511635631</v>
      </c>
      <c r="R546" s="34">
        <v>357.17867100492435</v>
      </c>
      <c r="U546" s="36">
        <v>24.626236447581544</v>
      </c>
      <c r="V546" s="38">
        <v>1.0128080471503669</v>
      </c>
      <c r="W546" s="36">
        <v>16.795446161191816</v>
      </c>
      <c r="X546" s="35">
        <v>4046.8024460812835</v>
      </c>
      <c r="Y546" s="34">
        <v>2128.8737664343498</v>
      </c>
      <c r="Z546" s="35">
        <v>1917.9286796469335</v>
      </c>
      <c r="AA546" s="34">
        <v>903.67616561369505</v>
      </c>
      <c r="AB546" s="34">
        <v>16.987936293825189</v>
      </c>
      <c r="AC546" s="34">
        <v>11.337948819424243</v>
      </c>
      <c r="AD546" s="34">
        <v>12.746206689388194</v>
      </c>
      <c r="AE546" s="39">
        <v>14.03653032813857</v>
      </c>
      <c r="AF546" s="39">
        <v>10.866991221784698</v>
      </c>
      <c r="AG546" s="39">
        <v>6.3390782127077419</v>
      </c>
      <c r="AH546" s="35">
        <v>3586.1954287962212</v>
      </c>
      <c r="AI546" s="35">
        <v>7587.1663071177709</v>
      </c>
      <c r="AJ546" s="35">
        <v>11253.343179147683</v>
      </c>
      <c r="AK546" s="35">
        <v>2416.362733689034</v>
      </c>
      <c r="AL546" s="35">
        <v>5096.151462342752</v>
      </c>
      <c r="AM546" s="35">
        <v>9180.6234190403611</v>
      </c>
      <c r="AN546" s="38">
        <v>0.1014628661409487</v>
      </c>
      <c r="AO546" s="38">
        <v>9.7735785925492202E-2</v>
      </c>
      <c r="AP546" s="38">
        <v>7.9940518148250803E-2</v>
      </c>
      <c r="AQ546" s="36">
        <v>17.010450400993303</v>
      </c>
      <c r="AR546" s="36">
        <v>10.879369490933092</v>
      </c>
      <c r="AS546" s="36">
        <v>12.261976751154599</v>
      </c>
      <c r="AT546" s="36">
        <v>9.5376922204304826</v>
      </c>
      <c r="AU546" s="36">
        <v>22.119580975635817</v>
      </c>
      <c r="AV546" s="36">
        <v>69.181666047398437</v>
      </c>
      <c r="AW546" s="36">
        <v>140.11343667997824</v>
      </c>
      <c r="AX546" s="36">
        <v>112.61152763560295</v>
      </c>
      <c r="AY546" s="36">
        <v>80.313082452624172</v>
      </c>
      <c r="AZ546" s="40">
        <v>0.99609951707580979</v>
      </c>
      <c r="BA546" s="40">
        <v>0.99579674724283762</v>
      </c>
      <c r="BB546" s="40">
        <v>0.99412028600865265</v>
      </c>
      <c r="BC546" s="40">
        <v>0.99605287232440087</v>
      </c>
      <c r="BD546" s="40">
        <v>0.99565955189144495</v>
      </c>
      <c r="BE546" s="40">
        <v>0.99246438254901981</v>
      </c>
      <c r="BF546" s="36">
        <v>118.26987011514159</v>
      </c>
      <c r="BG546" s="36">
        <v>122.78000208795648</v>
      </c>
      <c r="BH546" s="36">
        <v>150.11161145773201</v>
      </c>
      <c r="BJ546" s="41"/>
      <c r="BK546" s="41"/>
      <c r="BL546" s="35">
        <v>31</v>
      </c>
      <c r="BM546" s="35">
        <v>24</v>
      </c>
      <c r="BN546" s="35">
        <v>14</v>
      </c>
      <c r="BO546" s="35">
        <v>2418</v>
      </c>
      <c r="BP546" s="35">
        <v>1152</v>
      </c>
      <c r="BQ546" s="35">
        <v>336</v>
      </c>
      <c r="BR546" s="35">
        <v>3906</v>
      </c>
      <c r="BS546" s="34">
        <v>119.57556087412733</v>
      </c>
      <c r="BT546" s="35">
        <v>11</v>
      </c>
      <c r="BU546" s="35">
        <v>25</v>
      </c>
      <c r="BV546" s="35">
        <v>63</v>
      </c>
      <c r="BW546" s="35">
        <v>24</v>
      </c>
      <c r="BX546" s="37"/>
      <c r="BY546" s="40">
        <v>0.9879363260348597</v>
      </c>
      <c r="CA546" s="38">
        <v>9.6826624793170959E-2</v>
      </c>
      <c r="CB546" s="38">
        <v>9.8512250336096577E-2</v>
      </c>
      <c r="CC546" s="36">
        <v>41.07209180263763</v>
      </c>
      <c r="CD546" s="36">
        <v>40.151796643080992</v>
      </c>
      <c r="CE546" s="35">
        <v>127.55815235212197</v>
      </c>
      <c r="CF546" s="36">
        <v>20.805210430707731</v>
      </c>
      <c r="CG546" s="42">
        <v>0.9879363260348597</v>
      </c>
      <c r="CH546" s="35">
        <v>3788.5870567016118</v>
      </c>
      <c r="CI546" s="42">
        <v>0.99457222551050173</v>
      </c>
      <c r="CJ546" s="42">
        <v>0.99535285142179419</v>
      </c>
      <c r="CK546" s="43">
        <v>0.8497943688168057</v>
      </c>
      <c r="CM546" s="39"/>
      <c r="CN546" s="35"/>
      <c r="CO546" s="42">
        <v>0.99455530731934894</v>
      </c>
      <c r="CQ546" s="37">
        <v>1.0128080471503669</v>
      </c>
    </row>
    <row r="547" spans="1:95" ht="11.25" customHeight="1">
      <c r="A547" s="33">
        <v>44183</v>
      </c>
      <c r="B547" s="34">
        <v>173.0838745435079</v>
      </c>
      <c r="C547" s="35">
        <v>156.00450412432355</v>
      </c>
      <c r="D547" s="35">
        <v>156.00450412432355</v>
      </c>
      <c r="E547" s="35">
        <v>144.59236766894659</v>
      </c>
      <c r="F547" s="34">
        <v>131.84671719868979</v>
      </c>
      <c r="G547" s="36">
        <v>13.938553154468536</v>
      </c>
      <c r="H547" s="34">
        <v>13.938553154468536</v>
      </c>
      <c r="I547" s="34">
        <v>3453.9289220174155</v>
      </c>
      <c r="J547" s="35">
        <v>1018.6702811479935</v>
      </c>
      <c r="K547" s="35">
        <v>297.11216533483145</v>
      </c>
      <c r="L547" s="34">
        <v>609.91902287801111</v>
      </c>
      <c r="M547" s="34">
        <v>20.732887625694275</v>
      </c>
      <c r="N547" s="35">
        <v>9.5025734951098748</v>
      </c>
      <c r="O547" s="35">
        <v>21.596757943431538</v>
      </c>
      <c r="P547" s="35">
        <v>54.423830017447472</v>
      </c>
      <c r="Q547" s="34">
        <v>9368.1618143717442</v>
      </c>
      <c r="R547" s="34">
        <v>356.92132600148517</v>
      </c>
      <c r="U547" s="36">
        <v>24.713427004990749</v>
      </c>
      <c r="V547" s="38">
        <v>1.0098027406793626</v>
      </c>
      <c r="W547" s="36">
        <v>16.933716013279867</v>
      </c>
      <c r="X547" s="35">
        <v>4063.8479448954267</v>
      </c>
      <c r="Y547" s="34">
        <v>2138.1464755345905</v>
      </c>
      <c r="Z547" s="35">
        <v>1925.701469360836</v>
      </c>
      <c r="AA547" s="34">
        <v>907.03118821284261</v>
      </c>
      <c r="AB547" s="34">
        <v>17.079370419184368</v>
      </c>
      <c r="AC547" s="34">
        <v>11.412136455376944</v>
      </c>
      <c r="AD547" s="34">
        <v>12.846840023994446</v>
      </c>
      <c r="AE547" s="39">
        <v>14.097669069458838</v>
      </c>
      <c r="AF547" s="39">
        <v>10.91432444087136</v>
      </c>
      <c r="AG547" s="39">
        <v>6.3666892571749596</v>
      </c>
      <c r="AH547" s="35">
        <v>3521.4360067460366</v>
      </c>
      <c r="AI547" s="35">
        <v>7452.0420078198731</v>
      </c>
      <c r="AJ547" s="35">
        <v>11055.671789288081</v>
      </c>
      <c r="AK547" s="35">
        <v>2372.6216089255067</v>
      </c>
      <c r="AL547" s="35">
        <v>5004.6798326861326</v>
      </c>
      <c r="AM547" s="35">
        <v>9018.1669249332917</v>
      </c>
      <c r="AN547" s="38">
        <v>0.10257122745064103</v>
      </c>
      <c r="AO547" s="38">
        <v>9.8895126813406023E-2</v>
      </c>
      <c r="AP547" s="38">
        <v>8.0907579825171883E-2</v>
      </c>
      <c r="AQ547" s="36">
        <v>16.99582012171636</v>
      </c>
      <c r="AR547" s="36">
        <v>10.886094373090319</v>
      </c>
      <c r="AS547" s="36">
        <v>12.292591403725817</v>
      </c>
      <c r="AT547" s="36">
        <v>9.8069649595240893</v>
      </c>
      <c r="AU547" s="36">
        <v>22.740530692437648</v>
      </c>
      <c r="AV547" s="36">
        <v>71.105401378785359</v>
      </c>
      <c r="AW547" s="36">
        <v>138.7900410022952</v>
      </c>
      <c r="AX547" s="36">
        <v>111.44446736845302</v>
      </c>
      <c r="AY547" s="36">
        <v>79.462273804770433</v>
      </c>
      <c r="AZ547" s="40">
        <v>0.99599490561016446</v>
      </c>
      <c r="BA547" s="40">
        <v>0.99568468739950533</v>
      </c>
      <c r="BB547" s="40">
        <v>0.9939650895275649</v>
      </c>
      <c r="BC547" s="40">
        <v>0.99586661230655937</v>
      </c>
      <c r="BD547" s="40">
        <v>0.99545614675609884</v>
      </c>
      <c r="BE547" s="40">
        <v>0.99211531545483</v>
      </c>
      <c r="BF547" s="36">
        <v>116.99187285025519</v>
      </c>
      <c r="BG547" s="36">
        <v>121.34066042143246</v>
      </c>
      <c r="BH547" s="36">
        <v>148.31737676408127</v>
      </c>
      <c r="BJ547" s="41"/>
      <c r="BK547" s="41"/>
      <c r="BL547" s="35">
        <v>31</v>
      </c>
      <c r="BM547" s="35">
        <v>24</v>
      </c>
      <c r="BN547" s="35">
        <v>14</v>
      </c>
      <c r="BO547" s="35">
        <v>2418</v>
      </c>
      <c r="BP547" s="35">
        <v>1152</v>
      </c>
      <c r="BQ547" s="35">
        <v>336</v>
      </c>
      <c r="BR547" s="35">
        <v>3906</v>
      </c>
      <c r="BS547" s="34">
        <v>117.86949300765991</v>
      </c>
      <c r="BT547" s="35">
        <v>11</v>
      </c>
      <c r="BU547" s="35">
        <v>25</v>
      </c>
      <c r="BV547" s="35">
        <v>63</v>
      </c>
      <c r="BW547" s="35">
        <v>24</v>
      </c>
      <c r="BX547" s="37"/>
      <c r="BY547" s="40">
        <v>0.98761234230336437</v>
      </c>
      <c r="CA547" s="38">
        <v>9.7928691626650771E-2</v>
      </c>
      <c r="CB547" s="38">
        <v>9.9623492290310173E-2</v>
      </c>
      <c r="CC547" s="36">
        <v>41.338346898555756</v>
      </c>
      <c r="CD547" s="36">
        <v>40.174505898532495</v>
      </c>
      <c r="CE547" s="35">
        <v>126.40225742477901</v>
      </c>
      <c r="CF547" s="36">
        <v>21.389426170156245</v>
      </c>
      <c r="CG547" s="42">
        <v>0.98761234230336437</v>
      </c>
      <c r="CH547" s="35">
        <v>3720.5566575560388</v>
      </c>
      <c r="CI547" s="42">
        <v>0.99442747697885792</v>
      </c>
      <c r="CJ547" s="42">
        <v>0.99513505583413531</v>
      </c>
      <c r="CK547" s="43">
        <v>0.84991588485880076</v>
      </c>
      <c r="CM547" s="39"/>
      <c r="CN547" s="35"/>
      <c r="CO547" s="42">
        <v>0.9944024189277082</v>
      </c>
      <c r="CQ547" s="37">
        <v>1.0098027406793626</v>
      </c>
    </row>
    <row r="548" spans="1:95" ht="11.25" customHeight="1">
      <c r="A548" s="33">
        <v>44182</v>
      </c>
      <c r="B548" s="34">
        <v>172.96774498192039</v>
      </c>
      <c r="C548" s="35">
        <v>156.04278064418483</v>
      </c>
      <c r="D548" s="35">
        <v>156.04278064418483</v>
      </c>
      <c r="E548" s="35">
        <v>144.82311726905203</v>
      </c>
      <c r="F548" s="34">
        <v>131.19554581513276</v>
      </c>
      <c r="G548" s="36">
        <v>13.888394458873853</v>
      </c>
      <c r="H548" s="34">
        <v>13.888394458873853</v>
      </c>
      <c r="I548" s="34">
        <v>3435.0963068781671</v>
      </c>
      <c r="J548" s="35">
        <v>1013.1159614755885</v>
      </c>
      <c r="K548" s="35">
        <v>295.49215543037997</v>
      </c>
      <c r="L548" s="34">
        <v>608.27115528003594</v>
      </c>
      <c r="M548" s="34">
        <v>21.409954096819902</v>
      </c>
      <c r="N548" s="35">
        <v>9.8128956277091213</v>
      </c>
      <c r="O548" s="35">
        <v>22.302035517520732</v>
      </c>
      <c r="P548" s="35">
        <v>56.201129504152242</v>
      </c>
      <c r="Q548" s="34">
        <v>9324.287253714896</v>
      </c>
      <c r="R548" s="34">
        <v>351.84617449786214</v>
      </c>
      <c r="U548" s="36">
        <v>24.622460615160701</v>
      </c>
      <c r="V548" s="38">
        <v>1.0129384352140007</v>
      </c>
      <c r="W548" s="36">
        <v>17.486714300404429</v>
      </c>
      <c r="X548" s="35">
        <v>4043.3674621582031</v>
      </c>
      <c r="Y548" s="34">
        <v>2126.4881899721986</v>
      </c>
      <c r="Z548" s="35">
        <v>1916.8792721860045</v>
      </c>
      <c r="AA548" s="34">
        <v>903.76331071041591</v>
      </c>
      <c r="AB548" s="34">
        <v>16.924964337735563</v>
      </c>
      <c r="AC548" s="34">
        <v>11.219663375132793</v>
      </c>
      <c r="AD548" s="34">
        <v>12.712651871346139</v>
      </c>
      <c r="AE548" s="39">
        <v>14.020801252563945</v>
      </c>
      <c r="AF548" s="39">
        <v>10.854813872952734</v>
      </c>
      <c r="AG548" s="39">
        <v>6.3319747592224278</v>
      </c>
      <c r="AH548" s="35">
        <v>3500.7799718028987</v>
      </c>
      <c r="AI548" s="35">
        <v>7400.1433085610734</v>
      </c>
      <c r="AJ548" s="35">
        <v>10967.75831875591</v>
      </c>
      <c r="AK548" s="35">
        <v>2359.464005130611</v>
      </c>
      <c r="AL548" s="35">
        <v>4972.9136940496837</v>
      </c>
      <c r="AM548" s="35">
        <v>8951.1988338454976</v>
      </c>
      <c r="AN548" s="38">
        <v>0.10227083135763178</v>
      </c>
      <c r="AO548" s="38">
        <v>9.835504982272486E-2</v>
      </c>
      <c r="AP548" s="38">
        <v>8.0530155271711756E-2</v>
      </c>
      <c r="AQ548" s="36">
        <v>16.966524996234963</v>
      </c>
      <c r="AR548" s="36">
        <v>10.771377902856875</v>
      </c>
      <c r="AS548" s="36">
        <v>12.223560836460631</v>
      </c>
      <c r="AT548" s="36">
        <v>10.159625932152817</v>
      </c>
      <c r="AU548" s="36">
        <v>23.577293080273197</v>
      </c>
      <c r="AV548" s="36">
        <v>73.801914331211364</v>
      </c>
      <c r="AW548" s="36">
        <v>138.86861280666426</v>
      </c>
      <c r="AX548" s="36">
        <v>111.79149620508375</v>
      </c>
      <c r="AY548" s="36">
        <v>79.64594856151183</v>
      </c>
      <c r="AZ548" s="40">
        <v>0.99584104881177626</v>
      </c>
      <c r="BA548" s="40">
        <v>0.99551529809491657</v>
      </c>
      <c r="BB548" s="40">
        <v>0.99372138519684661</v>
      </c>
      <c r="BC548" s="40">
        <v>0.99569409581580359</v>
      </c>
      <c r="BD548" s="40">
        <v>0.99525885737601183</v>
      </c>
      <c r="BE548" s="40">
        <v>0.99175508044216842</v>
      </c>
      <c r="BF548" s="36">
        <v>117.33550847980392</v>
      </c>
      <c r="BG548" s="36">
        <v>122.00695359952336</v>
      </c>
      <c r="BH548" s="36">
        <v>149.01250295012534</v>
      </c>
      <c r="BJ548" s="41"/>
      <c r="BK548" s="41"/>
      <c r="BL548" s="35">
        <v>31</v>
      </c>
      <c r="BM548" s="35">
        <v>24</v>
      </c>
      <c r="BN548" s="35">
        <v>14</v>
      </c>
      <c r="BO548" s="35">
        <v>2418</v>
      </c>
      <c r="BP548" s="35">
        <v>1152</v>
      </c>
      <c r="BQ548" s="35">
        <v>336</v>
      </c>
      <c r="BR548" s="35">
        <v>3906</v>
      </c>
      <c r="BS548" s="34">
        <v>117.87579325083139</v>
      </c>
      <c r="BT548" s="35">
        <v>11</v>
      </c>
      <c r="BU548" s="35">
        <v>25</v>
      </c>
      <c r="BV548" s="35">
        <v>63</v>
      </c>
      <c r="BW548" s="35">
        <v>24</v>
      </c>
      <c r="BX548" s="37"/>
      <c r="BY548" s="40">
        <v>0.98713970305354681</v>
      </c>
      <c r="CA548" s="38">
        <v>9.753927309271436E-2</v>
      </c>
      <c r="CB548" s="38">
        <v>9.9245780796166888E-2</v>
      </c>
      <c r="CC548" s="36">
        <v>40.857279584214496</v>
      </c>
      <c r="CD548" s="36">
        <v>39.961463735552471</v>
      </c>
      <c r="CE548" s="35">
        <v>126.59355679050287</v>
      </c>
      <c r="CF548" s="36">
        <v>22.174429396711627</v>
      </c>
      <c r="CG548" s="42">
        <v>0.98713970305354681</v>
      </c>
      <c r="CH548" s="35">
        <v>3697.2819631651669</v>
      </c>
      <c r="CI548" s="42">
        <v>0.99420927202466014</v>
      </c>
      <c r="CJ548" s="42">
        <v>0.99492457705528869</v>
      </c>
      <c r="CK548" s="43">
        <v>0.8495632264510129</v>
      </c>
      <c r="CM548" s="39"/>
      <c r="CN548" s="35"/>
      <c r="CO548" s="42">
        <v>0.9941969847487967</v>
      </c>
      <c r="CQ548" s="37">
        <v>1.0129384352140007</v>
      </c>
    </row>
    <row r="549" spans="1:95" ht="11.25" customHeight="1">
      <c r="A549" s="33">
        <v>44181</v>
      </c>
      <c r="B549" s="34">
        <v>174.47309271494547</v>
      </c>
      <c r="C549" s="35">
        <v>157.29144260287285</v>
      </c>
      <c r="D549" s="35">
        <v>157.29144260287285</v>
      </c>
      <c r="E549" s="35">
        <v>145.90751667817435</v>
      </c>
      <c r="F549" s="34">
        <v>132.75687750180563</v>
      </c>
      <c r="G549" s="36">
        <v>13.657239973545074</v>
      </c>
      <c r="H549" s="34">
        <v>13.657239973545074</v>
      </c>
      <c r="I549" s="34">
        <v>3468.5871938069663</v>
      </c>
      <c r="J549" s="35">
        <v>1022.9934580813172</v>
      </c>
      <c r="K549" s="35">
        <v>298.3730919403842</v>
      </c>
      <c r="L549" s="34">
        <v>611.7987003326416</v>
      </c>
      <c r="M549" s="34">
        <v>19.026354432106018</v>
      </c>
      <c r="N549" s="35">
        <v>8.7204124480485916</v>
      </c>
      <c r="O549" s="35">
        <v>19.819119200110435</v>
      </c>
      <c r="P549" s="35">
        <v>49.944180384278297</v>
      </c>
      <c r="Q549" s="34">
        <v>9210.3493448893223</v>
      </c>
      <c r="R549" s="34">
        <v>358.10910606384277</v>
      </c>
      <c r="U549" s="36">
        <v>24.70924024228696</v>
      </c>
      <c r="V549" s="38">
        <v>1.0099468068712127</v>
      </c>
      <c r="W549" s="36">
        <v>15.539894323355407</v>
      </c>
      <c r="X549" s="35">
        <v>4080.3858941396079</v>
      </c>
      <c r="Y549" s="34">
        <v>2147.2206437852647</v>
      </c>
      <c r="Z549" s="35">
        <v>1933.165250354343</v>
      </c>
      <c r="AA549" s="34">
        <v>910.17179227302586</v>
      </c>
      <c r="AB549" s="34">
        <v>17.181650112072628</v>
      </c>
      <c r="AC549" s="34">
        <v>11.383925924698511</v>
      </c>
      <c r="AD549" s="34">
        <v>12.861829976240793</v>
      </c>
      <c r="AE549" s="39">
        <v>14.157498750232515</v>
      </c>
      <c r="AF549" s="39">
        <v>10.960644193728399</v>
      </c>
      <c r="AG549" s="39">
        <v>6.3937091130082333</v>
      </c>
      <c r="AH549" s="35">
        <v>3442.9958313482493</v>
      </c>
      <c r="AI549" s="35">
        <v>7290.4973822789671</v>
      </c>
      <c r="AJ549" s="35">
        <v>10821.701755602318</v>
      </c>
      <c r="AK549" s="35">
        <v>2319.2825911445711</v>
      </c>
      <c r="AL549" s="35">
        <v>4894.509338081124</v>
      </c>
      <c r="AM549" s="35">
        <v>8824.8415190080377</v>
      </c>
      <c r="AN549" s="38">
        <v>0.10164281890314041</v>
      </c>
      <c r="AO549" s="38">
        <v>9.7471037103065358E-2</v>
      </c>
      <c r="AP549" s="38">
        <v>7.8939718431065189E-2</v>
      </c>
      <c r="AQ549" s="36">
        <v>16.995339874799708</v>
      </c>
      <c r="AR549" s="36">
        <v>10.798490978482121</v>
      </c>
      <c r="AS549" s="36">
        <v>12.246092503100204</v>
      </c>
      <c r="AT549" s="36">
        <v>9.247118041152584</v>
      </c>
      <c r="AU549" s="36">
        <v>21.43209857257844</v>
      </c>
      <c r="AV549" s="36">
        <v>66.974720799587516</v>
      </c>
      <c r="AW549" s="36">
        <v>140.67221679188145</v>
      </c>
      <c r="AX549" s="36">
        <v>113.56878857257347</v>
      </c>
      <c r="AY549" s="36">
        <v>81.800470423326118</v>
      </c>
      <c r="AZ549" s="40">
        <v>0.99624003884591528</v>
      </c>
      <c r="BA549" s="40">
        <v>0.99595074442990428</v>
      </c>
      <c r="BB549" s="40">
        <v>0.99434050115498362</v>
      </c>
      <c r="BC549" s="40">
        <v>0.99601294034782151</v>
      </c>
      <c r="BD549" s="40">
        <v>0.99562119569252261</v>
      </c>
      <c r="BE549" s="40">
        <v>0.99241066021918589</v>
      </c>
      <c r="BF549" s="36">
        <v>118.06048011552386</v>
      </c>
      <c r="BG549" s="36">
        <v>123.11349459954205</v>
      </c>
      <c r="BH549" s="36">
        <v>152.01473020807779</v>
      </c>
      <c r="BJ549" s="41"/>
      <c r="BK549" s="41"/>
      <c r="BL549" s="35">
        <v>31</v>
      </c>
      <c r="BM549" s="35">
        <v>24</v>
      </c>
      <c r="BN549" s="35">
        <v>14</v>
      </c>
      <c r="BO549" s="35">
        <v>2418</v>
      </c>
      <c r="BP549" s="35">
        <v>1152</v>
      </c>
      <c r="BQ549" s="35">
        <v>336</v>
      </c>
      <c r="BR549" s="35">
        <v>3906</v>
      </c>
      <c r="BS549" s="34">
        <v>119.10628485679626</v>
      </c>
      <c r="BT549" s="35">
        <v>11</v>
      </c>
      <c r="BU549" s="35">
        <v>25</v>
      </c>
      <c r="BV549" s="35">
        <v>63</v>
      </c>
      <c r="BW549" s="35">
        <v>24</v>
      </c>
      <c r="BX549" s="37"/>
      <c r="BY549" s="40">
        <v>0.98836861904185802</v>
      </c>
      <c r="CA549" s="38">
        <v>9.6675352651584348E-2</v>
      </c>
      <c r="CB549" s="38">
        <v>9.8459476764813786E-2</v>
      </c>
      <c r="CC549" s="36">
        <v>41.427406013011932</v>
      </c>
      <c r="CD549" s="36">
        <v>40.039923356382033</v>
      </c>
      <c r="CE549" s="35">
        <v>128.55033580662698</v>
      </c>
      <c r="CF549" s="36">
        <v>20.160061550755561</v>
      </c>
      <c r="CG549" s="42">
        <v>0.98836861904185802</v>
      </c>
      <c r="CH549" s="35">
        <v>3638.4144427147285</v>
      </c>
      <c r="CI549" s="42">
        <v>0.99477070170766202</v>
      </c>
      <c r="CJ549" s="42">
        <v>0.99531121723754423</v>
      </c>
      <c r="CK549" s="43">
        <v>0.8500635194305205</v>
      </c>
      <c r="CM549" s="39"/>
      <c r="CN549" s="35"/>
      <c r="CO549" s="42">
        <v>0.99472414182339319</v>
      </c>
      <c r="CQ549" s="37">
        <v>1.0099468068712127</v>
      </c>
    </row>
    <row r="550" spans="1:95" ht="11.25" customHeight="1">
      <c r="A550" s="33">
        <v>44180</v>
      </c>
      <c r="B550" s="34">
        <v>173.39684592799136</v>
      </c>
      <c r="C550" s="35">
        <v>156.23044650429173</v>
      </c>
      <c r="D550" s="35">
        <v>156.23044650429173</v>
      </c>
      <c r="E550" s="35">
        <v>144.72461621133905</v>
      </c>
      <c r="F550" s="34">
        <v>131.61576441714638</v>
      </c>
      <c r="G550" s="36">
        <v>13.69250360790052</v>
      </c>
      <c r="H550" s="34">
        <v>13.69250360790052</v>
      </c>
      <c r="I550" s="34">
        <v>3466.5116313733552</v>
      </c>
      <c r="J550" s="35">
        <v>1022.3813106354596</v>
      </c>
      <c r="K550" s="35">
        <v>298.19454893534237</v>
      </c>
      <c r="L550" s="34">
        <v>612.0477802477385</v>
      </c>
      <c r="M550" s="34">
        <v>19.045098917107833</v>
      </c>
      <c r="N550" s="35">
        <v>8.7290036703410898</v>
      </c>
      <c r="O550" s="35">
        <v>19.838644705320661</v>
      </c>
      <c r="P550" s="35">
        <v>49.993384657408058</v>
      </c>
      <c r="Q550" s="34">
        <v>8980.6953433388153</v>
      </c>
      <c r="R550" s="34">
        <v>355.68321179841695</v>
      </c>
      <c r="U550" s="36">
        <v>24.71056053652401</v>
      </c>
      <c r="V550" s="38">
        <v>1.0099013729890498</v>
      </c>
      <c r="W550" s="36">
        <v>15.555203999053576</v>
      </c>
      <c r="X550" s="35">
        <v>4078.5594116210937</v>
      </c>
      <c r="Y550" s="34">
        <v>2145.9357718025535</v>
      </c>
      <c r="Z550" s="35">
        <v>1932.6236398185406</v>
      </c>
      <c r="AA550" s="34">
        <v>910.24232918308087</v>
      </c>
      <c r="AB550" s="34">
        <v>17.16639942369963</v>
      </c>
      <c r="AC550" s="34">
        <v>11.505830292952687</v>
      </c>
      <c r="AD550" s="34">
        <v>12.894339230186061</v>
      </c>
      <c r="AE550" s="39">
        <v>14.149027066830023</v>
      </c>
      <c r="AF550" s="39">
        <v>10.95408547109421</v>
      </c>
      <c r="AG550" s="39">
        <v>6.3898831914716219</v>
      </c>
      <c r="AH550" s="35">
        <v>3372.5821084962272</v>
      </c>
      <c r="AI550" s="35">
        <v>7138.3729829014692</v>
      </c>
      <c r="AJ550" s="35">
        <v>10591.887929275921</v>
      </c>
      <c r="AK550" s="35">
        <v>2272.1410910305908</v>
      </c>
      <c r="AL550" s="35">
        <v>4793.5207209229475</v>
      </c>
      <c r="AM550" s="35">
        <v>8639.1746150904874</v>
      </c>
      <c r="AN550" s="38">
        <v>0.10220818762450957</v>
      </c>
      <c r="AO550" s="38">
        <v>9.7970929477661783E-2</v>
      </c>
      <c r="AP550" s="38">
        <v>7.9148913030530565E-2</v>
      </c>
      <c r="AQ550" s="36">
        <v>16.990289550243205</v>
      </c>
      <c r="AR550" s="36">
        <v>10.916839117584319</v>
      </c>
      <c r="AS550" s="36">
        <v>12.273179142784532</v>
      </c>
      <c r="AT550" s="36">
        <v>9.4421942632731497</v>
      </c>
      <c r="AU550" s="36">
        <v>21.891091084996358</v>
      </c>
      <c r="AV550" s="36">
        <v>68.43743628126424</v>
      </c>
      <c r="AW550" s="36">
        <v>139.80408217143975</v>
      </c>
      <c r="AX550" s="36">
        <v>112.91661736882675</v>
      </c>
      <c r="AY550" s="36">
        <v>81.531780554176791</v>
      </c>
      <c r="AZ550" s="40">
        <v>0.99615824752045579</v>
      </c>
      <c r="BA550" s="40">
        <v>0.99586136248066515</v>
      </c>
      <c r="BB550" s="40">
        <v>0.99421317580847579</v>
      </c>
      <c r="BC550" s="40">
        <v>0.99584436270241028</v>
      </c>
      <c r="BD550" s="40">
        <v>0.99543319151840837</v>
      </c>
      <c r="BE550" s="40">
        <v>0.99207824365979103</v>
      </c>
      <c r="BF550" s="36">
        <v>117.40742379744921</v>
      </c>
      <c r="BG550" s="36">
        <v>122.48531338815259</v>
      </c>
      <c r="BH550" s="36">
        <v>151.61294755079163</v>
      </c>
      <c r="BJ550" s="41"/>
      <c r="BK550" s="41"/>
      <c r="BL550" s="35">
        <v>31</v>
      </c>
      <c r="BM550" s="35">
        <v>24</v>
      </c>
      <c r="BN550" s="35">
        <v>14</v>
      </c>
      <c r="BO550" s="35">
        <v>2418</v>
      </c>
      <c r="BP550" s="35">
        <v>1152</v>
      </c>
      <c r="BQ550" s="35">
        <v>336</v>
      </c>
      <c r="BR550" s="35">
        <v>3906</v>
      </c>
      <c r="BS550" s="34">
        <v>117.94638246235094</v>
      </c>
      <c r="BT550" s="35">
        <v>11</v>
      </c>
      <c r="BU550" s="35">
        <v>25</v>
      </c>
      <c r="BV550" s="35">
        <v>63</v>
      </c>
      <c r="BW550" s="35">
        <v>24</v>
      </c>
      <c r="BX550" s="37"/>
      <c r="BY550" s="40">
        <v>0.98811678710834627</v>
      </c>
      <c r="CA550" s="38">
        <v>9.7162781082481636E-2</v>
      </c>
      <c r="CB550" s="38">
        <v>9.8974895855757514E-2</v>
      </c>
      <c r="CC550" s="36">
        <v>41.56656894683838</v>
      </c>
      <c r="CD550" s="36">
        <v>40.180307810612049</v>
      </c>
      <c r="CE550" s="35">
        <v>127.85363440997035</v>
      </c>
      <c r="CF550" s="36">
        <v>20.591045043172866</v>
      </c>
      <c r="CG550" s="42">
        <v>0.98811678710834627</v>
      </c>
      <c r="CH550" s="35">
        <v>3563.4756014556087</v>
      </c>
      <c r="CI550" s="42">
        <v>0.99465547093704576</v>
      </c>
      <c r="CJ550" s="42">
        <v>0.99511020887671076</v>
      </c>
      <c r="CK550" s="43">
        <v>0.84993530350353053</v>
      </c>
      <c r="CM550" s="39"/>
      <c r="CN550" s="35"/>
      <c r="CO550" s="42">
        <v>0.99461135408329981</v>
      </c>
      <c r="CQ550" s="37">
        <v>1.0099013729890498</v>
      </c>
    </row>
    <row r="551" spans="1:95" ht="11.25" customHeight="1">
      <c r="A551" s="33">
        <v>44179</v>
      </c>
      <c r="B551" s="34">
        <v>170.58178663253784</v>
      </c>
      <c r="C551" s="35">
        <v>153.50326909621558</v>
      </c>
      <c r="D551" s="35">
        <v>153.50326909621558</v>
      </c>
      <c r="E551" s="35">
        <v>142.08070579171181</v>
      </c>
      <c r="F551" s="34">
        <v>128.99795039494833</v>
      </c>
      <c r="G551" s="36">
        <v>13.817930509646734</v>
      </c>
      <c r="H551" s="34">
        <v>13.817930509646734</v>
      </c>
      <c r="I551" s="34">
        <v>3455.5020472208657</v>
      </c>
      <c r="J551" s="35">
        <v>1019.1342443416379</v>
      </c>
      <c r="K551" s="35">
        <v>297.24748793297772</v>
      </c>
      <c r="L551" s="34">
        <v>608.98946189880371</v>
      </c>
      <c r="M551" s="34">
        <v>18.816713631153107</v>
      </c>
      <c r="N551" s="35">
        <v>8.6243270809451733</v>
      </c>
      <c r="O551" s="35">
        <v>19.600743365784489</v>
      </c>
      <c r="P551" s="35">
        <v>49.393873281776905</v>
      </c>
      <c r="Q551" s="34">
        <v>8472.4105326334629</v>
      </c>
      <c r="R551" s="34">
        <v>348.70712852478027</v>
      </c>
      <c r="U551" s="36">
        <v>24.90952059074684</v>
      </c>
      <c r="V551" s="38">
        <v>1.0030826525953858</v>
      </c>
      <c r="W551" s="36">
        <v>15.368668884225858</v>
      </c>
      <c r="X551" s="35">
        <v>4064.4915091196694</v>
      </c>
      <c r="Y551" s="34">
        <v>2139.1203149462503</v>
      </c>
      <c r="Z551" s="35">
        <v>1925.3711941734193</v>
      </c>
      <c r="AA551" s="34">
        <v>906.23694983178143</v>
      </c>
      <c r="AB551" s="34">
        <v>17.078517536322277</v>
      </c>
      <c r="AC551" s="34">
        <v>11.422563304503759</v>
      </c>
      <c r="AD551" s="34">
        <v>12.878994941711426</v>
      </c>
      <c r="AE551" s="39">
        <v>14.104089988656595</v>
      </c>
      <c r="AF551" s="39">
        <v>10.919295475088976</v>
      </c>
      <c r="AG551" s="39">
        <v>6.3695890271352367</v>
      </c>
      <c r="AH551" s="35">
        <v>3196.4265411075116</v>
      </c>
      <c r="AI551" s="35">
        <v>6769.0153208825041</v>
      </c>
      <c r="AJ551" s="35">
        <v>10048.859587698051</v>
      </c>
      <c r="AK551" s="35">
        <v>2153.2444207493477</v>
      </c>
      <c r="AL551" s="35">
        <v>4544.1740991337056</v>
      </c>
      <c r="AM551" s="35">
        <v>8194.0754120382317</v>
      </c>
      <c r="AN551" s="38">
        <v>0.1028902835141879</v>
      </c>
      <c r="AO551" s="38">
        <v>9.8364066466929162E-2</v>
      </c>
      <c r="AP551" s="38">
        <v>7.8881269349597674E-2</v>
      </c>
      <c r="AQ551" s="36">
        <v>16.993638091197454</v>
      </c>
      <c r="AR551" s="36">
        <v>10.902531941031661</v>
      </c>
      <c r="AS551" s="36">
        <v>12.344394577234301</v>
      </c>
      <c r="AT551" s="36">
        <v>9.7465673779054036</v>
      </c>
      <c r="AU551" s="36">
        <v>22.589355899581154</v>
      </c>
      <c r="AV551" s="36">
        <v>70.583439981426579</v>
      </c>
      <c r="AW551" s="36">
        <v>137.50149688638797</v>
      </c>
      <c r="AX551" s="36">
        <v>111.35119015547737</v>
      </c>
      <c r="AY551" s="36">
        <v>80.997989889901078</v>
      </c>
      <c r="AZ551" s="40">
        <v>0.99599472916412168</v>
      </c>
      <c r="BA551" s="40">
        <v>0.99568662138857733</v>
      </c>
      <c r="BB551" s="40">
        <v>0.99397200162336674</v>
      </c>
      <c r="BC551" s="40">
        <v>0.99547354341941674</v>
      </c>
      <c r="BD551" s="40">
        <v>0.99502894136386899</v>
      </c>
      <c r="BE551" s="40">
        <v>0.99138603973820771</v>
      </c>
      <c r="BF551" s="36">
        <v>116.62908867721487</v>
      </c>
      <c r="BG551" s="36">
        <v>121.99576970554082</v>
      </c>
      <c r="BH551" s="36">
        <v>152.12736938621799</v>
      </c>
      <c r="BJ551" s="41"/>
      <c r="BK551" s="41"/>
      <c r="BL551" s="35">
        <v>31</v>
      </c>
      <c r="BM551" s="35">
        <v>24</v>
      </c>
      <c r="BN551" s="35">
        <v>14</v>
      </c>
      <c r="BO551" s="35">
        <v>2418</v>
      </c>
      <c r="BP551" s="35">
        <v>1152</v>
      </c>
      <c r="BQ551" s="35">
        <v>336</v>
      </c>
      <c r="BR551" s="35">
        <v>3906</v>
      </c>
      <c r="BS551" s="34">
        <v>115.15647482872009</v>
      </c>
      <c r="BT551" s="35">
        <v>11</v>
      </c>
      <c r="BU551" s="35">
        <v>25</v>
      </c>
      <c r="BV551" s="35">
        <v>63</v>
      </c>
      <c r="BW551" s="35">
        <v>24</v>
      </c>
      <c r="BX551" s="37"/>
      <c r="BY551" s="40">
        <v>0.98761001211737187</v>
      </c>
      <c r="CA551" s="38">
        <v>9.7600451792730664E-2</v>
      </c>
      <c r="CB551" s="38">
        <v>9.949007081635268E-2</v>
      </c>
      <c r="CC551" s="36">
        <v>41.38007578253746</v>
      </c>
      <c r="CD551" s="36">
        <v>40.240564609463419</v>
      </c>
      <c r="CE551" s="35">
        <v>126.07321345460123</v>
      </c>
      <c r="CF551" s="36">
        <v>21.248269629246845</v>
      </c>
      <c r="CG551" s="42">
        <v>0.98761001211737187</v>
      </c>
      <c r="CH551" s="35">
        <v>3378.0447798307214</v>
      </c>
      <c r="CI551" s="42">
        <v>0.99442970272522679</v>
      </c>
      <c r="CJ551" s="42">
        <v>0.99467727017264806</v>
      </c>
      <c r="CK551" s="43">
        <v>0.85016835180184569</v>
      </c>
      <c r="CM551" s="39"/>
      <c r="CN551" s="35"/>
      <c r="CO551" s="42">
        <v>0.99443935938489203</v>
      </c>
      <c r="CQ551" s="37">
        <v>1.0030826525953858</v>
      </c>
    </row>
    <row r="552" spans="1:95" ht="11.25" customHeight="1">
      <c r="A552" s="33">
        <v>44178</v>
      </c>
      <c r="B552" s="34">
        <v>168.48982604344687</v>
      </c>
      <c r="C552" s="35">
        <v>151.83349262674651</v>
      </c>
      <c r="D552" s="35">
        <v>151.83349262674651</v>
      </c>
      <c r="E552" s="35">
        <v>140.61676395932835</v>
      </c>
      <c r="F552" s="34">
        <v>127.99224146207173</v>
      </c>
      <c r="G552" s="36">
        <v>14.041852225859961</v>
      </c>
      <c r="H552" s="34">
        <v>14.041852225859961</v>
      </c>
      <c r="I552" s="34">
        <v>3396.7643966674805</v>
      </c>
      <c r="J552" s="35">
        <v>1001.8106976346486</v>
      </c>
      <c r="K552" s="35">
        <v>292.19478681010582</v>
      </c>
      <c r="L552" s="34">
        <v>600.13018099466956</v>
      </c>
      <c r="M552" s="34">
        <v>16.168165057897568</v>
      </c>
      <c r="N552" s="35">
        <v>7.4104089848697186</v>
      </c>
      <c r="O552" s="35">
        <v>16.841838601976633</v>
      </c>
      <c r="P552" s="35">
        <v>42.441433276981115</v>
      </c>
      <c r="Q552" s="34">
        <v>8597.5333658854161</v>
      </c>
      <c r="R552" s="34">
        <v>338.36016877492267</v>
      </c>
      <c r="U552" s="36">
        <v>24.91086483001709</v>
      </c>
      <c r="V552" s="38">
        <v>1.0030367708866323</v>
      </c>
      <c r="W552" s="36">
        <v>13.205450224259527</v>
      </c>
      <c r="X552" s="35">
        <v>3996.8945776621499</v>
      </c>
      <c r="Y552" s="34">
        <v>2102.7589122227259</v>
      </c>
      <c r="Z552" s="35">
        <v>1894.135665439424</v>
      </c>
      <c r="AA552" s="34">
        <v>892.32496780477538</v>
      </c>
      <c r="AB552" s="34">
        <v>16.656333416700363</v>
      </c>
      <c r="AC552" s="34">
        <v>11.216728667418161</v>
      </c>
      <c r="AD552" s="34">
        <v>12.585499833027521</v>
      </c>
      <c r="AE552" s="39">
        <v>13.864344476193798</v>
      </c>
      <c r="AF552" s="39">
        <v>10.733686046085522</v>
      </c>
      <c r="AG552" s="39">
        <v>6.2613168602165539</v>
      </c>
      <c r="AH552" s="35">
        <v>3246.6684069827334</v>
      </c>
      <c r="AI552" s="35">
        <v>6872.7854881494632</v>
      </c>
      <c r="AJ552" s="35">
        <v>10198.382147269771</v>
      </c>
      <c r="AK552" s="35">
        <v>2187.0308024143869</v>
      </c>
      <c r="AL552" s="35">
        <v>4614.8276586160237</v>
      </c>
      <c r="AM552" s="35">
        <v>8317.9667877940465</v>
      </c>
      <c r="AN552" s="38">
        <v>0.1028418277912458</v>
      </c>
      <c r="AO552" s="38">
        <v>9.8598331220854513E-2</v>
      </c>
      <c r="AP552" s="38">
        <v>7.961373083791054E-2</v>
      </c>
      <c r="AQ552" s="36">
        <v>16.992372656869353</v>
      </c>
      <c r="AR552" s="36">
        <v>10.967316328404497</v>
      </c>
      <c r="AS552" s="36">
        <v>12.340212989565304</v>
      </c>
      <c r="AT552" s="36">
        <v>8.1047847225997742</v>
      </c>
      <c r="AU552" s="36">
        <v>18.786881083772425</v>
      </c>
      <c r="AV552" s="36">
        <v>58.726884048719988</v>
      </c>
      <c r="AW552" s="36">
        <v>135.22170514208912</v>
      </c>
      <c r="AX552" s="36">
        <v>109.19334696710722</v>
      </c>
      <c r="AY552" s="36">
        <v>78.88502371225475</v>
      </c>
      <c r="AZ552" s="40">
        <v>0.99661165769741833</v>
      </c>
      <c r="BA552" s="40">
        <v>0.99635049456927549</v>
      </c>
      <c r="BB552" s="40">
        <v>0.99489761929089926</v>
      </c>
      <c r="BC552" s="40">
        <v>0.99629416068870535</v>
      </c>
      <c r="BD552" s="40">
        <v>0.99592901783695065</v>
      </c>
      <c r="BE552" s="40">
        <v>0.99293975492485775</v>
      </c>
      <c r="BF552" s="36">
        <v>116.68404050887041</v>
      </c>
      <c r="BG552" s="36">
        <v>121.705913796053</v>
      </c>
      <c r="BH552" s="36">
        <v>150.7277686110626</v>
      </c>
      <c r="BJ552" s="41"/>
      <c r="BK552" s="41"/>
      <c r="BL552" s="35">
        <v>31</v>
      </c>
      <c r="BM552" s="35">
        <v>24</v>
      </c>
      <c r="BN552" s="35">
        <v>14</v>
      </c>
      <c r="BO552" s="35">
        <v>2418</v>
      </c>
      <c r="BP552" s="35">
        <v>1152</v>
      </c>
      <c r="BQ552" s="35">
        <v>336</v>
      </c>
      <c r="BR552" s="35">
        <v>3906</v>
      </c>
      <c r="BS552" s="34">
        <v>113.96116232872009</v>
      </c>
      <c r="BT552" s="35">
        <v>11</v>
      </c>
      <c r="BU552" s="35">
        <v>25</v>
      </c>
      <c r="BV552" s="35">
        <v>63</v>
      </c>
      <c r="BW552" s="35">
        <v>24</v>
      </c>
      <c r="BX552" s="37"/>
      <c r="BY552" s="40">
        <v>0.98951821224804681</v>
      </c>
      <c r="CA552" s="38">
        <v>9.776741337618694E-2</v>
      </c>
      <c r="CB552" s="38">
        <v>9.9592173765282815E-2</v>
      </c>
      <c r="CC552" s="36">
        <v>40.458561917146042</v>
      </c>
      <c r="CD552" s="36">
        <v>40.299901974839152</v>
      </c>
      <c r="CE552" s="35">
        <v>123.68423117508517</v>
      </c>
      <c r="CF552" s="36">
        <v>17.672116155281046</v>
      </c>
      <c r="CG552" s="42">
        <v>0.98951821224804681</v>
      </c>
      <c r="CH552" s="35">
        <v>3430.455397763043</v>
      </c>
      <c r="CI552" s="42">
        <v>0.99528687501127677</v>
      </c>
      <c r="CJ552" s="42">
        <v>0.99564061005392823</v>
      </c>
      <c r="CK552" s="43">
        <v>0.84985088564790323</v>
      </c>
      <c r="CM552" s="39"/>
      <c r="CN552" s="35"/>
      <c r="CO552" s="42">
        <v>0.99537523343958789</v>
      </c>
      <c r="CQ552" s="37">
        <v>1.0030367708866323</v>
      </c>
    </row>
    <row r="553" spans="1:95" ht="11.25" customHeight="1">
      <c r="A553" s="33">
        <v>44177</v>
      </c>
      <c r="B553" s="34">
        <v>170.07300758361816</v>
      </c>
      <c r="C553" s="35">
        <v>153.44074558218321</v>
      </c>
      <c r="D553" s="35">
        <v>153.44074558218321</v>
      </c>
      <c r="E553" s="35">
        <v>142.40668137868246</v>
      </c>
      <c r="F553" s="34">
        <v>129.62912758191428</v>
      </c>
      <c r="G553" s="36">
        <v>14.04953416188558</v>
      </c>
      <c r="H553" s="34">
        <v>14.04953416188558</v>
      </c>
      <c r="I553" s="34">
        <v>3410.7993621826172</v>
      </c>
      <c r="J553" s="35">
        <v>1005.9500423027074</v>
      </c>
      <c r="K553" s="35">
        <v>293.40209567162299</v>
      </c>
      <c r="L553" s="34">
        <v>602.63385327657068</v>
      </c>
      <c r="M553" s="34">
        <v>18.149012684822083</v>
      </c>
      <c r="N553" s="35">
        <v>8.3182974805434533</v>
      </c>
      <c r="O553" s="35">
        <v>18.90522154668967</v>
      </c>
      <c r="P553" s="35">
        <v>47.641158297657967</v>
      </c>
      <c r="Q553" s="34">
        <v>9072.5922749837246</v>
      </c>
      <c r="R553" s="34">
        <v>343.33136812845868</v>
      </c>
      <c r="U553" s="36">
        <v>25.025555027855766</v>
      </c>
      <c r="V553" s="38">
        <v>0.99913138995479778</v>
      </c>
      <c r="W553" s="36">
        <v>14.823319948221622</v>
      </c>
      <c r="X553" s="35">
        <v>4013.433215459188</v>
      </c>
      <c r="Y553" s="34">
        <v>2111.447224208287</v>
      </c>
      <c r="Z553" s="35">
        <v>1901.985991250901</v>
      </c>
      <c r="AA553" s="34">
        <v>896.03594894819366</v>
      </c>
      <c r="AB553" s="34">
        <v>16.632262001434963</v>
      </c>
      <c r="AC553" s="34">
        <v>11.034064203500748</v>
      </c>
      <c r="AD553" s="34">
        <v>12.594319333632788</v>
      </c>
      <c r="AE553" s="39">
        <v>13.921630049724969</v>
      </c>
      <c r="AF553" s="39">
        <v>10.77803616752901</v>
      </c>
      <c r="AG553" s="39">
        <v>6.2871877643919207</v>
      </c>
      <c r="AH553" s="35">
        <v>3406.2942300435839</v>
      </c>
      <c r="AI553" s="35">
        <v>7209.2042811337233</v>
      </c>
      <c r="AJ553" s="35">
        <v>10695.927798407467</v>
      </c>
      <c r="AK553" s="35">
        <v>2294.7945854325635</v>
      </c>
      <c r="AL553" s="35">
        <v>4841.2824649792765</v>
      </c>
      <c r="AM553" s="35">
        <v>8724.4940985725952</v>
      </c>
      <c r="AN553" s="38">
        <v>0.10206965007996943</v>
      </c>
      <c r="AO553" s="38">
        <v>9.8109049590460184E-2</v>
      </c>
      <c r="AP553" s="38">
        <v>7.9936351004060199E-2</v>
      </c>
      <c r="AQ553" s="36">
        <v>16.862987717340474</v>
      </c>
      <c r="AR553" s="36">
        <v>10.721914912353764</v>
      </c>
      <c r="AS553" s="36">
        <v>12.272128281419942</v>
      </c>
      <c r="AT553" s="36">
        <v>8.6724406109158654</v>
      </c>
      <c r="AU553" s="36">
        <v>20.10659445816918</v>
      </c>
      <c r="AV553" s="36">
        <v>62.864093118214811</v>
      </c>
      <c r="AW553" s="36">
        <v>136.27496098125502</v>
      </c>
      <c r="AX553" s="36">
        <v>109.76229310138433</v>
      </c>
      <c r="AY553" s="36">
        <v>78.584105617038105</v>
      </c>
      <c r="AZ553" s="40">
        <v>0.99637514506381164</v>
      </c>
      <c r="BA553" s="40">
        <v>0.99609499720715611</v>
      </c>
      <c r="BB553" s="40">
        <v>0.99453937870100084</v>
      </c>
      <c r="BC553" s="40">
        <v>0.99622082051876493</v>
      </c>
      <c r="BD553" s="40">
        <v>0.99584684541676405</v>
      </c>
      <c r="BE553" s="40">
        <v>0.99279452855283612</v>
      </c>
      <c r="BF553" s="36">
        <v>117.566779063103</v>
      </c>
      <c r="BG553" s="36">
        <v>122.31287582635845</v>
      </c>
      <c r="BH553" s="36">
        <v>150.11943689286599</v>
      </c>
      <c r="BJ553" s="41"/>
      <c r="BK553" s="41"/>
      <c r="BL553" s="35">
        <v>31</v>
      </c>
      <c r="BM553" s="35">
        <v>24</v>
      </c>
      <c r="BN553" s="35">
        <v>14</v>
      </c>
      <c r="BO553" s="35">
        <v>2418</v>
      </c>
      <c r="BP553" s="35">
        <v>1152</v>
      </c>
      <c r="BQ553" s="35">
        <v>336</v>
      </c>
      <c r="BR553" s="35">
        <v>3906</v>
      </c>
      <c r="BS553" s="34">
        <v>115.57990384101868</v>
      </c>
      <c r="BT553" s="35">
        <v>11</v>
      </c>
      <c r="BU553" s="35">
        <v>25</v>
      </c>
      <c r="BV553" s="35">
        <v>63</v>
      </c>
      <c r="BW553" s="35">
        <v>24</v>
      </c>
      <c r="BX553" s="37"/>
      <c r="BY553" s="40">
        <v>0.98878746518924632</v>
      </c>
      <c r="CA553" s="38">
        <v>9.7260930071180987E-2</v>
      </c>
      <c r="CB553" s="38">
        <v>9.8997607004337032E-2</v>
      </c>
      <c r="CC553" s="36">
        <v>40.260645538568497</v>
      </c>
      <c r="CD553" s="36">
        <v>39.85703091111418</v>
      </c>
      <c r="CE553" s="35">
        <v>124.29026143211733</v>
      </c>
      <c r="CF553" s="36">
        <v>18.912821156677019</v>
      </c>
      <c r="CG553" s="42">
        <v>0.98878746518924632</v>
      </c>
      <c r="CH553" s="35">
        <v>3598.9249166288932</v>
      </c>
      <c r="CI553" s="42">
        <v>0.99495710160526984</v>
      </c>
      <c r="CJ553" s="42">
        <v>0.99555294177157605</v>
      </c>
      <c r="CK553" s="43">
        <v>0.84984580011066113</v>
      </c>
      <c r="CM553" s="39"/>
      <c r="CN553" s="35"/>
      <c r="CO553" s="42">
        <v>0.9950505427827715</v>
      </c>
      <c r="CQ553" s="37">
        <v>0.99913138995479778</v>
      </c>
    </row>
    <row r="554" spans="1:95" ht="11.25" customHeight="1">
      <c r="A554" s="33">
        <v>44176</v>
      </c>
      <c r="B554" s="34">
        <v>170.41829284032187</v>
      </c>
      <c r="C554" s="35">
        <v>153.6688038110733</v>
      </c>
      <c r="D554" s="35">
        <v>153.6688038110733</v>
      </c>
      <c r="E554" s="35">
        <v>142.49620871742567</v>
      </c>
      <c r="F554" s="34">
        <v>129.80023590723673</v>
      </c>
      <c r="G554" s="36">
        <v>13.958170205354691</v>
      </c>
      <c r="H554" s="34">
        <v>13.958170205354691</v>
      </c>
      <c r="I554" s="34">
        <v>3424.6059850056968</v>
      </c>
      <c r="J554" s="35">
        <v>1010.0220416606663</v>
      </c>
      <c r="K554" s="35">
        <v>294.58976215102768</v>
      </c>
      <c r="L554" s="34">
        <v>604.11827850341797</v>
      </c>
      <c r="M554" s="34">
        <v>19.963479697704315</v>
      </c>
      <c r="N554" s="35">
        <v>9.1499281947811433</v>
      </c>
      <c r="O554" s="35">
        <v>20.79529135177533</v>
      </c>
      <c r="P554" s="35">
        <v>52.404134206473827</v>
      </c>
      <c r="Q554" s="34">
        <v>9191.3291422526036</v>
      </c>
      <c r="R554" s="34">
        <v>344.50559775034588</v>
      </c>
      <c r="U554" s="36">
        <v>24.9569077844973</v>
      </c>
      <c r="V554" s="38">
        <v>1.0014667440948726</v>
      </c>
      <c r="W554" s="36">
        <v>16.305297262058676</v>
      </c>
      <c r="X554" s="35">
        <v>4028.7242635091147</v>
      </c>
      <c r="Y554" s="34">
        <v>2119.9941811940025</v>
      </c>
      <c r="Z554" s="35">
        <v>1908.7300823151118</v>
      </c>
      <c r="AA554" s="34">
        <v>898.70804065444565</v>
      </c>
      <c r="AB554" s="34">
        <v>16.749489029248554</v>
      </c>
      <c r="AC554" s="34">
        <v>11.172595093647638</v>
      </c>
      <c r="AD554" s="34">
        <v>12.572736581166586</v>
      </c>
      <c r="AE554" s="39">
        <v>13.977983612268149</v>
      </c>
      <c r="AF554" s="39">
        <v>10.821664732078567</v>
      </c>
      <c r="AG554" s="39">
        <v>6.3126377603791646</v>
      </c>
      <c r="AH554" s="35">
        <v>3452.3093137635269</v>
      </c>
      <c r="AI554" s="35">
        <v>7308.8507511580628</v>
      </c>
      <c r="AJ554" s="35">
        <v>10847.354648515811</v>
      </c>
      <c r="AK554" s="35">
        <v>2325.7540120663352</v>
      </c>
      <c r="AL554" s="35">
        <v>4907.3469494441097</v>
      </c>
      <c r="AM554" s="35">
        <v>8846.4517118376989</v>
      </c>
      <c r="AN554" s="38">
        <v>0.10255123774384919</v>
      </c>
      <c r="AO554" s="38">
        <v>9.880008625456968E-2</v>
      </c>
      <c r="AP554" s="38">
        <v>8.0822191252611877E-2</v>
      </c>
      <c r="AQ554" s="36">
        <v>16.887393940068357</v>
      </c>
      <c r="AR554" s="36">
        <v>10.801953251618057</v>
      </c>
      <c r="AS554" s="36">
        <v>12.200306696658208</v>
      </c>
      <c r="AT554" s="36">
        <v>9.4726824168014954</v>
      </c>
      <c r="AU554" s="36">
        <v>21.958556245390703</v>
      </c>
      <c r="AV554" s="36">
        <v>68.63180199663411</v>
      </c>
      <c r="AW554" s="36">
        <v>136.50235770098513</v>
      </c>
      <c r="AX554" s="36">
        <v>109.69157776843315</v>
      </c>
      <c r="AY554" s="36">
        <v>78.219814218820375</v>
      </c>
      <c r="AZ554" s="40">
        <v>0.99606582289128165</v>
      </c>
      <c r="BA554" s="40">
        <v>0.99576241672618415</v>
      </c>
      <c r="BB554" s="40">
        <v>0.99407625385708598</v>
      </c>
      <c r="BC554" s="40">
        <v>0.99592704887634032</v>
      </c>
      <c r="BD554" s="40">
        <v>0.99552537114827844</v>
      </c>
      <c r="BE554" s="40">
        <v>0.99224188361252275</v>
      </c>
      <c r="BF554" s="36">
        <v>117.01467738471771</v>
      </c>
      <c r="BG554" s="36">
        <v>121.45738384357917</v>
      </c>
      <c r="BH554" s="36">
        <v>148.47407393959026</v>
      </c>
      <c r="BJ554" s="41"/>
      <c r="BK554" s="41"/>
      <c r="BL554" s="35">
        <v>31</v>
      </c>
      <c r="BM554" s="35">
        <v>24</v>
      </c>
      <c r="BN554" s="35">
        <v>14</v>
      </c>
      <c r="BO554" s="35">
        <v>2418</v>
      </c>
      <c r="BP554" s="35">
        <v>1152</v>
      </c>
      <c r="BQ554" s="35">
        <v>336</v>
      </c>
      <c r="BR554" s="35">
        <v>3906</v>
      </c>
      <c r="BS554" s="34">
        <v>115.88232445716858</v>
      </c>
      <c r="BT554" s="35">
        <v>11</v>
      </c>
      <c r="BU554" s="35">
        <v>25</v>
      </c>
      <c r="BV554" s="35">
        <v>63</v>
      </c>
      <c r="BW554" s="35">
        <v>24</v>
      </c>
      <c r="BX554" s="37"/>
      <c r="BY554" s="40">
        <v>0.98783049256634992</v>
      </c>
      <c r="CA554" s="38">
        <v>9.7874221828681773E-2</v>
      </c>
      <c r="CB554" s="38">
        <v>9.9575742061128833E-2</v>
      </c>
      <c r="CC554" s="36">
        <v>40.494820704062782</v>
      </c>
      <c r="CD554" s="36">
        <v>39.889653888344625</v>
      </c>
      <c r="CE554" s="35">
        <v>124.36599833300966</v>
      </c>
      <c r="CF554" s="36">
        <v>20.654660211083904</v>
      </c>
      <c r="CG554" s="42">
        <v>0.98783049256634992</v>
      </c>
      <c r="CH554" s="35">
        <v>3648.0657097064723</v>
      </c>
      <c r="CI554" s="42">
        <v>0.99452765347822902</v>
      </c>
      <c r="CJ554" s="42">
        <v>0.99520888556114984</v>
      </c>
      <c r="CK554" s="43">
        <v>0.85004725094359856</v>
      </c>
      <c r="CM554" s="39"/>
      <c r="CN554" s="35"/>
      <c r="CO554" s="42">
        <v>0.99459470608830569</v>
      </c>
      <c r="CQ554" s="37">
        <v>1.0014667440948726</v>
      </c>
    </row>
    <row r="555" spans="1:95" ht="11.25" customHeight="1">
      <c r="A555" s="33">
        <v>44175</v>
      </c>
      <c r="B555" s="34">
        <v>170.28005679448447</v>
      </c>
      <c r="C555" s="35">
        <v>153.39924511313438</v>
      </c>
      <c r="D555" s="35">
        <v>153.39924511313438</v>
      </c>
      <c r="E555" s="35">
        <v>142.25679025053978</v>
      </c>
      <c r="F555" s="34">
        <v>129.36275831858316</v>
      </c>
      <c r="G555" s="36">
        <v>14.122121800978979</v>
      </c>
      <c r="H555" s="34">
        <v>14.122121800978979</v>
      </c>
      <c r="I555" s="34">
        <v>3443.482755025228</v>
      </c>
      <c r="J555" s="35">
        <v>1015.5893839705741</v>
      </c>
      <c r="K555" s="35">
        <v>296.21357032475078</v>
      </c>
      <c r="L555" s="34">
        <v>608.98347536722815</v>
      </c>
      <c r="M555" s="34">
        <v>20.895372033119202</v>
      </c>
      <c r="N555" s="35">
        <v>9.5770455151796341</v>
      </c>
      <c r="O555" s="35">
        <v>21.766012534499168</v>
      </c>
      <c r="P555" s="35">
        <v>54.850351586937904</v>
      </c>
      <c r="Q555" s="34">
        <v>9269.9956665039063</v>
      </c>
      <c r="R555" s="34">
        <v>348.83337370554608</v>
      </c>
      <c r="U555" s="36">
        <v>25.130490285378919</v>
      </c>
      <c r="V555" s="38">
        <v>0.99557412014018665</v>
      </c>
      <c r="W555" s="36">
        <v>17.066426172211607</v>
      </c>
      <c r="X555" s="35">
        <v>4052.4662303924561</v>
      </c>
      <c r="Y555" s="34">
        <v>2131.679800729903</v>
      </c>
      <c r="Z555" s="35">
        <v>1920.786429662553</v>
      </c>
      <c r="AA555" s="34">
        <v>905.19704569197893</v>
      </c>
      <c r="AB555" s="34">
        <v>16.880811681350071</v>
      </c>
      <c r="AC555" s="34">
        <v>11.142454862594604</v>
      </c>
      <c r="AD555" s="34">
        <v>12.610623687505722</v>
      </c>
      <c r="AE555" s="39">
        <v>14.055031653164196</v>
      </c>
      <c r="AF555" s="39">
        <v>10.88131482825615</v>
      </c>
      <c r="AG555" s="39">
        <v>6.3474336498160877</v>
      </c>
      <c r="AH555" s="35">
        <v>3487.5630364131466</v>
      </c>
      <c r="AI555" s="35">
        <v>7376.0276322705377</v>
      </c>
      <c r="AJ555" s="35">
        <v>10937.096444497362</v>
      </c>
      <c r="AK555" s="35">
        <v>2350.195318468096</v>
      </c>
      <c r="AL555" s="35">
        <v>4955.26437465036</v>
      </c>
      <c r="AM555" s="35">
        <v>8923.9656342744765</v>
      </c>
      <c r="AN555" s="38">
        <v>0.10287750329450078</v>
      </c>
      <c r="AO555" s="38">
        <v>9.9351742429457796E-2</v>
      </c>
      <c r="AP555" s="38">
        <v>8.170637500514713E-2</v>
      </c>
      <c r="AQ555" s="36">
        <v>16.86702520616792</v>
      </c>
      <c r="AR555" s="36">
        <v>10.666943127782581</v>
      </c>
      <c r="AS555" s="36">
        <v>12.099688894720655</v>
      </c>
      <c r="AT555" s="36">
        <v>9.8077871536920451</v>
      </c>
      <c r="AU555" s="36">
        <v>22.752124155230018</v>
      </c>
      <c r="AV555" s="36">
        <v>71.182765560484256</v>
      </c>
      <c r="AW555" s="36">
        <v>136.01443778806586</v>
      </c>
      <c r="AX555" s="36">
        <v>109.0384040702788</v>
      </c>
      <c r="AY555" s="36">
        <v>77.342076070144785</v>
      </c>
      <c r="AZ555" s="40">
        <v>0.995925000173423</v>
      </c>
      <c r="BA555" s="40">
        <v>0.99560749722136976</v>
      </c>
      <c r="BB555" s="40">
        <v>0.99385359000305051</v>
      </c>
      <c r="BC555" s="40">
        <v>0.99582682040227832</v>
      </c>
      <c r="BD555" s="40">
        <v>0.99540849439403811</v>
      </c>
      <c r="BE555" s="40">
        <v>0.99202341554441986</v>
      </c>
      <c r="BF555" s="36">
        <v>116.64357722259624</v>
      </c>
      <c r="BG555" s="36">
        <v>120.78298484317271</v>
      </c>
      <c r="BH555" s="36">
        <v>146.86736499133701</v>
      </c>
      <c r="BJ555" s="41"/>
      <c r="BK555" s="41"/>
      <c r="BL555" s="35">
        <v>31</v>
      </c>
      <c r="BM555" s="35">
        <v>24</v>
      </c>
      <c r="BN555" s="35">
        <v>14</v>
      </c>
      <c r="BO555" s="35">
        <v>2418</v>
      </c>
      <c r="BP555" s="35">
        <v>1152</v>
      </c>
      <c r="BQ555" s="35">
        <v>336</v>
      </c>
      <c r="BR555" s="35">
        <v>3906</v>
      </c>
      <c r="BS555" s="34">
        <v>115.23913462956746</v>
      </c>
      <c r="BT555" s="35">
        <v>11</v>
      </c>
      <c r="BU555" s="35">
        <v>25</v>
      </c>
      <c r="BV555" s="35">
        <v>63</v>
      </c>
      <c r="BW555" s="35">
        <v>24</v>
      </c>
      <c r="BX555" s="37"/>
      <c r="BY555" s="40">
        <v>0.98739778625080954</v>
      </c>
      <c r="CA555" s="38">
        <v>9.8361879291390439E-2</v>
      </c>
      <c r="CB555" s="38">
        <v>0.10001647522953602</v>
      </c>
      <c r="CC555" s="36">
        <v>40.633890231450394</v>
      </c>
      <c r="CD555" s="36">
        <v>39.633657228671154</v>
      </c>
      <c r="CE555" s="35">
        <v>123.80975218121667</v>
      </c>
      <c r="CF555" s="36">
        <v>21.399309623414911</v>
      </c>
      <c r="CG555" s="42">
        <v>0.98739778625080954</v>
      </c>
      <c r="CH555" s="35">
        <v>3683.9962347079609</v>
      </c>
      <c r="CI555" s="42">
        <v>0.99432806911248772</v>
      </c>
      <c r="CJ555" s="42">
        <v>0.99508441130238423</v>
      </c>
      <c r="CK555" s="43">
        <v>0.84972521897899889</v>
      </c>
      <c r="CM555" s="39"/>
      <c r="CN555" s="35"/>
      <c r="CO555" s="42">
        <v>0.99439983244266417</v>
      </c>
      <c r="CQ555" s="37">
        <v>0.99557412014018665</v>
      </c>
    </row>
    <row r="556" spans="1:95" ht="11.25" customHeight="1">
      <c r="A556" s="33">
        <v>44174</v>
      </c>
      <c r="B556" s="34">
        <v>168.59736184512869</v>
      </c>
      <c r="C556" s="35">
        <v>151.75441450231216</v>
      </c>
      <c r="D556" s="35">
        <v>151.75441450231216</v>
      </c>
      <c r="E556" s="35">
        <v>140.65653504764333</v>
      </c>
      <c r="F556" s="34">
        <v>128.00372170840993</v>
      </c>
      <c r="G556" s="36">
        <v>14.058584157158347</v>
      </c>
      <c r="H556" s="34">
        <v>14.058584157158347</v>
      </c>
      <c r="I556" s="34">
        <v>3429.1673483455884</v>
      </c>
      <c r="J556" s="35">
        <v>1002.606624187385</v>
      </c>
      <c r="K556" s="35">
        <v>303.74284184902962</v>
      </c>
      <c r="L556" s="34">
        <v>606.15936063878678</v>
      </c>
      <c r="M556" s="34">
        <v>21.162697399363797</v>
      </c>
      <c r="N556" s="35">
        <v>9.7387693943335112</v>
      </c>
      <c r="O556" s="35">
        <v>20.180549742822731</v>
      </c>
      <c r="P556" s="35">
        <v>48.487079043974703</v>
      </c>
      <c r="Q556" s="34">
        <v>9224.7881914924164</v>
      </c>
      <c r="R556" s="34">
        <v>343.31038100298713</v>
      </c>
      <c r="U556" s="36">
        <v>25.409596248715204</v>
      </c>
      <c r="V556" s="38">
        <v>0.98618608431983901</v>
      </c>
      <c r="W556" s="36">
        <v>16.223877170208663</v>
      </c>
      <c r="X556" s="35">
        <v>4035.3267089843753</v>
      </c>
      <c r="Y556" s="34">
        <v>2122.8178823091739</v>
      </c>
      <c r="Z556" s="35">
        <v>1912.5088266752016</v>
      </c>
      <c r="AA556" s="34">
        <v>909.90220248781634</v>
      </c>
      <c r="AB556" s="34">
        <v>16.842947342816522</v>
      </c>
      <c r="AC556" s="34">
        <v>11.097879454668831</v>
      </c>
      <c r="AD556" s="34">
        <v>12.599616420970243</v>
      </c>
      <c r="AE556" s="39">
        <v>13.996601421818729</v>
      </c>
      <c r="AF556" s="39">
        <v>10.742213830579125</v>
      </c>
      <c r="AG556" s="39">
        <v>6.5087751824792059</v>
      </c>
      <c r="AH556" s="35">
        <v>3512.2604435505436</v>
      </c>
      <c r="AI556" s="35">
        <v>7360.1271968680057</v>
      </c>
      <c r="AJ556" s="35">
        <v>11023.946469781395</v>
      </c>
      <c r="AK556" s="35">
        <v>2366.7714469323032</v>
      </c>
      <c r="AL556" s="35">
        <v>4970.2306082950063</v>
      </c>
      <c r="AM556" s="35">
        <v>8946.6784711939999</v>
      </c>
      <c r="AN556" s="38">
        <v>0.10275466083804929</v>
      </c>
      <c r="AO556" s="38">
        <v>9.8642022342978503E-2</v>
      </c>
      <c r="AP556" s="38">
        <v>8.4703269570799905E-2</v>
      </c>
      <c r="AQ556" s="36">
        <v>16.937182247695535</v>
      </c>
      <c r="AR556" s="36">
        <v>10.644447775389493</v>
      </c>
      <c r="AS556" s="36">
        <v>12.066635339151246</v>
      </c>
      <c r="AT556" s="36">
        <v>9.7693852843074893</v>
      </c>
      <c r="AU556" s="36">
        <v>20.566673132575747</v>
      </c>
      <c r="AV556" s="36">
        <v>63.753479934182359</v>
      </c>
      <c r="AW556" s="36">
        <v>134.3321406288722</v>
      </c>
      <c r="AX556" s="36">
        <v>107.39664032505848</v>
      </c>
      <c r="AY556" s="36">
        <v>75.780587260118168</v>
      </c>
      <c r="AZ556" s="40">
        <v>0.99588520919205936</v>
      </c>
      <c r="BA556" s="40">
        <v>0.99593971561216033</v>
      </c>
      <c r="BB556" s="40">
        <v>0.9945804379580544</v>
      </c>
      <c r="BC556" s="40">
        <v>0.9958722734732286</v>
      </c>
      <c r="BD556" s="40">
        <v>0.99586202839396409</v>
      </c>
      <c r="BE556" s="40">
        <v>0.99287406157050884</v>
      </c>
      <c r="BF556" s="36">
        <v>116.78302377848429</v>
      </c>
      <c r="BG556" s="36">
        <v>121.65200707540217</v>
      </c>
      <c r="BH556" s="36">
        <v>141.67103655862664</v>
      </c>
      <c r="BJ556" s="41"/>
      <c r="BK556" s="41"/>
      <c r="BL556" s="35">
        <v>30.105882352941176</v>
      </c>
      <c r="BM556" s="35">
        <v>23.105882352941176</v>
      </c>
      <c r="BN556" s="35">
        <v>14</v>
      </c>
      <c r="BO556" s="35">
        <v>2348.2588235294115</v>
      </c>
      <c r="BP556" s="35">
        <v>1109.0823529411764</v>
      </c>
      <c r="BQ556" s="35">
        <v>336</v>
      </c>
      <c r="BR556" s="35">
        <v>3793.3411764705879</v>
      </c>
      <c r="BS556" s="34">
        <v>114.03274751551011</v>
      </c>
      <c r="BT556" s="35">
        <v>11.08235294117647</v>
      </c>
      <c r="BU556" s="35">
        <v>22.964705882352941</v>
      </c>
      <c r="BV556" s="35">
        <v>55.176470588235297</v>
      </c>
      <c r="BW556" s="35">
        <v>24.08235294117647</v>
      </c>
      <c r="BX556" s="37"/>
      <c r="BY556" s="40">
        <v>0.98732567069827959</v>
      </c>
      <c r="CA556" s="38">
        <v>9.8550393916866735E-2</v>
      </c>
      <c r="CB556" s="38">
        <v>9.9953298727353909E-2</v>
      </c>
      <c r="CC556" s="36">
        <v>40.540443218455593</v>
      </c>
      <c r="CD556" s="36">
        <v>39.648265362236273</v>
      </c>
      <c r="CE556" s="35">
        <v>122.05473192005761</v>
      </c>
      <c r="CF556" s="36">
        <v>21.225121276905469</v>
      </c>
      <c r="CG556" s="42">
        <v>0.98732567069827959</v>
      </c>
      <c r="CH556" s="35">
        <v>3710.7843198703272</v>
      </c>
      <c r="CI556" s="42">
        <v>0.99429697455439736</v>
      </c>
      <c r="CJ556" s="42">
        <v>0.99538928114342884</v>
      </c>
      <c r="CK556" s="43">
        <v>0.84978679439034888</v>
      </c>
      <c r="CM556" s="39"/>
      <c r="CN556" s="35"/>
      <c r="CO556" s="42">
        <v>0.99444541727433189</v>
      </c>
      <c r="CQ556" s="37">
        <v>0.98618608431983901</v>
      </c>
    </row>
    <row r="557" spans="1:95" ht="11.25" customHeight="1">
      <c r="A557" s="33">
        <v>44173</v>
      </c>
      <c r="B557" s="34">
        <v>170.44811993334667</v>
      </c>
      <c r="C557" s="35">
        <v>153.47657393260175</v>
      </c>
      <c r="D557" s="35">
        <v>153.47657393260175</v>
      </c>
      <c r="E557" s="35">
        <v>142.30096698669067</v>
      </c>
      <c r="F557" s="34">
        <v>129.57723548613399</v>
      </c>
      <c r="G557" s="36">
        <v>14.120002470820783</v>
      </c>
      <c r="H557" s="34">
        <v>14.120002470820783</v>
      </c>
      <c r="I557" s="34">
        <v>3452.9440653237953</v>
      </c>
      <c r="J557" s="35">
        <v>1020.831542834182</v>
      </c>
      <c r="K557" s="35">
        <v>304.26244281554085</v>
      </c>
      <c r="L557" s="34">
        <v>610.28953533862011</v>
      </c>
      <c r="M557" s="34">
        <v>21.699747154511602</v>
      </c>
      <c r="N557" s="35">
        <v>10.415878634165569</v>
      </c>
      <c r="O557" s="35">
        <v>19.095777495970211</v>
      </c>
      <c r="P557" s="35">
        <v>38.191554991940421</v>
      </c>
      <c r="Q557" s="34">
        <v>9309.24963525979</v>
      </c>
      <c r="R557" s="34">
        <v>349.75440409097325</v>
      </c>
      <c r="U557" s="36">
        <v>25.470910698476466</v>
      </c>
      <c r="V557" s="38">
        <v>0.98413793091826673</v>
      </c>
      <c r="W557" s="36">
        <v>15.429516086351676</v>
      </c>
      <c r="X557" s="35">
        <v>4063.2336006624155</v>
      </c>
      <c r="Y557" s="34">
        <v>2127.8500796740727</v>
      </c>
      <c r="Z557" s="35">
        <v>1935.383520988343</v>
      </c>
      <c r="AA557" s="34">
        <v>914.55197815416091</v>
      </c>
      <c r="AB557" s="34">
        <v>16.971546000744922</v>
      </c>
      <c r="AC557" s="34">
        <v>11.175606945911086</v>
      </c>
      <c r="AD557" s="34">
        <v>12.66740613960358</v>
      </c>
      <c r="AE557" s="39">
        <v>14.029780745103775</v>
      </c>
      <c r="AF557" s="39">
        <v>10.937480816080521</v>
      </c>
      <c r="AG557" s="39">
        <v>6.5199094889044469</v>
      </c>
      <c r="AH557" s="35">
        <v>3469.0200429172978</v>
      </c>
      <c r="AI557" s="35">
        <v>7319.8580430046877</v>
      </c>
      <c r="AJ557" s="35">
        <v>10950.163832504297</v>
      </c>
      <c r="AK557" s="35">
        <v>2344.492058898054</v>
      </c>
      <c r="AL557" s="35">
        <v>4923.9235145663324</v>
      </c>
      <c r="AM557" s="35">
        <v>8892.6286238620851</v>
      </c>
      <c r="AN557" s="38">
        <v>0.1013956106137448</v>
      </c>
      <c r="AO557" s="38">
        <v>9.8531065631557418E-2</v>
      </c>
      <c r="AP557" s="38">
        <v>8.2743334983946093E-2</v>
      </c>
      <c r="AQ557" s="36">
        <v>16.850243770469479</v>
      </c>
      <c r="AR557" s="36">
        <v>10.564090075897296</v>
      </c>
      <c r="AS557" s="36">
        <v>12.026929210110922</v>
      </c>
      <c r="AT557" s="36">
        <v>10.550960828961347</v>
      </c>
      <c r="AU557" s="36">
        <v>19.959711150181601</v>
      </c>
      <c r="AV557" s="36">
        <v>50.502896302302211</v>
      </c>
      <c r="AW557" s="36">
        <v>136.17196356083397</v>
      </c>
      <c r="AX557" s="36">
        <v>109.24462930347362</v>
      </c>
      <c r="AY557" s="36">
        <v>77.546913421240845</v>
      </c>
      <c r="AZ557" s="40">
        <v>0.9955572983944927</v>
      </c>
      <c r="BA557" s="40">
        <v>0.99612183710013369</v>
      </c>
      <c r="BB557" s="40">
        <v>0.99570525694849554</v>
      </c>
      <c r="BC557" s="40">
        <v>0.99549968156688051</v>
      </c>
      <c r="BD557" s="40">
        <v>0.99594638074877984</v>
      </c>
      <c r="BE557" s="40">
        <v>0.99432081351437707</v>
      </c>
      <c r="BF557" s="36">
        <v>118.34831830849812</v>
      </c>
      <c r="BG557" s="36">
        <v>121.78900048510846</v>
      </c>
      <c r="BH557" s="36">
        <v>145.02678677778997</v>
      </c>
      <c r="BJ557" s="41"/>
      <c r="BK557" s="41"/>
      <c r="BL557" s="35">
        <v>31.759036144578314</v>
      </c>
      <c r="BM557" s="35">
        <v>24.759036144578314</v>
      </c>
      <c r="BN557" s="35">
        <v>14.759036144578314</v>
      </c>
      <c r="BO557" s="35">
        <v>2477.2048192771085</v>
      </c>
      <c r="BP557" s="35">
        <v>1188.433734939759</v>
      </c>
      <c r="BQ557" s="35">
        <v>354.2168674698795</v>
      </c>
      <c r="BR557" s="35">
        <v>4019.8554216867469</v>
      </c>
      <c r="BS557" s="34">
        <v>115.4120377689959</v>
      </c>
      <c r="BT557" s="35">
        <v>12</v>
      </c>
      <c r="BU557" s="35">
        <v>22</v>
      </c>
      <c r="BV557" s="35">
        <v>44</v>
      </c>
      <c r="BW557" s="35">
        <v>25</v>
      </c>
      <c r="BX557" s="37"/>
      <c r="BY557" s="40">
        <v>0.98691055255199744</v>
      </c>
      <c r="CA557" s="38">
        <v>9.7494592118677045E-2</v>
      </c>
      <c r="CB557" s="38">
        <v>9.8905154742410212E-2</v>
      </c>
      <c r="CC557" s="36">
        <v>40.814559086259585</v>
      </c>
      <c r="CD557" s="36">
        <v>39.441263056477695</v>
      </c>
      <c r="CE557" s="35">
        <v>123.93436119277605</v>
      </c>
      <c r="CF557" s="36">
        <v>22.027673684796209</v>
      </c>
      <c r="CG557" s="42">
        <v>0.98691055255199744</v>
      </c>
      <c r="CH557" s="35">
        <v>3684.0784906976196</v>
      </c>
      <c r="CI557" s="42">
        <v>0.99410985753715519</v>
      </c>
      <c r="CJ557" s="42">
        <v>0.9954540064166878</v>
      </c>
      <c r="CK557" s="43">
        <v>0.84980200615610024</v>
      </c>
      <c r="CM557" s="39"/>
      <c r="CN557" s="35"/>
      <c r="CO557" s="42">
        <v>0.99423539050071974</v>
      </c>
      <c r="CQ557" s="37">
        <v>0.98413793091826673</v>
      </c>
    </row>
    <row r="558" spans="1:95" ht="11.25" customHeight="1">
      <c r="A558" s="33">
        <v>44172</v>
      </c>
      <c r="B558" s="34">
        <v>171.14682324727377</v>
      </c>
      <c r="C558" s="35">
        <v>153.97072153290114</v>
      </c>
      <c r="D558" s="35">
        <v>153.97072153290114</v>
      </c>
      <c r="E558" s="35">
        <v>142.56708909074467</v>
      </c>
      <c r="F558" s="34">
        <v>129.31977701187134</v>
      </c>
      <c r="G558" s="36">
        <v>14.082762241363525</v>
      </c>
      <c r="H558" s="34">
        <v>14.082762241363525</v>
      </c>
      <c r="I558" s="34">
        <v>3462.7008031209311</v>
      </c>
      <c r="J558" s="35">
        <v>1024.4676932310447</v>
      </c>
      <c r="K558" s="35">
        <v>307.34030796931341</v>
      </c>
      <c r="L558" s="34">
        <v>611.94557507832849</v>
      </c>
      <c r="M558" s="34">
        <v>20.14048033952713</v>
      </c>
      <c r="N558" s="35">
        <v>9.6674305629730224</v>
      </c>
      <c r="O558" s="35">
        <v>17.723622698783874</v>
      </c>
      <c r="P558" s="35">
        <v>35.447245397567748</v>
      </c>
      <c r="Q558" s="34">
        <v>8604.4708658854161</v>
      </c>
      <c r="R558" s="34">
        <v>351.998127301534</v>
      </c>
      <c r="U558" s="36">
        <v>25.066310697131687</v>
      </c>
      <c r="V558" s="38">
        <v>0.9977479817719257</v>
      </c>
      <c r="W558" s="36">
        <v>14.339068606224282</v>
      </c>
      <c r="X558" s="35">
        <v>4074.6463781992597</v>
      </c>
      <c r="Y558" s="34">
        <v>2130.8928019205728</v>
      </c>
      <c r="Z558" s="35">
        <v>1943.7535762786865</v>
      </c>
      <c r="AA558" s="34">
        <v>919.28588304764185</v>
      </c>
      <c r="AB558" s="34">
        <v>17.176101714372635</v>
      </c>
      <c r="AC558" s="34">
        <v>11.403632442156473</v>
      </c>
      <c r="AD558" s="34">
        <v>12.915061384439468</v>
      </c>
      <c r="AE558" s="39">
        <v>14.049842650025756</v>
      </c>
      <c r="AF558" s="39">
        <v>10.976439570332621</v>
      </c>
      <c r="AG558" s="39">
        <v>6.5858637421995727</v>
      </c>
      <c r="AH558" s="35">
        <v>3241.0607664279983</v>
      </c>
      <c r="AI558" s="35">
        <v>6833.2020459118658</v>
      </c>
      <c r="AJ558" s="35">
        <v>10247.270451623475</v>
      </c>
      <c r="AK558" s="35">
        <v>2192.2473158143853</v>
      </c>
      <c r="AL558" s="35">
        <v>4598.6927050409395</v>
      </c>
      <c r="AM558" s="35">
        <v>8310.9172518944506</v>
      </c>
      <c r="AN558" s="38">
        <v>0.10190378855678831</v>
      </c>
      <c r="AO558" s="38">
        <v>9.8414744065305981E-2</v>
      </c>
      <c r="AP558" s="38">
        <v>8.1644646288561065E-2</v>
      </c>
      <c r="AQ558" s="36">
        <v>16.969323602159022</v>
      </c>
      <c r="AR558" s="36">
        <v>10.705716376104816</v>
      </c>
      <c r="AS558" s="36">
        <v>12.185387114449705</v>
      </c>
      <c r="AT558" s="36">
        <v>10.632902801425729</v>
      </c>
      <c r="AU558" s="36">
        <v>20.181590252665131</v>
      </c>
      <c r="AV558" s="36">
        <v>51.362800447278545</v>
      </c>
      <c r="AW558" s="36">
        <v>137.56311072246686</v>
      </c>
      <c r="AX558" s="36">
        <v>111.28129765874858</v>
      </c>
      <c r="AY558" s="36">
        <v>80.483320777460079</v>
      </c>
      <c r="AZ558" s="40">
        <v>0.99559017338361666</v>
      </c>
      <c r="BA558" s="40">
        <v>0.99614594324179206</v>
      </c>
      <c r="BB558" s="40">
        <v>0.99573485761881597</v>
      </c>
      <c r="BC558" s="40">
        <v>0.99514977040924069</v>
      </c>
      <c r="BD558" s="40">
        <v>0.99561145056930145</v>
      </c>
      <c r="BE558" s="40">
        <v>0.99381983974926813</v>
      </c>
      <c r="BF558" s="36">
        <v>117.75813411797458</v>
      </c>
      <c r="BG558" s="36">
        <v>121.93294931536934</v>
      </c>
      <c r="BH558" s="36">
        <v>146.97840636834599</v>
      </c>
      <c r="BJ558" s="41"/>
      <c r="BK558" s="41"/>
      <c r="BL558" s="35">
        <v>32</v>
      </c>
      <c r="BM558" s="35">
        <v>25</v>
      </c>
      <c r="BN558" s="35">
        <v>15</v>
      </c>
      <c r="BO558" s="35">
        <v>2496</v>
      </c>
      <c r="BP558" s="35">
        <v>1200</v>
      </c>
      <c r="BQ558" s="35">
        <v>360</v>
      </c>
      <c r="BR558" s="35">
        <v>4056</v>
      </c>
      <c r="BS558" s="34">
        <v>115.31917484601338</v>
      </c>
      <c r="BT558" s="35">
        <v>12</v>
      </c>
      <c r="BU558" s="35">
        <v>22</v>
      </c>
      <c r="BV558" s="35">
        <v>44</v>
      </c>
      <c r="BW558" s="35">
        <v>25</v>
      </c>
      <c r="BX558" s="37"/>
      <c r="BY558" s="40">
        <v>0.9870158490972023</v>
      </c>
      <c r="CA558" s="38">
        <v>9.7545831556597601E-2</v>
      </c>
      <c r="CB558" s="38">
        <v>9.9073378150885794E-2</v>
      </c>
      <c r="CC558" s="36">
        <v>41.494795540968575</v>
      </c>
      <c r="CD558" s="36">
        <v>39.860427092713543</v>
      </c>
      <c r="CE558" s="35">
        <v>125.92703421110463</v>
      </c>
      <c r="CF558" s="36">
        <v>22.213913332094936</v>
      </c>
      <c r="CG558" s="42">
        <v>0.9870158490972023</v>
      </c>
      <c r="CH558" s="35">
        <v>3447.2906205630757</v>
      </c>
      <c r="CI558" s="42">
        <v>0.99415759140833981</v>
      </c>
      <c r="CJ558" s="42">
        <v>0.99508471915486452</v>
      </c>
      <c r="CK558" s="43">
        <v>0.84981627403240556</v>
      </c>
      <c r="CM558" s="39"/>
      <c r="CN558" s="35"/>
      <c r="CO558" s="42">
        <v>0.99418665186152799</v>
      </c>
      <c r="CQ558" s="37">
        <v>0.9977479817719257</v>
      </c>
    </row>
    <row r="559" spans="1:95" ht="11.25" customHeight="1">
      <c r="A559" s="33">
        <v>44171</v>
      </c>
      <c r="B559" s="34">
        <v>169.500203927358</v>
      </c>
      <c r="C559" s="35">
        <v>152.6313336789608</v>
      </c>
      <c r="D559" s="35">
        <v>152.6313336789608</v>
      </c>
      <c r="E559" s="35">
        <v>141.45235634843507</v>
      </c>
      <c r="F559" s="34">
        <v>128.89416265487671</v>
      </c>
      <c r="G559" s="36">
        <v>14.019413908322653</v>
      </c>
      <c r="H559" s="34">
        <v>14.019413908322653</v>
      </c>
      <c r="I559" s="34">
        <v>3431.917994181315</v>
      </c>
      <c r="J559" s="35">
        <v>1015.3603533080814</v>
      </c>
      <c r="K559" s="35">
        <v>304.60810599242444</v>
      </c>
      <c r="L559" s="34">
        <v>605.6602954864502</v>
      </c>
      <c r="M559" s="34">
        <v>20.278741677602131</v>
      </c>
      <c r="N559" s="35">
        <v>9.7337960052490224</v>
      </c>
      <c r="O559" s="35">
        <v>17.845292676289876</v>
      </c>
      <c r="P559" s="35">
        <v>35.690585352579753</v>
      </c>
      <c r="Q559" s="34">
        <v>8806.1511128743496</v>
      </c>
      <c r="R559" s="34">
        <v>344.12265141805011</v>
      </c>
      <c r="U559" s="36">
        <v>25.072054509763362</v>
      </c>
      <c r="V559" s="38">
        <v>0.99755319856286284</v>
      </c>
      <c r="W559" s="36">
        <v>14.437504134018276</v>
      </c>
      <c r="X559" s="35">
        <v>4037.5782896677651</v>
      </c>
      <c r="Y559" s="34">
        <v>2111.9495348808091</v>
      </c>
      <c r="Z559" s="35">
        <v>1925.6287547869561</v>
      </c>
      <c r="AA559" s="34">
        <v>910.26840147887469</v>
      </c>
      <c r="AB559" s="34">
        <v>16.86887024839719</v>
      </c>
      <c r="AC559" s="34">
        <v>11.178977330525717</v>
      </c>
      <c r="AD559" s="34">
        <v>12.691224773724874</v>
      </c>
      <c r="AE559" s="39">
        <v>13.924941988225115</v>
      </c>
      <c r="AF559" s="39">
        <v>10.87886092830087</v>
      </c>
      <c r="AG559" s="39">
        <v>6.5273165569805238</v>
      </c>
      <c r="AH559" s="35">
        <v>3306.0541557424376</v>
      </c>
      <c r="AI559" s="35">
        <v>6973.8920237046077</v>
      </c>
      <c r="AJ559" s="35">
        <v>10463.360319513686</v>
      </c>
      <c r="AK559" s="35">
        <v>2235.8698053021462</v>
      </c>
      <c r="AL559" s="35">
        <v>4691.9913825232215</v>
      </c>
      <c r="AM559" s="35">
        <v>8483.9633436043496</v>
      </c>
      <c r="AN559" s="38">
        <v>0.10220212227658799</v>
      </c>
      <c r="AO559" s="38">
        <v>9.8970124957558969E-2</v>
      </c>
      <c r="AP559" s="38">
        <v>8.2513505604598664E-2</v>
      </c>
      <c r="AQ559" s="36">
        <v>16.897702581104092</v>
      </c>
      <c r="AR559" s="36">
        <v>10.645838731183652</v>
      </c>
      <c r="AS559" s="36">
        <v>12.155966503363032</v>
      </c>
      <c r="AT559" s="36">
        <v>10.401673092158882</v>
      </c>
      <c r="AU559" s="36">
        <v>19.735170792438058</v>
      </c>
      <c r="AV559" s="36">
        <v>50.20040144185775</v>
      </c>
      <c r="AW559" s="36">
        <v>135.91567484835227</v>
      </c>
      <c r="AX559" s="36">
        <v>109.65170065614062</v>
      </c>
      <c r="AY559" s="36">
        <v>78.912481802074382</v>
      </c>
      <c r="AZ559" s="40">
        <v>0.99564652826288613</v>
      </c>
      <c r="BA559" s="40">
        <v>0.99619664845447919</v>
      </c>
      <c r="BB559" s="40">
        <v>0.99579317072609863</v>
      </c>
      <c r="BC559" s="40">
        <v>0.99534781807621697</v>
      </c>
      <c r="BD559" s="40">
        <v>0.99579386039242357</v>
      </c>
      <c r="BE559" s="40">
        <v>0.99408290684333267</v>
      </c>
      <c r="BF559" s="36">
        <v>117.41439152823646</v>
      </c>
      <c r="BG559" s="36">
        <v>121.24871020569006</v>
      </c>
      <c r="BH559" s="36">
        <v>145.4307378176793</v>
      </c>
      <c r="BJ559" s="41"/>
      <c r="BK559" s="41"/>
      <c r="BL559" s="35">
        <v>32</v>
      </c>
      <c r="BM559" s="35">
        <v>25</v>
      </c>
      <c r="BN559" s="35">
        <v>15</v>
      </c>
      <c r="BO559" s="35">
        <v>2496</v>
      </c>
      <c r="BP559" s="35">
        <v>1200</v>
      </c>
      <c r="BQ559" s="35">
        <v>360</v>
      </c>
      <c r="BR559" s="35">
        <v>4056</v>
      </c>
      <c r="BS559" s="34">
        <v>114.69300731023152</v>
      </c>
      <c r="BT559" s="35">
        <v>12</v>
      </c>
      <c r="BU559" s="35">
        <v>22</v>
      </c>
      <c r="BV559" s="35">
        <v>44</v>
      </c>
      <c r="BW559" s="35">
        <v>25</v>
      </c>
      <c r="BX559" s="37"/>
      <c r="BY559" s="40">
        <v>0.98718025735140102</v>
      </c>
      <c r="CA559" s="38">
        <v>9.801770446698041E-2</v>
      </c>
      <c r="CB559" s="38">
        <v>9.9498399696521175E-2</v>
      </c>
      <c r="CC559" s="36">
        <v>40.739072352647781</v>
      </c>
      <c r="CD559" s="36">
        <v>39.699507815650776</v>
      </c>
      <c r="CE559" s="35">
        <v>124.11324475604614</v>
      </c>
      <c r="CF559" s="36">
        <v>21.723354150401775</v>
      </c>
      <c r="CG559" s="42">
        <v>0.98718025735140102</v>
      </c>
      <c r="CH559" s="35">
        <v>3517.0975090630145</v>
      </c>
      <c r="CI559" s="42">
        <v>0.9942342395610736</v>
      </c>
      <c r="CJ559" s="42">
        <v>0.99528816582014168</v>
      </c>
      <c r="CK559" s="43">
        <v>0.84999416679142903</v>
      </c>
      <c r="CM559" s="39"/>
      <c r="CN559" s="35"/>
      <c r="CO559" s="42">
        <v>0.99431503047105385</v>
      </c>
      <c r="CQ559" s="37">
        <v>0.99755319856286284</v>
      </c>
    </row>
    <row r="560" spans="1:95" ht="11.25" customHeight="1">
      <c r="A560" s="33">
        <v>44170</v>
      </c>
      <c r="B560" s="34">
        <v>172.90209213892618</v>
      </c>
      <c r="C560" s="35">
        <v>155.83517830570537</v>
      </c>
      <c r="D560" s="35">
        <v>155.83517830570537</v>
      </c>
      <c r="E560" s="35">
        <v>144.61709099014598</v>
      </c>
      <c r="F560" s="34">
        <v>131.6507690747579</v>
      </c>
      <c r="G560" s="36">
        <v>14.163391103347143</v>
      </c>
      <c r="H560" s="34">
        <v>14.163391103347143</v>
      </c>
      <c r="I560" s="34">
        <v>3468.9468841552734</v>
      </c>
      <c r="J560" s="35">
        <v>1026.3156461997851</v>
      </c>
      <c r="K560" s="35">
        <v>307.8946938599355</v>
      </c>
      <c r="L560" s="34">
        <v>613.24146397908532</v>
      </c>
      <c r="M560" s="34">
        <v>21.249438782533009</v>
      </c>
      <c r="N560" s="35">
        <v>10.199730615615843</v>
      </c>
      <c r="O560" s="35">
        <v>18.699506128629046</v>
      </c>
      <c r="P560" s="35">
        <v>37.399012257258093</v>
      </c>
      <c r="Q560" s="34">
        <v>9407.28955078125</v>
      </c>
      <c r="R560" s="34">
        <v>355.91499010721844</v>
      </c>
      <c r="U560" s="36">
        <v>25.19381611435502</v>
      </c>
      <c r="V560" s="38">
        <v>0.99343473313996022</v>
      </c>
      <c r="W560" s="36">
        <v>15.128594522570245</v>
      </c>
      <c r="X560" s="35">
        <v>4082.1883481343589</v>
      </c>
      <c r="Y560" s="34">
        <v>2134.7365440955527</v>
      </c>
      <c r="Z560" s="35">
        <v>1947.4518040388061</v>
      </c>
      <c r="AA560" s="34">
        <v>921.13615783902083</v>
      </c>
      <c r="AB560" s="34">
        <v>17.066913833220799</v>
      </c>
      <c r="AC560" s="34">
        <v>11.218087315559387</v>
      </c>
      <c r="AD560" s="34">
        <v>12.860460996627808</v>
      </c>
      <c r="AE560" s="39">
        <v>14.075186005025623</v>
      </c>
      <c r="AF560" s="39">
        <v>10.996239066426268</v>
      </c>
      <c r="AG560" s="39">
        <v>6.5977434398557611</v>
      </c>
      <c r="AH560" s="35">
        <v>3515.284525675871</v>
      </c>
      <c r="AI560" s="35">
        <v>7411.1254209545314</v>
      </c>
      <c r="AJ560" s="35">
        <v>11113.306973521889</v>
      </c>
      <c r="AK560" s="35">
        <v>2377.6816861112779</v>
      </c>
      <c r="AL560" s="35">
        <v>4987.7171910254519</v>
      </c>
      <c r="AM560" s="35">
        <v>9013.5796221855817</v>
      </c>
      <c r="AN560" s="38">
        <v>0.10105512396969794</v>
      </c>
      <c r="AO560" s="38">
        <v>9.8222227493489619E-2</v>
      </c>
      <c r="AP560" s="38">
        <v>8.2873405859249752E-2</v>
      </c>
      <c r="AQ560" s="36">
        <v>16.814323589024895</v>
      </c>
      <c r="AR560" s="36">
        <v>10.50098605746868</v>
      </c>
      <c r="AS560" s="36">
        <v>12.09657083819978</v>
      </c>
      <c r="AT560" s="36">
        <v>10.317310076262299</v>
      </c>
      <c r="AU560" s="36">
        <v>19.582437933916307</v>
      </c>
      <c r="AV560" s="36">
        <v>49.840129065882749</v>
      </c>
      <c r="AW560" s="36">
        <v>138.36783434149032</v>
      </c>
      <c r="AX560" s="36">
        <v>111.21765512009442</v>
      </c>
      <c r="AY560" s="36">
        <v>79.08963587946316</v>
      </c>
      <c r="AZ560" s="40">
        <v>0.99571022030610934</v>
      </c>
      <c r="BA560" s="40">
        <v>0.99625088885106083</v>
      </c>
      <c r="BB560" s="40">
        <v>0.99585081467908643</v>
      </c>
      <c r="BC560" s="40">
        <v>0.99566076900178491</v>
      </c>
      <c r="BD560" s="40">
        <v>0.99607386762642602</v>
      </c>
      <c r="BE560" s="40">
        <v>0.99447055097364334</v>
      </c>
      <c r="BF560" s="36">
        <v>118.74707118857506</v>
      </c>
      <c r="BG560" s="36">
        <v>122.17193914478661</v>
      </c>
      <c r="BH560" s="36">
        <v>144.7991653725505</v>
      </c>
      <c r="BJ560" s="41"/>
      <c r="BK560" s="41"/>
      <c r="BL560" s="35">
        <v>32</v>
      </c>
      <c r="BM560" s="35">
        <v>25</v>
      </c>
      <c r="BN560" s="35">
        <v>15</v>
      </c>
      <c r="BO560" s="35">
        <v>2496</v>
      </c>
      <c r="BP560" s="35">
        <v>1200</v>
      </c>
      <c r="BQ560" s="35">
        <v>360</v>
      </c>
      <c r="BR560" s="35">
        <v>4056</v>
      </c>
      <c r="BS560" s="34">
        <v>117.47254649798076</v>
      </c>
      <c r="BT560" s="35">
        <v>12</v>
      </c>
      <c r="BU560" s="35">
        <v>22</v>
      </c>
      <c r="BV560" s="35">
        <v>44</v>
      </c>
      <c r="BW560" s="35">
        <v>25</v>
      </c>
      <c r="BX560" s="37"/>
      <c r="BY560" s="40">
        <v>0.98736910317266691</v>
      </c>
      <c r="CA560" s="38">
        <v>9.7239522199639564E-2</v>
      </c>
      <c r="CB560" s="38">
        <v>9.8603226955099502E-2</v>
      </c>
      <c r="CC560" s="36">
        <v>41.14546214540799</v>
      </c>
      <c r="CD560" s="36">
        <v>39.411880484693356</v>
      </c>
      <c r="CE560" s="35">
        <v>125.93518530110426</v>
      </c>
      <c r="CF560" s="36">
        <v>21.554691418991858</v>
      </c>
      <c r="CG560" s="42">
        <v>0.98736910317266691</v>
      </c>
      <c r="CH560" s="35">
        <v>3738.8665635481016</v>
      </c>
      <c r="CI560" s="42">
        <v>0.99431660948007516</v>
      </c>
      <c r="CJ560" s="42">
        <v>0.99560252567716745</v>
      </c>
      <c r="CK560" s="43">
        <v>0.84977629357563844</v>
      </c>
      <c r="CM560" s="39"/>
      <c r="CN560" s="35"/>
      <c r="CO560" s="42">
        <v>0.99435916925745382</v>
      </c>
      <c r="CQ560" s="37">
        <v>0.99343473313996022</v>
      </c>
    </row>
    <row r="561" spans="1:95" ht="11.25" customHeight="1">
      <c r="A561" s="33">
        <v>44169</v>
      </c>
      <c r="B561" s="34">
        <v>173.15893411636353</v>
      </c>
      <c r="C561" s="35">
        <v>156.13525760173798</v>
      </c>
      <c r="D561" s="35">
        <v>156.13525760173798</v>
      </c>
      <c r="E561" s="35">
        <v>145.01007606585821</v>
      </c>
      <c r="F561" s="34">
        <v>132.12856022516885</v>
      </c>
      <c r="G561" s="36">
        <v>14.190523147583008</v>
      </c>
      <c r="H561" s="34">
        <v>14.190523147583008</v>
      </c>
      <c r="I561" s="34">
        <v>3470.8647079467773</v>
      </c>
      <c r="J561" s="35">
        <v>1026.8830496883957</v>
      </c>
      <c r="K561" s="35">
        <v>308.06491490651871</v>
      </c>
      <c r="L561" s="34">
        <v>611.2049229939779</v>
      </c>
      <c r="M561" s="34">
        <v>21.92149829864502</v>
      </c>
      <c r="N561" s="35">
        <v>10.522319183349609</v>
      </c>
      <c r="O561" s="35">
        <v>19.290918502807617</v>
      </c>
      <c r="P561" s="35">
        <v>38.581837005615235</v>
      </c>
      <c r="Q561" s="34">
        <v>9624.2797241210938</v>
      </c>
      <c r="R561" s="34">
        <v>357.5518267949422</v>
      </c>
      <c r="U561" s="36">
        <v>25.293050430439141</v>
      </c>
      <c r="V561" s="38">
        <v>0.99009328297692689</v>
      </c>
      <c r="W561" s="36">
        <v>15.607069084573778</v>
      </c>
      <c r="X561" s="35">
        <v>4082.0696309407554</v>
      </c>
      <c r="Y561" s="34">
        <v>2135.9167433518628</v>
      </c>
      <c r="Z561" s="35">
        <v>1946.1528875888923</v>
      </c>
      <c r="AA561" s="34">
        <v>919.26983790049667</v>
      </c>
      <c r="AB561" s="34">
        <v>17.023676514625549</v>
      </c>
      <c r="AC561" s="34">
        <v>11.12518153587977</v>
      </c>
      <c r="AD561" s="34">
        <v>12.680124849081039</v>
      </c>
      <c r="AE561" s="39">
        <v>14.082967538583711</v>
      </c>
      <c r="AF561" s="39">
        <v>11.002318389518525</v>
      </c>
      <c r="AG561" s="39">
        <v>6.6013910337111152</v>
      </c>
      <c r="AH561" s="35">
        <v>3607.8279425646051</v>
      </c>
      <c r="AI561" s="35">
        <v>7616.4527132896183</v>
      </c>
      <c r="AJ561" s="35">
        <v>11435.918262159255</v>
      </c>
      <c r="AK561" s="35">
        <v>2439.4310316269416</v>
      </c>
      <c r="AL561" s="35">
        <v>5122.0383956609203</v>
      </c>
      <c r="AM561" s="35">
        <v>9268.8659662023565</v>
      </c>
      <c r="AN561" s="38">
        <v>0.10081156100520898</v>
      </c>
      <c r="AO561" s="38">
        <v>9.8254515403763842E-2</v>
      </c>
      <c r="AP561" s="38">
        <v>8.355122455441108E-2</v>
      </c>
      <c r="AQ561" s="36">
        <v>16.777642742771988</v>
      </c>
      <c r="AR561" s="36">
        <v>10.431279401518095</v>
      </c>
      <c r="AS561" s="36">
        <v>11.972597759754136</v>
      </c>
      <c r="AT561" s="36">
        <v>10.345017528946988</v>
      </c>
      <c r="AU561" s="36">
        <v>19.616671925077892</v>
      </c>
      <c r="AV561" s="36">
        <v>49.859674049063692</v>
      </c>
      <c r="AW561" s="36">
        <v>138.31202914924978</v>
      </c>
      <c r="AX561" s="36">
        <v>110.86840630042454</v>
      </c>
      <c r="AY561" s="36">
        <v>78.227374351946821</v>
      </c>
      <c r="AZ561" s="40">
        <v>0.99568656828296065</v>
      </c>
      <c r="BA561" s="40">
        <v>0.99623374191822744</v>
      </c>
      <c r="BB561" s="40">
        <v>0.9958374803189195</v>
      </c>
      <c r="BC561" s="40">
        <v>0.99575924984358022</v>
      </c>
      <c r="BD561" s="40">
        <v>0.99617014352299749</v>
      </c>
      <c r="BE561" s="40">
        <v>0.99462073631975378</v>
      </c>
      <c r="BF561" s="36">
        <v>119.0339667429607</v>
      </c>
      <c r="BG561" s="36">
        <v>122.13179160965375</v>
      </c>
      <c r="BH561" s="36">
        <v>143.62446587704096</v>
      </c>
      <c r="BJ561" s="41"/>
      <c r="BK561" s="41"/>
      <c r="BL561" s="35">
        <v>32</v>
      </c>
      <c r="BM561" s="35">
        <v>25</v>
      </c>
      <c r="BN561" s="35">
        <v>15</v>
      </c>
      <c r="BO561" s="35">
        <v>2496</v>
      </c>
      <c r="BP561" s="35">
        <v>1200</v>
      </c>
      <c r="BQ561" s="35">
        <v>360</v>
      </c>
      <c r="BR561" s="35">
        <v>4056</v>
      </c>
      <c r="BS561" s="34">
        <v>117.95025237401326</v>
      </c>
      <c r="BT561" s="35">
        <v>12</v>
      </c>
      <c r="BU561" s="35">
        <v>22</v>
      </c>
      <c r="BV561" s="35">
        <v>44</v>
      </c>
      <c r="BW561" s="35">
        <v>25</v>
      </c>
      <c r="BX561" s="37"/>
      <c r="BY561" s="40">
        <v>0.98729601553945201</v>
      </c>
      <c r="CA561" s="38">
        <v>9.723165258061886E-2</v>
      </c>
      <c r="CB561" s="38">
        <v>9.8523056112698765E-2</v>
      </c>
      <c r="CC561" s="36">
        <v>40.828982899586357</v>
      </c>
      <c r="CD561" s="36">
        <v>39.181519904044222</v>
      </c>
      <c r="CE561" s="35">
        <v>125.63878450103155</v>
      </c>
      <c r="CF561" s="36">
        <v>21.59400997579846</v>
      </c>
      <c r="CG561" s="42">
        <v>0.98729601553945201</v>
      </c>
      <c r="CH561" s="35">
        <v>3839.2647134040426</v>
      </c>
      <c r="CI561" s="42">
        <v>0.99429018316395057</v>
      </c>
      <c r="CJ561" s="42">
        <v>0.99570857365718157</v>
      </c>
      <c r="CK561" s="43">
        <v>0.85027082380926478</v>
      </c>
      <c r="CM561" s="39"/>
      <c r="CN561" s="35"/>
      <c r="CO561" s="42">
        <v>0.99434887964951302</v>
      </c>
      <c r="CQ561" s="37">
        <v>0.99009328297692689</v>
      </c>
    </row>
    <row r="562" spans="1:95" ht="11.25" customHeight="1">
      <c r="A562" s="33">
        <v>44168</v>
      </c>
      <c r="B562" s="34">
        <v>172.7839674949646</v>
      </c>
      <c r="C562" s="35">
        <v>155.70942433675131</v>
      </c>
      <c r="D562" s="35">
        <v>155.70942433675131</v>
      </c>
      <c r="E562" s="35">
        <v>144.52781754732132</v>
      </c>
      <c r="F562" s="34">
        <v>131.79128503799438</v>
      </c>
      <c r="G562" s="36">
        <v>13.904160916805267</v>
      </c>
      <c r="H562" s="34">
        <v>13.904160916805267</v>
      </c>
      <c r="I562" s="34">
        <v>3469.8584035237632</v>
      </c>
      <c r="J562" s="35">
        <v>1000.7128695848402</v>
      </c>
      <c r="K562" s="35">
        <v>311.23683200910796</v>
      </c>
      <c r="L562" s="34">
        <v>613.14900525410974</v>
      </c>
      <c r="M562" s="34">
        <v>22.222108960151672</v>
      </c>
      <c r="N562" s="35">
        <v>10.666612300872803</v>
      </c>
      <c r="O562" s="35">
        <v>19.555455884933473</v>
      </c>
      <c r="P562" s="35">
        <v>39.110911769866945</v>
      </c>
      <c r="Q562" s="34">
        <v>9616.9075927734375</v>
      </c>
      <c r="R562" s="34">
        <v>355.99184004465741</v>
      </c>
      <c r="U562" s="36">
        <v>25.280099842283462</v>
      </c>
      <c r="V562" s="38">
        <v>0.99052859492712819</v>
      </c>
      <c r="W562" s="36">
        <v>15.781545465788243</v>
      </c>
      <c r="X562" s="35">
        <v>4083.007408777873</v>
      </c>
      <c r="Y562" s="34">
        <v>2157.9087019298149</v>
      </c>
      <c r="Z562" s="35">
        <v>1925.0987068480579</v>
      </c>
      <c r="AA562" s="34">
        <v>924.3858372632177</v>
      </c>
      <c r="AB562" s="34">
        <v>17.074543158213299</v>
      </c>
      <c r="AC562" s="34">
        <v>11.181606789429983</v>
      </c>
      <c r="AD562" s="34">
        <v>12.612593253453573</v>
      </c>
      <c r="AE562" s="39">
        <v>14.227969463273505</v>
      </c>
      <c r="AF562" s="39">
        <v>10.721923602694716</v>
      </c>
      <c r="AG562" s="39">
        <v>6.6693606859094556</v>
      </c>
      <c r="AH562" s="35">
        <v>3675.7318727390766</v>
      </c>
      <c r="AI562" s="35">
        <v>7633.8007291928934</v>
      </c>
      <c r="AJ562" s="35">
        <v>11488.894969926361</v>
      </c>
      <c r="AK562" s="35">
        <v>2469.9680033695759</v>
      </c>
      <c r="AL562" s="35">
        <v>5181.0740247327767</v>
      </c>
      <c r="AM562" s="35">
        <v>9300.1450348833332</v>
      </c>
      <c r="AN562" s="38">
        <v>0.10209066353332594</v>
      </c>
      <c r="AO562" s="38">
        <v>9.6193037555200755E-2</v>
      </c>
      <c r="AP562" s="38">
        <v>8.4748862666348776E-2</v>
      </c>
      <c r="AQ562" s="36">
        <v>16.912359333552448</v>
      </c>
      <c r="AR562" s="36">
        <v>10.572270845143526</v>
      </c>
      <c r="AS562" s="36">
        <v>11.826903716481834</v>
      </c>
      <c r="AT562" s="36">
        <v>10.468468140571211</v>
      </c>
      <c r="AU562" s="36">
        <v>19.166499532198838</v>
      </c>
      <c r="AV562" s="36">
        <v>50.914443784012029</v>
      </c>
      <c r="AW562" s="36">
        <v>138.04602804370919</v>
      </c>
      <c r="AX562" s="36">
        <v>110.40686718099184</v>
      </c>
      <c r="AY562" s="36">
        <v>77.95021976028525</v>
      </c>
      <c r="AZ562" s="40">
        <v>0.99568147753885028</v>
      </c>
      <c r="BA562" s="40">
        <v>0.9962255980533028</v>
      </c>
      <c r="BB562" s="40">
        <v>0.99579459120011915</v>
      </c>
      <c r="BC562" s="40">
        <v>0.99576169888586019</v>
      </c>
      <c r="BD562" s="40">
        <v>0.99630067058669602</v>
      </c>
      <c r="BE562" s="40">
        <v>0.99452541400235805</v>
      </c>
      <c r="BF562" s="36">
        <v>117.54258014086453</v>
      </c>
      <c r="BG562" s="36">
        <v>124.74915342094019</v>
      </c>
      <c r="BH562" s="36">
        <v>141.5948205375131</v>
      </c>
      <c r="BJ562" s="41"/>
      <c r="BK562" s="41"/>
      <c r="BL562" s="35">
        <v>32</v>
      </c>
      <c r="BM562" s="35">
        <v>24.114583333333332</v>
      </c>
      <c r="BN562" s="35">
        <v>15</v>
      </c>
      <c r="BO562" s="35">
        <v>2496</v>
      </c>
      <c r="BP562" s="35">
        <v>1157.5</v>
      </c>
      <c r="BQ562" s="35">
        <v>360</v>
      </c>
      <c r="BR562" s="35">
        <v>4013.5</v>
      </c>
      <c r="BS562" s="34">
        <v>117.8523310025533</v>
      </c>
      <c r="BT562" s="35">
        <v>12</v>
      </c>
      <c r="BU562" s="35">
        <v>22</v>
      </c>
      <c r="BV562" s="35">
        <v>44</v>
      </c>
      <c r="BW562" s="35">
        <v>25</v>
      </c>
      <c r="BX562" s="37"/>
      <c r="BY562" s="40">
        <v>0.98721919477811526</v>
      </c>
      <c r="CA562" s="38">
        <v>9.7428735081609541E-2</v>
      </c>
      <c r="CB562" s="38">
        <v>9.8834266278612679E-2</v>
      </c>
      <c r="CC562" s="36">
        <v>40.868743201096855</v>
      </c>
      <c r="CD562" s="36">
        <v>39.311533895177803</v>
      </c>
      <c r="CE562" s="35">
        <v>125.38810087001627</v>
      </c>
      <c r="CF562" s="36">
        <v>21.750419540495781</v>
      </c>
      <c r="CG562" s="42">
        <v>0.98721919477811526</v>
      </c>
      <c r="CH562" s="35">
        <v>3864.5036832183009</v>
      </c>
      <c r="CI562" s="42">
        <v>0.99424968617402232</v>
      </c>
      <c r="CJ562" s="42">
        <v>0.99573636424876732</v>
      </c>
      <c r="CK562" s="43">
        <v>0.84982907355594595</v>
      </c>
      <c r="CM562" s="39"/>
      <c r="CN562" s="35"/>
      <c r="CO562" s="42">
        <v>0.9943079474986497</v>
      </c>
      <c r="CQ562" s="37">
        <v>0.99052859492712819</v>
      </c>
    </row>
    <row r="563" spans="1:95" ht="11.25" customHeight="1">
      <c r="A563" s="33">
        <v>44167</v>
      </c>
      <c r="B563" s="34">
        <v>170.89554500579834</v>
      </c>
      <c r="C563" s="35">
        <v>153.7770731250445</v>
      </c>
      <c r="D563" s="35">
        <v>153.7770731250445</v>
      </c>
      <c r="E563" s="35">
        <v>142.58349377910295</v>
      </c>
      <c r="F563" s="34">
        <v>130.03614155451456</v>
      </c>
      <c r="G563" s="36">
        <v>13.945428649584452</v>
      </c>
      <c r="H563" s="34">
        <v>13.945428649584452</v>
      </c>
      <c r="I563" s="34">
        <v>3473.9470926920571</v>
      </c>
      <c r="J563" s="35">
        <v>998.4997631689746</v>
      </c>
      <c r="K563" s="35">
        <v>312.03117599030458</v>
      </c>
      <c r="L563" s="34">
        <v>612.97831408182776</v>
      </c>
      <c r="M563" s="34">
        <v>22.584179759025574</v>
      </c>
      <c r="N563" s="35">
        <v>10.840406284332275</v>
      </c>
      <c r="O563" s="35">
        <v>19.874078187942505</v>
      </c>
      <c r="P563" s="35">
        <v>39.74815637588501</v>
      </c>
      <c r="Q563" s="34">
        <v>9526.4375</v>
      </c>
      <c r="R563" s="34">
        <v>351.63970406850177</v>
      </c>
      <c r="U563" s="36">
        <v>25.656097553394464</v>
      </c>
      <c r="V563" s="38">
        <v>0.97798278991741516</v>
      </c>
      <c r="W563" s="36">
        <v>16.033415282814804</v>
      </c>
      <c r="X563" s="35">
        <v>4086.9254067738848</v>
      </c>
      <c r="Y563" s="34">
        <v>2163.416153532778</v>
      </c>
      <c r="Z563" s="35">
        <v>1923.509253241107</v>
      </c>
      <c r="AA563" s="34">
        <v>925.00949007213239</v>
      </c>
      <c r="AB563" s="34">
        <v>17.118471880753834</v>
      </c>
      <c r="AC563" s="34">
        <v>11.193579345941544</v>
      </c>
      <c r="AD563" s="34">
        <v>12.675418903430304</v>
      </c>
      <c r="AE563" s="39">
        <v>14.264282330985349</v>
      </c>
      <c r="AF563" s="39">
        <v>10.698211748239013</v>
      </c>
      <c r="AG563" s="39">
        <v>6.6863823426493845</v>
      </c>
      <c r="AH563" s="35">
        <v>3644.3636172286024</v>
      </c>
      <c r="AI563" s="35">
        <v>7556.8120679556432</v>
      </c>
      <c r="AJ563" s="35">
        <v>11383.306804295366</v>
      </c>
      <c r="AK563" s="35">
        <v>2446.5615925703451</v>
      </c>
      <c r="AL563" s="35">
        <v>5133.3236747866003</v>
      </c>
      <c r="AM563" s="35">
        <v>9210.2277446754961</v>
      </c>
      <c r="AN563" s="38">
        <v>0.10241531229862633</v>
      </c>
      <c r="AO563" s="38">
        <v>9.6281378406071219E-2</v>
      </c>
      <c r="AP563" s="38">
        <v>8.5465908885403008E-2</v>
      </c>
      <c r="AQ563" s="36">
        <v>16.946018262100612</v>
      </c>
      <c r="AR563" s="36">
        <v>10.58897402792649</v>
      </c>
      <c r="AS563" s="36">
        <v>11.880565248852916</v>
      </c>
      <c r="AT563" s="36">
        <v>10.631843011369586</v>
      </c>
      <c r="AU563" s="36">
        <v>19.368040141425606</v>
      </c>
      <c r="AV563" s="36">
        <v>51.719057469619301</v>
      </c>
      <c r="AW563" s="36">
        <v>136.21227448440689</v>
      </c>
      <c r="AX563" s="36">
        <v>108.66760681949597</v>
      </c>
      <c r="AY563" s="36">
        <v>76.511991075726243</v>
      </c>
      <c r="AZ563" s="40">
        <v>0.99556912594506008</v>
      </c>
      <c r="BA563" s="40">
        <v>0.99612841904250882</v>
      </c>
      <c r="BB563" s="40">
        <v>0.9956843459816872</v>
      </c>
      <c r="BC563" s="40">
        <v>0.99565437345061891</v>
      </c>
      <c r="BD563" s="40">
        <v>0.99622699806821924</v>
      </c>
      <c r="BE563" s="40">
        <v>0.99438460601590239</v>
      </c>
      <c r="BF563" s="36">
        <v>117.16997908486535</v>
      </c>
      <c r="BG563" s="36">
        <v>124.63469259226264</v>
      </c>
      <c r="BH563" s="36">
        <v>140.40686112740232</v>
      </c>
      <c r="BJ563" s="41"/>
      <c r="BK563" s="41"/>
      <c r="BL563" s="35">
        <v>32</v>
      </c>
      <c r="BM563" s="35">
        <v>24</v>
      </c>
      <c r="BN563" s="35">
        <v>15</v>
      </c>
      <c r="BO563" s="35">
        <v>2496</v>
      </c>
      <c r="BP563" s="35">
        <v>1152</v>
      </c>
      <c r="BQ563" s="35">
        <v>360</v>
      </c>
      <c r="BR563" s="35">
        <v>4008</v>
      </c>
      <c r="BS563" s="34">
        <v>116.04152305920918</v>
      </c>
      <c r="BT563" s="35">
        <v>12</v>
      </c>
      <c r="BU563" s="35">
        <v>22</v>
      </c>
      <c r="BV563" s="35">
        <v>44</v>
      </c>
      <c r="BW563" s="35">
        <v>25</v>
      </c>
      <c r="BX563" s="37"/>
      <c r="BY563" s="40">
        <v>0.98687695811337373</v>
      </c>
      <c r="CA563" s="38">
        <v>9.774054890689296E-2</v>
      </c>
      <c r="CB563" s="38">
        <v>9.9129863927123377E-2</v>
      </c>
      <c r="CC563" s="36">
        <v>40.987470130125679</v>
      </c>
      <c r="CD563" s="36">
        <v>39.415557538880016</v>
      </c>
      <c r="CE563" s="35">
        <v>123.65637845520469</v>
      </c>
      <c r="CF563" s="36">
        <v>22.068602042468964</v>
      </c>
      <c r="CG563" s="42">
        <v>0.98687695811337373</v>
      </c>
      <c r="CH563" s="35">
        <v>3826.3195101030251</v>
      </c>
      <c r="CI563" s="42">
        <v>0.99409767540337546</v>
      </c>
      <c r="CJ563" s="42">
        <v>0.99563445053869648</v>
      </c>
      <c r="CK563" s="43">
        <v>0.85001480255405559</v>
      </c>
      <c r="CM563" s="39"/>
      <c r="CN563" s="35"/>
      <c r="CO563" s="42">
        <v>0.99422467961028227</v>
      </c>
      <c r="CQ563" s="37">
        <v>0.97798278991741516</v>
      </c>
    </row>
    <row r="564" spans="1:95" ht="11.25" customHeight="1">
      <c r="A564" s="33">
        <v>44166</v>
      </c>
      <c r="B564" s="34">
        <v>170.10421832402548</v>
      </c>
      <c r="C564" s="35">
        <v>153.11660893758139</v>
      </c>
      <c r="D564" s="35">
        <v>153.11660893758139</v>
      </c>
      <c r="E564" s="35">
        <v>142.05618468920392</v>
      </c>
      <c r="F564" s="34">
        <v>129.14787443478903</v>
      </c>
      <c r="G564" s="36">
        <v>14.068058013916016</v>
      </c>
      <c r="H564" s="34">
        <v>14.068058013916016</v>
      </c>
      <c r="I564" s="34">
        <v>3468.6455942789712</v>
      </c>
      <c r="J564" s="35">
        <v>996.97597919395582</v>
      </c>
      <c r="K564" s="35">
        <v>311.55499349811117</v>
      </c>
      <c r="L564" s="34">
        <v>612.72449366251624</v>
      </c>
      <c r="M564" s="34">
        <v>22.486920396486919</v>
      </c>
      <c r="N564" s="35">
        <v>10.793721790313722</v>
      </c>
      <c r="O564" s="35">
        <v>19.788489948908488</v>
      </c>
      <c r="P564" s="35">
        <v>39.576979897816976</v>
      </c>
      <c r="Q564" s="34">
        <v>9338.5706685384121</v>
      </c>
      <c r="R564" s="34">
        <v>349.62587642669678</v>
      </c>
      <c r="U564" s="36">
        <v>25.604802414222995</v>
      </c>
      <c r="V564" s="38">
        <v>0.9796830816618054</v>
      </c>
      <c r="W564" s="36">
        <v>15.964366959326281</v>
      </c>
      <c r="X564" s="35">
        <v>4081.3700879414873</v>
      </c>
      <c r="Y564" s="34">
        <v>2160.1146215869044</v>
      </c>
      <c r="Z564" s="35">
        <v>1921.2554663545832</v>
      </c>
      <c r="AA564" s="34">
        <v>924.27948716062747</v>
      </c>
      <c r="AB564" s="34">
        <v>16.987609386444092</v>
      </c>
      <c r="AC564" s="34">
        <v>11.060424248377482</v>
      </c>
      <c r="AD564" s="34">
        <v>12.671987076600393</v>
      </c>
      <c r="AE564" s="39">
        <v>14.242513988485083</v>
      </c>
      <c r="AF564" s="39">
        <v>10.681885491363813</v>
      </c>
      <c r="AG564" s="39">
        <v>6.6761784321023825</v>
      </c>
      <c r="AH564" s="35">
        <v>3581.9859448906927</v>
      </c>
      <c r="AI564" s="35">
        <v>7424.3575922727268</v>
      </c>
      <c r="AJ564" s="35">
        <v>11179.332788254833</v>
      </c>
      <c r="AK564" s="35">
        <v>2404.9966669580563</v>
      </c>
      <c r="AL564" s="35">
        <v>5044.5313097920362</v>
      </c>
      <c r="AM564" s="35">
        <v>9047.1148108661073</v>
      </c>
      <c r="AN564" s="38">
        <v>0.10292108865445111</v>
      </c>
      <c r="AO564" s="38">
        <v>9.6544109314238291E-2</v>
      </c>
      <c r="AP564" s="38">
        <v>8.5501397655688149E-2</v>
      </c>
      <c r="AQ564" s="36">
        <v>16.849300809496739</v>
      </c>
      <c r="AR564" s="36">
        <v>10.479472487320509</v>
      </c>
      <c r="AS564" s="36">
        <v>11.888754337205606</v>
      </c>
      <c r="AT564" s="36">
        <v>10.771272545758023</v>
      </c>
      <c r="AU564" s="36">
        <v>19.628191592945583</v>
      </c>
      <c r="AV564" s="36">
        <v>52.435770525611154</v>
      </c>
      <c r="AW564" s="36">
        <v>135.57134089104869</v>
      </c>
      <c r="AX564" s="36">
        <v>108.39462470026098</v>
      </c>
      <c r="AY564" s="36">
        <v>76.496282393238985</v>
      </c>
      <c r="AZ564" s="40">
        <v>0.9955119597716674</v>
      </c>
      <c r="BA564" s="40">
        <v>0.99607723914598445</v>
      </c>
      <c r="BB564" s="40">
        <v>0.99562545842236005</v>
      </c>
      <c r="BC564" s="40">
        <v>0.99552129418982438</v>
      </c>
      <c r="BD564" s="40">
        <v>0.99610901580591937</v>
      </c>
      <c r="BE564" s="40">
        <v>0.99420414445690097</v>
      </c>
      <c r="BF564" s="36">
        <v>116.5941806182112</v>
      </c>
      <c r="BG564" s="36">
        <v>124.29551720179622</v>
      </c>
      <c r="BH564" s="36">
        <v>140.3485829357279</v>
      </c>
      <c r="BJ564" s="41"/>
      <c r="BK564" s="41"/>
      <c r="BL564" s="35">
        <v>32</v>
      </c>
      <c r="BM564" s="35">
        <v>24</v>
      </c>
      <c r="BN564" s="35">
        <v>15</v>
      </c>
      <c r="BO564" s="35">
        <v>2496</v>
      </c>
      <c r="BP564" s="35">
        <v>1152</v>
      </c>
      <c r="BQ564" s="35">
        <v>360</v>
      </c>
      <c r="BR564" s="35">
        <v>4008</v>
      </c>
      <c r="BS564" s="34">
        <v>115.06776316960652</v>
      </c>
      <c r="BT564" s="35">
        <v>12</v>
      </c>
      <c r="BU564" s="35">
        <v>22</v>
      </c>
      <c r="BV564" s="35">
        <v>44</v>
      </c>
      <c r="BW564" s="35">
        <v>25</v>
      </c>
      <c r="BX564" s="37"/>
      <c r="BY564" s="40">
        <v>0.98670898714173771</v>
      </c>
      <c r="CA564" s="38">
        <v>9.809330470578094E-2</v>
      </c>
      <c r="CB564" s="38">
        <v>9.9523541508872326E-2</v>
      </c>
      <c r="CC564" s="36">
        <v>40.720020711421967</v>
      </c>
      <c r="CD564" s="36">
        <v>39.217527634022851</v>
      </c>
      <c r="CE564" s="35">
        <v>123.20606272403654</v>
      </c>
      <c r="CF564" s="36">
        <v>22.364265965149837</v>
      </c>
      <c r="CG564" s="42">
        <v>0.98670898714173771</v>
      </c>
      <c r="CH564" s="35">
        <v>3760.262744890103</v>
      </c>
      <c r="CI564" s="42">
        <v>0.99401985395115144</v>
      </c>
      <c r="CJ564" s="42">
        <v>0.99549862114970711</v>
      </c>
      <c r="CK564" s="43">
        <v>0.84987284160463017</v>
      </c>
      <c r="CM564" s="39"/>
      <c r="CN564" s="35"/>
      <c r="CO564" s="42">
        <v>0.99414730480068281</v>
      </c>
      <c r="CQ564" s="37">
        <v>0.9796830816618054</v>
      </c>
    </row>
    <row r="565" spans="1:95" ht="11.25" customHeight="1">
      <c r="A565" s="33">
        <v>44165</v>
      </c>
      <c r="B565" s="34">
        <v>167.99695110321045</v>
      </c>
      <c r="C565" s="35">
        <v>150.8899014790853</v>
      </c>
      <c r="D565" s="35">
        <v>150.8899014790853</v>
      </c>
      <c r="E565" s="35">
        <v>139.52587080995244</v>
      </c>
      <c r="F565" s="34">
        <v>126.68666974703471</v>
      </c>
      <c r="G565" s="36">
        <v>14.151019702355066</v>
      </c>
      <c r="H565" s="34">
        <v>14.151019702355066</v>
      </c>
      <c r="I565" s="34">
        <v>3472.4600092569985</v>
      </c>
      <c r="J565" s="35">
        <v>998.07233799003552</v>
      </c>
      <c r="K565" s="35">
        <v>311.8976056218861</v>
      </c>
      <c r="L565" s="34">
        <v>613.25561777750647</v>
      </c>
      <c r="M565" s="34">
        <v>21.707176446914673</v>
      </c>
      <c r="N565" s="35">
        <v>10.419444694519042</v>
      </c>
      <c r="O565" s="35">
        <v>19.102315273284912</v>
      </c>
      <c r="P565" s="35">
        <v>38.204630546569824</v>
      </c>
      <c r="Q565" s="34">
        <v>8720.307861328125</v>
      </c>
      <c r="R565" s="34">
        <v>344.92445945739746</v>
      </c>
      <c r="U565" s="36">
        <v>25.580028560426499</v>
      </c>
      <c r="V565" s="38">
        <v>0.98050553413575547</v>
      </c>
      <c r="W565" s="36">
        <v>15.410795446384451</v>
      </c>
      <c r="X565" s="35">
        <v>4085.7156270345049</v>
      </c>
      <c r="Y565" s="34">
        <v>2162.4900656450768</v>
      </c>
      <c r="Z565" s="35">
        <v>1923.2255613894281</v>
      </c>
      <c r="AA565" s="34">
        <v>925.15322339939257</v>
      </c>
      <c r="AB565" s="34">
        <v>17.107049624125164</v>
      </c>
      <c r="AC565" s="34">
        <v>11.364030669132868</v>
      </c>
      <c r="AD565" s="34">
        <v>12.821689784526825</v>
      </c>
      <c r="AE565" s="39">
        <v>14.258176257000507</v>
      </c>
      <c r="AF565" s="39">
        <v>10.693632192750382</v>
      </c>
      <c r="AG565" s="39">
        <v>6.6835201204689882</v>
      </c>
      <c r="AH565" s="35">
        <v>3378.3632900725474</v>
      </c>
      <c r="AI565" s="35">
        <v>7002.3959046021446</v>
      </c>
      <c r="AJ565" s="35">
        <v>10544.335873032773</v>
      </c>
      <c r="AK565" s="35">
        <v>2268.3329461466437</v>
      </c>
      <c r="AL565" s="35">
        <v>4757.7939342960271</v>
      </c>
      <c r="AM565" s="35">
        <v>8533.0666059897048</v>
      </c>
      <c r="AN565" s="38">
        <v>0.1043277950116113</v>
      </c>
      <c r="AO565" s="38">
        <v>9.7660513078263456E-2</v>
      </c>
      <c r="AP565" s="38">
        <v>8.5684464727299181E-2</v>
      </c>
      <c r="AQ565" s="36">
        <v>16.941024936135687</v>
      </c>
      <c r="AR565" s="36">
        <v>10.751011011721213</v>
      </c>
      <c r="AS565" s="36">
        <v>12.012730519565832</v>
      </c>
      <c r="AT565" s="36">
        <v>11.045612733780169</v>
      </c>
      <c r="AU565" s="36">
        <v>20.128462438325919</v>
      </c>
      <c r="AV565" s="36">
        <v>53.770953741741955</v>
      </c>
      <c r="AW565" s="36">
        <v>134.00283908153222</v>
      </c>
      <c r="AX565" s="36">
        <v>107.36340834705007</v>
      </c>
      <c r="AY565" s="36">
        <v>76.480940698922836</v>
      </c>
      <c r="AZ565" s="40">
        <v>0.99540656290681706</v>
      </c>
      <c r="BA565" s="40">
        <v>0.99598504778956731</v>
      </c>
      <c r="BB565" s="40">
        <v>0.99552275491207898</v>
      </c>
      <c r="BC565" s="40">
        <v>0.99513051523033946</v>
      </c>
      <c r="BD565" s="40">
        <v>0.99576937069652549</v>
      </c>
      <c r="BE565" s="40">
        <v>0.99369851939231346</v>
      </c>
      <c r="BF565" s="36">
        <v>115.0220801528916</v>
      </c>
      <c r="BG565" s="36">
        <v>122.87463604029406</v>
      </c>
      <c r="BH565" s="36">
        <v>140.04872456391485</v>
      </c>
      <c r="BJ565" s="41"/>
      <c r="BK565" s="41"/>
      <c r="BL565" s="35">
        <v>32</v>
      </c>
      <c r="BM565" s="35">
        <v>24</v>
      </c>
      <c r="BN565" s="35">
        <v>15</v>
      </c>
      <c r="BO565" s="35">
        <v>2496</v>
      </c>
      <c r="BP565" s="35">
        <v>1152</v>
      </c>
      <c r="BQ565" s="35">
        <v>360</v>
      </c>
      <c r="BR565" s="35">
        <v>4008</v>
      </c>
      <c r="BS565" s="34">
        <v>112.50736093521118</v>
      </c>
      <c r="BT565" s="35">
        <v>12</v>
      </c>
      <c r="BU565" s="35">
        <v>22</v>
      </c>
      <c r="BV565" s="35">
        <v>44</v>
      </c>
      <c r="BW565" s="35">
        <v>25</v>
      </c>
      <c r="BX565" s="37"/>
      <c r="BY565" s="40">
        <v>0.9863971023223691</v>
      </c>
      <c r="CA565" s="38">
        <v>9.9211331947450049E-2</v>
      </c>
      <c r="CB565" s="38">
        <v>0.10073689987948328</v>
      </c>
      <c r="CC565" s="36">
        <v>41.292770077784859</v>
      </c>
      <c r="CD565" s="36">
        <v>39.704766467422729</v>
      </c>
      <c r="CE565" s="35">
        <v>122.15787690343596</v>
      </c>
      <c r="CF565" s="36">
        <v>22.933997336804431</v>
      </c>
      <c r="CG565" s="42">
        <v>0.9863971023223691</v>
      </c>
      <c r="CH565" s="35">
        <v>3546.5672714688967</v>
      </c>
      <c r="CI565" s="42">
        <v>0.99387938398305808</v>
      </c>
      <c r="CJ565" s="42">
        <v>0.99510582964543493</v>
      </c>
      <c r="CK565" s="43">
        <v>0.84990252044961345</v>
      </c>
      <c r="CM565" s="39"/>
      <c r="CN565" s="35"/>
      <c r="CO565" s="42">
        <v>0.99399820694658914</v>
      </c>
      <c r="CQ565" s="37">
        <v>0.98050553413575547</v>
      </c>
    </row>
    <row r="566" spans="1:95" ht="11.25" customHeight="1">
      <c r="A566" s="33">
        <v>44164</v>
      </c>
      <c r="B566" s="34">
        <v>167.67831341425577</v>
      </c>
      <c r="C566" s="35">
        <v>150.46045355002084</v>
      </c>
      <c r="D566" s="35">
        <v>150.46045355002084</v>
      </c>
      <c r="E566" s="35">
        <v>138.99374800920486</v>
      </c>
      <c r="F566" s="34">
        <v>126.06817491849263</v>
      </c>
      <c r="G566" s="36">
        <v>13.978944232066473</v>
      </c>
      <c r="H566" s="34">
        <v>13.978944232066473</v>
      </c>
      <c r="I566" s="34">
        <v>3473.8034795125327</v>
      </c>
      <c r="J566" s="35">
        <v>998.45848512935072</v>
      </c>
      <c r="K566" s="35">
        <v>312.01827660292207</v>
      </c>
      <c r="L566" s="34">
        <v>614.14529037475586</v>
      </c>
      <c r="M566" s="34">
        <v>21.428018689155579</v>
      </c>
      <c r="N566" s="35">
        <v>10.285448970794677</v>
      </c>
      <c r="O566" s="35">
        <v>18.85665644645691</v>
      </c>
      <c r="P566" s="35">
        <v>37.713312892913819</v>
      </c>
      <c r="Q566" s="34">
        <v>8553.1523691813145</v>
      </c>
      <c r="R566" s="34">
        <v>343.42998154958087</v>
      </c>
      <c r="U566" s="36">
        <v>25.45338215651336</v>
      </c>
      <c r="V566" s="38">
        <v>0.9847229354610646</v>
      </c>
      <c r="W566" s="36">
        <v>15.212610154408894</v>
      </c>
      <c r="X566" s="35">
        <v>4087.9487698872886</v>
      </c>
      <c r="Y566" s="34">
        <v>2163.32671778026</v>
      </c>
      <c r="Z566" s="35">
        <v>1924.6220521070286</v>
      </c>
      <c r="AA566" s="34">
        <v>926.16356697767787</v>
      </c>
      <c r="AB566" s="34">
        <v>17.217859864234924</v>
      </c>
      <c r="AC566" s="34">
        <v>11.466705540815989</v>
      </c>
      <c r="AD566" s="34">
        <v>12.905304312705994</v>
      </c>
      <c r="AE566" s="39">
        <v>14.263692644705012</v>
      </c>
      <c r="AF566" s="39">
        <v>10.697769483528758</v>
      </c>
      <c r="AG566" s="39">
        <v>6.6861059272054728</v>
      </c>
      <c r="AH566" s="35">
        <v>3326.5106705354201</v>
      </c>
      <c r="AI566" s="35">
        <v>6892.3551217660088</v>
      </c>
      <c r="AJ566" s="35">
        <v>10374.875557003448</v>
      </c>
      <c r="AK566" s="35">
        <v>2233.752259931925</v>
      </c>
      <c r="AL566" s="35">
        <v>4684.0026554979731</v>
      </c>
      <c r="AM566" s="35">
        <v>8397.5540810969705</v>
      </c>
      <c r="AN566" s="38">
        <v>0.10484033546237913</v>
      </c>
      <c r="AO566" s="38">
        <v>9.8064615618960668E-2</v>
      </c>
      <c r="AP566" s="38">
        <v>8.578137483926869E-2</v>
      </c>
      <c r="AQ566" s="36">
        <v>17.035322433919692</v>
      </c>
      <c r="AR566" s="36">
        <v>10.834411948244105</v>
      </c>
      <c r="AS566" s="36">
        <v>12.06870442066916</v>
      </c>
      <c r="AT566" s="36">
        <v>11.124289574950696</v>
      </c>
      <c r="AU566" s="36">
        <v>20.277283553638785</v>
      </c>
      <c r="AV566" s="36">
        <v>54.188950875778872</v>
      </c>
      <c r="AW566" s="36">
        <v>133.97310519526619</v>
      </c>
      <c r="AX566" s="36">
        <v>107.4224265522888</v>
      </c>
      <c r="AY566" s="36">
        <v>76.752813390762</v>
      </c>
      <c r="AZ566" s="40">
        <v>0.99539543880702863</v>
      </c>
      <c r="BA566" s="40">
        <v>0.99597424300681736</v>
      </c>
      <c r="BB566" s="40">
        <v>0.99550901220418364</v>
      </c>
      <c r="BC566" s="40">
        <v>0.9950199089780486</v>
      </c>
      <c r="BD566" s="40">
        <v>0.99567094960336155</v>
      </c>
      <c r="BE566" s="40">
        <v>0.99354705544585187</v>
      </c>
      <c r="BF566" s="36">
        <v>114.45976347820898</v>
      </c>
      <c r="BG566" s="36">
        <v>122.3682969056559</v>
      </c>
      <c r="BH566" s="36">
        <v>139.89050679689834</v>
      </c>
      <c r="BJ566" s="41"/>
      <c r="BK566" s="41"/>
      <c r="BL566" s="35">
        <v>32</v>
      </c>
      <c r="BM566" s="35">
        <v>24</v>
      </c>
      <c r="BN566" s="35">
        <v>15</v>
      </c>
      <c r="BO566" s="35">
        <v>2496</v>
      </c>
      <c r="BP566" s="35">
        <v>1152</v>
      </c>
      <c r="BQ566" s="35">
        <v>360</v>
      </c>
      <c r="BR566" s="35">
        <v>4008</v>
      </c>
      <c r="BS566" s="34">
        <v>112.15696660677592</v>
      </c>
      <c r="BT566" s="35">
        <v>12</v>
      </c>
      <c r="BU566" s="35">
        <v>22</v>
      </c>
      <c r="BV566" s="35">
        <v>44</v>
      </c>
      <c r="BW566" s="35">
        <v>25</v>
      </c>
      <c r="BX566" s="37"/>
      <c r="BY566" s="40">
        <v>0.98636527663859397</v>
      </c>
      <c r="CA566" s="38">
        <v>9.962267141278755E-2</v>
      </c>
      <c r="CB566" s="38">
        <v>0.10118094048135672</v>
      </c>
      <c r="CC566" s="36">
        <v>41.589869717756905</v>
      </c>
      <c r="CD566" s="36">
        <v>39.938438802832962</v>
      </c>
      <c r="CE566" s="35">
        <v>122.26768764123743</v>
      </c>
      <c r="CF566" s="36">
        <v>23.102971415368664</v>
      </c>
      <c r="CG566" s="42">
        <v>0.98636527663859397</v>
      </c>
      <c r="CH566" s="35">
        <v>3491.6507407980689</v>
      </c>
      <c r="CI566" s="42">
        <v>0.99386306928159207</v>
      </c>
      <c r="CJ566" s="42">
        <v>0.99499258541299729</v>
      </c>
      <c r="CK566" s="43">
        <v>0.84976688188984106</v>
      </c>
      <c r="CM566" s="39"/>
      <c r="CN566" s="35"/>
      <c r="CO566" s="42">
        <v>0.99395398668110124</v>
      </c>
      <c r="CQ566" s="37">
        <v>0.9847229354610646</v>
      </c>
    </row>
    <row r="567" spans="1:95" ht="11.25" customHeight="1">
      <c r="A567" s="33">
        <v>44163</v>
      </c>
      <c r="B567" s="34">
        <v>167.39161030451456</v>
      </c>
      <c r="C567" s="35">
        <v>150.33502891659737</v>
      </c>
      <c r="D567" s="35">
        <v>150.33502891659737</v>
      </c>
      <c r="E567" s="35">
        <v>139.10154671470323</v>
      </c>
      <c r="F567" s="34">
        <v>126.17153509457906</v>
      </c>
      <c r="G567" s="36">
        <v>13.863562842210134</v>
      </c>
      <c r="H567" s="34">
        <v>13.863562842210134</v>
      </c>
      <c r="I567" s="34">
        <v>3459.7433700561523</v>
      </c>
      <c r="J567" s="35">
        <v>994.41725606404384</v>
      </c>
      <c r="K567" s="35">
        <v>310.75539252001369</v>
      </c>
      <c r="L567" s="34">
        <v>610.05470975240075</v>
      </c>
      <c r="M567" s="34">
        <v>22.66857014099757</v>
      </c>
      <c r="N567" s="35">
        <v>10.880913667678833</v>
      </c>
      <c r="O567" s="35">
        <v>19.94834172407786</v>
      </c>
      <c r="P567" s="35">
        <v>39.89668344815572</v>
      </c>
      <c r="Q567" s="34">
        <v>8681.2853597005214</v>
      </c>
      <c r="R567" s="34">
        <v>340.41868909200031</v>
      </c>
      <c r="U567" s="36">
        <v>25.452269977993435</v>
      </c>
      <c r="V567" s="38">
        <v>0.98476006779917613</v>
      </c>
      <c r="W567" s="36">
        <v>16.093327400698634</v>
      </c>
      <c r="X567" s="35">
        <v>4069.7980798085532</v>
      </c>
      <c r="Y567" s="34">
        <v>2154.5707214720946</v>
      </c>
      <c r="Z567" s="35">
        <v>1915.2273583364581</v>
      </c>
      <c r="AA567" s="34">
        <v>920.8101022724145</v>
      </c>
      <c r="AB567" s="34">
        <v>17.056581387917202</v>
      </c>
      <c r="AC567" s="34">
        <v>11.233482201894125</v>
      </c>
      <c r="AD567" s="34">
        <v>12.722256431976954</v>
      </c>
      <c r="AE567" s="39">
        <v>14.205960800914909</v>
      </c>
      <c r="AF567" s="39">
        <v>10.654470600686183</v>
      </c>
      <c r="AG567" s="39">
        <v>6.6590441254288644</v>
      </c>
      <c r="AH567" s="35">
        <v>3368.0369854375731</v>
      </c>
      <c r="AI567" s="35">
        <v>6983.7630878384161</v>
      </c>
      <c r="AJ567" s="35">
        <v>10520.894914881639</v>
      </c>
      <c r="AK567" s="35">
        <v>2261.2750425447925</v>
      </c>
      <c r="AL567" s="35">
        <v>4744.0790768156394</v>
      </c>
      <c r="AM567" s="35">
        <v>8512.1014738906815</v>
      </c>
      <c r="AN567" s="38">
        <v>0.10459584660710332</v>
      </c>
      <c r="AO567" s="38">
        <v>9.7842943610157107E-2</v>
      </c>
      <c r="AP567" s="38">
        <v>8.5818519115166914E-2</v>
      </c>
      <c r="AQ567" s="36">
        <v>16.992390760614551</v>
      </c>
      <c r="AR567" s="36">
        <v>10.696950353217032</v>
      </c>
      <c r="AS567" s="36">
        <v>12.007787796699038</v>
      </c>
      <c r="AT567" s="36">
        <v>11.578466077686116</v>
      </c>
      <c r="AU567" s="36">
        <v>21.094639811032003</v>
      </c>
      <c r="AV567" s="36">
        <v>56.327942360280012</v>
      </c>
      <c r="AW567" s="36">
        <v>133.74778612396022</v>
      </c>
      <c r="AX567" s="36">
        <v>107.23407129798235</v>
      </c>
      <c r="AY567" s="36">
        <v>76.411954110218389</v>
      </c>
      <c r="AZ567" s="40">
        <v>0.99518815117004367</v>
      </c>
      <c r="BA567" s="40">
        <v>0.99579510766977608</v>
      </c>
      <c r="BB567" s="40">
        <v>0.99531294550816485</v>
      </c>
      <c r="BC567" s="40">
        <v>0.99487967369743047</v>
      </c>
      <c r="BD567" s="40">
        <v>0.99555348056609727</v>
      </c>
      <c r="BE567" s="40">
        <v>0.99338260445636661</v>
      </c>
      <c r="BF567" s="36">
        <v>114.72730886797044</v>
      </c>
      <c r="BG567" s="36">
        <v>122.64553331318903</v>
      </c>
      <c r="BH567" s="36">
        <v>139.82995889146275</v>
      </c>
      <c r="BJ567" s="41"/>
      <c r="BK567" s="41"/>
      <c r="BL567" s="35">
        <v>32</v>
      </c>
      <c r="BM567" s="35">
        <v>24</v>
      </c>
      <c r="BN567" s="35">
        <v>15</v>
      </c>
      <c r="BO567" s="35">
        <v>2496</v>
      </c>
      <c r="BP567" s="35">
        <v>1152</v>
      </c>
      <c r="BQ567" s="35">
        <v>360</v>
      </c>
      <c r="BR567" s="35">
        <v>4008</v>
      </c>
      <c r="BS567" s="34">
        <v>112.3205087184906</v>
      </c>
      <c r="BT567" s="35">
        <v>12</v>
      </c>
      <c r="BU567" s="35">
        <v>22</v>
      </c>
      <c r="BV567" s="35">
        <v>44</v>
      </c>
      <c r="BW567" s="35">
        <v>25</v>
      </c>
      <c r="BX567" s="37"/>
      <c r="BY567" s="40">
        <v>0.98574969118120093</v>
      </c>
      <c r="CA567" s="38">
        <v>9.9430545249370714E-2</v>
      </c>
      <c r="CB567" s="38">
        <v>0.10096830615062151</v>
      </c>
      <c r="CC567" s="36">
        <v>41.012320021788277</v>
      </c>
      <c r="CD567" s="36">
        <v>39.697128910530623</v>
      </c>
      <c r="CE567" s="35">
        <v>121.96756416167854</v>
      </c>
      <c r="CF567" s="36">
        <v>24.034822005976547</v>
      </c>
      <c r="CG567" s="42">
        <v>0.98574969118120093</v>
      </c>
      <c r="CH567" s="35">
        <v>3536.3468396417325</v>
      </c>
      <c r="CI567" s="42">
        <v>0.99358983403808487</v>
      </c>
      <c r="CJ567" s="42">
        <v>0.99485576081683358</v>
      </c>
      <c r="CK567" s="43">
        <v>0.85010197120612474</v>
      </c>
      <c r="CM567" s="39"/>
      <c r="CN567" s="35"/>
      <c r="CO567" s="42">
        <v>0.99371012276503856</v>
      </c>
      <c r="CQ567" s="37">
        <v>0.98476006779917613</v>
      </c>
    </row>
    <row r="568" spans="1:95" ht="11.25" customHeight="1">
      <c r="A568" s="33">
        <v>44162</v>
      </c>
      <c r="B568" s="34">
        <v>167.40750694274902</v>
      </c>
      <c r="C568" s="35">
        <v>150.43250554800034</v>
      </c>
      <c r="D568" s="35">
        <v>150.43250554800034</v>
      </c>
      <c r="E568" s="35">
        <v>139.27283269166946</v>
      </c>
      <c r="F568" s="34">
        <v>126.35519123077393</v>
      </c>
      <c r="G568" s="36">
        <v>13.886150469382605</v>
      </c>
      <c r="H568" s="34">
        <v>13.886150469382605</v>
      </c>
      <c r="I568" s="34">
        <v>3449.8265126546225</v>
      </c>
      <c r="J568" s="35">
        <v>991.5669018408496</v>
      </c>
      <c r="K568" s="35">
        <v>309.86465682526551</v>
      </c>
      <c r="L568" s="34">
        <v>610.26054509480798</v>
      </c>
      <c r="M568" s="34">
        <v>21.354514141877491</v>
      </c>
      <c r="N568" s="35">
        <v>10.250166788101195</v>
      </c>
      <c r="O568" s="35">
        <v>18.791972444852192</v>
      </c>
      <c r="P568" s="35">
        <v>37.583944889704384</v>
      </c>
      <c r="Q568" s="34">
        <v>8796.0690612792969</v>
      </c>
      <c r="R568" s="34">
        <v>340.42352135976154</v>
      </c>
      <c r="U568" s="36">
        <v>25.362160294144246</v>
      </c>
      <c r="V568" s="38">
        <v>0.98777414234867145</v>
      </c>
      <c r="W568" s="36">
        <v>15.160426327311349</v>
      </c>
      <c r="X568" s="35">
        <v>4060.0870577494306</v>
      </c>
      <c r="Y568" s="34">
        <v>2148.3949539885075</v>
      </c>
      <c r="Z568" s="35">
        <v>1911.6921037609229</v>
      </c>
      <c r="AA568" s="34">
        <v>920.12520192007355</v>
      </c>
      <c r="AB568" s="34">
        <v>16.975001394748688</v>
      </c>
      <c r="AC568" s="34">
        <v>11.159672856330872</v>
      </c>
      <c r="AD568" s="34">
        <v>12.715065777301788</v>
      </c>
      <c r="AE568" s="39">
        <v>14.16524145486928</v>
      </c>
      <c r="AF568" s="39">
        <v>10.62393109115196</v>
      </c>
      <c r="AG568" s="39">
        <v>6.6399569319699756</v>
      </c>
      <c r="AH568" s="35">
        <v>3408.7110151434808</v>
      </c>
      <c r="AI568" s="35">
        <v>7061.8350852653612</v>
      </c>
      <c r="AJ568" s="35">
        <v>10628.454599769349</v>
      </c>
      <c r="AK568" s="35">
        <v>2288.9527822113628</v>
      </c>
      <c r="AL568" s="35">
        <v>4799.498010351982</v>
      </c>
      <c r="AM568" s="35">
        <v>8603.4673607071945</v>
      </c>
      <c r="AN568" s="38">
        <v>0.1046993665735568</v>
      </c>
      <c r="AO568" s="38">
        <v>9.80174808567469E-2</v>
      </c>
      <c r="AP568" s="38">
        <v>8.6188066186142942E-2</v>
      </c>
      <c r="AQ568" s="36">
        <v>16.967415961980979</v>
      </c>
      <c r="AR568" s="36">
        <v>10.650429931013141</v>
      </c>
      <c r="AS568" s="36">
        <v>12.006636510982936</v>
      </c>
      <c r="AT568" s="36">
        <v>10.777393606351566</v>
      </c>
      <c r="AU568" s="36">
        <v>19.646010813761684</v>
      </c>
      <c r="AV568" s="36">
        <v>52.508948884917679</v>
      </c>
      <c r="AW568" s="36">
        <v>133.64034269887577</v>
      </c>
      <c r="AX568" s="36">
        <v>107.06298846091666</v>
      </c>
      <c r="AY568" s="36">
        <v>76.098444412751647</v>
      </c>
      <c r="AZ568" s="40">
        <v>0.99552189679587955</v>
      </c>
      <c r="BA568" s="40">
        <v>0.99608459626312584</v>
      </c>
      <c r="BB568" s="40">
        <v>0.99563153513415381</v>
      </c>
      <c r="BC568" s="40">
        <v>0.9952915614117912</v>
      </c>
      <c r="BD568" s="40">
        <v>0.99590665299341985</v>
      </c>
      <c r="BE568" s="40">
        <v>0.99389676897889678</v>
      </c>
      <c r="BF568" s="36">
        <v>114.6138739203295</v>
      </c>
      <c r="BG568" s="36">
        <v>122.42714151711435</v>
      </c>
      <c r="BH568" s="36">
        <v>139.23041241096234</v>
      </c>
      <c r="BJ568" s="41"/>
      <c r="BK568" s="41"/>
      <c r="BL568" s="35">
        <v>32</v>
      </c>
      <c r="BM568" s="35">
        <v>24</v>
      </c>
      <c r="BN568" s="35">
        <v>15</v>
      </c>
      <c r="BO568" s="35">
        <v>2496</v>
      </c>
      <c r="BP568" s="35">
        <v>1152</v>
      </c>
      <c r="BQ568" s="35">
        <v>360</v>
      </c>
      <c r="BR568" s="35">
        <v>4008</v>
      </c>
      <c r="BS568" s="34">
        <v>112.48387201627095</v>
      </c>
      <c r="BT568" s="35">
        <v>12</v>
      </c>
      <c r="BU568" s="35">
        <v>22</v>
      </c>
      <c r="BV568" s="35">
        <v>44</v>
      </c>
      <c r="BW568" s="35">
        <v>25</v>
      </c>
      <c r="BX568" s="37"/>
      <c r="BY568" s="40">
        <v>0.98673974917719798</v>
      </c>
      <c r="CA568" s="38">
        <v>9.9599355082191407E-2</v>
      </c>
      <c r="CB568" s="38">
        <v>0.1011161329195563</v>
      </c>
      <c r="CC568" s="36">
        <v>40.849740028381348</v>
      </c>
      <c r="CD568" s="36">
        <v>39.624482403977055</v>
      </c>
      <c r="CE568" s="35">
        <v>121.75861738740672</v>
      </c>
      <c r="CF568" s="36">
        <v>22.383899500427251</v>
      </c>
      <c r="CG568" s="42">
        <v>0.98673974917719798</v>
      </c>
      <c r="CH568" s="35">
        <v>3577.7185883681727</v>
      </c>
      <c r="CI568" s="42">
        <v>0.99403124823419453</v>
      </c>
      <c r="CJ568" s="42">
        <v>0.99526522392864925</v>
      </c>
      <c r="CK568" s="43">
        <v>0.84969274392035199</v>
      </c>
      <c r="CM568" s="39"/>
      <c r="CN568" s="35"/>
      <c r="CO568" s="42">
        <v>0.9941421667336503</v>
      </c>
      <c r="CQ568" s="37">
        <v>0.98777414234867145</v>
      </c>
    </row>
    <row r="569" spans="1:95" ht="11.25" customHeight="1">
      <c r="A569" s="33">
        <v>44161</v>
      </c>
      <c r="B569" s="34">
        <v>168.15791511535645</v>
      </c>
      <c r="C569" s="35">
        <v>151.21734349926314</v>
      </c>
      <c r="D569" s="35">
        <v>151.21734349926314</v>
      </c>
      <c r="E569" s="35">
        <v>140.12722193201384</v>
      </c>
      <c r="F569" s="34">
        <v>127.24209793408711</v>
      </c>
      <c r="G569" s="36">
        <v>14.115047127008438</v>
      </c>
      <c r="H569" s="34">
        <v>14.115047127008438</v>
      </c>
      <c r="I569" s="34">
        <v>3469.6326370239258</v>
      </c>
      <c r="J569" s="35">
        <v>997.25968010268525</v>
      </c>
      <c r="K569" s="35">
        <v>311.64365003208917</v>
      </c>
      <c r="L569" s="34">
        <v>613.50182851155603</v>
      </c>
      <c r="M569" s="34">
        <v>22.604042708873749</v>
      </c>
      <c r="N569" s="35">
        <v>10.849940500259398</v>
      </c>
      <c r="O569" s="35">
        <v>19.8915575838089</v>
      </c>
      <c r="P569" s="35">
        <v>39.783115167617801</v>
      </c>
      <c r="Q569" s="34">
        <v>9249.5273132324219</v>
      </c>
      <c r="R569" s="34">
        <v>345.34489758809406</v>
      </c>
      <c r="U569" s="36">
        <v>25.812961525387234</v>
      </c>
      <c r="V569" s="38">
        <v>0.97280507228900648</v>
      </c>
      <c r="W569" s="36">
        <v>16.047516787808814</v>
      </c>
      <c r="X569" s="35">
        <v>4083.1344655354819</v>
      </c>
      <c r="Y569" s="34">
        <v>2160.7293068891513</v>
      </c>
      <c r="Z569" s="35">
        <v>1922.4051586463306</v>
      </c>
      <c r="AA569" s="34">
        <v>925.14547854364514</v>
      </c>
      <c r="AB569" s="34">
        <v>16.940571616093319</v>
      </c>
      <c r="AC569" s="34">
        <v>11.090121567249298</v>
      </c>
      <c r="AD569" s="34">
        <v>12.559227099021276</v>
      </c>
      <c r="AE569" s="39">
        <v>14.246566858609789</v>
      </c>
      <c r="AF569" s="39">
        <v>10.684925143957342</v>
      </c>
      <c r="AG569" s="39">
        <v>6.6780782149733398</v>
      </c>
      <c r="AH569" s="35">
        <v>3559.7100397212062</v>
      </c>
      <c r="AI569" s="35">
        <v>7375.4539729618373</v>
      </c>
      <c r="AJ569" s="35">
        <v>11101.792078756016</v>
      </c>
      <c r="AK569" s="35">
        <v>2390.3139927978605</v>
      </c>
      <c r="AL569" s="35">
        <v>5012.343383223013</v>
      </c>
      <c r="AM569" s="35">
        <v>8986.0500386687236</v>
      </c>
      <c r="AN569" s="38">
        <v>0.10367761621576098</v>
      </c>
      <c r="AO569" s="38">
        <v>9.7512563182827139E-2</v>
      </c>
      <c r="AP569" s="38">
        <v>8.6806758759234617E-2</v>
      </c>
      <c r="AQ569" s="36">
        <v>16.790417761951669</v>
      </c>
      <c r="AR569" s="36">
        <v>10.496454954778693</v>
      </c>
      <c r="AS569" s="36">
        <v>11.764091999432639</v>
      </c>
      <c r="AT569" s="36">
        <v>10.820478358517487</v>
      </c>
      <c r="AU569" s="36">
        <v>19.723328830871292</v>
      </c>
      <c r="AV569" s="36">
        <v>52.709493626968488</v>
      </c>
      <c r="AW569" s="36">
        <v>133.67526191881336</v>
      </c>
      <c r="AX569" s="36">
        <v>106.59497646043403</v>
      </c>
      <c r="AY569" s="36">
        <v>74.83827818853652</v>
      </c>
      <c r="AZ569" s="40">
        <v>0.99546087228165381</v>
      </c>
      <c r="BA569" s="40">
        <v>0.99603148546239095</v>
      </c>
      <c r="BB569" s="40">
        <v>0.99557279171644675</v>
      </c>
      <c r="BC569" s="40">
        <v>0.99547319791829858</v>
      </c>
      <c r="BD569" s="40">
        <v>0.99606504835704424</v>
      </c>
      <c r="BE569" s="40">
        <v>0.9941342977837706</v>
      </c>
      <c r="BF569" s="36">
        <v>115.74340188365336</v>
      </c>
      <c r="BG569" s="36">
        <v>123.06106627000561</v>
      </c>
      <c r="BH569" s="36">
        <v>138.23808389486061</v>
      </c>
      <c r="BJ569" s="41"/>
      <c r="BK569" s="41"/>
      <c r="BL569" s="35">
        <v>32</v>
      </c>
      <c r="BM569" s="35">
        <v>24</v>
      </c>
      <c r="BN569" s="35">
        <v>15</v>
      </c>
      <c r="BO569" s="35">
        <v>2496</v>
      </c>
      <c r="BP569" s="35">
        <v>1152</v>
      </c>
      <c r="BQ569" s="35">
        <v>360</v>
      </c>
      <c r="BR569" s="35">
        <v>4008</v>
      </c>
      <c r="BS569" s="34">
        <v>113.18033583958943</v>
      </c>
      <c r="BT569" s="35">
        <v>12</v>
      </c>
      <c r="BU569" s="35">
        <v>22</v>
      </c>
      <c r="BV569" s="35">
        <v>44</v>
      </c>
      <c r="BW569" s="35">
        <v>25</v>
      </c>
      <c r="BX569" s="37"/>
      <c r="BY569" s="40">
        <v>0.98655889510295569</v>
      </c>
      <c r="CA569" s="38">
        <v>9.9005462052177945E-2</v>
      </c>
      <c r="CB569" s="38">
        <v>0.10039027844672674</v>
      </c>
      <c r="CC569" s="36">
        <v>40.589920282363892</v>
      </c>
      <c r="CD569" s="36">
        <v>39.050964716163001</v>
      </c>
      <c r="CE569" s="35">
        <v>121.38816375212616</v>
      </c>
      <c r="CF569" s="36">
        <v>22.471984380115185</v>
      </c>
      <c r="CG569" s="42">
        <v>0.98655889510295569</v>
      </c>
      <c r="CH569" s="35">
        <v>3736.3825642258262</v>
      </c>
      <c r="CI569" s="42">
        <v>0.99395028685625042</v>
      </c>
      <c r="CJ569" s="42">
        <v>0.99544836603717268</v>
      </c>
      <c r="CK569" s="43">
        <v>0.84974733658909796</v>
      </c>
      <c r="CM569" s="39"/>
      <c r="CN569" s="35"/>
      <c r="CO569" s="42">
        <v>0.9941191150514137</v>
      </c>
      <c r="CQ569" s="37">
        <v>0.97280507228900648</v>
      </c>
    </row>
    <row r="570" spans="1:95" ht="11.25" customHeight="1">
      <c r="A570" s="33">
        <v>44160</v>
      </c>
      <c r="B570" s="34">
        <v>167.9842399195621</v>
      </c>
      <c r="C570" s="35">
        <v>151.07649114508379</v>
      </c>
      <c r="D570" s="35">
        <v>151.07649114508379</v>
      </c>
      <c r="E570" s="35">
        <v>140.13116564499705</v>
      </c>
      <c r="F570" s="34">
        <v>127.53574395430715</v>
      </c>
      <c r="G570" s="36">
        <v>14.255782308076558</v>
      </c>
      <c r="H570" s="34">
        <v>14.255782308076558</v>
      </c>
      <c r="I570" s="34">
        <v>3469.8417917351971</v>
      </c>
      <c r="J570" s="35">
        <v>997.31979642688304</v>
      </c>
      <c r="K570" s="35">
        <v>311.66243638340092</v>
      </c>
      <c r="L570" s="34">
        <v>613.07290296052633</v>
      </c>
      <c r="M570" s="34">
        <v>24.226487209922389</v>
      </c>
      <c r="N570" s="35">
        <v>11.628713860762746</v>
      </c>
      <c r="O570" s="35">
        <v>21.319308744731703</v>
      </c>
      <c r="P570" s="35">
        <v>42.638617489463407</v>
      </c>
      <c r="Q570" s="34">
        <v>9569.559405838816</v>
      </c>
      <c r="R570" s="34">
        <v>343.67574013157895</v>
      </c>
      <c r="U570" s="36">
        <v>25.993039582905016</v>
      </c>
      <c r="V570" s="38">
        <v>0.96690154004186246</v>
      </c>
      <c r="W570" s="36">
        <v>17.199355231188015</v>
      </c>
      <c r="X570" s="35">
        <v>4082.9146946957235</v>
      </c>
      <c r="Y570" s="34">
        <v>2160.859558924913</v>
      </c>
      <c r="Z570" s="35">
        <v>1922.0551357708102</v>
      </c>
      <c r="AA570" s="34">
        <v>924.73533934392731</v>
      </c>
      <c r="AB570" s="34">
        <v>16.907748774478311</v>
      </c>
      <c r="AC570" s="34">
        <v>10.945325500086733</v>
      </c>
      <c r="AD570" s="34">
        <v>12.554857816194232</v>
      </c>
      <c r="AE570" s="39">
        <v>14.247425663241184</v>
      </c>
      <c r="AF570" s="39">
        <v>10.685569247430889</v>
      </c>
      <c r="AG570" s="39">
        <v>6.678480779644306</v>
      </c>
      <c r="AH570" s="35">
        <v>3659.7171806357678</v>
      </c>
      <c r="AI570" s="35">
        <v>7583.700693030557</v>
      </c>
      <c r="AJ570" s="35">
        <v>11417.283563896617</v>
      </c>
      <c r="AK570" s="35">
        <v>2457.4922798249627</v>
      </c>
      <c r="AL570" s="35">
        <v>5153.4717262349322</v>
      </c>
      <c r="AM570" s="35">
        <v>9240.5382423921801</v>
      </c>
      <c r="AN570" s="38">
        <v>0.10354263847405626</v>
      </c>
      <c r="AO570" s="38">
        <v>9.7759096180506599E-2</v>
      </c>
      <c r="AP570" s="38">
        <v>8.7750965512040272E-2</v>
      </c>
      <c r="AQ570" s="36">
        <v>16.760271063169391</v>
      </c>
      <c r="AR570" s="36">
        <v>10.363559580467367</v>
      </c>
      <c r="AS570" s="36">
        <v>11.769625455283755</v>
      </c>
      <c r="AT570" s="36">
        <v>11.212338092605508</v>
      </c>
      <c r="AU570" s="36">
        <v>20.436572765265826</v>
      </c>
      <c r="AV570" s="36">
        <v>54.606877084920541</v>
      </c>
      <c r="AW570" s="36">
        <v>133.04526539442537</v>
      </c>
      <c r="AX570" s="36">
        <v>105.68728399951284</v>
      </c>
      <c r="AY570" s="36">
        <v>73.588174367061939</v>
      </c>
      <c r="AZ570" s="40">
        <v>0.99526805680887387</v>
      </c>
      <c r="BA570" s="40">
        <v>0.9958631171611555</v>
      </c>
      <c r="BB570" s="40">
        <v>0.99538569979680913</v>
      </c>
      <c r="BC570" s="40">
        <v>0.9954374879690755</v>
      </c>
      <c r="BD570" s="40">
        <v>0.99603440673571009</v>
      </c>
      <c r="BE570" s="40">
        <v>0.99409050905342256</v>
      </c>
      <c r="BF570" s="36">
        <v>115.89428448847893</v>
      </c>
      <c r="BG570" s="36">
        <v>122.75072570068247</v>
      </c>
      <c r="BH570" s="36">
        <v>136.75063208681715</v>
      </c>
      <c r="BJ570" s="41"/>
      <c r="BK570" s="41"/>
      <c r="BL570" s="35">
        <v>32</v>
      </c>
      <c r="BM570" s="35">
        <v>24</v>
      </c>
      <c r="BN570" s="35">
        <v>15</v>
      </c>
      <c r="BO570" s="35">
        <v>2496</v>
      </c>
      <c r="BP570" s="35">
        <v>1152</v>
      </c>
      <c r="BQ570" s="35">
        <v>360</v>
      </c>
      <c r="BR570" s="35">
        <v>4008</v>
      </c>
      <c r="BS570" s="34">
        <v>113.26503544857627</v>
      </c>
      <c r="BT570" s="35">
        <v>12</v>
      </c>
      <c r="BU570" s="35">
        <v>22</v>
      </c>
      <c r="BV570" s="35">
        <v>44</v>
      </c>
      <c r="BW570" s="35">
        <v>25</v>
      </c>
      <c r="BX570" s="37"/>
      <c r="BY570" s="40">
        <v>0.9859880450645675</v>
      </c>
      <c r="CA570" s="38">
        <v>9.9165237266197803E-2</v>
      </c>
      <c r="CB570" s="38">
        <v>0.10046188922542977</v>
      </c>
      <c r="CC570" s="36">
        <v>40.407932090759275</v>
      </c>
      <c r="CD570" s="36">
        <v>38.89345609892051</v>
      </c>
      <c r="CE570" s="35">
        <v>120.48127994184279</v>
      </c>
      <c r="CF570" s="36">
        <v>23.284290343627802</v>
      </c>
      <c r="CG570" s="42">
        <v>0.9859880450645675</v>
      </c>
      <c r="CH570" s="35">
        <v>3841.6402011793743</v>
      </c>
      <c r="CI570" s="42">
        <v>0.99369371259638406</v>
      </c>
      <c r="CJ570" s="42">
        <v>0.99541298534789402</v>
      </c>
      <c r="CK570" s="43">
        <v>0.84984430270928912</v>
      </c>
      <c r="CM570" s="39"/>
      <c r="CN570" s="35"/>
      <c r="CO570" s="42">
        <v>0.99390653578677635</v>
      </c>
      <c r="CQ570" s="37">
        <v>0.96690154004186246</v>
      </c>
    </row>
    <row r="571" spans="1:95" ht="11.25" customHeight="1">
      <c r="A571" s="33">
        <v>44159</v>
      </c>
      <c r="B571" s="34">
        <v>166.37002277374268</v>
      </c>
      <c r="C571" s="35">
        <v>149.37075539429983</v>
      </c>
      <c r="D571" s="35">
        <v>149.37075539429983</v>
      </c>
      <c r="E571" s="35">
        <v>138.24503978093466</v>
      </c>
      <c r="F571" s="34">
        <v>125.64728442827861</v>
      </c>
      <c r="G571" s="36">
        <v>14.31883516907692</v>
      </c>
      <c r="H571" s="34">
        <v>14.31883516907692</v>
      </c>
      <c r="I571" s="34">
        <v>3469.4038594563804</v>
      </c>
      <c r="J571" s="35">
        <v>997.4476509668649</v>
      </c>
      <c r="K571" s="35">
        <v>305.08169443336567</v>
      </c>
      <c r="L571" s="34">
        <v>613.80596224466956</v>
      </c>
      <c r="M571" s="34">
        <v>23.599209725856781</v>
      </c>
      <c r="N571" s="35">
        <v>11.568633874122131</v>
      </c>
      <c r="O571" s="35">
        <v>21.209162102557244</v>
      </c>
      <c r="P571" s="35">
        <v>42.418324205114487</v>
      </c>
      <c r="Q571" s="34">
        <v>9160.7861124674473</v>
      </c>
      <c r="R571" s="34">
        <v>341.46450392405194</v>
      </c>
      <c r="U571" s="36">
        <v>26.047430700725979</v>
      </c>
      <c r="V571" s="38">
        <v>0.96512687185348489</v>
      </c>
      <c r="W571" s="36">
        <v>17.053033732211166</v>
      </c>
      <c r="X571" s="35">
        <v>4083.2098217010498</v>
      </c>
      <c r="Y571" s="34">
        <v>2166.8745140561496</v>
      </c>
      <c r="Z571" s="35">
        <v>1916.3353076449002</v>
      </c>
      <c r="AA571" s="34">
        <v>918.88765667803523</v>
      </c>
      <c r="AB571" s="34">
        <v>16.999267379442852</v>
      </c>
      <c r="AC571" s="34">
        <v>11.125715613365173</v>
      </c>
      <c r="AD571" s="34">
        <v>12.660866220792135</v>
      </c>
      <c r="AE571" s="39">
        <v>14.287084708062524</v>
      </c>
      <c r="AF571" s="39">
        <v>10.686939117502124</v>
      </c>
      <c r="AG571" s="39">
        <v>6.5374648807149791</v>
      </c>
      <c r="AH571" s="35">
        <v>3540.7777899176549</v>
      </c>
      <c r="AI571" s="35">
        <v>7361.2507658223676</v>
      </c>
      <c r="AJ571" s="35">
        <v>10998.950527481647</v>
      </c>
      <c r="AK571" s="35">
        <v>2373.7114012072952</v>
      </c>
      <c r="AL571" s="35">
        <v>4993.1553066497618</v>
      </c>
      <c r="AM571" s="35">
        <v>8937.9366603278468</v>
      </c>
      <c r="AN571" s="38">
        <v>0.10466647521000329</v>
      </c>
      <c r="AO571" s="38">
        <v>9.8578973534407796E-2</v>
      </c>
      <c r="AP571" s="38">
        <v>8.6254352229558254E-2</v>
      </c>
      <c r="AQ571" s="36">
        <v>16.873851193848946</v>
      </c>
      <c r="AR571" s="36">
        <v>10.598896496029289</v>
      </c>
      <c r="AS571" s="36">
        <v>11.928463780555234</v>
      </c>
      <c r="AT571" s="36">
        <v>11.558998288431566</v>
      </c>
      <c r="AU571" s="36">
        <v>20.947929782677967</v>
      </c>
      <c r="AV571" s="36">
        <v>54.877153093996434</v>
      </c>
      <c r="AW571" s="36">
        <v>131.7408400782785</v>
      </c>
      <c r="AX571" s="36">
        <v>104.62933169580431</v>
      </c>
      <c r="AY571" s="36">
        <v>73.149735254916038</v>
      </c>
      <c r="AZ571" s="40">
        <v>0.9951263519784932</v>
      </c>
      <c r="BA571" s="40">
        <v>0.99575235281099472</v>
      </c>
      <c r="BB571" s="40">
        <v>0.99525412566488702</v>
      </c>
      <c r="BC571" s="40">
        <v>0.99513041126964608</v>
      </c>
      <c r="BD571" s="40">
        <v>0.99580467089521918</v>
      </c>
      <c r="BE571" s="40">
        <v>0.99386019892739064</v>
      </c>
      <c r="BF571" s="36">
        <v>114.64989124667804</v>
      </c>
      <c r="BG571" s="36">
        <v>121.72981285721691</v>
      </c>
      <c r="BH571" s="36">
        <v>139.12341452710783</v>
      </c>
      <c r="BJ571" s="41"/>
      <c r="BK571" s="41"/>
      <c r="BL571" s="35">
        <v>32.78125</v>
      </c>
      <c r="BM571" s="35">
        <v>24.520833333333332</v>
      </c>
      <c r="BN571" s="35">
        <v>15</v>
      </c>
      <c r="BO571" s="35">
        <v>2556.9375</v>
      </c>
      <c r="BP571" s="35">
        <v>1177</v>
      </c>
      <c r="BQ571" s="35">
        <v>360</v>
      </c>
      <c r="BR571" s="35">
        <v>4093.9375</v>
      </c>
      <c r="BS571" s="34">
        <v>111.2405656973521</v>
      </c>
      <c r="BT571" s="35">
        <v>12</v>
      </c>
      <c r="BU571" s="35">
        <v>22</v>
      </c>
      <c r="BV571" s="35">
        <v>44</v>
      </c>
      <c r="BW571" s="35">
        <v>24.479166666666668</v>
      </c>
      <c r="BX571" s="37"/>
      <c r="BY571" s="40">
        <v>0.98585094365872195</v>
      </c>
      <c r="CA571" s="38">
        <v>9.9772534996941525E-2</v>
      </c>
      <c r="CB571" s="38">
        <v>0.1012972606713993</v>
      </c>
      <c r="CC571" s="36">
        <v>40.785849213600159</v>
      </c>
      <c r="CD571" s="36">
        <v>39.401211470433466</v>
      </c>
      <c r="CE571" s="35">
        <v>119.53606711651122</v>
      </c>
      <c r="CF571" s="36">
        <v>23.477969945630235</v>
      </c>
      <c r="CG571" s="42">
        <v>0.98585094365872195</v>
      </c>
      <c r="CH571" s="35">
        <v>3704.02154150357</v>
      </c>
      <c r="CI571" s="42">
        <v>0.99362876012965162</v>
      </c>
      <c r="CJ571" s="42">
        <v>0.99514294037506867</v>
      </c>
      <c r="CK571" s="43">
        <v>0.84967562553791076</v>
      </c>
      <c r="CM571" s="39"/>
      <c r="CN571" s="35"/>
      <c r="CO571" s="42">
        <v>0.99385585012248434</v>
      </c>
      <c r="CQ571" s="37">
        <v>0.96512687185348489</v>
      </c>
    </row>
    <row r="572" spans="1:95" ht="11.25" customHeight="1">
      <c r="A572" s="33">
        <v>44158</v>
      </c>
      <c r="B572" s="34">
        <v>164.37230571111044</v>
      </c>
      <c r="C572" s="35">
        <v>147.36102368434271</v>
      </c>
      <c r="D572" s="35">
        <v>147.36102368434271</v>
      </c>
      <c r="E572" s="35">
        <v>136.24815331896147</v>
      </c>
      <c r="F572" s="34">
        <v>123.37712589899699</v>
      </c>
      <c r="G572" s="36">
        <v>14.29483225941658</v>
      </c>
      <c r="H572" s="34">
        <v>14.29483225941658</v>
      </c>
      <c r="I572" s="34">
        <v>3470.3774439493814</v>
      </c>
      <c r="J572" s="35">
        <v>998.39351084574184</v>
      </c>
      <c r="K572" s="35">
        <v>287.99812812857937</v>
      </c>
      <c r="L572" s="34">
        <v>613.0495993296305</v>
      </c>
      <c r="M572" s="34">
        <v>22.862551371256512</v>
      </c>
      <c r="N572" s="35">
        <v>11.928287671959918</v>
      </c>
      <c r="O572" s="35">
        <v>21.868527398593187</v>
      </c>
      <c r="P572" s="35">
        <v>43.737054797186374</v>
      </c>
      <c r="Q572" s="34">
        <v>8700.8939005533848</v>
      </c>
      <c r="R572" s="34">
        <v>336.66009362538654</v>
      </c>
      <c r="U572" s="36">
        <v>26.040998918038831</v>
      </c>
      <c r="V572" s="38">
        <v>0.96533652388203073</v>
      </c>
      <c r="W572" s="36">
        <v>17.427728737870442</v>
      </c>
      <c r="X572" s="35">
        <v>4083.4270432790117</v>
      </c>
      <c r="Y572" s="34">
        <v>2183.9858049750601</v>
      </c>
      <c r="Z572" s="35">
        <v>1899.4412383039516</v>
      </c>
      <c r="AA572" s="34">
        <v>901.04772745820992</v>
      </c>
      <c r="AB572" s="34">
        <v>17.011282026767731</v>
      </c>
      <c r="AC572" s="34">
        <v>11.112870365381241</v>
      </c>
      <c r="AD572" s="34">
        <v>12.727103014787039</v>
      </c>
      <c r="AE572" s="39">
        <v>14.399906406428967</v>
      </c>
      <c r="AF572" s="39">
        <v>10.697073330490092</v>
      </c>
      <c r="AG572" s="39">
        <v>6.1713884598981297</v>
      </c>
      <c r="AH572" s="35">
        <v>3410.5802658057773</v>
      </c>
      <c r="AI572" s="35">
        <v>7165.3955842978157</v>
      </c>
      <c r="AJ572" s="35">
        <v>10511.004696366246</v>
      </c>
      <c r="AK572" s="35">
        <v>2275.416666500073</v>
      </c>
      <c r="AL572" s="35">
        <v>4831.7740062696575</v>
      </c>
      <c r="AM572" s="35">
        <v>8625.5899055719274</v>
      </c>
      <c r="AN572" s="38">
        <v>0.10672005401533823</v>
      </c>
      <c r="AO572" s="38">
        <v>9.9809131485195435E-2</v>
      </c>
      <c r="AP572" s="38">
        <v>8.2049114737814635E-2</v>
      </c>
      <c r="AQ572" s="36">
        <v>16.956428349750908</v>
      </c>
      <c r="AR572" s="36">
        <v>10.784225802378238</v>
      </c>
      <c r="AS572" s="36">
        <v>12.212455397508904</v>
      </c>
      <c r="AT572" s="36">
        <v>12.534112494624811</v>
      </c>
      <c r="AU572" s="36">
        <v>22.346605736119852</v>
      </c>
      <c r="AV572" s="36">
        <v>55.360998279975611</v>
      </c>
      <c r="AW572" s="36">
        <v>130.25439054416944</v>
      </c>
      <c r="AX572" s="36">
        <v>103.46022884788019</v>
      </c>
      <c r="AY572" s="36">
        <v>72.60854309568893</v>
      </c>
      <c r="AZ572" s="40">
        <v>0.99475775674513833</v>
      </c>
      <c r="BA572" s="40">
        <v>0.99547401692003468</v>
      </c>
      <c r="BB572" s="40">
        <v>0.994929383928984</v>
      </c>
      <c r="BC572" s="40">
        <v>0.99449150888311622</v>
      </c>
      <c r="BD572" s="40">
        <v>0.9953750722390734</v>
      </c>
      <c r="BE572" s="40">
        <v>0.99358177250645618</v>
      </c>
      <c r="BF572" s="36">
        <v>112.4437211985979</v>
      </c>
      <c r="BG572" s="36">
        <v>120.22948022325939</v>
      </c>
      <c r="BH572" s="36">
        <v>146.25386316897655</v>
      </c>
      <c r="BJ572" s="41"/>
      <c r="BK572" s="41"/>
      <c r="BL572" s="35">
        <v>35</v>
      </c>
      <c r="BM572" s="35">
        <v>26</v>
      </c>
      <c r="BN572" s="35">
        <v>15</v>
      </c>
      <c r="BO572" s="35">
        <v>2730</v>
      </c>
      <c r="BP572" s="35">
        <v>1248</v>
      </c>
      <c r="BQ572" s="35">
        <v>360</v>
      </c>
      <c r="BR572" s="35">
        <v>4338</v>
      </c>
      <c r="BS572" s="34">
        <v>109.09744135538737</v>
      </c>
      <c r="BT572" s="35">
        <v>12</v>
      </c>
      <c r="BU572" s="35">
        <v>22</v>
      </c>
      <c r="BV572" s="35">
        <v>44</v>
      </c>
      <c r="BW572" s="35">
        <v>23</v>
      </c>
      <c r="BX572" s="37"/>
      <c r="BY572" s="40">
        <v>0.98564667885642088</v>
      </c>
      <c r="CA572" s="38">
        <v>0.10056120852128876</v>
      </c>
      <c r="CB572" s="38">
        <v>0.10268446861710707</v>
      </c>
      <c r="CC572" s="36">
        <v>40.851255406936012</v>
      </c>
      <c r="CD572" s="36">
        <v>39.95310954963805</v>
      </c>
      <c r="CE572" s="35">
        <v>118.54077535436528</v>
      </c>
      <c r="CF572" s="36">
        <v>23.825343306541228</v>
      </c>
      <c r="CG572" s="42">
        <v>0.98564667885642088</v>
      </c>
      <c r="CH572" s="35">
        <v>3537.8409002710064</v>
      </c>
      <c r="CI572" s="42">
        <v>0.99353771070668973</v>
      </c>
      <c r="CJ572" s="42">
        <v>0.99462869133675702</v>
      </c>
      <c r="CK572" s="43">
        <v>0.84986884966179077</v>
      </c>
      <c r="CM572" s="39"/>
      <c r="CN572" s="35"/>
      <c r="CO572" s="42">
        <v>0.99376494302967211</v>
      </c>
      <c r="CQ572" s="37">
        <v>0.96533652388203073</v>
      </c>
    </row>
    <row r="573" spans="1:95" ht="11.25" customHeight="1">
      <c r="A573" s="33">
        <v>44157</v>
      </c>
      <c r="B573" s="34">
        <v>163.14263359705606</v>
      </c>
      <c r="C573" s="35">
        <v>146.36782893538475</v>
      </c>
      <c r="D573" s="35">
        <v>146.36782893538475</v>
      </c>
      <c r="E573" s="35">
        <v>135.46779016653696</v>
      </c>
      <c r="F573" s="34">
        <v>122.87492505709331</v>
      </c>
      <c r="G573" s="36">
        <v>14.130960335334143</v>
      </c>
      <c r="H573" s="34">
        <v>14.130960335334143</v>
      </c>
      <c r="I573" s="34">
        <v>3451.723673502604</v>
      </c>
      <c r="J573" s="35">
        <v>993.02700427184186</v>
      </c>
      <c r="K573" s="35">
        <v>286.45009738610821</v>
      </c>
      <c r="L573" s="34">
        <v>608.01578076680505</v>
      </c>
      <c r="M573" s="34">
        <v>23.028527677059174</v>
      </c>
      <c r="N573" s="35">
        <v>12.014884005422177</v>
      </c>
      <c r="O573" s="35">
        <v>22.027287343273994</v>
      </c>
      <c r="P573" s="35">
        <v>44.054574686547987</v>
      </c>
      <c r="Q573" s="34">
        <v>8949.241943359375</v>
      </c>
      <c r="R573" s="34">
        <v>330.8122781117757</v>
      </c>
      <c r="U573" s="36">
        <v>26.223965794951823</v>
      </c>
      <c r="V573" s="38">
        <v>0.95939372811486434</v>
      </c>
      <c r="W573" s="36">
        <v>17.554249614192198</v>
      </c>
      <c r="X573" s="35">
        <v>4059.7394542694092</v>
      </c>
      <c r="Y573" s="34">
        <v>2172.2465718446542</v>
      </c>
      <c r="Z573" s="35">
        <v>1887.492882424755</v>
      </c>
      <c r="AA573" s="34">
        <v>894.46587815291332</v>
      </c>
      <c r="AB573" s="34">
        <v>16.774804661671322</v>
      </c>
      <c r="AC573" s="34">
        <v>10.900038768847784</v>
      </c>
      <c r="AD573" s="34">
        <v>12.478915472825369</v>
      </c>
      <c r="AE573" s="39">
        <v>14.322504869305412</v>
      </c>
      <c r="AF573" s="39">
        <v>10.639575045769735</v>
      </c>
      <c r="AG573" s="39">
        <v>6.1382163725594614</v>
      </c>
      <c r="AH573" s="35">
        <v>3489.5698327670057</v>
      </c>
      <c r="AI573" s="35">
        <v>7339.2006238016347</v>
      </c>
      <c r="AJ573" s="35">
        <v>10776.110260553925</v>
      </c>
      <c r="AK573" s="35">
        <v>2327.3935587437682</v>
      </c>
      <c r="AL573" s="35">
        <v>4946.0009087992003</v>
      </c>
      <c r="AM573" s="35">
        <v>8838.7112907302726</v>
      </c>
      <c r="AN573" s="38">
        <v>0.10647966353610064</v>
      </c>
      <c r="AO573" s="38">
        <v>9.9910376698846642E-2</v>
      </c>
      <c r="AP573" s="38">
        <v>8.2864858066625538E-2</v>
      </c>
      <c r="AQ573" s="36">
        <v>16.871224738369548</v>
      </c>
      <c r="AR573" s="36">
        <v>10.683548702428819</v>
      </c>
      <c r="AS573" s="36">
        <v>12.11343168677562</v>
      </c>
      <c r="AT573" s="36">
        <v>12.201230143176534</v>
      </c>
      <c r="AU573" s="36">
        <v>21.736164493352558</v>
      </c>
      <c r="AV573" s="36">
        <v>53.792619684437874</v>
      </c>
      <c r="AW573" s="36">
        <v>129.04737755719452</v>
      </c>
      <c r="AX573" s="36">
        <v>102.16698110834707</v>
      </c>
      <c r="AY573" s="36">
        <v>71.067113696262368</v>
      </c>
      <c r="AZ573" s="40">
        <v>0.99483762255838359</v>
      </c>
      <c r="BA573" s="40">
        <v>0.995546444946242</v>
      </c>
      <c r="BB573" s="40">
        <v>0.99501572421165618</v>
      </c>
      <c r="BC573" s="40">
        <v>0.99475755610934913</v>
      </c>
      <c r="BD573" s="40">
        <v>0.99560530519622781</v>
      </c>
      <c r="BE573" s="40">
        <v>0.99391397479620658</v>
      </c>
      <c r="BF573" s="36">
        <v>112.69757624592367</v>
      </c>
      <c r="BG573" s="36">
        <v>120.10764443588097</v>
      </c>
      <c r="BH573" s="36">
        <v>144.81410190012855</v>
      </c>
      <c r="BJ573" s="41"/>
      <c r="BK573" s="41"/>
      <c r="BL573" s="35">
        <v>35</v>
      </c>
      <c r="BM573" s="35">
        <v>26</v>
      </c>
      <c r="BN573" s="35">
        <v>15</v>
      </c>
      <c r="BO573" s="35">
        <v>2730</v>
      </c>
      <c r="BP573" s="35">
        <v>1248</v>
      </c>
      <c r="BQ573" s="35">
        <v>360</v>
      </c>
      <c r="BR573" s="35">
        <v>4338</v>
      </c>
      <c r="BS573" s="34">
        <v>108.71730017662048</v>
      </c>
      <c r="BT573" s="35">
        <v>12</v>
      </c>
      <c r="BU573" s="35">
        <v>22</v>
      </c>
      <c r="BV573" s="35">
        <v>44</v>
      </c>
      <c r="BW573" s="35">
        <v>23</v>
      </c>
      <c r="BX573" s="37"/>
      <c r="BY573" s="40">
        <v>0.98586194658254722</v>
      </c>
      <c r="CA573" s="38">
        <v>0.10059912287306334</v>
      </c>
      <c r="CB573" s="38">
        <v>0.1026300093309591</v>
      </c>
      <c r="CC573" s="36">
        <v>40.153758903344475</v>
      </c>
      <c r="CD573" s="36">
        <v>39.668205127573984</v>
      </c>
      <c r="CE573" s="35">
        <v>117.14894095999036</v>
      </c>
      <c r="CF573" s="36">
        <v>23.176931206073906</v>
      </c>
      <c r="CG573" s="42">
        <v>0.98586194658254722</v>
      </c>
      <c r="CH573" s="35">
        <v>3621.0994961306565</v>
      </c>
      <c r="CI573" s="42">
        <v>0.99364045983777405</v>
      </c>
      <c r="CJ573" s="42">
        <v>0.9948938628070475</v>
      </c>
      <c r="CK573" s="43">
        <v>0.85023280739669449</v>
      </c>
      <c r="CM573" s="39"/>
      <c r="CN573" s="35"/>
      <c r="CO573" s="42">
        <v>0.99393463151368033</v>
      </c>
      <c r="CQ573" s="37">
        <v>0.95939372811486434</v>
      </c>
    </row>
    <row r="574" spans="1:95" ht="11.25" customHeight="1">
      <c r="A574" s="33">
        <v>44156</v>
      </c>
      <c r="B574" s="34">
        <v>165.14339001973471</v>
      </c>
      <c r="C574" s="35">
        <v>148.20286495486897</v>
      </c>
      <c r="D574" s="35">
        <v>148.20286495486897</v>
      </c>
      <c r="E574" s="35">
        <v>137.34232230981192</v>
      </c>
      <c r="F574" s="34">
        <v>124.74808279673259</v>
      </c>
      <c r="G574" s="36">
        <v>14.221519907315573</v>
      </c>
      <c r="H574" s="34">
        <v>14.221519907315573</v>
      </c>
      <c r="I574" s="34">
        <v>3465.1068700154624</v>
      </c>
      <c r="J574" s="35">
        <v>996.87721848300987</v>
      </c>
      <c r="K574" s="35">
        <v>287.56073610086821</v>
      </c>
      <c r="L574" s="34">
        <v>612.61662673950195</v>
      </c>
      <c r="M574" s="34">
        <v>24.107104023297627</v>
      </c>
      <c r="N574" s="35">
        <v>12.577619490416152</v>
      </c>
      <c r="O574" s="35">
        <v>23.058969065762948</v>
      </c>
      <c r="P574" s="35">
        <v>46.117938131525896</v>
      </c>
      <c r="Q574" s="34">
        <v>9487.4691772460938</v>
      </c>
      <c r="R574" s="34">
        <v>337.40865961710614</v>
      </c>
      <c r="U574" s="36">
        <v>26.360933692366984</v>
      </c>
      <c r="V574" s="38">
        <v>0.95497366212715851</v>
      </c>
      <c r="W574" s="36">
        <v>18.376429767233191</v>
      </c>
      <c r="X574" s="35">
        <v>4077.7234967549643</v>
      </c>
      <c r="Y574" s="34">
        <v>2180.6689154315841</v>
      </c>
      <c r="Z574" s="35">
        <v>1897.0545813233803</v>
      </c>
      <c r="AA574" s="34">
        <v>900.17736284037017</v>
      </c>
      <c r="AB574" s="34">
        <v>16.940525064865749</v>
      </c>
      <c r="AC574" s="34">
        <v>10.860542645057043</v>
      </c>
      <c r="AD574" s="34">
        <v>12.556323955456415</v>
      </c>
      <c r="AE574" s="39">
        <v>14.378036805043411</v>
      </c>
      <c r="AF574" s="39">
        <v>10.680827340889392</v>
      </c>
      <c r="AG574" s="39">
        <v>6.1620157735900332</v>
      </c>
      <c r="AH574" s="35">
        <v>3674.4450990949804</v>
      </c>
      <c r="AI574" s="35">
        <v>7718.0744983342202</v>
      </c>
      <c r="AJ574" s="35">
        <v>11319.272016474511</v>
      </c>
      <c r="AK574" s="35">
        <v>2451.5325327139658</v>
      </c>
      <c r="AL574" s="35">
        <v>5205.0937804364094</v>
      </c>
      <c r="AM574" s="35">
        <v>9289.9493641844747</v>
      </c>
      <c r="AN574" s="38">
        <v>0.10541210118665691</v>
      </c>
      <c r="AO574" s="38">
        <v>9.9374701831846463E-2</v>
      </c>
      <c r="AP574" s="38">
        <v>8.3345404935590686E-2</v>
      </c>
      <c r="AQ574" s="36">
        <v>16.920207916970703</v>
      </c>
      <c r="AR574" s="36">
        <v>10.557773231020493</v>
      </c>
      <c r="AS574" s="36">
        <v>12.064156066759274</v>
      </c>
      <c r="AT574" s="36">
        <v>12.116851550378186</v>
      </c>
      <c r="AU574" s="36">
        <v>21.605411692849955</v>
      </c>
      <c r="AV574" s="36">
        <v>53.53678622266348</v>
      </c>
      <c r="AW574" s="36">
        <v>130.25683301386849</v>
      </c>
      <c r="AX574" s="36">
        <v>102.64089966817163</v>
      </c>
      <c r="AY574" s="36">
        <v>70.604525515691932</v>
      </c>
      <c r="AZ574" s="40">
        <v>0.99486948701574351</v>
      </c>
      <c r="BA574" s="40">
        <v>0.99556992245703035</v>
      </c>
      <c r="BB574" s="40">
        <v>0.99503571695349347</v>
      </c>
      <c r="BC574" s="40">
        <v>0.99505743799493285</v>
      </c>
      <c r="BD574" s="40">
        <v>0.99584917916867222</v>
      </c>
      <c r="BE574" s="40">
        <v>0.9942371283067416</v>
      </c>
      <c r="BF574" s="36">
        <v>113.83892233351064</v>
      </c>
      <c r="BG574" s="36">
        <v>120.7550792988078</v>
      </c>
      <c r="BH574" s="36">
        <v>143.9791432925858</v>
      </c>
      <c r="BJ574" s="41"/>
      <c r="BK574" s="41"/>
      <c r="BL574" s="35">
        <v>35</v>
      </c>
      <c r="BM574" s="35">
        <v>26</v>
      </c>
      <c r="BN574" s="35">
        <v>15</v>
      </c>
      <c r="BO574" s="35">
        <v>2730</v>
      </c>
      <c r="BP574" s="35">
        <v>1248</v>
      </c>
      <c r="BQ574" s="35">
        <v>360</v>
      </c>
      <c r="BR574" s="35">
        <v>4338</v>
      </c>
      <c r="BS574" s="34">
        <v>110.54645268122356</v>
      </c>
      <c r="BT574" s="35">
        <v>12</v>
      </c>
      <c r="BU574" s="35">
        <v>22</v>
      </c>
      <c r="BV574" s="35">
        <v>44</v>
      </c>
      <c r="BW574" s="35">
        <v>23</v>
      </c>
      <c r="BX574" s="37"/>
      <c r="BY574" s="40">
        <v>0.98595293016930985</v>
      </c>
      <c r="CA574" s="38">
        <v>9.9949461992946964E-2</v>
      </c>
      <c r="CB574" s="38">
        <v>0.10184393958103512</v>
      </c>
      <c r="CC574" s="36">
        <v>40.357391665379204</v>
      </c>
      <c r="CD574" s="36">
        <v>39.542137214750468</v>
      </c>
      <c r="CE574" s="35">
        <v>117.86320751946333</v>
      </c>
      <c r="CF574" s="36">
        <v>23.034971451009323</v>
      </c>
      <c r="CG574" s="42">
        <v>0.98595293016930985</v>
      </c>
      <c r="CH574" s="35">
        <v>3811.2085346703952</v>
      </c>
      <c r="CI574" s="42">
        <v>0.99367468250451363</v>
      </c>
      <c r="CJ574" s="42">
        <v>0.99517954562041888</v>
      </c>
      <c r="CK574" s="43">
        <v>0.84976503992312868</v>
      </c>
      <c r="CM574" s="39"/>
      <c r="CN574" s="35"/>
      <c r="CO574" s="42">
        <v>0.99397178217081594</v>
      </c>
      <c r="CQ574" s="37">
        <v>0.95497366212715851</v>
      </c>
    </row>
    <row r="575" spans="1:95" ht="11.25" customHeight="1">
      <c r="A575" s="33">
        <v>44155</v>
      </c>
      <c r="B575" s="34">
        <v>165.02074845631918</v>
      </c>
      <c r="C575" s="35">
        <v>148.15902845064801</v>
      </c>
      <c r="D575" s="35">
        <v>148.15902845064801</v>
      </c>
      <c r="E575" s="35">
        <v>137.35321094592413</v>
      </c>
      <c r="F575" s="34">
        <v>124.82243863741557</v>
      </c>
      <c r="G575" s="36">
        <v>14.096452464660009</v>
      </c>
      <c r="H575" s="34">
        <v>14.096452464660009</v>
      </c>
      <c r="I575" s="34">
        <v>3471.5420735677085</v>
      </c>
      <c r="J575" s="35">
        <v>998.7285633500461</v>
      </c>
      <c r="K575" s="35">
        <v>288.09477788943639</v>
      </c>
      <c r="L575" s="34">
        <v>612.47568575541175</v>
      </c>
      <c r="M575" s="34">
        <v>24.131751616795857</v>
      </c>
      <c r="N575" s="35">
        <v>12.590479104415229</v>
      </c>
      <c r="O575" s="35">
        <v>23.082545024761256</v>
      </c>
      <c r="P575" s="35">
        <v>46.165090049522512</v>
      </c>
      <c r="Q575" s="34">
        <v>9622.6733093261719</v>
      </c>
      <c r="R575" s="34">
        <v>338.09294986724854</v>
      </c>
      <c r="U575" s="36">
        <v>26.479449934429592</v>
      </c>
      <c r="V575" s="38">
        <v>0.95116872547773146</v>
      </c>
      <c r="W575" s="36">
        <v>18.395218202808604</v>
      </c>
      <c r="X575" s="35">
        <v>4084.0177593231201</v>
      </c>
      <c r="Y575" s="34">
        <v>2184.718732328226</v>
      </c>
      <c r="Z575" s="35">
        <v>1899.2990269948941</v>
      </c>
      <c r="AA575" s="34">
        <v>900.57046364484813</v>
      </c>
      <c r="AB575" s="34">
        <v>16.861720005671184</v>
      </c>
      <c r="AC575" s="34">
        <v>10.805817504723867</v>
      </c>
      <c r="AD575" s="34">
        <v>12.451392143964767</v>
      </c>
      <c r="AE575" s="39">
        <v>14.404738894471819</v>
      </c>
      <c r="AF575" s="39">
        <v>10.700663178750494</v>
      </c>
      <c r="AG575" s="39">
        <v>6.1734595262022083</v>
      </c>
      <c r="AH575" s="35">
        <v>3712.1467432312998</v>
      </c>
      <c r="AI575" s="35">
        <v>7803.3022224697206</v>
      </c>
      <c r="AJ575" s="35">
        <v>11452.08494347874</v>
      </c>
      <c r="AK575" s="35">
        <v>2476.138436806606</v>
      </c>
      <c r="AL575" s="35">
        <v>5260.2861241986884</v>
      </c>
      <c r="AM575" s="35">
        <v>9395.5381209483912</v>
      </c>
      <c r="AN575" s="38">
        <v>0.10525265110939629</v>
      </c>
      <c r="AO575" s="38">
        <v>9.9324423627689271E-2</v>
      </c>
      <c r="AP575" s="38">
        <v>8.3593747976690877E-2</v>
      </c>
      <c r="AQ575" s="36">
        <v>16.805458835313814</v>
      </c>
      <c r="AR575" s="36">
        <v>10.48973385708997</v>
      </c>
      <c r="AS575" s="36">
        <v>11.960346710632715</v>
      </c>
      <c r="AT575" s="36">
        <v>11.983075583904643</v>
      </c>
      <c r="AU575" s="36">
        <v>21.354898409270653</v>
      </c>
      <c r="AV575" s="36">
        <v>52.876141661043668</v>
      </c>
      <c r="AW575" s="36">
        <v>130.17569620031261</v>
      </c>
      <c r="AX575" s="36">
        <v>102.47364933775641</v>
      </c>
      <c r="AY575" s="36">
        <v>70.244507172515497</v>
      </c>
      <c r="AZ575" s="40">
        <v>0.99491527657853696</v>
      </c>
      <c r="BA575" s="40">
        <v>0.99561192215028471</v>
      </c>
      <c r="BB575" s="40">
        <v>0.99508648792062349</v>
      </c>
      <c r="BC575" s="40">
        <v>0.99516057930938673</v>
      </c>
      <c r="BD575" s="40">
        <v>0.99594035421171634</v>
      </c>
      <c r="BE575" s="40">
        <v>0.99437220721364006</v>
      </c>
      <c r="BF575" s="36">
        <v>114.01137998441082</v>
      </c>
      <c r="BG575" s="36">
        <v>120.81620573990109</v>
      </c>
      <c r="BH575" s="36">
        <v>143.55140534368741</v>
      </c>
      <c r="BJ575" s="41"/>
      <c r="BK575" s="41"/>
      <c r="BL575" s="35">
        <v>35</v>
      </c>
      <c r="BM575" s="35">
        <v>26</v>
      </c>
      <c r="BN575" s="35">
        <v>15</v>
      </c>
      <c r="BO575" s="35">
        <v>2730</v>
      </c>
      <c r="BP575" s="35">
        <v>1248</v>
      </c>
      <c r="BQ575" s="35">
        <v>360</v>
      </c>
      <c r="BR575" s="35">
        <v>4338</v>
      </c>
      <c r="BS575" s="34">
        <v>110.66440359751384</v>
      </c>
      <c r="BT575" s="35">
        <v>12</v>
      </c>
      <c r="BU575" s="35">
        <v>22</v>
      </c>
      <c r="BV575" s="35">
        <v>44</v>
      </c>
      <c r="BW575" s="35">
        <v>23</v>
      </c>
      <c r="BX575" s="37"/>
      <c r="BY575" s="40">
        <v>0.98607590647632981</v>
      </c>
      <c r="CA575" s="38">
        <v>9.9890193814017175E-2</v>
      </c>
      <c r="CB575" s="38">
        <v>0.1017497389321385</v>
      </c>
      <c r="CC575" s="36">
        <v>40.118929654359818</v>
      </c>
      <c r="CD575" s="36">
        <v>39.255539403036501</v>
      </c>
      <c r="CE575" s="35">
        <v>117.68427148498698</v>
      </c>
      <c r="CF575" s="36">
        <v>22.769575360842534</v>
      </c>
      <c r="CG575" s="42">
        <v>0.98607590647632981</v>
      </c>
      <c r="CH575" s="35">
        <v>3851.3344257776434</v>
      </c>
      <c r="CI575" s="42">
        <v>0.99373418432445704</v>
      </c>
      <c r="CJ575" s="42">
        <v>0.9952839677428128</v>
      </c>
      <c r="CK575" s="43">
        <v>0.8500310914767123</v>
      </c>
      <c r="CM575" s="39"/>
      <c r="CN575" s="35"/>
      <c r="CO575" s="42">
        <v>0.99404123593358451</v>
      </c>
      <c r="CQ575" s="37">
        <v>0.95116872547773146</v>
      </c>
    </row>
    <row r="576" spans="1:95" ht="11.25" customHeight="1">
      <c r="A576" s="33">
        <v>44154</v>
      </c>
      <c r="B576" s="34">
        <v>164.01494725545248</v>
      </c>
      <c r="C576" s="35">
        <v>147.2156874338786</v>
      </c>
      <c r="D576" s="35">
        <v>147.2156874338786</v>
      </c>
      <c r="E576" s="35">
        <v>136.38189204533896</v>
      </c>
      <c r="F576" s="34">
        <v>123.80037466684978</v>
      </c>
      <c r="G576" s="36">
        <v>14.171589831511179</v>
      </c>
      <c r="H576" s="34">
        <v>14.171589831511179</v>
      </c>
      <c r="I576" s="34">
        <v>3469.3288701375327</v>
      </c>
      <c r="J576" s="35">
        <v>994.91946705581984</v>
      </c>
      <c r="K576" s="35">
        <v>293.36276260568661</v>
      </c>
      <c r="L576" s="34">
        <v>612.53816095987952</v>
      </c>
      <c r="M576" s="34">
        <v>24.772766252358753</v>
      </c>
      <c r="N576" s="35">
        <v>12.527755365547533</v>
      </c>
      <c r="O576" s="35">
        <v>22.967551503503813</v>
      </c>
      <c r="P576" s="35">
        <v>48.21880841218556</v>
      </c>
      <c r="Q576" s="34">
        <v>9567.2182718912754</v>
      </c>
      <c r="R576" s="34">
        <v>334.97144190470379</v>
      </c>
      <c r="U576" s="36">
        <v>26.566252090312812</v>
      </c>
      <c r="V576" s="38">
        <v>0.94839348412338265</v>
      </c>
      <c r="W576" s="36">
        <v>18.539633487378016</v>
      </c>
      <c r="X576" s="35">
        <v>4081.8670310974121</v>
      </c>
      <c r="Y576" s="34">
        <v>2181.0466404760259</v>
      </c>
      <c r="Z576" s="35">
        <v>1900.820390621386</v>
      </c>
      <c r="AA576" s="34">
        <v>905.90092356556613</v>
      </c>
      <c r="AB576" s="34">
        <v>16.799259821573894</v>
      </c>
      <c r="AC576" s="34">
        <v>10.833795388539633</v>
      </c>
      <c r="AD576" s="34">
        <v>12.356599688529968</v>
      </c>
      <c r="AE576" s="39">
        <v>14.38052729984193</v>
      </c>
      <c r="AF576" s="39">
        <v>10.659851432740927</v>
      </c>
      <c r="AG576" s="39">
        <v>6.2863449129789988</v>
      </c>
      <c r="AH576" s="35">
        <v>3690.3160357642719</v>
      </c>
      <c r="AI576" s="35">
        <v>7718.0372849132245</v>
      </c>
      <c r="AJ576" s="35">
        <v>11391.341709611523</v>
      </c>
      <c r="AK576" s="35">
        <v>2463.4078105322724</v>
      </c>
      <c r="AL576" s="35">
        <v>5217.6858441802879</v>
      </c>
      <c r="AM576" s="35">
        <v>9317.5547440042246</v>
      </c>
      <c r="AN576" s="38">
        <v>0.10556907974584291</v>
      </c>
      <c r="AO576" s="38">
        <v>9.9452776888222127E-2</v>
      </c>
      <c r="AP576" s="38">
        <v>8.5693303750796285E-2</v>
      </c>
      <c r="AQ576" s="36">
        <v>16.745849145474875</v>
      </c>
      <c r="AR576" s="36">
        <v>10.478405794076769</v>
      </c>
      <c r="AS576" s="36">
        <v>11.806115743821458</v>
      </c>
      <c r="AT576" s="36">
        <v>11.929942035995277</v>
      </c>
      <c r="AU576" s="36">
        <v>21.278029915220429</v>
      </c>
      <c r="AV576" s="36">
        <v>56.543521164239635</v>
      </c>
      <c r="AW576" s="36">
        <v>129.18932723732073</v>
      </c>
      <c r="AX576" s="36">
        <v>101.65360844471367</v>
      </c>
      <c r="AY576" s="36">
        <v>69.57286384662298</v>
      </c>
      <c r="AZ576" s="40">
        <v>0.9949144614578288</v>
      </c>
      <c r="BA576" s="40">
        <v>0.99559813446240319</v>
      </c>
      <c r="BB576" s="40">
        <v>0.99482495035049678</v>
      </c>
      <c r="BC576" s="40">
        <v>0.9951571388281758</v>
      </c>
      <c r="BD576" s="40">
        <v>0.99592194115348032</v>
      </c>
      <c r="BE576" s="40">
        <v>0.99393150641796602</v>
      </c>
      <c r="BF576" s="36">
        <v>113.66964672695781</v>
      </c>
      <c r="BG576" s="36">
        <v>120.66028094406202</v>
      </c>
      <c r="BH576" s="36">
        <v>140.03427893149112</v>
      </c>
      <c r="BJ576" s="41"/>
      <c r="BK576" s="41"/>
      <c r="BL576" s="35">
        <v>32.8125</v>
      </c>
      <c r="BM576" s="35">
        <v>24.322917222976685</v>
      </c>
      <c r="BN576" s="35">
        <v>14.343750278155008</v>
      </c>
      <c r="BO576" s="35">
        <v>2559.375</v>
      </c>
      <c r="BP576" s="35">
        <v>1167.5000267028809</v>
      </c>
      <c r="BQ576" s="35">
        <v>344.25000667572021</v>
      </c>
      <c r="BR576" s="35">
        <v>4071.1250333786011</v>
      </c>
      <c r="BS576" s="34">
        <v>109.63155428568523</v>
      </c>
      <c r="BT576" s="35">
        <v>12</v>
      </c>
      <c r="BU576" s="35">
        <v>22</v>
      </c>
      <c r="BV576" s="35">
        <v>46.1875</v>
      </c>
      <c r="BW576" s="35">
        <v>23.729166666666668</v>
      </c>
      <c r="BX576" s="37"/>
      <c r="BY576" s="40">
        <v>0.98564046676834038</v>
      </c>
      <c r="CA576" s="38">
        <v>0.10043173867219679</v>
      </c>
      <c r="CB576" s="38">
        <v>0.10213439777122157</v>
      </c>
      <c r="CC576" s="36">
        <v>39.989654898643494</v>
      </c>
      <c r="CD576" s="36">
        <v>39.0303706833731</v>
      </c>
      <c r="CE576" s="35">
        <v>116.74673399514894</v>
      </c>
      <c r="CF576" s="36">
        <v>23.403689553727162</v>
      </c>
      <c r="CG576" s="42">
        <v>0.98564046676834038</v>
      </c>
      <c r="CH576" s="35">
        <v>3832.8474027151024</v>
      </c>
      <c r="CI576" s="42">
        <v>0.99353671992398906</v>
      </c>
      <c r="CJ576" s="42">
        <v>0.99520577438663971</v>
      </c>
      <c r="CK576" s="43">
        <v>0.84993676758863013</v>
      </c>
      <c r="CM576" s="39"/>
      <c r="CN576" s="35"/>
      <c r="CO576" s="42">
        <v>0.99387528919076296</v>
      </c>
      <c r="CQ576" s="37">
        <v>0.94839348412338265</v>
      </c>
    </row>
    <row r="577" spans="1:95" ht="11.25" customHeight="1">
      <c r="A577" s="33">
        <v>44153</v>
      </c>
      <c r="B577" s="34">
        <v>163.91332515080771</v>
      </c>
      <c r="C577" s="35">
        <v>147.09364668528241</v>
      </c>
      <c r="D577" s="35">
        <v>147.09364668528241</v>
      </c>
      <c r="E577" s="35">
        <v>136.19683967034024</v>
      </c>
      <c r="F577" s="34">
        <v>123.64785218238831</v>
      </c>
      <c r="G577" s="36">
        <v>14.321426759163538</v>
      </c>
      <c r="H577" s="34">
        <v>14.321426759163538</v>
      </c>
      <c r="I577" s="34">
        <v>3473.2853825887046</v>
      </c>
      <c r="J577" s="35">
        <v>994.76574342690276</v>
      </c>
      <c r="K577" s="35">
        <v>295.91132722083319</v>
      </c>
      <c r="L577" s="34">
        <v>612.6711368560791</v>
      </c>
      <c r="M577" s="34">
        <v>24.661421259244282</v>
      </c>
      <c r="N577" s="35">
        <v>12.330710629622141</v>
      </c>
      <c r="O577" s="35">
        <v>22.606302820973923</v>
      </c>
      <c r="P577" s="35">
        <v>48.295283299353386</v>
      </c>
      <c r="Q577" s="34">
        <v>9504.8804016113281</v>
      </c>
      <c r="R577" s="34">
        <v>335.88550186157227</v>
      </c>
      <c r="U577" s="36">
        <v>26.406353800385091</v>
      </c>
      <c r="V577" s="38">
        <v>0.95351330831923042</v>
      </c>
      <c r="W577" s="36">
        <v>18.337741218471017</v>
      </c>
      <c r="X577" s="35">
        <v>4085.9565194447837</v>
      </c>
      <c r="Y577" s="34">
        <v>2182.6083119409686</v>
      </c>
      <c r="Z577" s="35">
        <v>1903.348207503815</v>
      </c>
      <c r="AA577" s="34">
        <v>908.58246407691229</v>
      </c>
      <c r="AB577" s="34">
        <v>16.81967846552531</v>
      </c>
      <c r="AC577" s="34">
        <v>10.896807014942169</v>
      </c>
      <c r="AD577" s="34">
        <v>12.555012434720993</v>
      </c>
      <c r="AE577" s="39">
        <v>14.390824034775617</v>
      </c>
      <c r="AF577" s="39">
        <v>10.658204393859672</v>
      </c>
      <c r="AG577" s="39">
        <v>6.3409570118749974</v>
      </c>
      <c r="AH577" s="35">
        <v>3663.5326122088704</v>
      </c>
      <c r="AI577" s="35">
        <v>7649.8177433009732</v>
      </c>
      <c r="AJ577" s="35">
        <v>11321.243512728801</v>
      </c>
      <c r="AK577" s="35">
        <v>2445.9310730792595</v>
      </c>
      <c r="AL577" s="35">
        <v>5176.192584540162</v>
      </c>
      <c r="AM577" s="35">
        <v>9246.8866098010385</v>
      </c>
      <c r="AN577" s="38">
        <v>0.10635927988816848</v>
      </c>
      <c r="AO577" s="38">
        <v>0.10007041671022612</v>
      </c>
      <c r="AP577" s="38">
        <v>8.6860564196079681E-2</v>
      </c>
      <c r="AQ577" s="36">
        <v>16.738424247002982</v>
      </c>
      <c r="AR577" s="36">
        <v>10.510076310555407</v>
      </c>
      <c r="AS577" s="36">
        <v>11.962414275393211</v>
      </c>
      <c r="AT577" s="36">
        <v>11.898557798703321</v>
      </c>
      <c r="AU577" s="36">
        <v>21.221928528372974</v>
      </c>
      <c r="AV577" s="36">
        <v>57.872509605762374</v>
      </c>
      <c r="AW577" s="36">
        <v>129.01405734663334</v>
      </c>
      <c r="AX577" s="36">
        <v>101.55588501005184</v>
      </c>
      <c r="AY577" s="36">
        <v>69.607962534692305</v>
      </c>
      <c r="AZ577" s="40">
        <v>0.99495868433688184</v>
      </c>
      <c r="BA577" s="40">
        <v>0.99563263876840824</v>
      </c>
      <c r="BB577" s="40">
        <v>0.99477713036427151</v>
      </c>
      <c r="BC577" s="40">
        <v>0.99513536667910929</v>
      </c>
      <c r="BD577" s="40">
        <v>0.99590008907478511</v>
      </c>
      <c r="BE577" s="40">
        <v>0.99374140594041438</v>
      </c>
      <c r="BF577" s="36">
        <v>112.82513394804295</v>
      </c>
      <c r="BG577" s="36">
        <v>119.91555940801562</v>
      </c>
      <c r="BH577" s="36">
        <v>138.15245285433687</v>
      </c>
      <c r="BJ577" s="41"/>
      <c r="BK577" s="41"/>
      <c r="BL577" s="35">
        <v>32</v>
      </c>
      <c r="BM577" s="35">
        <v>23.700000762939453</v>
      </c>
      <c r="BN577" s="35">
        <v>14.100000381469727</v>
      </c>
      <c r="BO577" s="35">
        <v>2496</v>
      </c>
      <c r="BP577" s="35">
        <v>1137.6000366210938</v>
      </c>
      <c r="BQ577" s="35">
        <v>338.40000915527344</v>
      </c>
      <c r="BR577" s="35">
        <v>3972.0000457763672</v>
      </c>
      <c r="BS577" s="34">
        <v>109.31557011604309</v>
      </c>
      <c r="BT577" s="35">
        <v>12</v>
      </c>
      <c r="BU577" s="35">
        <v>22</v>
      </c>
      <c r="BV577" s="35">
        <v>47</v>
      </c>
      <c r="BW577" s="35">
        <v>24</v>
      </c>
      <c r="BX577" s="37"/>
      <c r="BY577" s="40">
        <v>0.98560470583778093</v>
      </c>
      <c r="CA577" s="38">
        <v>0.10122704916049272</v>
      </c>
      <c r="CB577" s="38">
        <v>0.1028968991248865</v>
      </c>
      <c r="CC577" s="36">
        <v>40.271497915188476</v>
      </c>
      <c r="CD577" s="36">
        <v>39.210914832951602</v>
      </c>
      <c r="CE577" s="35">
        <v>116.57945335552058</v>
      </c>
      <c r="CF577" s="36">
        <v>23.60829617765939</v>
      </c>
      <c r="CG577" s="42">
        <v>0.98560470583778093</v>
      </c>
      <c r="CH577" s="35">
        <v>3807.3079484557584</v>
      </c>
      <c r="CI577" s="42">
        <v>0.99352260925748148</v>
      </c>
      <c r="CJ577" s="42">
        <v>0.99515704412753436</v>
      </c>
      <c r="CK577" s="43">
        <v>0.85005441591450626</v>
      </c>
      <c r="CM577" s="39"/>
      <c r="CN577" s="35"/>
      <c r="CO577" s="42">
        <v>0.99382174394105505</v>
      </c>
      <c r="CQ577" s="37">
        <v>0.95351330831923042</v>
      </c>
    </row>
    <row r="578" spans="1:95" ht="11.25" customHeight="1">
      <c r="A578" s="33">
        <v>44152</v>
      </c>
      <c r="B578" s="34">
        <v>163.12443240483603</v>
      </c>
      <c r="C578" s="35">
        <v>146.17942180236182</v>
      </c>
      <c r="D578" s="35">
        <v>146.17942180236182</v>
      </c>
      <c r="E578" s="35">
        <v>135.14246333638829</v>
      </c>
      <c r="F578" s="34">
        <v>122.72568170229594</v>
      </c>
      <c r="G578" s="36">
        <v>14.347089211146036</v>
      </c>
      <c r="H578" s="34">
        <v>14.347089211146036</v>
      </c>
      <c r="I578" s="34">
        <v>3472.8462142944336</v>
      </c>
      <c r="J578" s="35">
        <v>994.63996350195623</v>
      </c>
      <c r="K578" s="35">
        <v>295.87391167373113</v>
      </c>
      <c r="L578" s="34">
        <v>613.9210046132406</v>
      </c>
      <c r="M578" s="34">
        <v>24.865693231423695</v>
      </c>
      <c r="N578" s="35">
        <v>12.432846615711847</v>
      </c>
      <c r="O578" s="35">
        <v>22.793552128805054</v>
      </c>
      <c r="P578" s="35">
        <v>48.695315911538067</v>
      </c>
      <c r="Q578" s="34">
        <v>9335.4125061035156</v>
      </c>
      <c r="R578" s="34">
        <v>334.39272530873615</v>
      </c>
      <c r="U578" s="36">
        <v>26.568953505268798</v>
      </c>
      <c r="V578" s="38">
        <v>0.94830727020666683</v>
      </c>
      <c r="W578" s="36">
        <v>18.489633784784832</v>
      </c>
      <c r="X578" s="35">
        <v>4086.7672189076743</v>
      </c>
      <c r="Y578" s="34">
        <v>2182.3323391187459</v>
      </c>
      <c r="Z578" s="35">
        <v>1904.4348797889279</v>
      </c>
      <c r="AA578" s="34">
        <v>909.79491628697178</v>
      </c>
      <c r="AB578" s="34">
        <v>16.945010602474213</v>
      </c>
      <c r="AC578" s="34">
        <v>11.036958465973536</v>
      </c>
      <c r="AD578" s="34">
        <v>12.640289515256882</v>
      </c>
      <c r="AE578" s="39">
        <v>14.389004433749975</v>
      </c>
      <c r="AF578" s="39">
        <v>10.656856751806673</v>
      </c>
      <c r="AG578" s="39">
        <v>6.3401552501513816</v>
      </c>
      <c r="AH578" s="35">
        <v>3609.3214778858055</v>
      </c>
      <c r="AI578" s="35">
        <v>7530.3194317240896</v>
      </c>
      <c r="AJ578" s="35">
        <v>11136.023384160966</v>
      </c>
      <c r="AK578" s="35">
        <v>2410.3608371119913</v>
      </c>
      <c r="AL578" s="35">
        <v>5097.7250310001145</v>
      </c>
      <c r="AM578" s="35">
        <v>9099.243995839659</v>
      </c>
      <c r="AN578" s="38">
        <v>0.10634124199336518</v>
      </c>
      <c r="AO578" s="38">
        <v>0.10011942971000426</v>
      </c>
      <c r="AP578" s="38">
        <v>8.6716394755134873E-2</v>
      </c>
      <c r="AQ578" s="36">
        <v>16.855140888240257</v>
      </c>
      <c r="AR578" s="36">
        <v>10.632211228440111</v>
      </c>
      <c r="AS578" s="36">
        <v>12.014484276279568</v>
      </c>
      <c r="AT578" s="36">
        <v>12.106158369562523</v>
      </c>
      <c r="AU578" s="36">
        <v>21.605719930229608</v>
      </c>
      <c r="AV578" s="36">
        <v>58.967458687656801</v>
      </c>
      <c r="AW578" s="36">
        <v>128.31519793997151</v>
      </c>
      <c r="AX578" s="36">
        <v>100.93919596387245</v>
      </c>
      <c r="AY578" s="36">
        <v>69.334239908555475</v>
      </c>
      <c r="AZ578" s="40">
        <v>0.99484191477712181</v>
      </c>
      <c r="BA578" s="40">
        <v>0.99552868152162111</v>
      </c>
      <c r="BB578" s="40">
        <v>0.99464842178824941</v>
      </c>
      <c r="BC578" s="40">
        <v>0.99497744977301095</v>
      </c>
      <c r="BD578" s="40">
        <v>0.99576169373615853</v>
      </c>
      <c r="BE578" s="40">
        <v>0.99351952110366326</v>
      </c>
      <c r="BF578" s="36">
        <v>112.84427165848506</v>
      </c>
      <c r="BG578" s="36">
        <v>119.85685530528868</v>
      </c>
      <c r="BH578" s="36">
        <v>138.38213677915184</v>
      </c>
      <c r="BJ578" s="41"/>
      <c r="BK578" s="41"/>
      <c r="BL578" s="35">
        <v>32</v>
      </c>
      <c r="BM578" s="35">
        <v>23.700000762939453</v>
      </c>
      <c r="BN578" s="35">
        <v>14.100000381469727</v>
      </c>
      <c r="BO578" s="35">
        <v>2496</v>
      </c>
      <c r="BP578" s="35">
        <v>1137.6000366210938</v>
      </c>
      <c r="BQ578" s="35">
        <v>338.40000915527344</v>
      </c>
      <c r="BR578" s="35">
        <v>3972.0000457763672</v>
      </c>
      <c r="BS578" s="34">
        <v>108.37245106697083</v>
      </c>
      <c r="BT578" s="35">
        <v>12</v>
      </c>
      <c r="BU578" s="35">
        <v>22</v>
      </c>
      <c r="BV578" s="35">
        <v>47</v>
      </c>
      <c r="BW578" s="35">
        <v>24</v>
      </c>
      <c r="BX578" s="37"/>
      <c r="BY578" s="40">
        <v>0.98527423501606015</v>
      </c>
      <c r="CA578" s="38">
        <v>0.10121028650457284</v>
      </c>
      <c r="CB578" s="38">
        <v>0.10288731898017764</v>
      </c>
      <c r="CC578" s="36">
        <v>40.622258583704628</v>
      </c>
      <c r="CD578" s="36">
        <v>39.501836392959937</v>
      </c>
      <c r="CE578" s="35">
        <v>116.02092103023232</v>
      </c>
      <c r="CF578" s="36">
        <v>24.033245735084297</v>
      </c>
      <c r="CG578" s="42">
        <v>0.98527423501606015</v>
      </c>
      <c r="CH578" s="35">
        <v>3749.9035526744137</v>
      </c>
      <c r="CI578" s="42">
        <v>0.99336897792646162</v>
      </c>
      <c r="CJ578" s="42">
        <v>0.99499513925412264</v>
      </c>
      <c r="CK578" s="43">
        <v>0.84977832802100928</v>
      </c>
      <c r="CM578" s="39"/>
      <c r="CN578" s="35"/>
      <c r="CO578" s="42">
        <v>0.99371053527279074</v>
      </c>
      <c r="CQ578" s="37">
        <v>0.94830727020666683</v>
      </c>
    </row>
    <row r="579" spans="1:95" ht="11.25" customHeight="1">
      <c r="A579" s="33">
        <v>44151</v>
      </c>
      <c r="B579" s="34">
        <v>160.42549800872803</v>
      </c>
      <c r="C579" s="35">
        <v>143.4711826145649</v>
      </c>
      <c r="D579" s="35">
        <v>143.4711826145649</v>
      </c>
      <c r="E579" s="35">
        <v>132.43347480893135</v>
      </c>
      <c r="F579" s="34">
        <v>119.67931334177653</v>
      </c>
      <c r="G579" s="36">
        <v>14.139209379752478</v>
      </c>
      <c r="H579" s="34">
        <v>14.139209379752478</v>
      </c>
      <c r="I579" s="34">
        <v>3471.2954788208008</v>
      </c>
      <c r="J579" s="35">
        <v>994.19582535712664</v>
      </c>
      <c r="K579" s="35">
        <v>295.74179463132765</v>
      </c>
      <c r="L579" s="34">
        <v>611.8140926361084</v>
      </c>
      <c r="M579" s="34">
        <v>24.872519512971241</v>
      </c>
      <c r="N579" s="35">
        <v>12.436259756485621</v>
      </c>
      <c r="O579" s="35">
        <v>22.799809553556969</v>
      </c>
      <c r="P579" s="35">
        <v>48.708684046235348</v>
      </c>
      <c r="Q579" s="34">
        <v>8585.925048828125</v>
      </c>
      <c r="R579" s="34">
        <v>327.27009773254395</v>
      </c>
      <c r="U579" s="36">
        <v>26.562068197462295</v>
      </c>
      <c r="V579" s="38">
        <v>0.94852702890646068</v>
      </c>
      <c r="W579" s="36">
        <v>18.494709671660427</v>
      </c>
      <c r="X579" s="35">
        <v>4083.1095714569092</v>
      </c>
      <c r="Y579" s="34">
        <v>2181.3578588323467</v>
      </c>
      <c r="Z579" s="35">
        <v>1901.7517126245625</v>
      </c>
      <c r="AA579" s="34">
        <v>907.55588726743599</v>
      </c>
      <c r="AB579" s="34">
        <v>16.954315394163132</v>
      </c>
      <c r="AC579" s="34">
        <v>11.037707805633545</v>
      </c>
      <c r="AD579" s="34">
        <v>12.725666135549545</v>
      </c>
      <c r="AE579" s="39">
        <v>14.382579289004484</v>
      </c>
      <c r="AF579" s="39">
        <v>10.652098128826356</v>
      </c>
      <c r="AG579" s="39">
        <v>6.337324170671307</v>
      </c>
      <c r="AH579" s="35">
        <v>3352.161076749398</v>
      </c>
      <c r="AI579" s="35">
        <v>6999.3602403381255</v>
      </c>
      <c r="AJ579" s="35">
        <v>10359.201391198001</v>
      </c>
      <c r="AK579" s="35">
        <v>2238.3635383978585</v>
      </c>
      <c r="AL579" s="35">
        <v>4736.1727145623217</v>
      </c>
      <c r="AM579" s="35">
        <v>8460.8583123247572</v>
      </c>
      <c r="AN579" s="38">
        <v>0.10769118751768271</v>
      </c>
      <c r="AO579" s="38">
        <v>0.10078983009602729</v>
      </c>
      <c r="AP579" s="38">
        <v>8.6049669340910323E-2</v>
      </c>
      <c r="AQ579" s="36">
        <v>16.891204553601192</v>
      </c>
      <c r="AR579" s="36">
        <v>10.660890315810658</v>
      </c>
      <c r="AS579" s="36">
        <v>12.147567850235417</v>
      </c>
      <c r="AT579" s="36">
        <v>13.037179968193822</v>
      </c>
      <c r="AU579" s="36">
        <v>23.256453463660936</v>
      </c>
      <c r="AV579" s="36">
        <v>63.420428211224468</v>
      </c>
      <c r="AW579" s="36">
        <v>126.67949453868714</v>
      </c>
      <c r="AX579" s="36">
        <v>100.24625480695182</v>
      </c>
      <c r="AY579" s="36">
        <v>69.856436554208869</v>
      </c>
      <c r="AZ579" s="40">
        <v>0.99444403934251591</v>
      </c>
      <c r="BA579" s="40">
        <v>0.99518602658145172</v>
      </c>
      <c r="BB579" s="40">
        <v>0.9942430564077307</v>
      </c>
      <c r="BC579" s="40">
        <v>0.99417557526087763</v>
      </c>
      <c r="BD579" s="40">
        <v>0.99508961035306953</v>
      </c>
      <c r="BE579" s="40">
        <v>0.99250425596669778</v>
      </c>
      <c r="BF579" s="36">
        <v>111.42973047845368</v>
      </c>
      <c r="BG579" s="36">
        <v>119.05963120055888</v>
      </c>
      <c r="BH579" s="36">
        <v>139.45434179948532</v>
      </c>
      <c r="BJ579" s="41"/>
      <c r="BK579" s="41"/>
      <c r="BL579" s="35">
        <v>32</v>
      </c>
      <c r="BM579" s="35">
        <v>23.700000762939453</v>
      </c>
      <c r="BN579" s="35">
        <v>14.100000381469727</v>
      </c>
      <c r="BO579" s="35">
        <v>2496</v>
      </c>
      <c r="BP579" s="35">
        <v>1137.6000366210938</v>
      </c>
      <c r="BQ579" s="35">
        <v>338.40000915527344</v>
      </c>
      <c r="BR579" s="35">
        <v>3972.0000457763672</v>
      </c>
      <c r="BS579" s="34">
        <v>105.53765145937602</v>
      </c>
      <c r="BT579" s="35">
        <v>12</v>
      </c>
      <c r="BU579" s="35">
        <v>22</v>
      </c>
      <c r="BV579" s="35">
        <v>47</v>
      </c>
      <c r="BW579" s="35">
        <v>24</v>
      </c>
      <c r="BX579" s="37"/>
      <c r="BY579" s="40">
        <v>0.98413690394014186</v>
      </c>
      <c r="CA579" s="38">
        <v>0.1020201102344694</v>
      </c>
      <c r="CB579" s="38">
        <v>0.10387082643261676</v>
      </c>
      <c r="CC579" s="36">
        <v>40.717689335346222</v>
      </c>
      <c r="CD579" s="36">
        <v>39.699662719647264</v>
      </c>
      <c r="CE579" s="35">
        <v>115.10193735348194</v>
      </c>
      <c r="CF579" s="36">
        <v>25.86991106640038</v>
      </c>
      <c r="CG579" s="42">
        <v>0.98413690394014186</v>
      </c>
      <c r="CH579" s="35">
        <v>3483.8821793161328</v>
      </c>
      <c r="CI579" s="42">
        <v>0.99286068867063304</v>
      </c>
      <c r="CJ579" s="42">
        <v>0.99420065540331026</v>
      </c>
      <c r="CK579" s="43">
        <v>0.85015976624457701</v>
      </c>
      <c r="CM579" s="39"/>
      <c r="CN579" s="35"/>
      <c r="CO579" s="42">
        <v>0.99322988268244439</v>
      </c>
      <c r="CQ579" s="37">
        <v>0.94852702890646068</v>
      </c>
    </row>
    <row r="580" spans="1:95" ht="11.25" customHeight="1">
      <c r="A580" s="33">
        <v>44150</v>
      </c>
      <c r="B580" s="34">
        <v>159.95812527338663</v>
      </c>
      <c r="C580" s="35">
        <v>143.22476011514664</v>
      </c>
      <c r="D580" s="35">
        <v>143.22476011514664</v>
      </c>
      <c r="E580" s="35">
        <v>132.32215374708176</v>
      </c>
      <c r="F580" s="34">
        <v>119.73253377278645</v>
      </c>
      <c r="G580" s="36">
        <v>13.929981778065363</v>
      </c>
      <c r="H580" s="34">
        <v>13.929981778065363</v>
      </c>
      <c r="I580" s="34">
        <v>3447.7861506144204</v>
      </c>
      <c r="J580" s="35">
        <v>987.46263997940889</v>
      </c>
      <c r="K580" s="35">
        <v>293.73888506723205</v>
      </c>
      <c r="L580" s="34">
        <v>607.91879081726074</v>
      </c>
      <c r="M580" s="34">
        <v>24.92548006772995</v>
      </c>
      <c r="N580" s="35">
        <v>12.462740033864975</v>
      </c>
      <c r="O580" s="35">
        <v>22.848356728752453</v>
      </c>
      <c r="P580" s="35">
        <v>48.81239846597115</v>
      </c>
      <c r="Q580" s="34">
        <v>8840.1504109700527</v>
      </c>
      <c r="R580" s="34">
        <v>322.76456165313721</v>
      </c>
      <c r="U580" s="36">
        <v>26.457109583748711</v>
      </c>
      <c r="V580" s="38">
        <v>0.95188456588209525</v>
      </c>
      <c r="W580" s="36">
        <v>18.534090084400745</v>
      </c>
      <c r="X580" s="35">
        <v>4055.7049414316812</v>
      </c>
      <c r="Y580" s="34">
        <v>2166.5846255677798</v>
      </c>
      <c r="Z580" s="35">
        <v>1889.1203158639016</v>
      </c>
      <c r="AA580" s="34">
        <v>901.65767588449285</v>
      </c>
      <c r="AB580" s="34">
        <v>16.733365158240002</v>
      </c>
      <c r="AC580" s="34">
        <v>10.90260636806488</v>
      </c>
      <c r="AD580" s="34">
        <v>12.444497724374136</v>
      </c>
      <c r="AE580" s="39">
        <v>14.285173355391954</v>
      </c>
      <c r="AF580" s="39">
        <v>10.579956856922239</v>
      </c>
      <c r="AG580" s="39">
        <v>6.2944046800121152</v>
      </c>
      <c r="AH580" s="35">
        <v>3433.8994380367385</v>
      </c>
      <c r="AI580" s="35">
        <v>7169.5583204932509</v>
      </c>
      <c r="AJ580" s="35">
        <v>10610.215197000422</v>
      </c>
      <c r="AK580" s="35">
        <v>2292.9143897094855</v>
      </c>
      <c r="AL580" s="35">
        <v>4851.5180036738057</v>
      </c>
      <c r="AM580" s="35">
        <v>8666.2574354243952</v>
      </c>
      <c r="AN580" s="38">
        <v>0.10769778163198492</v>
      </c>
      <c r="AO580" s="38">
        <v>0.1010118838469786</v>
      </c>
      <c r="AP580" s="38">
        <v>8.6821254737367418E-2</v>
      </c>
      <c r="AQ580" s="36">
        <v>16.839769587838074</v>
      </c>
      <c r="AR580" s="36">
        <v>10.635451254764652</v>
      </c>
      <c r="AS580" s="36">
        <v>11.994960374806144</v>
      </c>
      <c r="AT580" s="36">
        <v>12.712574392495439</v>
      </c>
      <c r="AU580" s="36">
        <v>22.677774616494322</v>
      </c>
      <c r="AV580" s="36">
        <v>61.84706152152679</v>
      </c>
      <c r="AW580" s="36">
        <v>126.25920266782315</v>
      </c>
      <c r="AX580" s="36">
        <v>99.700126918323562</v>
      </c>
      <c r="AY580" s="36">
        <v>69.010136797076612</v>
      </c>
      <c r="AZ580" s="40">
        <v>0.99456467276327576</v>
      </c>
      <c r="BA580" s="40">
        <v>0.99529047264970461</v>
      </c>
      <c r="BB580" s="40">
        <v>0.99436753421766078</v>
      </c>
      <c r="BC580" s="40">
        <v>0.99445571345814354</v>
      </c>
      <c r="BD580" s="40">
        <v>0.99532563321432144</v>
      </c>
      <c r="BE580" s="40">
        <v>0.99286346361363342</v>
      </c>
      <c r="BF580" s="36">
        <v>111.42290786457711</v>
      </c>
      <c r="BG580" s="36">
        <v>118.79790320690012</v>
      </c>
      <c r="BH580" s="36">
        <v>138.21500318441335</v>
      </c>
      <c r="BJ580" s="41"/>
      <c r="BK580" s="41"/>
      <c r="BL580" s="35">
        <v>32</v>
      </c>
      <c r="BM580" s="35">
        <v>23.700000762939453</v>
      </c>
      <c r="BN580" s="35">
        <v>14.100000381469727</v>
      </c>
      <c r="BO580" s="35">
        <v>2496</v>
      </c>
      <c r="BP580" s="35">
        <v>1137.6000366210938</v>
      </c>
      <c r="BQ580" s="35">
        <v>338.40000915527344</v>
      </c>
      <c r="BR580" s="35">
        <v>3972.0000457763672</v>
      </c>
      <c r="BS580" s="34">
        <v>105.82589880625407</v>
      </c>
      <c r="BT580" s="35">
        <v>12</v>
      </c>
      <c r="BU580" s="35">
        <v>22</v>
      </c>
      <c r="BV580" s="35">
        <v>47</v>
      </c>
      <c r="BW580" s="35">
        <v>24</v>
      </c>
      <c r="BX580" s="37"/>
      <c r="BY580" s="40">
        <v>0.98448117826881121</v>
      </c>
      <c r="CA580" s="38">
        <v>0.10221805003764409</v>
      </c>
      <c r="CB580" s="38">
        <v>0.10400430371449676</v>
      </c>
      <c r="CC580" s="36">
        <v>40.080469250679016</v>
      </c>
      <c r="CD580" s="36">
        <v>39.470181217408864</v>
      </c>
      <c r="CE580" s="35">
        <v>114.4940185010055</v>
      </c>
      <c r="CF580" s="36">
        <v>25.226432326413104</v>
      </c>
      <c r="CG580" s="42">
        <v>0.98448117826881121</v>
      </c>
      <c r="CH580" s="35">
        <v>3568.6965779178499</v>
      </c>
      <c r="CI580" s="42">
        <v>0.99301552274800775</v>
      </c>
      <c r="CJ580" s="42">
        <v>0.99447932780499892</v>
      </c>
      <c r="CK580" s="43">
        <v>0.85010773722541488</v>
      </c>
      <c r="CM580" s="39"/>
      <c r="CN580" s="35"/>
      <c r="CO580" s="42">
        <v>0.99339828011333942</v>
      </c>
      <c r="CQ580" s="37">
        <v>0.95188456588209525</v>
      </c>
    </row>
    <row r="581" spans="1:95" ht="11.25" customHeight="1">
      <c r="A581" s="33">
        <v>44149</v>
      </c>
      <c r="B581" s="34">
        <v>162.42416159311929</v>
      </c>
      <c r="C581" s="35">
        <v>145.53028066953021</v>
      </c>
      <c r="D581" s="35">
        <v>145.53028066953021</v>
      </c>
      <c r="E581" s="35">
        <v>134.8080181777477</v>
      </c>
      <c r="F581" s="34">
        <v>122.37015787760417</v>
      </c>
      <c r="G581" s="36">
        <v>14.228713810443878</v>
      </c>
      <c r="H581" s="34">
        <v>14.228713810443878</v>
      </c>
      <c r="I581" s="34">
        <v>3459.5383682250977</v>
      </c>
      <c r="J581" s="35">
        <v>990.82853198097166</v>
      </c>
      <c r="K581" s="35">
        <v>294.74013141698401</v>
      </c>
      <c r="L581" s="34">
        <v>611.11266899108887</v>
      </c>
      <c r="M581" s="34">
        <v>26.674570103486378</v>
      </c>
      <c r="N581" s="35">
        <v>13.337285051743189</v>
      </c>
      <c r="O581" s="35">
        <v>24.451689261529179</v>
      </c>
      <c r="P581" s="35">
        <v>52.237699785994153</v>
      </c>
      <c r="Q581" s="34">
        <v>9405.27587890625</v>
      </c>
      <c r="R581" s="34">
        <v>330.8298282623291</v>
      </c>
      <c r="U581" s="36">
        <v>26.305849022335476</v>
      </c>
      <c r="V581" s="38">
        <v>0.95674835002202396</v>
      </c>
      <c r="W581" s="36">
        <v>19.834678566562314</v>
      </c>
      <c r="X581" s="35">
        <v>4070.6510372161865</v>
      </c>
      <c r="Y581" s="34">
        <v>2173.9697048271419</v>
      </c>
      <c r="Z581" s="35">
        <v>1896.6813323890444</v>
      </c>
      <c r="AA581" s="34">
        <v>905.85280040807288</v>
      </c>
      <c r="AB581" s="34">
        <v>16.893880923589069</v>
      </c>
      <c r="AC581" s="34">
        <v>10.722262491782507</v>
      </c>
      <c r="AD581" s="34">
        <v>12.480535596609116</v>
      </c>
      <c r="AE581" s="39">
        <v>14.333866185673463</v>
      </c>
      <c r="AF581" s="39">
        <v>10.616019985510411</v>
      </c>
      <c r="AG581" s="39">
        <v>6.3158599589353717</v>
      </c>
      <c r="AH581" s="35">
        <v>3631.0149501272399</v>
      </c>
      <c r="AI581" s="35">
        <v>7575.9006751040533</v>
      </c>
      <c r="AJ581" s="35">
        <v>11204.569375007373</v>
      </c>
      <c r="AK581" s="35">
        <v>2425.0301984049461</v>
      </c>
      <c r="AL581" s="35">
        <v>5128.4598576766921</v>
      </c>
      <c r="AM581" s="35">
        <v>9154.7571622647174</v>
      </c>
      <c r="AN581" s="38">
        <v>0.10739993915569138</v>
      </c>
      <c r="AO581" s="38">
        <v>0.10114339450753695</v>
      </c>
      <c r="AP581" s="38">
        <v>8.7768826625060137E-2</v>
      </c>
      <c r="AQ581" s="36">
        <v>16.905210525421012</v>
      </c>
      <c r="AR581" s="36">
        <v>10.393781724317423</v>
      </c>
      <c r="AS581" s="36">
        <v>11.941910196377023</v>
      </c>
      <c r="AT581" s="36">
        <v>12.973267136792662</v>
      </c>
      <c r="AU581" s="36">
        <v>23.154546874375164</v>
      </c>
      <c r="AV581" s="36">
        <v>63.190092650701366</v>
      </c>
      <c r="AW581" s="36">
        <v>127.69004275411487</v>
      </c>
      <c r="AX581" s="36">
        <v>100.42039477111925</v>
      </c>
      <c r="AY581" s="36">
        <v>68.84777690483844</v>
      </c>
      <c r="AZ581" s="40">
        <v>0.99450015712772744</v>
      </c>
      <c r="BA581" s="40">
        <v>0.99523215742345572</v>
      </c>
      <c r="BB581" s="40">
        <v>0.99429392840682718</v>
      </c>
      <c r="BC581" s="40">
        <v>0.9946502657388242</v>
      </c>
      <c r="BD581" s="40">
        <v>0.99548508762533927</v>
      </c>
      <c r="BE581" s="40">
        <v>0.99309756757818046</v>
      </c>
      <c r="BF581" s="36">
        <v>111.73190687384195</v>
      </c>
      <c r="BG581" s="36">
        <v>118.64343745261377</v>
      </c>
      <c r="BH581" s="36">
        <v>136.72280308887835</v>
      </c>
      <c r="BJ581" s="41"/>
      <c r="BK581" s="41"/>
      <c r="BL581" s="35">
        <v>32</v>
      </c>
      <c r="BM581" s="35">
        <v>23.700000762939453</v>
      </c>
      <c r="BN581" s="35">
        <v>14.100000381469727</v>
      </c>
      <c r="BO581" s="35">
        <v>2496</v>
      </c>
      <c r="BP581" s="35">
        <v>1137.6000366210938</v>
      </c>
      <c r="BQ581" s="35">
        <v>338.40000915527344</v>
      </c>
      <c r="BR581" s="35">
        <v>3972.0000457763672</v>
      </c>
      <c r="BS581" s="34">
        <v>108.09122554461162</v>
      </c>
      <c r="BT581" s="35">
        <v>12</v>
      </c>
      <c r="BU581" s="35">
        <v>22</v>
      </c>
      <c r="BV581" s="35">
        <v>47</v>
      </c>
      <c r="BW581" s="35">
        <v>24</v>
      </c>
      <c r="BX581" s="37"/>
      <c r="BY581" s="40">
        <v>0.98429947101945414</v>
      </c>
      <c r="CA581" s="38">
        <v>0.10225686686338095</v>
      </c>
      <c r="CB581" s="38">
        <v>0.10393553484492402</v>
      </c>
      <c r="CC581" s="36">
        <v>40.09667901198069</v>
      </c>
      <c r="CD581" s="36">
        <v>39.240902446115456</v>
      </c>
      <c r="CE581" s="35">
        <v>115.42649140631804</v>
      </c>
      <c r="CF581" s="36">
        <v>25.755124881975455</v>
      </c>
      <c r="CG581" s="42">
        <v>0.98429947101945414</v>
      </c>
      <c r="CH581" s="35">
        <v>3772.6538851832465</v>
      </c>
      <c r="CI581" s="42">
        <v>0.99292949448444012</v>
      </c>
      <c r="CJ581" s="42">
        <v>0.99466897703680612</v>
      </c>
      <c r="CK581" s="43">
        <v>0.84987348131688212</v>
      </c>
      <c r="CM581" s="39"/>
      <c r="CN581" s="35"/>
      <c r="CO581" s="42">
        <v>0.99325992205648761</v>
      </c>
      <c r="CQ581" s="37">
        <v>0.95674835002202396</v>
      </c>
    </row>
    <row r="582" spans="1:95" ht="11.25" customHeight="1">
      <c r="A582" s="33">
        <v>44148</v>
      </c>
      <c r="B582" s="34">
        <v>162.93528938293457</v>
      </c>
      <c r="C582" s="35">
        <v>146.07279488444328</v>
      </c>
      <c r="D582" s="35">
        <v>146.07279488444328</v>
      </c>
      <c r="E582" s="35">
        <v>135.29631886879602</v>
      </c>
      <c r="F582" s="34">
        <v>122.72220993041992</v>
      </c>
      <c r="G582" s="36">
        <v>14.098795821269354</v>
      </c>
      <c r="H582" s="34">
        <v>14.098795821269354</v>
      </c>
      <c r="I582" s="34">
        <v>3470.6064249674478</v>
      </c>
      <c r="J582" s="35">
        <v>993.99847699867394</v>
      </c>
      <c r="K582" s="35">
        <v>295.68308974019072</v>
      </c>
      <c r="L582" s="34">
        <v>613.27765909830725</v>
      </c>
      <c r="M582" s="34">
        <v>27.27020029226939</v>
      </c>
      <c r="N582" s="35">
        <v>13.635100146134695</v>
      </c>
      <c r="O582" s="35">
        <v>24.997683601246941</v>
      </c>
      <c r="P582" s="35">
        <v>53.40414223902755</v>
      </c>
      <c r="Q582" s="34">
        <v>9538.7732950846348</v>
      </c>
      <c r="R582" s="34">
        <v>332.26221974690753</v>
      </c>
      <c r="U582" s="36">
        <v>26.469593003944119</v>
      </c>
      <c r="V582" s="38">
        <v>0.95148448649791484</v>
      </c>
      <c r="W582" s="36">
        <v>20.277577300945584</v>
      </c>
      <c r="X582" s="35">
        <v>4083.8840840657549</v>
      </c>
      <c r="Y582" s="34">
        <v>2180.9248582285832</v>
      </c>
      <c r="Z582" s="35">
        <v>1902.959225837172</v>
      </c>
      <c r="AA582" s="34">
        <v>908.96074883849792</v>
      </c>
      <c r="AB582" s="34">
        <v>16.862494498491287</v>
      </c>
      <c r="AC582" s="34">
        <v>10.776476015647253</v>
      </c>
      <c r="AD582" s="34">
        <v>12.432108640670776</v>
      </c>
      <c r="AE582" s="39">
        <v>14.37972433996868</v>
      </c>
      <c r="AF582" s="39">
        <v>10.649983682128649</v>
      </c>
      <c r="AG582" s="39">
        <v>6.3360662087183721</v>
      </c>
      <c r="AH582" s="35">
        <v>3678.6645302952434</v>
      </c>
      <c r="AI582" s="35">
        <v>7674.1497981851326</v>
      </c>
      <c r="AJ582" s="35">
        <v>11348.383790317359</v>
      </c>
      <c r="AK582" s="35">
        <v>2456.9871688826615</v>
      </c>
      <c r="AL582" s="35">
        <v>5195.4127049179815</v>
      </c>
      <c r="AM582" s="35">
        <v>9272.9113980859547</v>
      </c>
      <c r="AN582" s="38">
        <v>0.10673411520698906</v>
      </c>
      <c r="AO582" s="38">
        <v>0.10059489196250763</v>
      </c>
      <c r="AP582" s="38">
        <v>8.7609530673897637E-2</v>
      </c>
      <c r="AQ582" s="36">
        <v>16.791383477027363</v>
      </c>
      <c r="AR582" s="36">
        <v>10.394075202127798</v>
      </c>
      <c r="AS582" s="36">
        <v>11.833818488627539</v>
      </c>
      <c r="AT582" s="36">
        <v>13.060076686984896</v>
      </c>
      <c r="AU582" s="36">
        <v>23.312309398116401</v>
      </c>
      <c r="AV582" s="36">
        <v>63.62998403129874</v>
      </c>
      <c r="AW582" s="36">
        <v>128.18848596873693</v>
      </c>
      <c r="AX582" s="36">
        <v>100.73368594876662</v>
      </c>
      <c r="AY582" s="36">
        <v>68.812932299103963</v>
      </c>
      <c r="AZ582" s="40">
        <v>0.99445047970993861</v>
      </c>
      <c r="BA582" s="40">
        <v>0.99518850858997521</v>
      </c>
      <c r="BB582" s="40">
        <v>0.99424084411611535</v>
      </c>
      <c r="BC582" s="40">
        <v>0.9946845157140467</v>
      </c>
      <c r="BD582" s="40">
        <v>0.99551290518729163</v>
      </c>
      <c r="BE582" s="40">
        <v>0.99313807915338947</v>
      </c>
      <c r="BF582" s="36">
        <v>112.42890782135072</v>
      </c>
      <c r="BG582" s="36">
        <v>119.29035128813973</v>
      </c>
      <c r="BH582" s="36">
        <v>136.97139920389137</v>
      </c>
      <c r="BJ582" s="41"/>
      <c r="BK582" s="41"/>
      <c r="BL582" s="35">
        <v>32</v>
      </c>
      <c r="BM582" s="35">
        <v>23.700000762939453</v>
      </c>
      <c r="BN582" s="35">
        <v>14.100000381469727</v>
      </c>
      <c r="BO582" s="35">
        <v>2496</v>
      </c>
      <c r="BP582" s="35">
        <v>1137.6000366210938</v>
      </c>
      <c r="BQ582" s="35">
        <v>338.40000915527344</v>
      </c>
      <c r="BR582" s="35">
        <v>3972.0000457763672</v>
      </c>
      <c r="BS582" s="34">
        <v>108.61000045140584</v>
      </c>
      <c r="BT582" s="35">
        <v>12</v>
      </c>
      <c r="BU582" s="35">
        <v>22</v>
      </c>
      <c r="BV582" s="35">
        <v>47</v>
      </c>
      <c r="BW582" s="35">
        <v>24</v>
      </c>
      <c r="BX582" s="37"/>
      <c r="BY582" s="40">
        <v>0.98415832450237473</v>
      </c>
      <c r="CA582" s="38">
        <v>0.10170963024346039</v>
      </c>
      <c r="CB582" s="38">
        <v>0.1033464666637459</v>
      </c>
      <c r="CC582" s="36">
        <v>40.071079154809318</v>
      </c>
      <c r="CD582" s="36">
        <v>39.019277167782704</v>
      </c>
      <c r="CE582" s="35">
        <v>115.7755850571901</v>
      </c>
      <c r="CF582" s="36">
        <v>25.930124180346354</v>
      </c>
      <c r="CG582" s="42">
        <v>0.98415832450237473</v>
      </c>
      <c r="CH582" s="35">
        <v>3821.9775387612272</v>
      </c>
      <c r="CI582" s="42">
        <v>0.99286489781384013</v>
      </c>
      <c r="CJ582" s="42">
        <v>0.99470217049577991</v>
      </c>
      <c r="CK582" s="43">
        <v>0.84982980748862202</v>
      </c>
      <c r="CM582" s="39"/>
      <c r="CN582" s="35"/>
      <c r="CO582" s="42">
        <v>0.99321412499992179</v>
      </c>
      <c r="CQ582" s="37">
        <v>0.95148448649791484</v>
      </c>
    </row>
    <row r="583" spans="1:95" ht="11.25" customHeight="1">
      <c r="A583" s="33">
        <v>44147</v>
      </c>
      <c r="B583" s="34">
        <v>162.65677769978842</v>
      </c>
      <c r="C583" s="35">
        <v>145.80725113550824</v>
      </c>
      <c r="D583" s="35">
        <v>145.80725113550824</v>
      </c>
      <c r="E583" s="35">
        <v>135.05884963274005</v>
      </c>
      <c r="F583" s="34">
        <v>122.64593863487244</v>
      </c>
      <c r="G583" s="36">
        <v>14.199681550264359</v>
      </c>
      <c r="H583" s="34">
        <v>14.199681550264359</v>
      </c>
      <c r="I583" s="34">
        <v>3469.8172098795571</v>
      </c>
      <c r="J583" s="35">
        <v>993.77244197789366</v>
      </c>
      <c r="K583" s="35">
        <v>295.61585147486096</v>
      </c>
      <c r="L583" s="34">
        <v>612.30325317382813</v>
      </c>
      <c r="M583" s="34">
        <v>27.736518998940785</v>
      </c>
      <c r="N583" s="35">
        <v>13.868259499470392</v>
      </c>
      <c r="O583" s="35">
        <v>25.425142415695717</v>
      </c>
      <c r="P583" s="35">
        <v>54.317349706259037</v>
      </c>
      <c r="Q583" s="34">
        <v>9644.1516418457031</v>
      </c>
      <c r="R583" s="34">
        <v>332.43354924519855</v>
      </c>
      <c r="U583" s="36">
        <v>26.48429570374665</v>
      </c>
      <c r="V583" s="38">
        <v>0.95101354012427342</v>
      </c>
      <c r="W583" s="36">
        <v>20.624322595078489</v>
      </c>
      <c r="X583" s="35">
        <v>4082.1204630533853</v>
      </c>
      <c r="Y583" s="34">
        <v>2180.4289164268025</v>
      </c>
      <c r="Z583" s="35">
        <v>1901.6915466265827</v>
      </c>
      <c r="AA583" s="34">
        <v>907.91910464868909</v>
      </c>
      <c r="AB583" s="34">
        <v>16.849526564280193</v>
      </c>
      <c r="AC583" s="34">
        <v>10.748401502768198</v>
      </c>
      <c r="AD583" s="34">
        <v>12.376846124728521</v>
      </c>
      <c r="AE583" s="39">
        <v>14.376454394022872</v>
      </c>
      <c r="AF583" s="39">
        <v>10.647561878334576</v>
      </c>
      <c r="AG583" s="39">
        <v>6.3346253887470203</v>
      </c>
      <c r="AH583" s="35">
        <v>3716.5845065288049</v>
      </c>
      <c r="AI583" s="35">
        <v>7756.7819604898823</v>
      </c>
      <c r="AJ583" s="35">
        <v>11475.479554483181</v>
      </c>
      <c r="AK583" s="35">
        <v>2482.0288779607336</v>
      </c>
      <c r="AL583" s="35">
        <v>5250.0159697074669</v>
      </c>
      <c r="AM583" s="35">
        <v>9374.6301801257287</v>
      </c>
      <c r="AN583" s="38">
        <v>0.10707211991098996</v>
      </c>
      <c r="AO583" s="38">
        <v>0.10114807281754386</v>
      </c>
      <c r="AP583" s="38">
        <v>8.852627259306825E-2</v>
      </c>
      <c r="AQ583" s="36">
        <v>16.791221387967756</v>
      </c>
      <c r="AR583" s="36">
        <v>10.379781063029716</v>
      </c>
      <c r="AS583" s="36">
        <v>11.804658799200485</v>
      </c>
      <c r="AT583" s="36">
        <v>13.139887038591418</v>
      </c>
      <c r="AU583" s="36">
        <v>23.447393516476239</v>
      </c>
      <c r="AV583" s="36">
        <v>63.969598723082058</v>
      </c>
      <c r="AW583" s="36">
        <v>127.69152977507764</v>
      </c>
      <c r="AX583" s="36">
        <v>100.11041469740094</v>
      </c>
      <c r="AY583" s="36">
        <v>68.051148431444517</v>
      </c>
      <c r="AZ583" s="40">
        <v>0.99441253096504478</v>
      </c>
      <c r="BA583" s="40">
        <v>0.9951571304616218</v>
      </c>
      <c r="BB583" s="40">
        <v>0.9942059208029973</v>
      </c>
      <c r="BC583" s="40">
        <v>0.99470598946077238</v>
      </c>
      <c r="BD583" s="40">
        <v>0.99553384339175977</v>
      </c>
      <c r="BE583" s="40">
        <v>0.99317630695889225</v>
      </c>
      <c r="BF583" s="36">
        <v>112.07399283749785</v>
      </c>
      <c r="BG583" s="36">
        <v>118.63794994538574</v>
      </c>
      <c r="BH583" s="36">
        <v>135.55297934163355</v>
      </c>
      <c r="BJ583" s="41"/>
      <c r="BK583" s="41"/>
      <c r="BL583" s="35">
        <v>32</v>
      </c>
      <c r="BM583" s="35">
        <v>23.700000762939453</v>
      </c>
      <c r="BN583" s="35">
        <v>14.100000381469727</v>
      </c>
      <c r="BO583" s="35">
        <v>2496</v>
      </c>
      <c r="BP583" s="35">
        <v>1137.6000366210938</v>
      </c>
      <c r="BQ583" s="35">
        <v>338.40000915527344</v>
      </c>
      <c r="BR583" s="35">
        <v>3972.0000457763672</v>
      </c>
      <c r="BS583" s="34">
        <v>108.41601157188416</v>
      </c>
      <c r="BT583" s="35">
        <v>12</v>
      </c>
      <c r="BU583" s="35">
        <v>22</v>
      </c>
      <c r="BV583" s="35">
        <v>47</v>
      </c>
      <c r="BW583" s="35">
        <v>24</v>
      </c>
      <c r="BX583" s="37"/>
      <c r="BY583" s="40">
        <v>0.98404857198453533</v>
      </c>
      <c r="CA583" s="38">
        <v>0.10220908927021974</v>
      </c>
      <c r="CB583" s="38">
        <v>0.10379540517216058</v>
      </c>
      <c r="CC583" s="36">
        <v>39.974774191776916</v>
      </c>
      <c r="CD583" s="36">
        <v>38.975661250197959</v>
      </c>
      <c r="CE583" s="35">
        <v>115.17802980516635</v>
      </c>
      <c r="CF583" s="36">
        <v>26.081239756202987</v>
      </c>
      <c r="CG583" s="42">
        <v>0.98404857198453533</v>
      </c>
      <c r="CH583" s="35">
        <v>3862.0184292002036</v>
      </c>
      <c r="CI583" s="42">
        <v>0.99281812878228937</v>
      </c>
      <c r="CJ583" s="42">
        <v>0.99472615351838756</v>
      </c>
      <c r="CK583" s="43">
        <v>0.8500036295558433</v>
      </c>
      <c r="CM583" s="39"/>
      <c r="CN583" s="35"/>
      <c r="CO583" s="42">
        <v>0.9931745782780782</v>
      </c>
      <c r="CQ583" s="37">
        <v>0.95101354012427342</v>
      </c>
    </row>
    <row r="584" spans="1:95" ht="11.25" customHeight="1">
      <c r="A584" s="33">
        <v>44146</v>
      </c>
      <c r="B584" s="34">
        <v>159.91672690709433</v>
      </c>
      <c r="C584" s="35">
        <v>143.44102690617245</v>
      </c>
      <c r="D584" s="35">
        <v>143.44102690617245</v>
      </c>
      <c r="E584" s="35">
        <v>132.8741316199303</v>
      </c>
      <c r="F584" s="34">
        <v>120.89654326438904</v>
      </c>
      <c r="G584" s="36">
        <v>14.246454616387686</v>
      </c>
      <c r="H584" s="34">
        <v>14.246454616387686</v>
      </c>
      <c r="I584" s="34">
        <v>3416.2974726359048</v>
      </c>
      <c r="J584" s="35">
        <v>979.28498469405793</v>
      </c>
      <c r="K584" s="35">
        <v>294.86686580134619</v>
      </c>
      <c r="L584" s="34">
        <v>602.22161865234375</v>
      </c>
      <c r="M584" s="34">
        <v>26.375007947285969</v>
      </c>
      <c r="N584" s="35">
        <v>13.13536606180244</v>
      </c>
      <c r="O584" s="35">
        <v>24.198814768996797</v>
      </c>
      <c r="P584" s="35">
        <v>52.965368344506807</v>
      </c>
      <c r="Q584" s="34">
        <v>9543.4439697265625</v>
      </c>
      <c r="R584" s="34">
        <v>320.18135007222492</v>
      </c>
      <c r="U584" s="36">
        <v>26.542161923867688</v>
      </c>
      <c r="V584" s="38">
        <v>0.94916272176355232</v>
      </c>
      <c r="W584" s="36">
        <v>19.74451450882826</v>
      </c>
      <c r="X584" s="35">
        <v>4018.5190912882485</v>
      </c>
      <c r="Y584" s="34">
        <v>2142.1456221405006</v>
      </c>
      <c r="Z584" s="35">
        <v>1876.373469147748</v>
      </c>
      <c r="AA584" s="34">
        <v>897.08848445368994</v>
      </c>
      <c r="AB584" s="34">
        <v>16.475700000921886</v>
      </c>
      <c r="AC584" s="34">
        <v>10.566895286242167</v>
      </c>
      <c r="AD584" s="34">
        <v>12.166914771000544</v>
      </c>
      <c r="AE584" s="39">
        <v>14.124037069058245</v>
      </c>
      <c r="AF584" s="39">
        <v>10.492339121722051</v>
      </c>
      <c r="AG584" s="39">
        <v>6.3185756957431334</v>
      </c>
      <c r="AH584" s="35">
        <v>3673.5139081943298</v>
      </c>
      <c r="AI584" s="35">
        <v>7657.200620642936</v>
      </c>
      <c r="AJ584" s="35">
        <v>11380.476149474071</v>
      </c>
      <c r="AK584" s="35">
        <v>2456.1721704190859</v>
      </c>
      <c r="AL584" s="35">
        <v>5186.292789804419</v>
      </c>
      <c r="AM584" s="35">
        <v>9274.2251168704497</v>
      </c>
      <c r="AN584" s="38">
        <v>0.10706201200520683</v>
      </c>
      <c r="AO584" s="38">
        <v>0.10151754013913587</v>
      </c>
      <c r="AP584" s="38">
        <v>9.014164394315427E-2</v>
      </c>
      <c r="AQ584" s="36">
        <v>16.791578766646403</v>
      </c>
      <c r="AR584" s="36">
        <v>10.404653171904419</v>
      </c>
      <c r="AS584" s="36">
        <v>11.848063819869964</v>
      </c>
      <c r="AT584" s="36">
        <v>12.331641962327113</v>
      </c>
      <c r="AU584" s="36">
        <v>22.218001189703067</v>
      </c>
      <c r="AV584" s="36">
        <v>62.770529341872432</v>
      </c>
      <c r="AW584" s="36">
        <v>125.21723826845927</v>
      </c>
      <c r="AX584" s="36">
        <v>98.100654771486603</v>
      </c>
      <c r="AY584" s="36">
        <v>66.532584083142268</v>
      </c>
      <c r="AZ584" s="40">
        <v>0.99465209881457084</v>
      </c>
      <c r="BA584" s="40">
        <v>0.99533408240726995</v>
      </c>
      <c r="BB584" s="40">
        <v>0.99428897102700697</v>
      </c>
      <c r="BC584" s="40">
        <v>0.99497932510153675</v>
      </c>
      <c r="BD584" s="40">
        <v>0.99571601487031713</v>
      </c>
      <c r="BE584" s="40">
        <v>0.99323172248345692</v>
      </c>
      <c r="BF584" s="36">
        <v>112.08457393287541</v>
      </c>
      <c r="BG584" s="36">
        <v>118.20617386466694</v>
      </c>
      <c r="BH584" s="36">
        <v>133.12382019089335</v>
      </c>
      <c r="BJ584" s="41"/>
      <c r="BK584" s="41"/>
      <c r="BL584" s="35">
        <v>32</v>
      </c>
      <c r="BM584" s="35">
        <v>23.771875580151875</v>
      </c>
      <c r="BN584" s="35">
        <v>14.315625290075937</v>
      </c>
      <c r="BO584" s="35">
        <v>2496</v>
      </c>
      <c r="BP584" s="35">
        <v>1141.05002784729</v>
      </c>
      <c r="BQ584" s="35">
        <v>343.57500696182251</v>
      </c>
      <c r="BR584" s="35">
        <v>3980.6250348091125</v>
      </c>
      <c r="BS584" s="34">
        <v>106.60083039601643</v>
      </c>
      <c r="BT584" s="35">
        <v>12.071875045696894</v>
      </c>
      <c r="BU584" s="35">
        <v>22.239583333333332</v>
      </c>
      <c r="BV584" s="35">
        <v>48.677083333333336</v>
      </c>
      <c r="BW584" s="35">
        <v>24.239583333333332</v>
      </c>
      <c r="BX584" s="37"/>
      <c r="BY584" s="40">
        <v>0.98468600815634044</v>
      </c>
      <c r="CA584" s="38">
        <v>0.10258052211813572</v>
      </c>
      <c r="CB584" s="38">
        <v>0.10401225593782149</v>
      </c>
      <c r="CC584" s="36">
        <v>39.209510058164597</v>
      </c>
      <c r="CD584" s="36">
        <v>39.044295758420787</v>
      </c>
      <c r="CE584" s="35">
        <v>112.79660413031378</v>
      </c>
      <c r="CF584" s="36">
        <v>24.59236492554216</v>
      </c>
      <c r="CG584" s="42">
        <v>0.98468600815634044</v>
      </c>
      <c r="CH584" s="35">
        <v>3827.2424796276791</v>
      </c>
      <c r="CI584" s="42">
        <v>0.993108613293336</v>
      </c>
      <c r="CJ584" s="42">
        <v>0.99493544940865375</v>
      </c>
      <c r="CK584" s="43">
        <v>0.85013842040519338</v>
      </c>
      <c r="CM584" s="39"/>
      <c r="CN584" s="35"/>
      <c r="CO584" s="42">
        <v>0.9935642146107605</v>
      </c>
      <c r="CQ584" s="37">
        <v>0.94916272176355232</v>
      </c>
    </row>
    <row r="585" spans="1:95" ht="11.25" customHeight="1">
      <c r="A585" s="33">
        <v>44145</v>
      </c>
      <c r="B585" s="34">
        <v>161.09044901529947</v>
      </c>
      <c r="C585" s="35">
        <v>144.1322791179021</v>
      </c>
      <c r="D585" s="35">
        <v>144.1322791179021</v>
      </c>
      <c r="E585" s="35">
        <v>133.12461912631986</v>
      </c>
      <c r="F585" s="34">
        <v>120.69395677248637</v>
      </c>
      <c r="G585" s="36">
        <v>14.3317079047362</v>
      </c>
      <c r="H585" s="34">
        <v>14.3317079047362</v>
      </c>
      <c r="I585" s="34">
        <v>3471.4021174112954</v>
      </c>
      <c r="J585" s="35">
        <v>995.73910276971947</v>
      </c>
      <c r="K585" s="35">
        <v>313.61861504558095</v>
      </c>
      <c r="L585" s="34">
        <v>613.47944768269861</v>
      </c>
      <c r="M585" s="34">
        <v>23.483842849731445</v>
      </c>
      <c r="N585" s="35">
        <v>11.299805243261979</v>
      </c>
      <c r="O585" s="35">
        <v>22.059883608781654</v>
      </c>
      <c r="P585" s="35">
        <v>51.331431559070694</v>
      </c>
      <c r="Q585" s="34">
        <v>9342.8379720052089</v>
      </c>
      <c r="R585" s="34">
        <v>329.72794310251874</v>
      </c>
      <c r="U585" s="36">
        <v>26.442920808438899</v>
      </c>
      <c r="V585" s="38">
        <v>0.95233954475600258</v>
      </c>
      <c r="W585" s="36">
        <v>18.002829898311951</v>
      </c>
      <c r="X585" s="35">
        <v>4084.8815650939941</v>
      </c>
      <c r="Y585" s="34">
        <v>2162.0443995959949</v>
      </c>
      <c r="Z585" s="35">
        <v>1922.8371654979992</v>
      </c>
      <c r="AA585" s="34">
        <v>927.0980627282795</v>
      </c>
      <c r="AB585" s="34">
        <v>16.958169897397358</v>
      </c>
      <c r="AC585" s="34">
        <v>11.007659991582235</v>
      </c>
      <c r="AD585" s="34">
        <v>12.561710953712463</v>
      </c>
      <c r="AE585" s="39">
        <v>14.255237799534033</v>
      </c>
      <c r="AF585" s="39">
        <v>10.668633243961279</v>
      </c>
      <c r="AG585" s="39">
        <v>6.7203988938338775</v>
      </c>
      <c r="AH585" s="35">
        <v>3543.9616740423276</v>
      </c>
      <c r="AI585" s="35">
        <v>7326.6201325544926</v>
      </c>
      <c r="AJ585" s="35">
        <v>11045.84165673351</v>
      </c>
      <c r="AK585" s="35">
        <v>2379.6797648567635</v>
      </c>
      <c r="AL585" s="35">
        <v>4985.3209492623355</v>
      </c>
      <c r="AM585" s="35">
        <v>8933.1706722592935</v>
      </c>
      <c r="AN585" s="38">
        <v>0.10737161957647619</v>
      </c>
      <c r="AO585" s="38">
        <v>0.10213225581408381</v>
      </c>
      <c r="AP585" s="38">
        <v>9.3886656284017406E-2</v>
      </c>
      <c r="AQ585" s="36">
        <v>16.798716124471042</v>
      </c>
      <c r="AR585" s="36">
        <v>10.405334477136861</v>
      </c>
      <c r="AS585" s="36">
        <v>11.744312150365406</v>
      </c>
      <c r="AT585" s="36">
        <v>11.088089846886948</v>
      </c>
      <c r="AU585" s="36">
        <v>21.49639467573008</v>
      </c>
      <c r="AV585" s="36">
        <v>67.397870794384204</v>
      </c>
      <c r="AW585" s="36">
        <v>126.43775636379708</v>
      </c>
      <c r="AX585" s="36">
        <v>99.480435889107</v>
      </c>
      <c r="AY585" s="36">
        <v>68.168383841165777</v>
      </c>
      <c r="AZ585" s="40">
        <v>0.99525154375385361</v>
      </c>
      <c r="BA585" s="40">
        <v>0.99557503241350065</v>
      </c>
      <c r="BB585" s="40">
        <v>0.99425383960048219</v>
      </c>
      <c r="BC585" s="40">
        <v>0.99534051177362759</v>
      </c>
      <c r="BD585" s="40">
        <v>0.99568806203361682</v>
      </c>
      <c r="BE585" s="40">
        <v>0.99245532484858046</v>
      </c>
      <c r="BF585" s="36">
        <v>111.76137649160555</v>
      </c>
      <c r="BG585" s="36">
        <v>117.49471216854516</v>
      </c>
      <c r="BH585" s="36">
        <v>127.81369019787739</v>
      </c>
      <c r="BJ585" s="41"/>
      <c r="BK585" s="41"/>
      <c r="BL585" s="35">
        <v>31.817838549613953</v>
      </c>
      <c r="BM585" s="35">
        <v>23.8125</v>
      </c>
      <c r="BN585" s="35">
        <v>15</v>
      </c>
      <c r="BO585" s="35">
        <v>2481.7914068698883</v>
      </c>
      <c r="BP585" s="35">
        <v>1143</v>
      </c>
      <c r="BQ585" s="35">
        <v>360</v>
      </c>
      <c r="BR585" s="35">
        <v>3984.7914068698883</v>
      </c>
      <c r="BS585" s="34">
        <v>106.36997389793396</v>
      </c>
      <c r="BT585" s="35">
        <v>12.300000190734863</v>
      </c>
      <c r="BU585" s="35">
        <v>24.012499928474426</v>
      </c>
      <c r="BV585" s="35">
        <v>55.875</v>
      </c>
      <c r="BW585" s="35">
        <v>25.5625</v>
      </c>
      <c r="BX585" s="37"/>
      <c r="BY585" s="40">
        <v>0.98597306140690266</v>
      </c>
      <c r="CA585" s="38">
        <v>0.10353742904571722</v>
      </c>
      <c r="CB585" s="38">
        <v>0.10465047850319298</v>
      </c>
      <c r="CC585" s="36">
        <v>40.527540842692055</v>
      </c>
      <c r="CD585" s="36">
        <v>38.948362751973306</v>
      </c>
      <c r="CE585" s="35">
        <v>114.21655031797557</v>
      </c>
      <c r="CF585" s="36">
        <v>22.973103936171739</v>
      </c>
      <c r="CG585" s="42">
        <v>0.98597306140690266</v>
      </c>
      <c r="CH585" s="35">
        <v>3719.1487747623955</v>
      </c>
      <c r="CI585" s="42">
        <v>0.99368569415424046</v>
      </c>
      <c r="CJ585" s="42">
        <v>0.99499009794881665</v>
      </c>
      <c r="CK585" s="43">
        <v>0.84981707843747911</v>
      </c>
      <c r="CM585" s="39"/>
      <c r="CN585" s="35"/>
      <c r="CO585" s="42">
        <v>0.99398797280759554</v>
      </c>
      <c r="CQ585" s="37">
        <v>0.95233954475600258</v>
      </c>
    </row>
    <row r="586" spans="1:95" ht="11.25" customHeight="1">
      <c r="A586" s="33">
        <v>44144</v>
      </c>
      <c r="B586" s="34">
        <v>158.24398597081503</v>
      </c>
      <c r="C586" s="35">
        <v>141.27504853407544</v>
      </c>
      <c r="D586" s="35">
        <v>141.27504853407544</v>
      </c>
      <c r="E586" s="35">
        <v>130.30403117338818</v>
      </c>
      <c r="F586" s="34">
        <v>117.49766945838928</v>
      </c>
      <c r="G586" s="36">
        <v>14.223085910081863</v>
      </c>
      <c r="H586" s="34">
        <v>14.223085910081863</v>
      </c>
      <c r="I586" s="34">
        <v>3467.8914744059243</v>
      </c>
      <c r="J586" s="35">
        <v>986.23188762085022</v>
      </c>
      <c r="K586" s="35">
        <v>321.5973546589729</v>
      </c>
      <c r="L586" s="34">
        <v>611.6185143788656</v>
      </c>
      <c r="M586" s="34">
        <v>24.296223402023315</v>
      </c>
      <c r="N586" s="35">
        <v>10.672984017107986</v>
      </c>
      <c r="O586" s="35">
        <v>24.643311976756735</v>
      </c>
      <c r="P586" s="35">
        <v>55.534224918910432</v>
      </c>
      <c r="Q586" s="34">
        <v>8812.7784322102871</v>
      </c>
      <c r="R586" s="34">
        <v>322.62236022949219</v>
      </c>
      <c r="U586" s="36">
        <v>26.22481509491249</v>
      </c>
      <c r="V586" s="38">
        <v>0.95936624507805446</v>
      </c>
      <c r="W586" s="36">
        <v>18.806237183543097</v>
      </c>
      <c r="X586" s="35">
        <v>4079.50998878479</v>
      </c>
      <c r="Y586" s="34">
        <v>2160.0622321261012</v>
      </c>
      <c r="Z586" s="35">
        <v>1919.4477566586888</v>
      </c>
      <c r="AA586" s="34">
        <v>933.2158690378385</v>
      </c>
      <c r="AB586" s="34">
        <v>16.968937436739605</v>
      </c>
      <c r="AC586" s="34">
        <v>10.971017360687256</v>
      </c>
      <c r="AD586" s="34">
        <v>12.705389350652695</v>
      </c>
      <c r="AE586" s="39">
        <v>14.2421685634688</v>
      </c>
      <c r="AF586" s="39">
        <v>10.566770224509108</v>
      </c>
      <c r="AG586" s="39">
        <v>6.8913718855494199</v>
      </c>
      <c r="AH586" s="35">
        <v>3313.995327553625</v>
      </c>
      <c r="AI586" s="35">
        <v>6790.2155194761099</v>
      </c>
      <c r="AJ586" s="35">
        <v>10331.402775719353</v>
      </c>
      <c r="AK586" s="35">
        <v>2224.7513896147507</v>
      </c>
      <c r="AL586" s="35">
        <v>4643.5065301482127</v>
      </c>
      <c r="AM586" s="35">
        <v>8314.545309397341</v>
      </c>
      <c r="AN586" s="38">
        <v>0.10977657722354887</v>
      </c>
      <c r="AO586" s="38">
        <v>0.10294691365434183</v>
      </c>
      <c r="AP586" s="38">
        <v>9.6681597841926828E-2</v>
      </c>
      <c r="AQ586" s="36">
        <v>16.846218944055142</v>
      </c>
      <c r="AR586" s="36">
        <v>10.355822042251019</v>
      </c>
      <c r="AS586" s="36">
        <v>11.82957679988464</v>
      </c>
      <c r="AT586" s="36">
        <v>11.27464662509882</v>
      </c>
      <c r="AU586" s="36">
        <v>25.723771411061904</v>
      </c>
      <c r="AV586" s="36">
        <v>80.927084234118709</v>
      </c>
      <c r="AW586" s="36">
        <v>124.46603931437514</v>
      </c>
      <c r="AX586" s="36">
        <v>98.47213785279267</v>
      </c>
      <c r="AY586" s="36">
        <v>68.382708983414716</v>
      </c>
      <c r="AZ586" s="40">
        <v>0.99520261721515046</v>
      </c>
      <c r="BA586" s="40">
        <v>0.99469295201444019</v>
      </c>
      <c r="BB586" s="40">
        <v>0.99332083441097563</v>
      </c>
      <c r="BC586" s="40">
        <v>0.99493217683659874</v>
      </c>
      <c r="BD586" s="40">
        <v>0.99446027021948857</v>
      </c>
      <c r="BE586" s="40">
        <v>0.99026680579361892</v>
      </c>
      <c r="BF586" s="36">
        <v>109.31293636130789</v>
      </c>
      <c r="BG586" s="36">
        <v>116.56493209977738</v>
      </c>
      <c r="BH586" s="36">
        <v>124.11875959704189</v>
      </c>
      <c r="BJ586" s="41"/>
      <c r="BK586" s="41"/>
      <c r="BL586" s="35">
        <v>31</v>
      </c>
      <c r="BM586" s="35">
        <v>23</v>
      </c>
      <c r="BN586" s="35">
        <v>15</v>
      </c>
      <c r="BO586" s="35">
        <v>2418</v>
      </c>
      <c r="BP586" s="35">
        <v>1104</v>
      </c>
      <c r="BQ586" s="35">
        <v>360</v>
      </c>
      <c r="BR586" s="35">
        <v>3882</v>
      </c>
      <c r="BS586" s="34">
        <v>103.32673207918803</v>
      </c>
      <c r="BT586" s="35">
        <v>12.300000190734863</v>
      </c>
      <c r="BU586" s="35">
        <v>28.399999618530273</v>
      </c>
      <c r="BV586" s="35">
        <v>64</v>
      </c>
      <c r="BW586" s="35">
        <v>28</v>
      </c>
      <c r="BX586" s="37"/>
      <c r="BY586" s="40">
        <v>0.98447443484962138</v>
      </c>
      <c r="CA586" s="38">
        <v>0.1054958881803431</v>
      </c>
      <c r="CB586" s="38">
        <v>0.10661992056260387</v>
      </c>
      <c r="CC586" s="36">
        <v>40.645344148079559</v>
      </c>
      <c r="CD586" s="36">
        <v>39.0316177861908</v>
      </c>
      <c r="CE586" s="35">
        <v>112.89937776173973</v>
      </c>
      <c r="CF586" s="36">
        <v>25.582101331272767</v>
      </c>
      <c r="CG586" s="42">
        <v>0.98447443484962138</v>
      </c>
      <c r="CH586" s="35">
        <v>3477.3612521265163</v>
      </c>
      <c r="CI586" s="42">
        <v>0.99301302866155616</v>
      </c>
      <c r="CJ586" s="42">
        <v>0.99403470735224675</v>
      </c>
      <c r="CK586" s="43">
        <v>0.85007549532657101</v>
      </c>
      <c r="CM586" s="39"/>
      <c r="CN586" s="35"/>
      <c r="CO586" s="42">
        <v>0.99330520206282202</v>
      </c>
      <c r="CQ586" s="37">
        <v>0.95936624507805446</v>
      </c>
    </row>
    <row r="587" spans="1:95" ht="11.25" customHeight="1">
      <c r="A587" s="33">
        <v>44143</v>
      </c>
      <c r="B587" s="34">
        <v>156.98041407267252</v>
      </c>
      <c r="C587" s="35">
        <v>140.22778263688087</v>
      </c>
      <c r="D587" s="35">
        <v>140.22778263688087</v>
      </c>
      <c r="E587" s="35">
        <v>129.36769089102745</v>
      </c>
      <c r="F587" s="34">
        <v>116.5784695148468</v>
      </c>
      <c r="G587" s="36">
        <v>13.982089996337891</v>
      </c>
      <c r="H587" s="34">
        <v>13.982089996337891</v>
      </c>
      <c r="I587" s="34">
        <v>3455.2416814168296</v>
      </c>
      <c r="J587" s="35">
        <v>982.63441944466251</v>
      </c>
      <c r="K587" s="35">
        <v>320.42426721021604</v>
      </c>
      <c r="L587" s="34">
        <v>611.35991477966309</v>
      </c>
      <c r="M587" s="34">
        <v>24.57071590423584</v>
      </c>
      <c r="N587" s="35">
        <v>10.79356465387832</v>
      </c>
      <c r="O587" s="35">
        <v>24.921725796689774</v>
      </c>
      <c r="P587" s="35">
        <v>56.161636352539063</v>
      </c>
      <c r="Q587" s="34">
        <v>8928.5773010253906</v>
      </c>
      <c r="R587" s="34">
        <v>317.46611309051514</v>
      </c>
      <c r="U587" s="36">
        <v>26.348414730142661</v>
      </c>
      <c r="V587" s="38">
        <v>0.95537664463476102</v>
      </c>
      <c r="W587" s="36">
        <v>19.018705229144089</v>
      </c>
      <c r="X587" s="35">
        <v>4066.6015961964927</v>
      </c>
      <c r="Y587" s="34">
        <v>2152.1829947619508</v>
      </c>
      <c r="Z587" s="35">
        <v>1914.4186014345414</v>
      </c>
      <c r="AA587" s="34">
        <v>931.78418198987913</v>
      </c>
      <c r="AB587" s="34">
        <v>16.752631435791653</v>
      </c>
      <c r="AC587" s="34">
        <v>10.860091745853424</v>
      </c>
      <c r="AD587" s="34">
        <v>12.542427152395248</v>
      </c>
      <c r="AE587" s="39">
        <v>14.190217547880994</v>
      </c>
      <c r="AF587" s="39">
        <v>10.528225922621385</v>
      </c>
      <c r="AG587" s="39">
        <v>6.866234297361772</v>
      </c>
      <c r="AH587" s="35">
        <v>3358.5750380573736</v>
      </c>
      <c r="AI587" s="35">
        <v>6874.1557384374464</v>
      </c>
      <c r="AJ587" s="35">
        <v>10447.583945276112</v>
      </c>
      <c r="AK587" s="35">
        <v>2255.3556635511272</v>
      </c>
      <c r="AL587" s="35">
        <v>4703.7391220587333</v>
      </c>
      <c r="AM587" s="35">
        <v>8413.0096499526426</v>
      </c>
      <c r="AN587" s="38">
        <v>0.10986297044230732</v>
      </c>
      <c r="AO587" s="38">
        <v>0.10324635715106439</v>
      </c>
      <c r="AP587" s="38">
        <v>9.7606860482933919E-2</v>
      </c>
      <c r="AQ587" s="36">
        <v>16.706351979347438</v>
      </c>
      <c r="AR587" s="36">
        <v>10.286041183127047</v>
      </c>
      <c r="AS587" s="36">
        <v>11.697040263582567</v>
      </c>
      <c r="AT587" s="36">
        <v>11.15967491150105</v>
      </c>
      <c r="AU587" s="36">
        <v>25.481185641806682</v>
      </c>
      <c r="AV587" s="36">
        <v>80.253349433309197</v>
      </c>
      <c r="AW587" s="36">
        <v>123.39919786395254</v>
      </c>
      <c r="AX587" s="36">
        <v>97.421559786306062</v>
      </c>
      <c r="AY587" s="36">
        <v>67.206750138598721</v>
      </c>
      <c r="AZ587" s="40">
        <v>0.99521425164628641</v>
      </c>
      <c r="BA587" s="40">
        <v>0.99470172023788117</v>
      </c>
      <c r="BB587" s="40">
        <v>0.99332442981889901</v>
      </c>
      <c r="BC587" s="40">
        <v>0.9950519223677875</v>
      </c>
      <c r="BD587" s="40">
        <v>0.99458278085144869</v>
      </c>
      <c r="BE587" s="40">
        <v>0.99046080382972568</v>
      </c>
      <c r="BF587" s="36">
        <v>109.22697567422499</v>
      </c>
      <c r="BG587" s="36">
        <v>116.22686098689428</v>
      </c>
      <c r="BH587" s="36">
        <v>122.94217784105597</v>
      </c>
      <c r="BJ587" s="41"/>
      <c r="BK587" s="41"/>
      <c r="BL587" s="35">
        <v>31</v>
      </c>
      <c r="BM587" s="35">
        <v>23</v>
      </c>
      <c r="BN587" s="35">
        <v>15</v>
      </c>
      <c r="BO587" s="35">
        <v>2418</v>
      </c>
      <c r="BP587" s="35">
        <v>1104</v>
      </c>
      <c r="BQ587" s="35">
        <v>360</v>
      </c>
      <c r="BR587" s="35">
        <v>3882</v>
      </c>
      <c r="BS587" s="34">
        <v>102.64021404584248</v>
      </c>
      <c r="BT587" s="35">
        <v>12.300000190734863</v>
      </c>
      <c r="BU587" s="35">
        <v>28.399999618530273</v>
      </c>
      <c r="BV587" s="35">
        <v>64</v>
      </c>
      <c r="BW587" s="35">
        <v>28</v>
      </c>
      <c r="BX587" s="37"/>
      <c r="BY587" s="40">
        <v>0.98451571148705563</v>
      </c>
      <c r="CA587" s="38">
        <v>0.10578467659560985</v>
      </c>
      <c r="CB587" s="38">
        <v>0.1068446961870506</v>
      </c>
      <c r="CC587" s="36">
        <v>40.155150334040329</v>
      </c>
      <c r="CD587" s="36">
        <v>38.68943342605705</v>
      </c>
      <c r="CE587" s="35">
        <v>111.72650277938</v>
      </c>
      <c r="CF587" s="36">
        <v>25.339289081108578</v>
      </c>
      <c r="CG587" s="42">
        <v>0.98451571148705563</v>
      </c>
      <c r="CH587" s="35">
        <v>3522.684559299953</v>
      </c>
      <c r="CI587" s="42">
        <v>0.99302500252559689</v>
      </c>
      <c r="CJ587" s="42">
        <v>0.99416721811646924</v>
      </c>
      <c r="CK587" s="43">
        <v>0.84966318919673123</v>
      </c>
      <c r="CM587" s="39"/>
      <c r="CN587" s="35"/>
      <c r="CO587" s="42">
        <v>0.99336874566819167</v>
      </c>
      <c r="CQ587" s="37">
        <v>0.95537664463476102</v>
      </c>
    </row>
    <row r="588" spans="1:95" ht="11.25" customHeight="1">
      <c r="A588" s="33">
        <v>44142</v>
      </c>
      <c r="B588" s="34">
        <v>157.64462296168008</v>
      </c>
      <c r="C588" s="35">
        <v>140.8759691119194</v>
      </c>
      <c r="D588" s="35">
        <v>140.8759691119194</v>
      </c>
      <c r="E588" s="35">
        <v>130.26768054564795</v>
      </c>
      <c r="F588" s="34">
        <v>117.69309647878011</v>
      </c>
      <c r="G588" s="36">
        <v>14.150538762410482</v>
      </c>
      <c r="H588" s="34">
        <v>14.150538762410482</v>
      </c>
      <c r="I588" s="34">
        <v>3472.0390090942383</v>
      </c>
      <c r="J588" s="35">
        <v>987.41140289542477</v>
      </c>
      <c r="K588" s="35">
        <v>321.9819792050298</v>
      </c>
      <c r="L588" s="34">
        <v>611.95029830932617</v>
      </c>
      <c r="M588" s="34">
        <v>26.505314648151398</v>
      </c>
      <c r="N588" s="35">
        <v>11.64340625813392</v>
      </c>
      <c r="O588" s="35">
        <v>26.883961639161594</v>
      </c>
      <c r="P588" s="35">
        <v>60.583576338631765</v>
      </c>
      <c r="Q588" s="34">
        <v>9540.1229858398438</v>
      </c>
      <c r="R588" s="34">
        <v>321.19952646891278</v>
      </c>
      <c r="U588" s="36">
        <v>26.829780472649468</v>
      </c>
      <c r="V588" s="38">
        <v>0.9400272002187775</v>
      </c>
      <c r="W588" s="36">
        <v>20.516161118936029</v>
      </c>
      <c r="X588" s="35">
        <v>4083.9893074035645</v>
      </c>
      <c r="Y588" s="34">
        <v>2162.6456269937835</v>
      </c>
      <c r="Z588" s="35">
        <v>1921.3436804097807</v>
      </c>
      <c r="AA588" s="34">
        <v>933.93227751435597</v>
      </c>
      <c r="AB588" s="34">
        <v>16.768653849760693</v>
      </c>
      <c r="AC588" s="34">
        <v>10.608288566271463</v>
      </c>
      <c r="AD588" s="34">
        <v>12.276390810807547</v>
      </c>
      <c r="AE588" s="39">
        <v>14.259201936222748</v>
      </c>
      <c r="AF588" s="39">
        <v>10.579407888165266</v>
      </c>
      <c r="AG588" s="39">
        <v>6.8996138401077811</v>
      </c>
      <c r="AH588" s="35">
        <v>3559.0854173685225</v>
      </c>
      <c r="AI588" s="35">
        <v>7293.5489097253094</v>
      </c>
      <c r="AJ588" s="35">
        <v>11099.224795494738</v>
      </c>
      <c r="AK588" s="35">
        <v>2389.2150107748694</v>
      </c>
      <c r="AL588" s="35">
        <v>4987.2703504007777</v>
      </c>
      <c r="AM588" s="35">
        <v>8931.6178020505777</v>
      </c>
      <c r="AN588" s="38">
        <v>0.10877967110432468</v>
      </c>
      <c r="AO588" s="38">
        <v>0.10292897595308845</v>
      </c>
      <c r="AP588" s="38">
        <v>9.9058518763051454E-2</v>
      </c>
      <c r="AQ588" s="36">
        <v>16.620881620148449</v>
      </c>
      <c r="AR588" s="36">
        <v>9.9996941138684328</v>
      </c>
      <c r="AS588" s="36">
        <v>11.418526720789568</v>
      </c>
      <c r="AT588" s="36">
        <v>11.235656859134906</v>
      </c>
      <c r="AU588" s="36">
        <v>25.632269898895341</v>
      </c>
      <c r="AV588" s="36">
        <v>80.625337038512441</v>
      </c>
      <c r="AW588" s="36">
        <v>123.22189925180557</v>
      </c>
      <c r="AX588" s="36">
        <v>96.619354122565127</v>
      </c>
      <c r="AY588" s="36">
        <v>65.474678621243825</v>
      </c>
      <c r="AZ588" s="40">
        <v>0.99512668127162085</v>
      </c>
      <c r="BA588" s="40">
        <v>0.99460948379567971</v>
      </c>
      <c r="BB588" s="40">
        <v>0.99321695378358865</v>
      </c>
      <c r="BC588" s="40">
        <v>0.99529734376836554</v>
      </c>
      <c r="BD588" s="40">
        <v>0.99486046111439785</v>
      </c>
      <c r="BE588" s="40">
        <v>0.99097304219399063</v>
      </c>
      <c r="BF588" s="36">
        <v>110.31472956460266</v>
      </c>
      <c r="BG588" s="36">
        <v>116.58524617469423</v>
      </c>
      <c r="BH588" s="36">
        <v>121.14051522114993</v>
      </c>
      <c r="BJ588" s="41"/>
      <c r="BK588" s="41"/>
      <c r="BL588" s="35">
        <v>31</v>
      </c>
      <c r="BM588" s="35">
        <v>23</v>
      </c>
      <c r="BN588" s="35">
        <v>15</v>
      </c>
      <c r="BO588" s="35">
        <v>2418</v>
      </c>
      <c r="BP588" s="35">
        <v>1104</v>
      </c>
      <c r="BQ588" s="35">
        <v>360</v>
      </c>
      <c r="BR588" s="35">
        <v>3882</v>
      </c>
      <c r="BS588" s="34">
        <v>103.53806106249492</v>
      </c>
      <c r="BT588" s="35">
        <v>12.300000190734863</v>
      </c>
      <c r="BU588" s="35">
        <v>28.399999618530273</v>
      </c>
      <c r="BV588" s="35">
        <v>64</v>
      </c>
      <c r="BW588" s="35">
        <v>28</v>
      </c>
      <c r="BX588" s="37"/>
      <c r="BY588" s="40">
        <v>0.98422832505870428</v>
      </c>
      <c r="CA588" s="38">
        <v>0.10535206428132537</v>
      </c>
      <c r="CB588" s="38">
        <v>0.10621429699566337</v>
      </c>
      <c r="CC588" s="36">
        <v>39.653333226839706</v>
      </c>
      <c r="CD588" s="36">
        <v>38.039102454806454</v>
      </c>
      <c r="CE588" s="35">
        <v>111.06722863625887</v>
      </c>
      <c r="CF588" s="36">
        <v>25.491138603232322</v>
      </c>
      <c r="CG588" s="42">
        <v>0.98422832505870428</v>
      </c>
      <c r="CH588" s="35">
        <v>3734.7889674483004</v>
      </c>
      <c r="CI588" s="42">
        <v>0.99290312923188795</v>
      </c>
      <c r="CJ588" s="42">
        <v>0.99446565306719592</v>
      </c>
      <c r="CK588" s="43">
        <v>0.85015869233546559</v>
      </c>
      <c r="CM588" s="39"/>
      <c r="CN588" s="35"/>
      <c r="CO588" s="42">
        <v>0.99332900687369974</v>
      </c>
      <c r="CQ588" s="37">
        <v>0.9400272002187775</v>
      </c>
    </row>
    <row r="589" spans="1:95" ht="11.25" customHeight="1">
      <c r="A589" s="33">
        <v>44141</v>
      </c>
      <c r="B589" s="34">
        <v>154.14823309580484</v>
      </c>
      <c r="C589" s="35">
        <v>137.50292912125587</v>
      </c>
      <c r="D589" s="35">
        <v>137.50292912125587</v>
      </c>
      <c r="E589" s="35">
        <v>126.9736410677433</v>
      </c>
      <c r="F589" s="34">
        <v>114.60798835754395</v>
      </c>
      <c r="G589" s="36">
        <v>14.029807358980179</v>
      </c>
      <c r="H589" s="34">
        <v>14.029807358980179</v>
      </c>
      <c r="I589" s="34">
        <v>3463.0696868896484</v>
      </c>
      <c r="J589" s="35">
        <v>985.62230841097494</v>
      </c>
      <c r="K589" s="35">
        <v>318.72025733941854</v>
      </c>
      <c r="L589" s="34">
        <v>612.88479105631507</v>
      </c>
      <c r="M589" s="34">
        <v>26.890919764836628</v>
      </c>
      <c r="N589" s="35">
        <v>11.812797079875944</v>
      </c>
      <c r="O589" s="35">
        <v>27.275075395117447</v>
      </c>
      <c r="P589" s="35">
        <v>61.464959462483719</v>
      </c>
      <c r="Q589" s="34">
        <v>9461.5121154785156</v>
      </c>
      <c r="R589" s="34">
        <v>312.11568959554035</v>
      </c>
      <c r="U589" s="36">
        <v>27.55011019883332</v>
      </c>
      <c r="V589" s="38">
        <v>0.91760617121638555</v>
      </c>
      <c r="W589" s="36">
        <v>20.783195953456143</v>
      </c>
      <c r="X589" s="35">
        <v>4075.9544779459634</v>
      </c>
      <c r="Y589" s="34">
        <v>2158.7271211392549</v>
      </c>
      <c r="Z589" s="35">
        <v>1917.2273568067087</v>
      </c>
      <c r="AA589" s="34">
        <v>931.60504839573355</v>
      </c>
      <c r="AB589" s="34">
        <v>16.645303974548977</v>
      </c>
      <c r="AC589" s="34">
        <v>10.529288053512573</v>
      </c>
      <c r="AD589" s="34">
        <v>12.15153099099795</v>
      </c>
      <c r="AE589" s="39">
        <v>14.233365633885198</v>
      </c>
      <c r="AF589" s="39">
        <v>10.560239018689018</v>
      </c>
      <c r="AG589" s="39">
        <v>6.8297198001303974</v>
      </c>
      <c r="AH589" s="35">
        <v>3528.0857264360789</v>
      </c>
      <c r="AI589" s="35">
        <v>7231.883898344443</v>
      </c>
      <c r="AJ589" s="35">
        <v>10960.737677686975</v>
      </c>
      <c r="AK589" s="35">
        <v>2368.2877068855464</v>
      </c>
      <c r="AL589" s="35">
        <v>4944.3921959382624</v>
      </c>
      <c r="AM589" s="35">
        <v>8839.3690628160075</v>
      </c>
      <c r="AN589" s="38">
        <v>0.10882638296920676</v>
      </c>
      <c r="AO589" s="38">
        <v>0.10350182815676839</v>
      </c>
      <c r="AP589" s="38">
        <v>9.9679415130367779E-2</v>
      </c>
      <c r="AQ589" s="36">
        <v>16.548820507790715</v>
      </c>
      <c r="AR589" s="36">
        <v>9.9589185175029833</v>
      </c>
      <c r="AS589" s="36">
        <v>11.317683265777404</v>
      </c>
      <c r="AT589" s="36">
        <v>11.205215817666121</v>
      </c>
      <c r="AU589" s="36">
        <v>25.558658236114411</v>
      </c>
      <c r="AV589" s="36">
        <v>79.863273347657056</v>
      </c>
      <c r="AW589" s="36">
        <v>120.0133992005218</v>
      </c>
      <c r="AX589" s="36">
        <v>93.622892132803685</v>
      </c>
      <c r="AY589" s="36">
        <v>62.871486836895826</v>
      </c>
      <c r="AZ589" s="40">
        <v>0.99501209373948463</v>
      </c>
      <c r="BA589" s="40">
        <v>0.99448363432465492</v>
      </c>
      <c r="BB589" s="40">
        <v>0.99304645399171698</v>
      </c>
      <c r="BC589" s="40">
        <v>0.99526864249428471</v>
      </c>
      <c r="BD589" s="40">
        <v>0.99483077854197921</v>
      </c>
      <c r="BE589" s="40">
        <v>0.99096504820874465</v>
      </c>
      <c r="BF589" s="36">
        <v>110.26737885238261</v>
      </c>
      <c r="BG589" s="36">
        <v>115.93998109699352</v>
      </c>
      <c r="BH589" s="36">
        <v>120.38593910593829</v>
      </c>
      <c r="BJ589" s="41"/>
      <c r="BK589" s="41"/>
      <c r="BL589" s="35">
        <v>31</v>
      </c>
      <c r="BM589" s="35">
        <v>23</v>
      </c>
      <c r="BN589" s="35">
        <v>14.875</v>
      </c>
      <c r="BO589" s="35">
        <v>2418</v>
      </c>
      <c r="BP589" s="35">
        <v>1104</v>
      </c>
      <c r="BQ589" s="35">
        <v>357</v>
      </c>
      <c r="BR589" s="35">
        <v>3879</v>
      </c>
      <c r="BS589" s="34">
        <v>100.60507663091023</v>
      </c>
      <c r="BT589" s="35">
        <v>12.300000190734863</v>
      </c>
      <c r="BU589" s="35">
        <v>28.399999618530273</v>
      </c>
      <c r="BV589" s="35">
        <v>64</v>
      </c>
      <c r="BW589" s="35">
        <v>28</v>
      </c>
      <c r="BX589" s="37"/>
      <c r="BY589" s="40">
        <v>0.98385685910386478</v>
      </c>
      <c r="CA589" s="38">
        <v>0.10565901057501224</v>
      </c>
      <c r="CB589" s="38">
        <v>0.10646913212326772</v>
      </c>
      <c r="CC589" s="36">
        <v>39.326123019059501</v>
      </c>
      <c r="CD589" s="36">
        <v>37.825422291071106</v>
      </c>
      <c r="CE589" s="35">
        <v>107.99876766393534</v>
      </c>
      <c r="CF589" s="36">
        <v>25.437090634898425</v>
      </c>
      <c r="CG589" s="42">
        <v>0.98385685910386478</v>
      </c>
      <c r="CH589" s="35">
        <v>3697.0310427920617</v>
      </c>
      <c r="CI589" s="42">
        <v>0.99272634731664888</v>
      </c>
      <c r="CJ589" s="42">
        <v>0.99443995094386051</v>
      </c>
      <c r="CK589" s="43">
        <v>0.84963404415518107</v>
      </c>
      <c r="CM589" s="39"/>
      <c r="CN589" s="35"/>
      <c r="CO589" s="42">
        <v>0.99334315114676874</v>
      </c>
      <c r="CQ589" s="37">
        <v>0.91760617121638555</v>
      </c>
    </row>
    <row r="590" spans="1:95" ht="11.25" customHeight="1">
      <c r="A590" s="33">
        <v>44140</v>
      </c>
      <c r="B590" s="34">
        <v>153.9362309506065</v>
      </c>
      <c r="C590" s="35">
        <v>137.39944283334833</v>
      </c>
      <c r="D590" s="35">
        <v>137.39944283334833</v>
      </c>
      <c r="E590" s="35">
        <v>127.12871883793882</v>
      </c>
      <c r="F590" s="34">
        <v>114.6735321848016</v>
      </c>
      <c r="G590" s="36">
        <v>14.225847746196546</v>
      </c>
      <c r="H590" s="34">
        <v>14.225847746196546</v>
      </c>
      <c r="I590" s="34">
        <v>3452.7552657277961</v>
      </c>
      <c r="J590" s="35">
        <v>994.22060859767521</v>
      </c>
      <c r="K590" s="35">
        <v>280.97538938629953</v>
      </c>
      <c r="L590" s="34">
        <v>611.4810598273026</v>
      </c>
      <c r="M590" s="34">
        <v>28.31129359195107</v>
      </c>
      <c r="N590" s="35">
        <v>12.436747020748173</v>
      </c>
      <c r="O590" s="35">
        <v>28.715740257553893</v>
      </c>
      <c r="P590" s="35">
        <v>64.711528210173867</v>
      </c>
      <c r="Q590" s="34">
        <v>9653.759888980263</v>
      </c>
      <c r="R590" s="34">
        <v>312.12675524259868</v>
      </c>
      <c r="U590" s="36">
        <v>27.836762975763389</v>
      </c>
      <c r="V590" s="38">
        <v>0.90886249212463921</v>
      </c>
      <c r="W590" s="36">
        <v>21.378254653647062</v>
      </c>
      <c r="X590" s="35">
        <v>4064.2363255550986</v>
      </c>
      <c r="Y590" s="34">
        <v>2177.5592677438212</v>
      </c>
      <c r="Z590" s="35">
        <v>1886.6770578112773</v>
      </c>
      <c r="AA590" s="34">
        <v>892.45644921360213</v>
      </c>
      <c r="AB590" s="34">
        <v>16.536788117258173</v>
      </c>
      <c r="AC590" s="34">
        <v>10.270723995409513</v>
      </c>
      <c r="AD590" s="34">
        <v>12.137413095173082</v>
      </c>
      <c r="AE590" s="39">
        <v>14.357533633475743</v>
      </c>
      <c r="AF590" s="39">
        <v>10.65236366354652</v>
      </c>
      <c r="AG590" s="39">
        <v>6.0209012011349898</v>
      </c>
      <c r="AH590" s="35">
        <v>3639.0708304143463</v>
      </c>
      <c r="AI590" s="35">
        <v>7661.1039930995612</v>
      </c>
      <c r="AJ590" s="35">
        <v>11151.644372806913</v>
      </c>
      <c r="AK590" s="35">
        <v>2424.9773695114059</v>
      </c>
      <c r="AL590" s="35">
        <v>5160.1075402097549</v>
      </c>
      <c r="AM590" s="35">
        <v>9188.9857565341172</v>
      </c>
      <c r="AN590" s="38">
        <v>0.10930726956468095</v>
      </c>
      <c r="AO590" s="38">
        <v>0.10479974303958799</v>
      </c>
      <c r="AP590" s="38">
        <v>8.9628519666072853E-2</v>
      </c>
      <c r="AQ590" s="36">
        <v>16.61641058798886</v>
      </c>
      <c r="AR590" s="36">
        <v>10.082087591655471</v>
      </c>
      <c r="AS590" s="36">
        <v>11.764827589534091</v>
      </c>
      <c r="AT590" s="36">
        <v>11.511055413114354</v>
      </c>
      <c r="AU590" s="36">
        <v>25.760860066928764</v>
      </c>
      <c r="AV590" s="36">
        <v>70.624489470632938</v>
      </c>
      <c r="AW590" s="36">
        <v>119.37928603332757</v>
      </c>
      <c r="AX590" s="36">
        <v>92.381274089686016</v>
      </c>
      <c r="AY590" s="36">
        <v>61.053906623553942</v>
      </c>
      <c r="AZ590" s="40">
        <v>0.99487139666657842</v>
      </c>
      <c r="BA590" s="40">
        <v>0.99443505003843646</v>
      </c>
      <c r="BB590" s="40">
        <v>0.99295770720243437</v>
      </c>
      <c r="BC590" s="40">
        <v>0.99525312872695648</v>
      </c>
      <c r="BD590" s="40">
        <v>0.99500768930372296</v>
      </c>
      <c r="BE590" s="40">
        <v>0.99231422364319011</v>
      </c>
      <c r="BF590" s="36">
        <v>109.78226835040627</v>
      </c>
      <c r="BG590" s="36">
        <v>114.50409754790155</v>
      </c>
      <c r="BH590" s="36">
        <v>133.88595554973077</v>
      </c>
      <c r="BJ590" s="41"/>
      <c r="BK590" s="41"/>
      <c r="BL590" s="35">
        <v>31</v>
      </c>
      <c r="BM590" s="35">
        <v>23</v>
      </c>
      <c r="BN590" s="35">
        <v>13</v>
      </c>
      <c r="BO590" s="35">
        <v>2418</v>
      </c>
      <c r="BP590" s="35">
        <v>1104</v>
      </c>
      <c r="BQ590" s="35">
        <v>312</v>
      </c>
      <c r="BR590" s="35">
        <v>3834</v>
      </c>
      <c r="BS590" s="34">
        <v>100.50429036993729</v>
      </c>
      <c r="BT590" s="35">
        <v>12.300000190734863</v>
      </c>
      <c r="BU590" s="35">
        <v>28.399999618530273</v>
      </c>
      <c r="BV590" s="35">
        <v>64</v>
      </c>
      <c r="BW590" s="35">
        <v>28</v>
      </c>
      <c r="BX590" s="37"/>
      <c r="BY590" s="40">
        <v>0.98330674999949907</v>
      </c>
      <c r="CA590" s="38">
        <v>0.10471626109287391</v>
      </c>
      <c r="CB590" s="38">
        <v>0.10640792703675493</v>
      </c>
      <c r="CC590" s="36">
        <v>38.944925207840768</v>
      </c>
      <c r="CD590" s="36">
        <v>38.463325769178425</v>
      </c>
      <c r="CE590" s="35">
        <v>107.28671285738957</v>
      </c>
      <c r="CF590" s="36">
        <v>25.982894456422652</v>
      </c>
      <c r="CG590" s="42">
        <v>0.98330674999949907</v>
      </c>
      <c r="CH590" s="35">
        <v>3762.9936254326535</v>
      </c>
      <c r="CI590" s="42">
        <v>0.99247639076489369</v>
      </c>
      <c r="CJ590" s="42">
        <v>0.99470436329811918</v>
      </c>
      <c r="CK590" s="43">
        <v>0.84954588984345403</v>
      </c>
      <c r="CM590" s="39"/>
      <c r="CN590" s="35"/>
      <c r="CO590" s="42">
        <v>0.99320031509701956</v>
      </c>
      <c r="CQ590" s="37">
        <v>0.90886249212463921</v>
      </c>
    </row>
    <row r="591" spans="1:95" ht="11.25" customHeight="1">
      <c r="A591" s="33">
        <v>44139</v>
      </c>
      <c r="B591" s="34">
        <v>154.54038000106812</v>
      </c>
      <c r="C591" s="35">
        <v>137.7989402214686</v>
      </c>
      <c r="D591" s="35">
        <v>137.7989402214686</v>
      </c>
      <c r="E591" s="35">
        <v>127.32505634427069</v>
      </c>
      <c r="F591" s="34">
        <v>115.18057664235432</v>
      </c>
      <c r="G591" s="36">
        <v>14.303389757871628</v>
      </c>
      <c r="H591" s="34">
        <v>14.303389757871628</v>
      </c>
      <c r="I591" s="34">
        <v>3473.5843480428061</v>
      </c>
      <c r="J591" s="35">
        <v>1000.2183412204637</v>
      </c>
      <c r="K591" s="35">
        <v>282.67040077969625</v>
      </c>
      <c r="L591" s="34">
        <v>613.41779263814294</v>
      </c>
      <c r="M591" s="34">
        <v>27.823526581128437</v>
      </c>
      <c r="N591" s="35">
        <v>12.222477937671297</v>
      </c>
      <c r="O591" s="35">
        <v>28.221005153221949</v>
      </c>
      <c r="P591" s="35">
        <v>63.596632185436427</v>
      </c>
      <c r="Q591" s="34">
        <v>9751.1407877604161</v>
      </c>
      <c r="R591" s="34">
        <v>315.17075316111249</v>
      </c>
      <c r="U591" s="36">
        <v>27.813684542973835</v>
      </c>
      <c r="V591" s="38">
        <v>0.9095627374066374</v>
      </c>
      <c r="W591" s="36">
        <v>21.009934946349084</v>
      </c>
      <c r="X591" s="35">
        <v>4087.0021406809492</v>
      </c>
      <c r="Y591" s="34">
        <v>2190.695606042646</v>
      </c>
      <c r="Z591" s="35">
        <v>1896.3065346383028</v>
      </c>
      <c r="AA591" s="34">
        <v>896.08819341783919</v>
      </c>
      <c r="AB591" s="34">
        <v>16.741439779599506</v>
      </c>
      <c r="AC591" s="34">
        <v>10.473883877197901</v>
      </c>
      <c r="AD591" s="34">
        <v>12.218791137139002</v>
      </c>
      <c r="AE591" s="39">
        <v>14.444146853028434</v>
      </c>
      <c r="AF591" s="39">
        <v>10.716625084504969</v>
      </c>
      <c r="AG591" s="39">
        <v>6.057222873850634</v>
      </c>
      <c r="AH591" s="35">
        <v>3668.3093606168986</v>
      </c>
      <c r="AI591" s="35">
        <v>7731.3950742125999</v>
      </c>
      <c r="AJ591" s="35">
        <v>11264.810121376613</v>
      </c>
      <c r="AK591" s="35">
        <v>2443.6494413294827</v>
      </c>
      <c r="AL591" s="35">
        <v>5204.1465930846625</v>
      </c>
      <c r="AM591" s="35">
        <v>9277.4844930673298</v>
      </c>
      <c r="AN591" s="38">
        <v>0.10974816326482488</v>
      </c>
      <c r="AO591" s="38">
        <v>0.1055158087463216</v>
      </c>
      <c r="AP591" s="38">
        <v>9.0496474304681745E-2</v>
      </c>
      <c r="AQ591" s="36">
        <v>16.685613867356032</v>
      </c>
      <c r="AR591" s="36">
        <v>10.208362034589907</v>
      </c>
      <c r="AS591" s="36">
        <v>11.77823193445322</v>
      </c>
      <c r="AT591" s="36">
        <v>11.302718851462121</v>
      </c>
      <c r="AU591" s="36">
        <v>25.273685884479921</v>
      </c>
      <c r="AV591" s="36">
        <v>69.213634690598198</v>
      </c>
      <c r="AW591" s="36">
        <v>119.70913553643766</v>
      </c>
      <c r="AX591" s="36">
        <v>92.378980585340798</v>
      </c>
      <c r="AY591" s="36">
        <v>60.87998743103141</v>
      </c>
      <c r="AZ591" s="40">
        <v>0.99499826868332575</v>
      </c>
      <c r="BA591" s="40">
        <v>0.99457720787674919</v>
      </c>
      <c r="BB591" s="40">
        <v>0.99314505648239471</v>
      </c>
      <c r="BC591" s="40">
        <v>0.99537465617600507</v>
      </c>
      <c r="BD591" s="40">
        <v>0.99514354843154029</v>
      </c>
      <c r="BE591" s="40">
        <v>0.99253961192365026</v>
      </c>
      <c r="BF591" s="36">
        <v>109.34123763915501</v>
      </c>
      <c r="BG591" s="36">
        <v>113.72703429540205</v>
      </c>
      <c r="BH591" s="36">
        <v>132.60185098038889</v>
      </c>
      <c r="BJ591" s="41"/>
      <c r="BK591" s="41"/>
      <c r="BL591" s="35">
        <v>31</v>
      </c>
      <c r="BM591" s="35">
        <v>23</v>
      </c>
      <c r="BN591" s="35">
        <v>13</v>
      </c>
      <c r="BO591" s="35">
        <v>2418</v>
      </c>
      <c r="BP591" s="35">
        <v>1104</v>
      </c>
      <c r="BQ591" s="35">
        <v>312</v>
      </c>
      <c r="BR591" s="35">
        <v>3834</v>
      </c>
      <c r="BS591" s="34">
        <v>100.86902379989624</v>
      </c>
      <c r="BT591" s="35">
        <v>12.300000190734863</v>
      </c>
      <c r="BU591" s="35">
        <v>28.399999618530273</v>
      </c>
      <c r="BV591" s="35">
        <v>64</v>
      </c>
      <c r="BW591" s="35">
        <v>28</v>
      </c>
      <c r="BX591" s="37"/>
      <c r="BY591" s="40">
        <v>0.98371551300877513</v>
      </c>
      <c r="CA591" s="38">
        <v>0.10531353958528092</v>
      </c>
      <c r="CB591" s="38">
        <v>0.10696280949748208</v>
      </c>
      <c r="CC591" s="36">
        <v>39.434114793936409</v>
      </c>
      <c r="CD591" s="36">
        <v>38.67220783639916</v>
      </c>
      <c r="CE591" s="35">
        <v>107.50278439603331</v>
      </c>
      <c r="CF591" s="36">
        <v>25.494588385549424</v>
      </c>
      <c r="CG591" s="42">
        <v>0.98371551300877513</v>
      </c>
      <c r="CH591" s="35">
        <v>3794.6524125553374</v>
      </c>
      <c r="CI591" s="42">
        <v>0.99266770087055434</v>
      </c>
      <c r="CJ591" s="42">
        <v>0.99484709461739951</v>
      </c>
      <c r="CK591" s="43">
        <v>0.84991008775543742</v>
      </c>
      <c r="CM591" s="39"/>
      <c r="CN591" s="35"/>
      <c r="CO591" s="42">
        <v>0.9933281040707892</v>
      </c>
      <c r="CQ591" s="37">
        <v>0.9095627374066374</v>
      </c>
    </row>
    <row r="592" spans="1:95" ht="11.25" customHeight="1">
      <c r="A592" s="33">
        <v>44138</v>
      </c>
      <c r="B592" s="34">
        <v>153.17892042795816</v>
      </c>
      <c r="C592" s="35">
        <v>136.52981640895206</v>
      </c>
      <c r="D592" s="35">
        <v>136.52981640895206</v>
      </c>
      <c r="E592" s="35">
        <v>125.97589079538979</v>
      </c>
      <c r="F592" s="34">
        <v>113.69230278333028</v>
      </c>
      <c r="G592" s="36">
        <v>14.295430729786554</v>
      </c>
      <c r="H592" s="34">
        <v>14.295430729786554</v>
      </c>
      <c r="I592" s="34">
        <v>3473.3215281168618</v>
      </c>
      <c r="J592" s="35">
        <v>1000.142662243353</v>
      </c>
      <c r="K592" s="35">
        <v>282.64901324268675</v>
      </c>
      <c r="L592" s="34">
        <v>613.94362131754554</v>
      </c>
      <c r="M592" s="34">
        <v>24.187338948249817</v>
      </c>
      <c r="N592" s="35">
        <v>10.625152631315769</v>
      </c>
      <c r="O592" s="35">
        <v>24.532872032269903</v>
      </c>
      <c r="P592" s="35">
        <v>55.285346167428152</v>
      </c>
      <c r="Q592" s="34">
        <v>9504.8254699707031</v>
      </c>
      <c r="R592" s="34">
        <v>312.2818597157796</v>
      </c>
      <c r="U592" s="36">
        <v>27.80288603570726</v>
      </c>
      <c r="V592" s="38">
        <v>0.90989060765018204</v>
      </c>
      <c r="W592" s="36">
        <v>18.264198693371174</v>
      </c>
      <c r="X592" s="35">
        <v>4087.2651494344072</v>
      </c>
      <c r="Y592" s="34">
        <v>2190.529852630822</v>
      </c>
      <c r="Z592" s="35">
        <v>1896.7352968035855</v>
      </c>
      <c r="AA592" s="34">
        <v>896.59263456023223</v>
      </c>
      <c r="AB592" s="34">
        <v>16.649104019006092</v>
      </c>
      <c r="AC592" s="34">
        <v>10.553925613562265</v>
      </c>
      <c r="AD592" s="34">
        <v>12.313123375177383</v>
      </c>
      <c r="AE592" s="39">
        <v>14.443053973390036</v>
      </c>
      <c r="AF592" s="39">
        <v>10.71581423832164</v>
      </c>
      <c r="AG592" s="39">
        <v>6.0567645694861438</v>
      </c>
      <c r="AH592" s="35">
        <v>3585.8075408973032</v>
      </c>
      <c r="AI592" s="35">
        <v>7558.3839273244585</v>
      </c>
      <c r="AJ592" s="35">
        <v>11012.680603093228</v>
      </c>
      <c r="AK592" s="35">
        <v>2388.3359408649367</v>
      </c>
      <c r="AL592" s="35">
        <v>5087.3602403519481</v>
      </c>
      <c r="AM592" s="35">
        <v>9069.8566263858447</v>
      </c>
      <c r="AN592" s="38">
        <v>0.11074034431483867</v>
      </c>
      <c r="AO592" s="38">
        <v>0.10639315929262438</v>
      </c>
      <c r="AP592" s="38">
        <v>9.1142303818482442E-2</v>
      </c>
      <c r="AQ592" s="36">
        <v>16.590708679292241</v>
      </c>
      <c r="AR592" s="36">
        <v>10.281220321603453</v>
      </c>
      <c r="AS592" s="36">
        <v>11.857021867076583</v>
      </c>
      <c r="AT592" s="36">
        <v>10.056016808656373</v>
      </c>
      <c r="AU592" s="36">
        <v>22.481495097565592</v>
      </c>
      <c r="AV592" s="36">
        <v>61.563180443956099</v>
      </c>
      <c r="AW592" s="36">
        <v>118.67038374750045</v>
      </c>
      <c r="AX592" s="36">
        <v>91.643286030785958</v>
      </c>
      <c r="AY592" s="36">
        <v>60.465809658481383</v>
      </c>
      <c r="AZ592" s="40">
        <v>0.99555123194793615</v>
      </c>
      <c r="BA592" s="40">
        <v>0.99517768137634921</v>
      </c>
      <c r="BB592" s="40">
        <v>0.99390449612989551</v>
      </c>
      <c r="BC592" s="40">
        <v>0.99578953000849013</v>
      </c>
      <c r="BD592" s="40">
        <v>0.99558091150706274</v>
      </c>
      <c r="BE592" s="40">
        <v>0.99321233146455057</v>
      </c>
      <c r="BF592" s="36">
        <v>108.36159192248473</v>
      </c>
      <c r="BG592" s="36">
        <v>112.78920637176614</v>
      </c>
      <c r="BH592" s="36">
        <v>131.66224132208691</v>
      </c>
      <c r="BJ592" s="41"/>
      <c r="BK592" s="41"/>
      <c r="BL592" s="35">
        <v>31</v>
      </c>
      <c r="BM592" s="35">
        <v>23</v>
      </c>
      <c r="BN592" s="35">
        <v>13</v>
      </c>
      <c r="BO592" s="35">
        <v>2418</v>
      </c>
      <c r="BP592" s="35">
        <v>1104</v>
      </c>
      <c r="BQ592" s="35">
        <v>312</v>
      </c>
      <c r="BR592" s="35">
        <v>3834</v>
      </c>
      <c r="BS592" s="34">
        <v>99.374553124109909</v>
      </c>
      <c r="BT592" s="35">
        <v>12.300000190734863</v>
      </c>
      <c r="BU592" s="35">
        <v>28.399999618530273</v>
      </c>
      <c r="BV592" s="35">
        <v>64</v>
      </c>
      <c r="BW592" s="35">
        <v>28</v>
      </c>
      <c r="BX592" s="37"/>
      <c r="BY592" s="40">
        <v>0.98551416462039121</v>
      </c>
      <c r="CA592" s="38">
        <v>0.10621355862831311</v>
      </c>
      <c r="CB592" s="38">
        <v>0.10789374001139898</v>
      </c>
      <c r="CC592" s="36">
        <v>39.516153007745743</v>
      </c>
      <c r="CD592" s="36">
        <v>38.728950867972273</v>
      </c>
      <c r="CE592" s="35">
        <v>106.65536873055193</v>
      </c>
      <c r="CF592" s="36">
        <v>22.679543461050137</v>
      </c>
      <c r="CG592" s="42">
        <v>0.98551416462039121</v>
      </c>
      <c r="CH592" s="35">
        <v>3709.2428997893453</v>
      </c>
      <c r="CI592" s="42">
        <v>0.99347917092471261</v>
      </c>
      <c r="CJ592" s="42">
        <v>0.99531042032100303</v>
      </c>
      <c r="CK592" s="43">
        <v>0.84979109529938313</v>
      </c>
      <c r="CM592" s="39"/>
      <c r="CN592" s="35"/>
      <c r="CO592" s="42">
        <v>0.99406479714809171</v>
      </c>
      <c r="CQ592" s="37">
        <v>0.90989060765018204</v>
      </c>
    </row>
    <row r="593" spans="1:95" ht="11.25" customHeight="1">
      <c r="A593" s="33">
        <v>44137</v>
      </c>
      <c r="B593" s="34">
        <v>148.96707257357511</v>
      </c>
      <c r="C593" s="35">
        <v>132.4300477071242</v>
      </c>
      <c r="D593" s="35">
        <v>132.4300477071242</v>
      </c>
      <c r="E593" s="35">
        <v>121.86203934929588</v>
      </c>
      <c r="F593" s="34">
        <v>109.68943829969926</v>
      </c>
      <c r="G593" s="36">
        <v>13.997279914942654</v>
      </c>
      <c r="H593" s="34">
        <v>13.997279914942654</v>
      </c>
      <c r="I593" s="34">
        <v>3440.7751908735795</v>
      </c>
      <c r="J593" s="35">
        <v>990.77094698081157</v>
      </c>
      <c r="K593" s="35">
        <v>280.00048501631636</v>
      </c>
      <c r="L593" s="34">
        <v>609.12516854026103</v>
      </c>
      <c r="M593" s="34">
        <v>24.403780828822743</v>
      </c>
      <c r="N593" s="35">
        <v>10.720232458898982</v>
      </c>
      <c r="O593" s="35">
        <v>24.75240593675937</v>
      </c>
      <c r="P593" s="35">
        <v>55.780070465880556</v>
      </c>
      <c r="Q593" s="34">
        <v>8751.777632279829</v>
      </c>
      <c r="R593" s="34">
        <v>298.34331893920898</v>
      </c>
      <c r="U593" s="36">
        <v>27.792292194090027</v>
      </c>
      <c r="V593" s="38">
        <v>0.91021240145898197</v>
      </c>
      <c r="W593" s="36">
        <v>18.427636991433182</v>
      </c>
      <c r="X593" s="35">
        <v>4049.9003594138403</v>
      </c>
      <c r="Y593" s="34">
        <v>2170.0037588764517</v>
      </c>
      <c r="Z593" s="35">
        <v>1879.8966005373891</v>
      </c>
      <c r="AA593" s="34">
        <v>889.12565355657739</v>
      </c>
      <c r="AB593" s="34">
        <v>16.537024866450917</v>
      </c>
      <c r="AC593" s="34">
        <v>10.568008357828313</v>
      </c>
      <c r="AD593" s="34">
        <v>12.204372156750072</v>
      </c>
      <c r="AE593" s="39">
        <v>14.307717091493087</v>
      </c>
      <c r="AF593" s="39">
        <v>10.615403003365838</v>
      </c>
      <c r="AG593" s="39">
        <v>6.0000103932067796</v>
      </c>
      <c r="AH593" s="35">
        <v>3333.7608607954126</v>
      </c>
      <c r="AI593" s="35">
        <v>7021.0568321507171</v>
      </c>
      <c r="AJ593" s="35">
        <v>10222.830412149693</v>
      </c>
      <c r="AK593" s="35">
        <v>2221.1539007223182</v>
      </c>
      <c r="AL593" s="35">
        <v>4727.9840787378234</v>
      </c>
      <c r="AM593" s="35">
        <v>8422.3926566348455</v>
      </c>
      <c r="AN593" s="38">
        <v>0.11260840071384287</v>
      </c>
      <c r="AO593" s="38">
        <v>0.10779862342814203</v>
      </c>
      <c r="AP593" s="38">
        <v>9.1104308839984882E-2</v>
      </c>
      <c r="AQ593" s="36">
        <v>16.705487028318196</v>
      </c>
      <c r="AR593" s="36">
        <v>10.430785199650455</v>
      </c>
      <c r="AS593" s="36">
        <v>11.897145574701947</v>
      </c>
      <c r="AT593" s="36">
        <v>10.811268546725032</v>
      </c>
      <c r="AU593" s="36">
        <v>24.186642069568855</v>
      </c>
      <c r="AV593" s="36">
        <v>66.285706110482749</v>
      </c>
      <c r="AW593" s="36">
        <v>115.6491118840899</v>
      </c>
      <c r="AX593" s="36">
        <v>89.63260524926207</v>
      </c>
      <c r="AY593" s="36">
        <v>59.94539597871011</v>
      </c>
      <c r="AZ593" s="40">
        <v>0.99517357511543314</v>
      </c>
      <c r="BA593" s="40">
        <v>0.99476470192696431</v>
      </c>
      <c r="BB593" s="40">
        <v>0.99337717050962482</v>
      </c>
      <c r="BC593" s="40">
        <v>0.99513258917213743</v>
      </c>
      <c r="BD593" s="40">
        <v>0.99488436473838004</v>
      </c>
      <c r="BE593" s="40">
        <v>0.99212982476443146</v>
      </c>
      <c r="BF593" s="36">
        <v>106.56398567007487</v>
      </c>
      <c r="BG593" s="36">
        <v>111.31867567862899</v>
      </c>
      <c r="BH593" s="36">
        <v>131.71715095360346</v>
      </c>
      <c r="BJ593" s="41"/>
      <c r="BK593" s="41"/>
      <c r="BL593" s="35">
        <v>31</v>
      </c>
      <c r="BM593" s="35">
        <v>23</v>
      </c>
      <c r="BN593" s="35">
        <v>13</v>
      </c>
      <c r="BO593" s="35">
        <v>2418</v>
      </c>
      <c r="BP593" s="35">
        <v>1104</v>
      </c>
      <c r="BQ593" s="35">
        <v>312</v>
      </c>
      <c r="BR593" s="35">
        <v>3834</v>
      </c>
      <c r="BS593" s="34">
        <v>95.682597160339355</v>
      </c>
      <c r="BT593" s="35">
        <v>12.300000190734863</v>
      </c>
      <c r="BU593" s="35">
        <v>28.399999618530273</v>
      </c>
      <c r="BV593" s="35">
        <v>64</v>
      </c>
      <c r="BW593" s="35">
        <v>28</v>
      </c>
      <c r="BX593" s="37"/>
      <c r="BY593" s="40">
        <v>0.98428827117260687</v>
      </c>
      <c r="CA593" s="38">
        <v>0.10762861728260131</v>
      </c>
      <c r="CB593" s="38">
        <v>0.10947348397204386</v>
      </c>
      <c r="CC593" s="36">
        <v>39.309405381029308</v>
      </c>
      <c r="CD593" s="36">
        <v>39.033417802670598</v>
      </c>
      <c r="CE593" s="35">
        <v>104.36224873550806</v>
      </c>
      <c r="CF593" s="36">
        <v>24.396765556984338</v>
      </c>
      <c r="CG593" s="42">
        <v>0.98428827117260687</v>
      </c>
      <c r="CH593" s="35">
        <v>3447.6346019152825</v>
      </c>
      <c r="CI593" s="42">
        <v>0.99292158721946189</v>
      </c>
      <c r="CJ593" s="42">
        <v>0.99457271504810207</v>
      </c>
      <c r="CK593" s="43">
        <v>0.84959502346165816</v>
      </c>
      <c r="CM593" s="39"/>
      <c r="CN593" s="35"/>
      <c r="CO593" s="42">
        <v>0.99361540267510984</v>
      </c>
      <c r="CQ593" s="37">
        <v>0.91021240145898197</v>
      </c>
    </row>
    <row r="594" spans="1:95" ht="11.25" customHeight="1">
      <c r="A594" s="33">
        <v>44136</v>
      </c>
      <c r="B594" s="34">
        <v>150.23563941319784</v>
      </c>
      <c r="C594" s="35">
        <v>133.65395757555962</v>
      </c>
      <c r="D594" s="35">
        <v>133.65395757555962</v>
      </c>
      <c r="E594" s="35">
        <v>123.22071501612663</v>
      </c>
      <c r="F594" s="34">
        <v>110.98235305150349</v>
      </c>
      <c r="G594" s="36">
        <v>13.81362165013949</v>
      </c>
      <c r="H594" s="34">
        <v>13.81362165013949</v>
      </c>
      <c r="I594" s="34">
        <v>3449.9281514485679</v>
      </c>
      <c r="J594" s="35">
        <v>993.40654126218533</v>
      </c>
      <c r="K594" s="35">
        <v>280.74532687844368</v>
      </c>
      <c r="L594" s="34">
        <v>609.25255139668786</v>
      </c>
      <c r="M594" s="34">
        <v>24.650465706984203</v>
      </c>
      <c r="N594" s="35">
        <v>10.828597603486031</v>
      </c>
      <c r="O594" s="35">
        <v>25.002614881248036</v>
      </c>
      <c r="P594" s="35">
        <v>56.343921615963893</v>
      </c>
      <c r="Q594" s="34">
        <v>8990.6652119954433</v>
      </c>
      <c r="R594" s="34">
        <v>301.01152483622235</v>
      </c>
      <c r="U594" s="36">
        <v>27.880044954794421</v>
      </c>
      <c r="V594" s="38">
        <v>0.9075509736801326</v>
      </c>
      <c r="W594" s="36">
        <v>18.613912200914914</v>
      </c>
      <c r="X594" s="35">
        <v>4059.1807028452558</v>
      </c>
      <c r="Y594" s="34">
        <v>2175.7762833079387</v>
      </c>
      <c r="Z594" s="35">
        <v>1883.4044195373169</v>
      </c>
      <c r="AA594" s="34">
        <v>889.9978782751316</v>
      </c>
      <c r="AB594" s="34">
        <v>16.581681837638218</v>
      </c>
      <c r="AC594" s="34">
        <v>10.433242559432983</v>
      </c>
      <c r="AD594" s="34">
        <v>12.170838097731272</v>
      </c>
      <c r="AE594" s="39">
        <v>14.345777692140256</v>
      </c>
      <c r="AF594" s="39">
        <v>10.643641513523415</v>
      </c>
      <c r="AG594" s="39">
        <v>6.0159712902523639</v>
      </c>
      <c r="AH594" s="35">
        <v>3405.3969303873514</v>
      </c>
      <c r="AI594" s="35">
        <v>7178.5585378930655</v>
      </c>
      <c r="AJ594" s="35">
        <v>10460.495504691649</v>
      </c>
      <c r="AK594" s="35">
        <v>2268.2908509618305</v>
      </c>
      <c r="AL594" s="35">
        <v>4831.5371942322572</v>
      </c>
      <c r="AM594" s="35">
        <v>8614.5497653185757</v>
      </c>
      <c r="AN594" s="38">
        <v>0.11142668421964262</v>
      </c>
      <c r="AO594" s="38">
        <v>0.10662916589335464</v>
      </c>
      <c r="AP594" s="38">
        <v>9.0249287507828416E-2</v>
      </c>
      <c r="AQ594" s="36">
        <v>16.696558271759489</v>
      </c>
      <c r="AR594" s="36">
        <v>10.273383985115572</v>
      </c>
      <c r="AS594" s="36">
        <v>11.852591933634432</v>
      </c>
      <c r="AT594" s="36">
        <v>10.690711480003465</v>
      </c>
      <c r="AU594" s="36">
        <v>23.901012530248622</v>
      </c>
      <c r="AV594" s="36">
        <v>65.444451329843076</v>
      </c>
      <c r="AW594" s="36">
        <v>116.84386557744752</v>
      </c>
      <c r="AX594" s="36">
        <v>90.591041748948584</v>
      </c>
      <c r="AY594" s="36">
        <v>60.496883165162508</v>
      </c>
      <c r="AZ594" s="40">
        <v>0.99522609827620023</v>
      </c>
      <c r="BA594" s="40">
        <v>0.99482512213481555</v>
      </c>
      <c r="BB594" s="40">
        <v>0.99345944673245723</v>
      </c>
      <c r="BC594" s="40">
        <v>0.99528688683134703</v>
      </c>
      <c r="BD594" s="40">
        <v>0.99505312459173845</v>
      </c>
      <c r="BE594" s="40">
        <v>0.99240303287894216</v>
      </c>
      <c r="BF594" s="36">
        <v>107.69413165293314</v>
      </c>
      <c r="BG594" s="36">
        <v>112.53956550688788</v>
      </c>
      <c r="BH594" s="36">
        <v>132.96503863212322</v>
      </c>
      <c r="BJ594" s="41"/>
      <c r="BK594" s="41"/>
      <c r="BL594" s="35">
        <v>31</v>
      </c>
      <c r="BM594" s="35">
        <v>23</v>
      </c>
      <c r="BN594" s="35">
        <v>13</v>
      </c>
      <c r="BO594" s="35">
        <v>2418</v>
      </c>
      <c r="BP594" s="35">
        <v>1104</v>
      </c>
      <c r="BQ594" s="35">
        <v>312</v>
      </c>
      <c r="BR594" s="35">
        <v>3834</v>
      </c>
      <c r="BS594" s="34">
        <v>97.140868186950684</v>
      </c>
      <c r="BT594" s="35">
        <v>12.300000190734863</v>
      </c>
      <c r="BU594" s="35">
        <v>28.399999618530273</v>
      </c>
      <c r="BV594" s="35">
        <v>64</v>
      </c>
      <c r="BW594" s="35">
        <v>28</v>
      </c>
      <c r="BX594" s="37"/>
      <c r="BY594" s="40">
        <v>0.98445610876237533</v>
      </c>
      <c r="CA594" s="38">
        <v>0.1065030948813402</v>
      </c>
      <c r="CB594" s="38">
        <v>0.10832188296604116</v>
      </c>
      <c r="CC594" s="36">
        <v>39.185762494802475</v>
      </c>
      <c r="CD594" s="36">
        <v>38.822534190509494</v>
      </c>
      <c r="CE594" s="35">
        <v>105.39319969551137</v>
      </c>
      <c r="CF594" s="36">
        <v>24.110894996510098</v>
      </c>
      <c r="CG594" s="42">
        <v>0.98445610876237533</v>
      </c>
      <c r="CH594" s="35">
        <v>3522.8179099732688</v>
      </c>
      <c r="CI594" s="42">
        <v>0.99300262848181919</v>
      </c>
      <c r="CJ594" s="42">
        <v>0.99475066628228748</v>
      </c>
      <c r="CK594" s="43">
        <v>0.84990750695832873</v>
      </c>
      <c r="CM594" s="39"/>
      <c r="CN594" s="35"/>
      <c r="CO594" s="42">
        <v>0.99369021457635986</v>
      </c>
      <c r="CQ594" s="37">
        <v>0.9075509736801326</v>
      </c>
    </row>
    <row r="595" spans="1:95" ht="11.25" customHeight="1">
      <c r="A595" s="33">
        <v>44135</v>
      </c>
      <c r="B595" s="34">
        <v>153.26846583684286</v>
      </c>
      <c r="C595" s="35">
        <v>136.6254007915656</v>
      </c>
      <c r="D595" s="35">
        <v>136.6254007915656</v>
      </c>
      <c r="E595" s="35">
        <v>126.24055538574856</v>
      </c>
      <c r="F595" s="34">
        <v>114.06297659873962</v>
      </c>
      <c r="G595" s="36">
        <v>14.005733827749888</v>
      </c>
      <c r="H595" s="34">
        <v>14.005733827749888</v>
      </c>
      <c r="I595" s="34">
        <v>3465.8848622639975</v>
      </c>
      <c r="J595" s="35">
        <v>998.00127489291947</v>
      </c>
      <c r="K595" s="35">
        <v>282.0438385566946</v>
      </c>
      <c r="L595" s="34">
        <v>612.66316032409668</v>
      </c>
      <c r="M595" s="34">
        <v>26.791933814684551</v>
      </c>
      <c r="N595" s="35">
        <v>11.76931396538485</v>
      </c>
      <c r="O595" s="35">
        <v>27.174675361311774</v>
      </c>
      <c r="P595" s="35">
        <v>61.238705862136115</v>
      </c>
      <c r="Q595" s="34">
        <v>9681.6600748697911</v>
      </c>
      <c r="R595" s="34">
        <v>310.37779204050702</v>
      </c>
      <c r="U595" s="36">
        <v>27.775909017633506</v>
      </c>
      <c r="V595" s="38">
        <v>0.91071031829208871</v>
      </c>
      <c r="W595" s="36">
        <v>20.230964787734802</v>
      </c>
      <c r="X595" s="35">
        <v>4078.5480225880942</v>
      </c>
      <c r="Y595" s="34">
        <v>2185.8397488143833</v>
      </c>
      <c r="Z595" s="35">
        <v>1892.7082737737105</v>
      </c>
      <c r="AA595" s="34">
        <v>894.70699888079128</v>
      </c>
      <c r="AB595" s="34">
        <v>16.643065045277279</v>
      </c>
      <c r="AC595" s="34">
        <v>10.384845405817032</v>
      </c>
      <c r="AD595" s="34">
        <v>12.048335562149683</v>
      </c>
      <c r="AE595" s="39">
        <v>14.412130211962966</v>
      </c>
      <c r="AF595" s="39">
        <v>10.692870802424137</v>
      </c>
      <c r="AG595" s="39">
        <v>6.0437965405005984</v>
      </c>
      <c r="AH595" s="35">
        <v>3649.3800690487865</v>
      </c>
      <c r="AI595" s="35">
        <v>7689.7705045166522</v>
      </c>
      <c r="AJ595" s="35">
        <v>11201.619315380598</v>
      </c>
      <c r="AK595" s="35">
        <v>2431.1042204826967</v>
      </c>
      <c r="AL595" s="35">
        <v>5176.7817765525197</v>
      </c>
      <c r="AM595" s="35">
        <v>9226.5543419380865</v>
      </c>
      <c r="AN595" s="38">
        <v>0.11044072663590263</v>
      </c>
      <c r="AO595" s="38">
        <v>0.10621936973693569</v>
      </c>
      <c r="AP595" s="38">
        <v>9.124996178747706E-2</v>
      </c>
      <c r="AQ595" s="36">
        <v>16.637813004187862</v>
      </c>
      <c r="AR595" s="36">
        <v>10.148714752164231</v>
      </c>
      <c r="AS595" s="36">
        <v>11.638615069612781</v>
      </c>
      <c r="AT595" s="36">
        <v>10.929342015875484</v>
      </c>
      <c r="AU595" s="36">
        <v>24.441846519152872</v>
      </c>
      <c r="AV595" s="36">
        <v>66.951161413136617</v>
      </c>
      <c r="AW595" s="36">
        <v>118.84452495386778</v>
      </c>
      <c r="AX595" s="36">
        <v>91.679208754951148</v>
      </c>
      <c r="AY595" s="36">
        <v>60.319453984114453</v>
      </c>
      <c r="AZ595" s="40">
        <v>0.99515886078999605</v>
      </c>
      <c r="BA595" s="40">
        <v>0.99475066237398779</v>
      </c>
      <c r="BB595" s="40">
        <v>0.99336277622256197</v>
      </c>
      <c r="BC595" s="40">
        <v>0.99550437125492486</v>
      </c>
      <c r="BD595" s="40">
        <v>0.99527856348323229</v>
      </c>
      <c r="BE595" s="40">
        <v>0.99274364416748517</v>
      </c>
      <c r="BF595" s="36">
        <v>108.6555690597836</v>
      </c>
      <c r="BG595" s="36">
        <v>112.97374508735422</v>
      </c>
      <c r="BH595" s="36">
        <v>131.5069043858696</v>
      </c>
      <c r="BJ595" s="41"/>
      <c r="BK595" s="41"/>
      <c r="BL595" s="35">
        <v>31</v>
      </c>
      <c r="BM595" s="35">
        <v>23</v>
      </c>
      <c r="BN595" s="35">
        <v>13</v>
      </c>
      <c r="BO595" s="35">
        <v>2418</v>
      </c>
      <c r="BP595" s="35">
        <v>1104</v>
      </c>
      <c r="BQ595" s="35">
        <v>312</v>
      </c>
      <c r="BR595" s="35">
        <v>3834</v>
      </c>
      <c r="BS595" s="34">
        <v>100.03966212272644</v>
      </c>
      <c r="BT595" s="35">
        <v>12.300000190734863</v>
      </c>
      <c r="BU595" s="35">
        <v>28.399999618530273</v>
      </c>
      <c r="BV595" s="35">
        <v>64</v>
      </c>
      <c r="BW595" s="35">
        <v>28</v>
      </c>
      <c r="BX595" s="37"/>
      <c r="BY595" s="40">
        <v>0.98423868875732212</v>
      </c>
      <c r="CA595" s="38">
        <v>0.1060193700524851</v>
      </c>
      <c r="CB595" s="38">
        <v>0.10766349746293227</v>
      </c>
      <c r="CC595" s="36">
        <v>39.076246013243995</v>
      </c>
      <c r="CD595" s="36">
        <v>38.425142825964876</v>
      </c>
      <c r="CE595" s="35">
        <v>106.74166514542708</v>
      </c>
      <c r="CF595" s="36">
        <v>24.655366479769544</v>
      </c>
      <c r="CG595" s="42">
        <v>0.98423868875732212</v>
      </c>
      <c r="CH595" s="35">
        <v>3774.7162339921297</v>
      </c>
      <c r="CI595" s="42">
        <v>0.99290226545417715</v>
      </c>
      <c r="CJ595" s="42">
        <v>0.9949903964339929</v>
      </c>
      <c r="CK595" s="43">
        <v>0.84978400231381279</v>
      </c>
      <c r="CM595" s="39"/>
      <c r="CN595" s="35"/>
      <c r="CO595" s="42">
        <v>0.99354772719755646</v>
      </c>
      <c r="CQ595" s="37">
        <v>0.91071031829208871</v>
      </c>
    </row>
    <row r="596" spans="1:95" ht="11.25" customHeight="1">
      <c r="A596" s="33">
        <v>44134</v>
      </c>
      <c r="B596" s="34">
        <v>153.19873205820718</v>
      </c>
      <c r="C596" s="35">
        <v>136.55981875459352</v>
      </c>
      <c r="D596" s="35">
        <v>136.55981875459352</v>
      </c>
      <c r="E596" s="35">
        <v>126.22004883488019</v>
      </c>
      <c r="F596" s="34">
        <v>113.93330725034077</v>
      </c>
      <c r="G596" s="36">
        <v>14.077131748199463</v>
      </c>
      <c r="H596" s="34">
        <v>14.077131748199463</v>
      </c>
      <c r="I596" s="34">
        <v>3471.0024795532227</v>
      </c>
      <c r="J596" s="35">
        <v>999.47489239091226</v>
      </c>
      <c r="K596" s="35">
        <v>282.46029567569263</v>
      </c>
      <c r="L596" s="34">
        <v>613.6883443196615</v>
      </c>
      <c r="M596" s="34">
        <v>27.35260174671809</v>
      </c>
      <c r="N596" s="35">
        <v>12.015607382204545</v>
      </c>
      <c r="O596" s="35">
        <v>27.743352827593011</v>
      </c>
      <c r="P596" s="35">
        <v>62.52023256392706</v>
      </c>
      <c r="Q596" s="34">
        <v>9685.4102986653652</v>
      </c>
      <c r="R596" s="34">
        <v>311.3255256017049</v>
      </c>
      <c r="U596" s="36">
        <v>27.873435726872192</v>
      </c>
      <c r="V596" s="38">
        <v>0.90775109775951757</v>
      </c>
      <c r="W596" s="36">
        <v>20.654333002550473</v>
      </c>
      <c r="X596" s="35">
        <v>4084.6908238728843</v>
      </c>
      <c r="Y596" s="34">
        <v>2189.0672914866177</v>
      </c>
      <c r="Z596" s="35">
        <v>1895.6235323862663</v>
      </c>
      <c r="AA596" s="34">
        <v>896.14863999535419</v>
      </c>
      <c r="AB596" s="34">
        <v>16.638913303613663</v>
      </c>
      <c r="AC596" s="34">
        <v>10.339769919713339</v>
      </c>
      <c r="AD596" s="34">
        <v>12.046705901622772</v>
      </c>
      <c r="AE596" s="39">
        <v>14.433410713098578</v>
      </c>
      <c r="AF596" s="39">
        <v>10.708659561331203</v>
      </c>
      <c r="AG596" s="39">
        <v>6.0527206216219849</v>
      </c>
      <c r="AH596" s="35">
        <v>3659.2419995010978</v>
      </c>
      <c r="AI596" s="35">
        <v>7709.4537133977574</v>
      </c>
      <c r="AJ596" s="35">
        <v>11229.082384858379</v>
      </c>
      <c r="AK596" s="35">
        <v>2437.8129501638759</v>
      </c>
      <c r="AL596" s="35">
        <v>5190.4473844839631</v>
      </c>
      <c r="AM596" s="35">
        <v>9249.7042983176161</v>
      </c>
      <c r="AN596" s="38">
        <v>0.11040360563913808</v>
      </c>
      <c r="AO596" s="38">
        <v>0.10623905752837469</v>
      </c>
      <c r="AP596" s="38">
        <v>9.1475725955204507E-2</v>
      </c>
      <c r="AQ596" s="36">
        <v>16.595885717808773</v>
      </c>
      <c r="AR596" s="36">
        <v>10.081019089334623</v>
      </c>
      <c r="AS596" s="36">
        <v>11.608532966343549</v>
      </c>
      <c r="AT596" s="36">
        <v>11.107571387003675</v>
      </c>
      <c r="AU596" s="36">
        <v>24.843396832641009</v>
      </c>
      <c r="AV596" s="36">
        <v>68.059963042241435</v>
      </c>
      <c r="AW596" s="36">
        <v>118.67315694429254</v>
      </c>
      <c r="AX596" s="36">
        <v>91.499281888255553</v>
      </c>
      <c r="AY596" s="36">
        <v>60.063625965642572</v>
      </c>
      <c r="AZ596" s="40">
        <v>0.99507115286207792</v>
      </c>
      <c r="BA596" s="40">
        <v>0.99465492070866035</v>
      </c>
      <c r="BB596" s="40">
        <v>0.99324083986389722</v>
      </c>
      <c r="BC596" s="40">
        <v>0.99544363262724611</v>
      </c>
      <c r="BD596" s="40">
        <v>0.99521363092767179</v>
      </c>
      <c r="BE596" s="40">
        <v>0.99264193093668718</v>
      </c>
      <c r="BF596" s="36">
        <v>108.69210231432876</v>
      </c>
      <c r="BG596" s="36">
        <v>112.95280925091978</v>
      </c>
      <c r="BH596" s="36">
        <v>131.18234236125525</v>
      </c>
      <c r="BJ596" s="41"/>
      <c r="BK596" s="41"/>
      <c r="BL596" s="35">
        <v>31</v>
      </c>
      <c r="BM596" s="35">
        <v>23</v>
      </c>
      <c r="BN596" s="35">
        <v>13</v>
      </c>
      <c r="BO596" s="35">
        <v>2418</v>
      </c>
      <c r="BP596" s="35">
        <v>1104</v>
      </c>
      <c r="BQ596" s="35">
        <v>312</v>
      </c>
      <c r="BR596" s="35">
        <v>3834</v>
      </c>
      <c r="BS596" s="34">
        <v>99.852399984995529</v>
      </c>
      <c r="BT596" s="35">
        <v>12.300000190734863</v>
      </c>
      <c r="BU596" s="35">
        <v>28.399999618530273</v>
      </c>
      <c r="BV596" s="35">
        <v>64</v>
      </c>
      <c r="BW596" s="35">
        <v>28</v>
      </c>
      <c r="BX596" s="37"/>
      <c r="BY596" s="40">
        <v>0.98395384792761897</v>
      </c>
      <c r="CA596" s="38">
        <v>0.10604248949426442</v>
      </c>
      <c r="CB596" s="38">
        <v>0.10766412739822256</v>
      </c>
      <c r="CC596" s="36">
        <v>39.025389124949776</v>
      </c>
      <c r="CD596" s="36">
        <v>38.285437773486947</v>
      </c>
      <c r="CE596" s="35">
        <v>106.55078879544998</v>
      </c>
      <c r="CF596" s="36">
        <v>25.059858868197402</v>
      </c>
      <c r="CG596" s="42">
        <v>0.98395384792761897</v>
      </c>
      <c r="CH596" s="35">
        <v>3784.7661364219207</v>
      </c>
      <c r="CI596" s="42">
        <v>0.99277297440296353</v>
      </c>
      <c r="CJ596" s="42">
        <v>0.99492175981289299</v>
      </c>
      <c r="CK596" s="43">
        <v>0.84975892404561593</v>
      </c>
      <c r="CM596" s="39"/>
      <c r="CN596" s="35"/>
      <c r="CO596" s="42">
        <v>0.99344187214004631</v>
      </c>
      <c r="CQ596" s="37">
        <v>0.90775109775951757</v>
      </c>
    </row>
    <row r="597" spans="1:95" ht="11.25" customHeight="1">
      <c r="A597" s="33">
        <v>44133</v>
      </c>
      <c r="B597" s="34">
        <v>152.22060452974759</v>
      </c>
      <c r="C597" s="35">
        <v>135.88212098132124</v>
      </c>
      <c r="D597" s="35">
        <v>135.88212098132124</v>
      </c>
      <c r="E597" s="35">
        <v>125.71106076502539</v>
      </c>
      <c r="F597" s="34">
        <v>113.34052897023631</v>
      </c>
      <c r="G597" s="36">
        <v>13.984977261050718</v>
      </c>
      <c r="H597" s="34">
        <v>13.984977261050718</v>
      </c>
      <c r="I597" s="34">
        <v>3438.8891950334823</v>
      </c>
      <c r="J597" s="35">
        <v>990.22787462622966</v>
      </c>
      <c r="K597" s="35">
        <v>279.84700804654318</v>
      </c>
      <c r="L597" s="34">
        <v>607.26151619376719</v>
      </c>
      <c r="M597" s="34">
        <v>27.838888042575711</v>
      </c>
      <c r="N597" s="35">
        <v>12.229226008340277</v>
      </c>
      <c r="O597" s="35">
        <v>28.236586063909186</v>
      </c>
      <c r="P597" s="35">
        <v>63.631744097315909</v>
      </c>
      <c r="Q597" s="34">
        <v>9726.6086559924443</v>
      </c>
      <c r="R597" s="34">
        <v>301.93643965928453</v>
      </c>
      <c r="U597" s="36">
        <v>27.823943650280992</v>
      </c>
      <c r="V597" s="38">
        <v>0.90925137595636329</v>
      </c>
      <c r="W597" s="36">
        <v>21.021534601221987</v>
      </c>
      <c r="X597" s="35">
        <v>4046.1507112272493</v>
      </c>
      <c r="Y597" s="34">
        <v>2168.8143123607097</v>
      </c>
      <c r="Z597" s="35">
        <v>1877.3363988665401</v>
      </c>
      <c r="AA597" s="34">
        <v>887.10852424031032</v>
      </c>
      <c r="AB597" s="34">
        <v>16.338483548426368</v>
      </c>
      <c r="AC597" s="34">
        <v>10.171060216295849</v>
      </c>
      <c r="AD597" s="34">
        <v>11.966698552225973</v>
      </c>
      <c r="AE597" s="39">
        <v>14.29987458699369</v>
      </c>
      <c r="AF597" s="39">
        <v>10.609584370995318</v>
      </c>
      <c r="AG597" s="39">
        <v>5.9967216009973532</v>
      </c>
      <c r="AH597" s="35">
        <v>3675.8361289491204</v>
      </c>
      <c r="AI597" s="35">
        <v>7747.4402722324749</v>
      </c>
      <c r="AJ597" s="35">
        <v>11288.403711639714</v>
      </c>
      <c r="AK597" s="35">
        <v>2448.6440507128673</v>
      </c>
      <c r="AL597" s="35">
        <v>5214.8782539862241</v>
      </c>
      <c r="AM597" s="35">
        <v>9296.8214808938392</v>
      </c>
      <c r="AN597" s="38">
        <v>0.11029610720048985</v>
      </c>
      <c r="AO597" s="38">
        <v>0.10615040128318123</v>
      </c>
      <c r="AP597" s="38">
        <v>9.1832242594794306E-2</v>
      </c>
      <c r="AQ597" s="36">
        <v>16.531302396834164</v>
      </c>
      <c r="AR597" s="36">
        <v>10.063935298495345</v>
      </c>
      <c r="AS597" s="36">
        <v>11.710926173053643</v>
      </c>
      <c r="AT597" s="36">
        <v>11.169340219173494</v>
      </c>
      <c r="AU597" s="36">
        <v>24.974987566280305</v>
      </c>
      <c r="AV597" s="36">
        <v>68.39411770176433</v>
      </c>
      <c r="AW597" s="36">
        <v>117.88431137096106</v>
      </c>
      <c r="AX597" s="36">
        <v>90.878405272511031</v>
      </c>
      <c r="AY597" s="36">
        <v>59.374868922597528</v>
      </c>
      <c r="AZ597" s="40">
        <v>0.99500571509984059</v>
      </c>
      <c r="BA597" s="40">
        <v>0.99458537962179172</v>
      </c>
      <c r="BB597" s="40">
        <v>0.99315553770414033</v>
      </c>
      <c r="BC597" s="40">
        <v>0.99543856110245099</v>
      </c>
      <c r="BD597" s="40">
        <v>0.99521082058872812</v>
      </c>
      <c r="BE597" s="40">
        <v>0.99264327944315989</v>
      </c>
      <c r="BF597" s="36">
        <v>108.7980374337881</v>
      </c>
      <c r="BG597" s="36">
        <v>113.04714683072342</v>
      </c>
      <c r="BH597" s="36">
        <v>130.67305840443717</v>
      </c>
      <c r="BJ597" s="41"/>
      <c r="BK597" s="41"/>
      <c r="BL597" s="35">
        <v>31</v>
      </c>
      <c r="BM597" s="35">
        <v>23</v>
      </c>
      <c r="BN597" s="35">
        <v>13</v>
      </c>
      <c r="BO597" s="35">
        <v>2418</v>
      </c>
      <c r="BP597" s="35">
        <v>1104</v>
      </c>
      <c r="BQ597" s="35">
        <v>312</v>
      </c>
      <c r="BR597" s="35">
        <v>3834</v>
      </c>
      <c r="BS597" s="34">
        <v>99.498233166369758</v>
      </c>
      <c r="BT597" s="35">
        <v>12.300000190734863</v>
      </c>
      <c r="BU597" s="35">
        <v>28.399999618530273</v>
      </c>
      <c r="BV597" s="35">
        <v>64</v>
      </c>
      <c r="BW597" s="35">
        <v>28</v>
      </c>
      <c r="BX597" s="37"/>
      <c r="BY597" s="40">
        <v>0.9837396570759086</v>
      </c>
      <c r="CA597" s="38">
        <v>0.1060152629700398</v>
      </c>
      <c r="CB597" s="38">
        <v>0.10759981479316442</v>
      </c>
      <c r="CC597" s="36">
        <v>38.476242316948188</v>
      </c>
      <c r="CD597" s="36">
        <v>38.306163868383152</v>
      </c>
      <c r="CE597" s="35">
        <v>105.69394478756777</v>
      </c>
      <c r="CF597" s="36">
        <v>25.193354563438934</v>
      </c>
      <c r="CG597" s="42">
        <v>0.9837396570759086</v>
      </c>
      <c r="CH597" s="35">
        <v>3802.4661473822071</v>
      </c>
      <c r="CI597" s="42">
        <v>0.99267872823490066</v>
      </c>
      <c r="CJ597" s="42">
        <v>0.99491843907257316</v>
      </c>
      <c r="CK597" s="43">
        <v>0.84991623902966862</v>
      </c>
      <c r="CM597" s="39"/>
      <c r="CN597" s="35"/>
      <c r="CO597" s="42">
        <v>0.99340693651479994</v>
      </c>
      <c r="CQ597" s="37">
        <v>0.90925137595636329</v>
      </c>
    </row>
    <row r="598" spans="1:95" ht="11.25" customHeight="1">
      <c r="A598" s="33">
        <v>44132</v>
      </c>
      <c r="B598" s="34">
        <v>151.74700021743774</v>
      </c>
      <c r="C598" s="35">
        <v>135.3096419274807</v>
      </c>
      <c r="D598" s="35">
        <v>135.3096419274807</v>
      </c>
      <c r="E598" s="35">
        <v>125.12745715181033</v>
      </c>
      <c r="F598" s="34">
        <v>113.03443908691406</v>
      </c>
      <c r="G598" s="36">
        <v>14.000119576851526</v>
      </c>
      <c r="H598" s="34">
        <v>14.000119576851526</v>
      </c>
      <c r="I598" s="34">
        <v>3437.5875269571939</v>
      </c>
      <c r="J598" s="35">
        <v>989.85305940551439</v>
      </c>
      <c r="K598" s="35">
        <v>279.74108200590626</v>
      </c>
      <c r="L598" s="34">
        <v>606.79929161071777</v>
      </c>
      <c r="M598" s="34">
        <v>27.268980701764423</v>
      </c>
      <c r="N598" s="35">
        <v>11.978873851173132</v>
      </c>
      <c r="O598" s="35">
        <v>27.65853719742211</v>
      </c>
      <c r="P598" s="35">
        <v>62.329098746890111</v>
      </c>
      <c r="Q598" s="34">
        <v>9736.3220825195313</v>
      </c>
      <c r="R598" s="34">
        <v>303.55155277252197</v>
      </c>
      <c r="U598" s="36">
        <v>27.608483235041302</v>
      </c>
      <c r="V598" s="38">
        <v>0.9158174864844888</v>
      </c>
      <c r="W598" s="36">
        <v>20.591189579321952</v>
      </c>
      <c r="X598" s="35">
        <v>4044.3868185679116</v>
      </c>
      <c r="Y598" s="34">
        <v>2167.9933855457734</v>
      </c>
      <c r="Z598" s="35">
        <v>1876.3934330221384</v>
      </c>
      <c r="AA598" s="34">
        <v>886.54037361662404</v>
      </c>
      <c r="AB598" s="34">
        <v>16.437358289957047</v>
      </c>
      <c r="AC598" s="34">
        <v>10.18218477567037</v>
      </c>
      <c r="AD598" s="34">
        <v>12.019545465707779</v>
      </c>
      <c r="AE598" s="39">
        <v>14.294461882719386</v>
      </c>
      <c r="AF598" s="39">
        <v>10.605568493630511</v>
      </c>
      <c r="AG598" s="39">
        <v>5.9944517572694203</v>
      </c>
      <c r="AH598" s="35">
        <v>3671.7845793399065</v>
      </c>
      <c r="AI598" s="35">
        <v>7740.5776304208757</v>
      </c>
      <c r="AJ598" s="35">
        <v>11280.333826343904</v>
      </c>
      <c r="AK598" s="35">
        <v>2445.7521050888558</v>
      </c>
      <c r="AL598" s="35">
        <v>5209.6251281423029</v>
      </c>
      <c r="AM598" s="35">
        <v>9289.3311051330675</v>
      </c>
      <c r="AN598" s="38">
        <v>0.11154730992825662</v>
      </c>
      <c r="AO598" s="38">
        <v>0.10755083571620418</v>
      </c>
      <c r="AP598" s="38">
        <v>9.3133387234408754E-2</v>
      </c>
      <c r="AQ598" s="36">
        <v>16.642750574232529</v>
      </c>
      <c r="AR598" s="36">
        <v>10.083209171423697</v>
      </c>
      <c r="AS598" s="36">
        <v>11.774819644780973</v>
      </c>
      <c r="AT598" s="36">
        <v>11.028547271170593</v>
      </c>
      <c r="AU598" s="36">
        <v>24.655882291527103</v>
      </c>
      <c r="AV598" s="36">
        <v>67.506620537338677</v>
      </c>
      <c r="AW598" s="36">
        <v>117.35933533941927</v>
      </c>
      <c r="AX598" s="36">
        <v>90.308597008069583</v>
      </c>
      <c r="AY598" s="36">
        <v>58.945818510579791</v>
      </c>
      <c r="AZ598" s="40">
        <v>0.99510217170977855</v>
      </c>
      <c r="BA598" s="40">
        <v>0.99469087765105946</v>
      </c>
      <c r="BB598" s="40">
        <v>0.99329024899193785</v>
      </c>
      <c r="BC598" s="40">
        <v>0.99549073381221931</v>
      </c>
      <c r="BD598" s="40">
        <v>0.99526724443984727</v>
      </c>
      <c r="BE598" s="40">
        <v>0.99273288681678751</v>
      </c>
      <c r="BF598" s="36">
        <v>107.57767271768351</v>
      </c>
      <c r="BG598" s="36">
        <v>111.57514416405429</v>
      </c>
      <c r="BH598" s="36">
        <v>128.84745585164887</v>
      </c>
      <c r="BJ598" s="41"/>
      <c r="BK598" s="41"/>
      <c r="BL598" s="35">
        <v>31</v>
      </c>
      <c r="BM598" s="35">
        <v>23</v>
      </c>
      <c r="BN598" s="35">
        <v>13</v>
      </c>
      <c r="BO598" s="35">
        <v>2418</v>
      </c>
      <c r="BP598" s="35">
        <v>1104</v>
      </c>
      <c r="BQ598" s="35">
        <v>312</v>
      </c>
      <c r="BR598" s="35">
        <v>3834</v>
      </c>
      <c r="BS598" s="34">
        <v>99.074467897415161</v>
      </c>
      <c r="BT598" s="35">
        <v>12.300000190734863</v>
      </c>
      <c r="BU598" s="35">
        <v>28.399999618530273</v>
      </c>
      <c r="BV598" s="35">
        <v>64</v>
      </c>
      <c r="BW598" s="35">
        <v>28</v>
      </c>
      <c r="BX598" s="37"/>
      <c r="BY598" s="40">
        <v>0.98405272297447388</v>
      </c>
      <c r="CA598" s="38">
        <v>0.10732221054938418</v>
      </c>
      <c r="CB598" s="38">
        <v>0.10889805290932435</v>
      </c>
      <c r="CC598" s="36">
        <v>38.639088531335197</v>
      </c>
      <c r="CD598" s="36">
        <v>38.500779390437202</v>
      </c>
      <c r="CE598" s="35">
        <v>105.19034851382617</v>
      </c>
      <c r="CF598" s="36">
        <v>24.872216778854263</v>
      </c>
      <c r="CG598" s="42">
        <v>0.98405272297447388</v>
      </c>
      <c r="CH598" s="35">
        <v>3798.5200929513489</v>
      </c>
      <c r="CI598" s="42">
        <v>0.99282115665193771</v>
      </c>
      <c r="CJ598" s="42">
        <v>0.99497796169379116</v>
      </c>
      <c r="CK598" s="43">
        <v>0.84996507039710389</v>
      </c>
      <c r="CM598" s="39"/>
      <c r="CN598" s="35"/>
      <c r="CO598" s="42">
        <v>0.99349097779623907</v>
      </c>
      <c r="CQ598" s="37">
        <v>0.9158174864844888</v>
      </c>
    </row>
    <row r="599" spans="1:95" ht="11.25" customHeight="1">
      <c r="A599" s="33">
        <v>44131</v>
      </c>
      <c r="B599" s="34">
        <v>151.70852963129678</v>
      </c>
      <c r="C599" s="35">
        <v>134.93598451217014</v>
      </c>
      <c r="D599" s="35">
        <v>134.93598451217014</v>
      </c>
      <c r="E599" s="35">
        <v>124.46419509251911</v>
      </c>
      <c r="F599" s="34">
        <v>112.0512462457021</v>
      </c>
      <c r="G599" s="36">
        <v>13.972937703132629</v>
      </c>
      <c r="H599" s="34">
        <v>13.972937703132629</v>
      </c>
      <c r="I599" s="34">
        <v>3472.9030990600586</v>
      </c>
      <c r="J599" s="35">
        <v>952.25111300781521</v>
      </c>
      <c r="K599" s="35">
        <v>269.87662803377128</v>
      </c>
      <c r="L599" s="34">
        <v>613.58858235677087</v>
      </c>
      <c r="M599" s="34">
        <v>25.844667514165241</v>
      </c>
      <c r="N599" s="35">
        <v>12.922333757082621</v>
      </c>
      <c r="O599" s="35">
        <v>25.844667514165241</v>
      </c>
      <c r="P599" s="35">
        <v>55.665437722817437</v>
      </c>
      <c r="Q599" s="34">
        <v>9274.605712890625</v>
      </c>
      <c r="R599" s="34">
        <v>308.21441555023193</v>
      </c>
      <c r="U599" s="36">
        <v>27.339978350533379</v>
      </c>
      <c r="V599" s="38">
        <v>0.92407987165702443</v>
      </c>
      <c r="W599" s="36">
        <v>19.787101011677859</v>
      </c>
      <c r="X599" s="35">
        <v>4086.4916814168296</v>
      </c>
      <c r="Y599" s="34">
        <v>2250.7753580184722</v>
      </c>
      <c r="Z599" s="35">
        <v>1835.7163233983574</v>
      </c>
      <c r="AA599" s="34">
        <v>883.4652103905421</v>
      </c>
      <c r="AB599" s="34">
        <v>16.772545119126637</v>
      </c>
      <c r="AC599" s="34">
        <v>10.471789419651031</v>
      </c>
      <c r="AD599" s="34">
        <v>12.296266227960587</v>
      </c>
      <c r="AE599" s="39">
        <v>14.84027708583608</v>
      </c>
      <c r="AF599" s="39">
        <v>10.202690496512306</v>
      </c>
      <c r="AG599" s="39">
        <v>5.7830706007236703</v>
      </c>
      <c r="AH599" s="35">
        <v>3634.0762563414764</v>
      </c>
      <c r="AI599" s="35">
        <v>7523.2419032059197</v>
      </c>
      <c r="AJ599" s="35">
        <v>10807.729936454749</v>
      </c>
      <c r="AK599" s="35">
        <v>2377.7339857126985</v>
      </c>
      <c r="AL599" s="35">
        <v>5115.1750086019674</v>
      </c>
      <c r="AM599" s="35">
        <v>8968.0404946654453</v>
      </c>
      <c r="AN599" s="38">
        <v>0.11668641460950209</v>
      </c>
      <c r="AO599" s="38">
        <v>0.10443119924514428</v>
      </c>
      <c r="AP599" s="38">
        <v>8.9480223686039126E-2</v>
      </c>
      <c r="AQ599" s="36">
        <v>16.975984891958539</v>
      </c>
      <c r="AR599" s="36">
        <v>10.621286410984837</v>
      </c>
      <c r="AS599" s="36">
        <v>12.001105926428709</v>
      </c>
      <c r="AT599" s="36">
        <v>12.819385859443923</v>
      </c>
      <c r="AU599" s="36">
        <v>22.776637230201629</v>
      </c>
      <c r="AV599" s="36">
        <v>60.790768636261184</v>
      </c>
      <c r="AW599" s="36">
        <v>117.52526110882278</v>
      </c>
      <c r="AX599" s="36">
        <v>90.280500393772982</v>
      </c>
      <c r="AY599" s="36">
        <v>59.722907681264815</v>
      </c>
      <c r="AZ599" s="40">
        <v>0.99456527356099123</v>
      </c>
      <c r="BA599" s="40">
        <v>0.99494745195018686</v>
      </c>
      <c r="BB599" s="40">
        <v>0.99379290963773759</v>
      </c>
      <c r="BC599" s="40">
        <v>0.99460857020319637</v>
      </c>
      <c r="BD599" s="40">
        <v>0.99554724184570442</v>
      </c>
      <c r="BE599" s="40">
        <v>0.99322139895862172</v>
      </c>
      <c r="BF599" s="36">
        <v>102.8397353724399</v>
      </c>
      <c r="BG599" s="36">
        <v>114.90818918808846</v>
      </c>
      <c r="BH599" s="36">
        <v>134.10784535032698</v>
      </c>
      <c r="BJ599" s="41"/>
      <c r="BK599" s="41"/>
      <c r="BL599" s="35">
        <v>32</v>
      </c>
      <c r="BM599" s="35">
        <v>22</v>
      </c>
      <c r="BN599" s="35">
        <v>12.470000267028809</v>
      </c>
      <c r="BO599" s="35">
        <v>2496</v>
      </c>
      <c r="BP599" s="35">
        <v>1056</v>
      </c>
      <c r="BQ599" s="35">
        <v>299.28000640869141</v>
      </c>
      <c r="BR599" s="35">
        <v>3851.2800064086914</v>
      </c>
      <c r="BS599" s="34">
        <v>98.022744655609131</v>
      </c>
      <c r="BT599" s="35">
        <v>13</v>
      </c>
      <c r="BU599" s="35">
        <v>26</v>
      </c>
      <c r="BV599" s="35">
        <v>56</v>
      </c>
      <c r="BW599" s="35">
        <v>26</v>
      </c>
      <c r="BX599" s="37"/>
      <c r="BY599" s="40">
        <v>0.98423722737074704</v>
      </c>
      <c r="CA599" s="38">
        <v>0.10841175514515353</v>
      </c>
      <c r="CB599" s="38">
        <v>0.11121192914399254</v>
      </c>
      <c r="CC599" s="36">
        <v>39.540600766738251</v>
      </c>
      <c r="CD599" s="36">
        <v>39.598377229372083</v>
      </c>
      <c r="CE599" s="35">
        <v>105.9015407552303</v>
      </c>
      <c r="CF599" s="36">
        <v>25.073502948043682</v>
      </c>
      <c r="CG599" s="42">
        <v>0.98423722737074704</v>
      </c>
      <c r="CH599" s="35">
        <v>3640.4530521823681</v>
      </c>
      <c r="CI599" s="42">
        <v>0.9929007002305188</v>
      </c>
      <c r="CJ599" s="42">
        <v>0.99468699772966707</v>
      </c>
      <c r="CK599" s="43">
        <v>0.84984954572474902</v>
      </c>
      <c r="CM599" s="39"/>
      <c r="CN599" s="35"/>
      <c r="CO599" s="42">
        <v>0.99343830150460755</v>
      </c>
      <c r="CQ599" s="37">
        <v>0.92407987165702443</v>
      </c>
    </row>
    <row r="600" spans="1:95" ht="11.25" customHeight="1">
      <c r="A600" s="33">
        <v>44130</v>
      </c>
      <c r="B600" s="34">
        <v>149.70714410146078</v>
      </c>
      <c r="C600" s="35">
        <v>132.97762634356818</v>
      </c>
      <c r="D600" s="35">
        <v>132.97762634356818</v>
      </c>
      <c r="E600" s="35">
        <v>122.39526395996413</v>
      </c>
      <c r="F600" s="34">
        <v>109.83600091934204</v>
      </c>
      <c r="G600" s="36">
        <v>13.686158498128256</v>
      </c>
      <c r="H600" s="34">
        <v>13.686158498128256</v>
      </c>
      <c r="I600" s="34">
        <v>3471.7434285481772</v>
      </c>
      <c r="J600" s="35">
        <v>951.93313767013285</v>
      </c>
      <c r="K600" s="35">
        <v>269.78651093045744</v>
      </c>
      <c r="L600" s="34">
        <v>613.79871559143066</v>
      </c>
      <c r="M600" s="34">
        <v>25.395145555337269</v>
      </c>
      <c r="N600" s="35">
        <v>12.697572777668634</v>
      </c>
      <c r="O600" s="35">
        <v>25.395145555337269</v>
      </c>
      <c r="P600" s="35">
        <v>54.697236580726425</v>
      </c>
      <c r="Q600" s="34">
        <v>8962.6176554361973</v>
      </c>
      <c r="R600" s="34">
        <v>301.97224934895831</v>
      </c>
      <c r="U600" s="36">
        <v>27.32391865165145</v>
      </c>
      <c r="V600" s="38">
        <v>0.92457688442997699</v>
      </c>
      <c r="W600" s="36">
        <v>19.442939632878101</v>
      </c>
      <c r="X600" s="35">
        <v>4085.5421441396079</v>
      </c>
      <c r="Y600" s="34">
        <v>2250.0237799475867</v>
      </c>
      <c r="Z600" s="35">
        <v>1835.5183641920212</v>
      </c>
      <c r="AA600" s="34">
        <v>883.5852265218881</v>
      </c>
      <c r="AB600" s="34">
        <v>16.729517757892609</v>
      </c>
      <c r="AC600" s="34">
        <v>10.58236238360405</v>
      </c>
      <c r="AD600" s="34">
        <v>12.378116915623346</v>
      </c>
      <c r="AE600" s="39">
        <v>14.835321626028046</v>
      </c>
      <c r="AF600" s="39">
        <v>10.199283617894281</v>
      </c>
      <c r="AG600" s="39">
        <v>5.7811395199383737</v>
      </c>
      <c r="AH600" s="35">
        <v>3524.7808257075312</v>
      </c>
      <c r="AI600" s="35">
        <v>7294.8542611110952</v>
      </c>
      <c r="AJ600" s="35">
        <v>10477.162487928703</v>
      </c>
      <c r="AK600" s="35">
        <v>2306.4584670910417</v>
      </c>
      <c r="AL600" s="35">
        <v>4960.6996817114141</v>
      </c>
      <c r="AM600" s="35">
        <v>8694.8288664148931</v>
      </c>
      <c r="AN600" s="38">
        <v>0.11805404735345038</v>
      </c>
      <c r="AO600" s="38">
        <v>0.10557125507738191</v>
      </c>
      <c r="AP600" s="38">
        <v>9.0245058833164263E-2</v>
      </c>
      <c r="AQ600" s="36">
        <v>16.937358113444709</v>
      </c>
      <c r="AR600" s="36">
        <v>10.733899446922376</v>
      </c>
      <c r="AS600" s="36">
        <v>12.076996585478238</v>
      </c>
      <c r="AT600" s="36">
        <v>12.988323010922748</v>
      </c>
      <c r="AU600" s="36">
        <v>23.082104348277671</v>
      </c>
      <c r="AV600" s="36">
        <v>61.622936642427696</v>
      </c>
      <c r="AW600" s="36">
        <v>116.18742225281936</v>
      </c>
      <c r="AX600" s="36">
        <v>89.32376397285752</v>
      </c>
      <c r="AY600" s="36">
        <v>59.228815792353991</v>
      </c>
      <c r="AZ600" s="40">
        <v>0.99449477501596506</v>
      </c>
      <c r="BA600" s="40">
        <v>0.99488073312541758</v>
      </c>
      <c r="BB600" s="40">
        <v>0.99370922218009339</v>
      </c>
      <c r="BC600" s="40">
        <v>0.99436871584889031</v>
      </c>
      <c r="BD600" s="40">
        <v>0.99534700630369255</v>
      </c>
      <c r="BE600" s="40">
        <v>0.99291269125716153</v>
      </c>
      <c r="BF600" s="36">
        <v>101.64835741778806</v>
      </c>
      <c r="BG600" s="36">
        <v>113.66730452531048</v>
      </c>
      <c r="BH600" s="36">
        <v>132.97126906620295</v>
      </c>
      <c r="BJ600" s="41"/>
      <c r="BK600" s="41"/>
      <c r="BL600" s="35">
        <v>32</v>
      </c>
      <c r="BM600" s="35">
        <v>22</v>
      </c>
      <c r="BN600" s="35">
        <v>12.470000267028809</v>
      </c>
      <c r="BO600" s="35">
        <v>2496</v>
      </c>
      <c r="BP600" s="35">
        <v>1056</v>
      </c>
      <c r="BQ600" s="35">
        <v>299.28000640869141</v>
      </c>
      <c r="BR600" s="35">
        <v>3851.2800064086914</v>
      </c>
      <c r="BS600" s="34">
        <v>96.166593233744308</v>
      </c>
      <c r="BT600" s="35">
        <v>13</v>
      </c>
      <c r="BU600" s="35">
        <v>26</v>
      </c>
      <c r="BV600" s="35">
        <v>56</v>
      </c>
      <c r="BW600" s="35">
        <v>26</v>
      </c>
      <c r="BX600" s="37"/>
      <c r="BY600" s="40">
        <v>0.98403400529691187</v>
      </c>
      <c r="CA600" s="38">
        <v>0.1096101156618627</v>
      </c>
      <c r="CB600" s="38">
        <v>0.11247031860085011</v>
      </c>
      <c r="CC600" s="36">
        <v>39.689997057120003</v>
      </c>
      <c r="CD600" s="36">
        <v>39.748254145845323</v>
      </c>
      <c r="CE600" s="35">
        <v>104.81015542141233</v>
      </c>
      <c r="CF600" s="36">
        <v>25.408631268097842</v>
      </c>
      <c r="CG600" s="42">
        <v>0.98403400529691187</v>
      </c>
      <c r="CH600" s="35">
        <v>3530.6722995945834</v>
      </c>
      <c r="CI600" s="42">
        <v>0.99280727765126953</v>
      </c>
      <c r="CJ600" s="42">
        <v>0.9944488048597504</v>
      </c>
      <c r="CK600" s="43">
        <v>0.84976321527563314</v>
      </c>
      <c r="CM600" s="39"/>
      <c r="CN600" s="35"/>
      <c r="CO600" s="42">
        <v>0.99335059892080746</v>
      </c>
      <c r="CQ600" s="37">
        <v>0.92457688442997699</v>
      </c>
    </row>
    <row r="601" spans="1:95" ht="11.25" customHeight="1">
      <c r="A601" s="33">
        <v>44129</v>
      </c>
      <c r="B601" s="34">
        <v>147.58905092875162</v>
      </c>
      <c r="C601" s="35">
        <v>130.87417793273926</v>
      </c>
      <c r="D601" s="35">
        <v>130.87417793273926</v>
      </c>
      <c r="E601" s="35">
        <v>120.56939912835757</v>
      </c>
      <c r="F601" s="34">
        <v>108.21604196230571</v>
      </c>
      <c r="G601" s="36">
        <v>13.732763657967249</v>
      </c>
      <c r="H601" s="34">
        <v>13.732763657967249</v>
      </c>
      <c r="I601" s="34">
        <v>3474.0620295206704</v>
      </c>
      <c r="J601" s="35">
        <v>952.56888542747038</v>
      </c>
      <c r="K601" s="35">
        <v>269.96668762827022</v>
      </c>
      <c r="L601" s="34">
        <v>613.11931800842285</v>
      </c>
      <c r="M601" s="34">
        <v>26.387516895929974</v>
      </c>
      <c r="N601" s="35">
        <v>13.193758447964987</v>
      </c>
      <c r="O601" s="35">
        <v>26.387516895929974</v>
      </c>
      <c r="P601" s="35">
        <v>56.834651775849174</v>
      </c>
      <c r="Q601" s="34">
        <v>9109.9360860188808</v>
      </c>
      <c r="R601" s="34">
        <v>296.388671875</v>
      </c>
      <c r="U601" s="36">
        <v>27.975330529389552</v>
      </c>
      <c r="V601" s="38">
        <v>0.9046716466074004</v>
      </c>
      <c r="W601" s="36">
        <v>20.202715395001555</v>
      </c>
      <c r="X601" s="35">
        <v>4087.1813475290933</v>
      </c>
      <c r="Y601" s="34">
        <v>2251.5264564649301</v>
      </c>
      <c r="Z601" s="35">
        <v>1835.6548910641634</v>
      </c>
      <c r="AA601" s="34">
        <v>883.08600563669302</v>
      </c>
      <c r="AB601" s="34">
        <v>16.714872996012371</v>
      </c>
      <c r="AC601" s="34">
        <v>10.304778804381689</v>
      </c>
      <c r="AD601" s="34">
        <v>12.148994992176691</v>
      </c>
      <c r="AE601" s="39">
        <v>14.845229383285254</v>
      </c>
      <c r="AF601" s="39">
        <v>10.206095201008612</v>
      </c>
      <c r="AG601" s="39">
        <v>5.7850004491772191</v>
      </c>
      <c r="AH601" s="35">
        <v>3568.1872791035239</v>
      </c>
      <c r="AI601" s="35">
        <v>7388.6625559831491</v>
      </c>
      <c r="AJ601" s="35">
        <v>10616.988976995013</v>
      </c>
      <c r="AK601" s="35">
        <v>2334.5872028776616</v>
      </c>
      <c r="AL601" s="35">
        <v>5022.9777867518878</v>
      </c>
      <c r="AM601" s="35">
        <v>8808.6267625702385</v>
      </c>
      <c r="AN601" s="38">
        <v>0.11791936081618154</v>
      </c>
      <c r="AO601" s="38">
        <v>0.10612092440254281</v>
      </c>
      <c r="AP601" s="38">
        <v>9.1975997244716112E-2</v>
      </c>
      <c r="AQ601" s="36">
        <v>16.914921645285165</v>
      </c>
      <c r="AR601" s="36">
        <v>10.454432596689868</v>
      </c>
      <c r="AS601" s="36">
        <v>11.867457355506303</v>
      </c>
      <c r="AT601" s="36">
        <v>13.05492349304574</v>
      </c>
      <c r="AU601" s="36">
        <v>23.192245024449235</v>
      </c>
      <c r="AV601" s="36">
        <v>61.884364168616585</v>
      </c>
      <c r="AW601" s="36">
        <v>113.89188355062969</v>
      </c>
      <c r="AX601" s="36">
        <v>87.006073523301382</v>
      </c>
      <c r="AY601" s="36">
        <v>56.900996333392449</v>
      </c>
      <c r="AZ601" s="40">
        <v>0.9943485690182392</v>
      </c>
      <c r="BA601" s="40">
        <v>0.99474663874374925</v>
      </c>
      <c r="BB601" s="40">
        <v>0.99354784198402502</v>
      </c>
      <c r="BC601" s="40">
        <v>0.99440803775633047</v>
      </c>
      <c r="BD601" s="40">
        <v>0.9953827697415627</v>
      </c>
      <c r="BE601" s="40">
        <v>0.99297457301385772</v>
      </c>
      <c r="BF601" s="36">
        <v>101.76445934697854</v>
      </c>
      <c r="BG601" s="36">
        <v>113.07854758672327</v>
      </c>
      <c r="BH601" s="36">
        <v>130.46882186090548</v>
      </c>
      <c r="BJ601" s="41"/>
      <c r="BK601" s="41"/>
      <c r="BL601" s="35">
        <v>32</v>
      </c>
      <c r="BM601" s="35">
        <v>22</v>
      </c>
      <c r="BN601" s="35">
        <v>12.470000267028809</v>
      </c>
      <c r="BO601" s="35">
        <v>2496</v>
      </c>
      <c r="BP601" s="35">
        <v>1056</v>
      </c>
      <c r="BQ601" s="35">
        <v>299.28000640869141</v>
      </c>
      <c r="BR601" s="35">
        <v>3851.2800064086914</v>
      </c>
      <c r="BS601" s="34">
        <v>94.498160521189376</v>
      </c>
      <c r="BT601" s="35">
        <v>13</v>
      </c>
      <c r="BU601" s="35">
        <v>26</v>
      </c>
      <c r="BV601" s="35">
        <v>56</v>
      </c>
      <c r="BW601" s="35">
        <v>26</v>
      </c>
      <c r="BX601" s="37"/>
      <c r="BY601" s="40">
        <v>0.98360850562612034</v>
      </c>
      <c r="CA601" s="38">
        <v>0.10999292299238267</v>
      </c>
      <c r="CB601" s="38">
        <v>0.11266825499290177</v>
      </c>
      <c r="CC601" s="36">
        <v>39.168646792570748</v>
      </c>
      <c r="CD601" s="36">
        <v>39.236811597481335</v>
      </c>
      <c r="CE601" s="35">
        <v>102.50671276365068</v>
      </c>
      <c r="CF601" s="36">
        <v>25.531126923298213</v>
      </c>
      <c r="CG601" s="42">
        <v>0.98360850562612034</v>
      </c>
      <c r="CH601" s="35">
        <v>3574.8218909652114</v>
      </c>
      <c r="CI601" s="42">
        <v>0.99261850864161372</v>
      </c>
      <c r="CJ601" s="42">
        <v>0.99449059763280923</v>
      </c>
      <c r="CK601" s="43">
        <v>0.84998969561771842</v>
      </c>
      <c r="CM601" s="39"/>
      <c r="CN601" s="35"/>
      <c r="CO601" s="42">
        <v>0.99331854198970826</v>
      </c>
      <c r="CQ601" s="37">
        <v>0.9046716466074004</v>
      </c>
    </row>
    <row r="602" spans="1:95" ht="11.25" customHeight="1">
      <c r="A602" s="33">
        <v>44128</v>
      </c>
      <c r="B602" s="34">
        <v>147.16933552424112</v>
      </c>
      <c r="C602" s="35">
        <v>130.8114672700564</v>
      </c>
      <c r="D602" s="35">
        <v>130.8114672700564</v>
      </c>
      <c r="E602" s="35">
        <v>120.77812458078066</v>
      </c>
      <c r="F602" s="34">
        <v>108.75792614618938</v>
      </c>
      <c r="G602" s="36">
        <v>13.932542443275452</v>
      </c>
      <c r="H602" s="34">
        <v>13.932542443275452</v>
      </c>
      <c r="I602" s="34">
        <v>3442.9036254882813</v>
      </c>
      <c r="J602" s="35">
        <v>944.02542076028158</v>
      </c>
      <c r="K602" s="35">
        <v>267.54539202187942</v>
      </c>
      <c r="L602" s="34">
        <v>608.15491422017419</v>
      </c>
      <c r="M602" s="34">
        <v>28.426771303017933</v>
      </c>
      <c r="N602" s="35">
        <v>14.213385651508966</v>
      </c>
      <c r="O602" s="35">
        <v>28.426771303017933</v>
      </c>
      <c r="P602" s="35">
        <v>61.226892037269394</v>
      </c>
      <c r="Q602" s="34">
        <v>9536.1602884928379</v>
      </c>
      <c r="R602" s="34">
        <v>292.88922786712646</v>
      </c>
      <c r="U602" s="36">
        <v>28.250146353686294</v>
      </c>
      <c r="V602" s="38">
        <v>0.89642845612253508</v>
      </c>
      <c r="W602" s="36">
        <v>21.764001989980674</v>
      </c>
      <c r="X602" s="35">
        <v>4051.0585397084556</v>
      </c>
      <c r="Y602" s="34">
        <v>2231.33281270612</v>
      </c>
      <c r="Z602" s="35">
        <v>1819.7257270023354</v>
      </c>
      <c r="AA602" s="34">
        <v>875.70030624205356</v>
      </c>
      <c r="AB602" s="34">
        <v>16.357868254184723</v>
      </c>
      <c r="AC602" s="34">
        <v>10.033342689275742</v>
      </c>
      <c r="AD602" s="34">
        <v>11.9352498849233</v>
      </c>
      <c r="AE602" s="39">
        <v>14.712084479381012</v>
      </c>
      <c r="AF602" s="39">
        <v>10.114558079574445</v>
      </c>
      <c r="AG602" s="39">
        <v>5.7331155433259875</v>
      </c>
      <c r="AH602" s="35">
        <v>3721.800394796835</v>
      </c>
      <c r="AI602" s="35">
        <v>7703.3435826782043</v>
      </c>
      <c r="AJ602" s="35">
        <v>11065.337472830757</v>
      </c>
      <c r="AK602" s="35">
        <v>2435.5180450208054</v>
      </c>
      <c r="AL602" s="35">
        <v>5238.2019196247347</v>
      </c>
      <c r="AM602" s="35">
        <v>9182.2919850820927</v>
      </c>
      <c r="AN602" s="38">
        <v>0.1167611794892075</v>
      </c>
      <c r="AO602" s="38">
        <v>0.10565925642793791</v>
      </c>
      <c r="AP602" s="38">
        <v>9.3052928908713681E-2</v>
      </c>
      <c r="AQ602" s="36">
        <v>16.774285104640004</v>
      </c>
      <c r="AR602" s="36">
        <v>10.311409658219638</v>
      </c>
      <c r="AS602" s="36">
        <v>11.804520289164063</v>
      </c>
      <c r="AT602" s="36">
        <v>13.238355630082689</v>
      </c>
      <c r="AU602" s="36">
        <v>23.52679544546212</v>
      </c>
      <c r="AV602" s="36">
        <v>62.802799988780521</v>
      </c>
      <c r="AW602" s="36">
        <v>112.95133565702682</v>
      </c>
      <c r="AX602" s="36">
        <v>85.813377740534492</v>
      </c>
      <c r="AY602" s="36">
        <v>55.230157454985445</v>
      </c>
      <c r="AZ602" s="40">
        <v>0.99416412221598327</v>
      </c>
      <c r="BA602" s="40">
        <v>0.99457318145821794</v>
      </c>
      <c r="BB602" s="40">
        <v>0.99333206871043289</v>
      </c>
      <c r="BC602" s="40">
        <v>0.9945644600510567</v>
      </c>
      <c r="BD602" s="40">
        <v>0.99550861234323174</v>
      </c>
      <c r="BE602" s="40">
        <v>0.99316044402739401</v>
      </c>
      <c r="BF602" s="36">
        <v>102.77388471490379</v>
      </c>
      <c r="BG602" s="36">
        <v>113.57263344157907</v>
      </c>
      <c r="BH602" s="36">
        <v>128.95886395765339</v>
      </c>
      <c r="BJ602" s="41"/>
      <c r="BK602" s="41"/>
      <c r="BL602" s="35">
        <v>32</v>
      </c>
      <c r="BM602" s="35">
        <v>22</v>
      </c>
      <c r="BN602" s="35">
        <v>12.470000267028809</v>
      </c>
      <c r="BO602" s="35">
        <v>2496</v>
      </c>
      <c r="BP602" s="35">
        <v>1056</v>
      </c>
      <c r="BQ602" s="35">
        <v>299.28000640869141</v>
      </c>
      <c r="BR602" s="35">
        <v>3851.2800064086914</v>
      </c>
      <c r="BS602" s="34">
        <v>94.784762938817337</v>
      </c>
      <c r="BT602" s="35">
        <v>13</v>
      </c>
      <c r="BU602" s="35">
        <v>26</v>
      </c>
      <c r="BV602" s="35">
        <v>56</v>
      </c>
      <c r="BW602" s="35">
        <v>26</v>
      </c>
      <c r="BX602" s="37"/>
      <c r="BY602" s="40">
        <v>0.98307580240230041</v>
      </c>
      <c r="CA602" s="38">
        <v>0.1094152440167222</v>
      </c>
      <c r="CB602" s="38">
        <v>0.11187474274426709</v>
      </c>
      <c r="CC602" s="36">
        <v>38.326460828383766</v>
      </c>
      <c r="CD602" s="36">
        <v>38.890215052023706</v>
      </c>
      <c r="CE602" s="35">
        <v>101.16865636156986</v>
      </c>
      <c r="CF602" s="36">
        <v>25.897403137422902</v>
      </c>
      <c r="CG602" s="42">
        <v>0.98307580240230041</v>
      </c>
      <c r="CH602" s="35">
        <v>3728.2853097526181</v>
      </c>
      <c r="CI602" s="42">
        <v>0.9923753766299328</v>
      </c>
      <c r="CJ602" s="42">
        <v>0.99464194622076674</v>
      </c>
      <c r="CK602" s="43">
        <v>0.84987752996925547</v>
      </c>
      <c r="CM602" s="39"/>
      <c r="CN602" s="35"/>
      <c r="CO602" s="42">
        <v>0.99322268804827463</v>
      </c>
      <c r="CQ602" s="37">
        <v>0.89642845612253508</v>
      </c>
    </row>
    <row r="603" spans="1:95" ht="11.25" customHeight="1">
      <c r="A603" s="33">
        <v>44127</v>
      </c>
      <c r="B603" s="34">
        <v>148.02842423288445</v>
      </c>
      <c r="C603" s="35">
        <v>131.41738977934185</v>
      </c>
      <c r="D603" s="35">
        <v>131.41738977934185</v>
      </c>
      <c r="E603" s="35">
        <v>121.272220993042</v>
      </c>
      <c r="F603" s="34">
        <v>109.20677747224507</v>
      </c>
      <c r="G603" s="36">
        <v>14.110205690484298</v>
      </c>
      <c r="H603" s="34">
        <v>14.110205690484298</v>
      </c>
      <c r="I603" s="34">
        <v>3470.3198756167762</v>
      </c>
      <c r="J603" s="35">
        <v>951.54280721037458</v>
      </c>
      <c r="K603" s="35">
        <v>269.67588772733438</v>
      </c>
      <c r="L603" s="34">
        <v>612.50319888466288</v>
      </c>
      <c r="M603" s="34">
        <v>29.366415084035772</v>
      </c>
      <c r="N603" s="35">
        <v>14.683207542017886</v>
      </c>
      <c r="O603" s="35">
        <v>29.366415084035772</v>
      </c>
      <c r="P603" s="35">
        <v>63.250740181000118</v>
      </c>
      <c r="Q603" s="34">
        <v>9657.1910670230263</v>
      </c>
      <c r="R603" s="34">
        <v>298.25406403237201</v>
      </c>
      <c r="U603" s="36">
        <v>28.39808810942354</v>
      </c>
      <c r="V603" s="38">
        <v>0.89202820461626542</v>
      </c>
      <c r="W603" s="36">
        <v>22.483408668352698</v>
      </c>
      <c r="X603" s="35">
        <v>4082.8230745014389</v>
      </c>
      <c r="Y603" s="34">
        <v>2249.1011806790675</v>
      </c>
      <c r="Z603" s="35">
        <v>1833.7218938223718</v>
      </c>
      <c r="AA603" s="34">
        <v>882.17908661199726</v>
      </c>
      <c r="AB603" s="34">
        <v>16.611034453542608</v>
      </c>
      <c r="AC603" s="34">
        <v>10.145168786299855</v>
      </c>
      <c r="AD603" s="34">
        <v>12.097875765750283</v>
      </c>
      <c r="AE603" s="39">
        <v>14.829238553927917</v>
      </c>
      <c r="AF603" s="39">
        <v>10.195101505825441</v>
      </c>
      <c r="AG603" s="39">
        <v>5.7787690227285937</v>
      </c>
      <c r="AH603" s="35">
        <v>3762.998791427241</v>
      </c>
      <c r="AI603" s="35">
        <v>7790.1981281529816</v>
      </c>
      <c r="AJ603" s="35">
        <v>11192.256109349149</v>
      </c>
      <c r="AK603" s="35">
        <v>2462.4140329170928</v>
      </c>
      <c r="AL603" s="35">
        <v>5296.6594456544453</v>
      </c>
      <c r="AM603" s="35">
        <v>9286.662903291106</v>
      </c>
      <c r="AN603" s="38">
        <v>0.11667660607602294</v>
      </c>
      <c r="AO603" s="38">
        <v>0.10587328980450431</v>
      </c>
      <c r="AP603" s="38">
        <v>9.3703249272835923E-2</v>
      </c>
      <c r="AQ603" s="36">
        <v>16.8366591992738</v>
      </c>
      <c r="AR603" s="36">
        <v>10.308652552425716</v>
      </c>
      <c r="AS603" s="36">
        <v>11.8355899255845</v>
      </c>
      <c r="AT603" s="36">
        <v>13.567358755266641</v>
      </c>
      <c r="AU603" s="36">
        <v>24.108708875311887</v>
      </c>
      <c r="AV603" s="36">
        <v>64.343016159911059</v>
      </c>
      <c r="AW603" s="36">
        <v>113.37404718875347</v>
      </c>
      <c r="AX603" s="36">
        <v>85.898134542855587</v>
      </c>
      <c r="AY603" s="36">
        <v>55.012232726608708</v>
      </c>
      <c r="AZ603" s="40">
        <v>0.99403706795618629</v>
      </c>
      <c r="BA603" s="40">
        <v>0.99445567241289623</v>
      </c>
      <c r="BB603" s="40">
        <v>0.99318907762242725</v>
      </c>
      <c r="BC603" s="40">
        <v>0.99449022033910606</v>
      </c>
      <c r="BD603" s="40">
        <v>0.99544831811018331</v>
      </c>
      <c r="BE603" s="40">
        <v>0.99307145991730683</v>
      </c>
      <c r="BF603" s="36">
        <v>102.84838069579401</v>
      </c>
      <c r="BG603" s="36">
        <v>113.34303507672308</v>
      </c>
      <c r="BH603" s="36">
        <v>128.06386217258677</v>
      </c>
      <c r="BJ603" s="41"/>
      <c r="BK603" s="41"/>
      <c r="BL603" s="35">
        <v>32</v>
      </c>
      <c r="BM603" s="35">
        <v>22</v>
      </c>
      <c r="BN603" s="35">
        <v>12.470000267028809</v>
      </c>
      <c r="BO603" s="35">
        <v>2496</v>
      </c>
      <c r="BP603" s="35">
        <v>1056</v>
      </c>
      <c r="BQ603" s="35">
        <v>299.28000640869141</v>
      </c>
      <c r="BR603" s="35">
        <v>3851.2800064086914</v>
      </c>
      <c r="BS603" s="34">
        <v>95.112742454127257</v>
      </c>
      <c r="BT603" s="35">
        <v>13</v>
      </c>
      <c r="BU603" s="35">
        <v>26</v>
      </c>
      <c r="BV603" s="35">
        <v>56</v>
      </c>
      <c r="BW603" s="35">
        <v>26</v>
      </c>
      <c r="BX603" s="37"/>
      <c r="BY603" s="40">
        <v>0.98270699693798158</v>
      </c>
      <c r="CA603" s="38">
        <v>0.10954380778062706</v>
      </c>
      <c r="CB603" s="38">
        <v>0.1119291537163956</v>
      </c>
      <c r="CC603" s="36">
        <v>38.854079005592745</v>
      </c>
      <c r="CD603" s="36">
        <v>38.980901677284017</v>
      </c>
      <c r="CE603" s="35">
        <v>101.46483744893553</v>
      </c>
      <c r="CF603" s="36">
        <v>26.538208868816348</v>
      </c>
      <c r="CG603" s="42">
        <v>0.98270699693798158</v>
      </c>
      <c r="CH603" s="35">
        <v>3769.855816721878</v>
      </c>
      <c r="CI603" s="42">
        <v>0.99221020205765542</v>
      </c>
      <c r="CJ603" s="42">
        <v>0.99456980995836286</v>
      </c>
      <c r="CK603" s="43">
        <v>0.84998046995718601</v>
      </c>
      <c r="CM603" s="39"/>
      <c r="CN603" s="35"/>
      <c r="CO603" s="42">
        <v>0.99305499013975995</v>
      </c>
      <c r="CQ603" s="37">
        <v>0.89202820461626542</v>
      </c>
    </row>
    <row r="604" spans="1:95" ht="11.25" customHeight="1">
      <c r="A604" s="33">
        <v>44126</v>
      </c>
      <c r="B604" s="34">
        <v>146.77573331197104</v>
      </c>
      <c r="C604" s="35">
        <v>130.19596982002258</v>
      </c>
      <c r="D604" s="35">
        <v>130.19596982002258</v>
      </c>
      <c r="E604" s="35">
        <v>120.03592599431674</v>
      </c>
      <c r="F604" s="34">
        <v>108.12957326571147</v>
      </c>
      <c r="G604" s="36">
        <v>13.826030611991882</v>
      </c>
      <c r="H604" s="34">
        <v>13.826030611991882</v>
      </c>
      <c r="I604" s="34">
        <v>3471.6053822835288</v>
      </c>
      <c r="J604" s="35">
        <v>954.97015064820619</v>
      </c>
      <c r="K604" s="35">
        <v>263.96072483949632</v>
      </c>
      <c r="L604" s="34">
        <v>612.4559110005697</v>
      </c>
      <c r="M604" s="34">
        <v>29.456847071647644</v>
      </c>
      <c r="N604" s="35">
        <v>13.660409204205116</v>
      </c>
      <c r="O604" s="35">
        <v>30.117998292630912</v>
      </c>
      <c r="P604" s="35">
        <v>70.244814789164209</v>
      </c>
      <c r="Q604" s="34">
        <v>9652.8407796223964</v>
      </c>
      <c r="R604" s="34">
        <v>295.03332487742108</v>
      </c>
      <c r="U604" s="36">
        <v>28.548838739041926</v>
      </c>
      <c r="V604" s="38">
        <v>0.8875710342773474</v>
      </c>
      <c r="W604" s="36">
        <v>22.489917074058592</v>
      </c>
      <c r="X604" s="35">
        <v>4084.0612932840986</v>
      </c>
      <c r="Y604" s="34">
        <v>2252.6745067958263</v>
      </c>
      <c r="Z604" s="35">
        <v>1831.3867864882723</v>
      </c>
      <c r="AA604" s="34">
        <v>876.41663584006596</v>
      </c>
      <c r="AB604" s="34">
        <v>16.579763491948444</v>
      </c>
      <c r="AC604" s="34">
        <v>10.160043825705847</v>
      </c>
      <c r="AD604" s="34">
        <v>12.054338703552881</v>
      </c>
      <c r="AE604" s="39">
        <v>14.852798945906548</v>
      </c>
      <c r="AF604" s="39">
        <v>10.231823042659352</v>
      </c>
      <c r="AG604" s="39">
        <v>5.656301246560635</v>
      </c>
      <c r="AH604" s="35">
        <v>3768.6980104366844</v>
      </c>
      <c r="AI604" s="35">
        <v>7842.3681935516233</v>
      </c>
      <c r="AJ604" s="35">
        <v>11192.054732209628</v>
      </c>
      <c r="AK604" s="35">
        <v>2463.4895984226805</v>
      </c>
      <c r="AL604" s="35">
        <v>5316.7328742216077</v>
      </c>
      <c r="AM604" s="35">
        <v>9319.484854095248</v>
      </c>
      <c r="AN604" s="38">
        <v>0.11727457486936918</v>
      </c>
      <c r="AO604" s="38">
        <v>0.10702106569714968</v>
      </c>
      <c r="AP604" s="38">
        <v>9.2951692691320198E-2</v>
      </c>
      <c r="AQ604" s="36">
        <v>16.809637867639939</v>
      </c>
      <c r="AR604" s="36">
        <v>10.370111005862304</v>
      </c>
      <c r="AS604" s="36">
        <v>11.862090341155225</v>
      </c>
      <c r="AT604" s="36">
        <v>12.573680197218007</v>
      </c>
      <c r="AU604" s="36">
        <v>24.597577307536675</v>
      </c>
      <c r="AV604" s="36">
        <v>69.348900332303302</v>
      </c>
      <c r="AW604" s="36">
        <v>112.41067500791257</v>
      </c>
      <c r="AX604" s="36">
        <v>84.856842915532894</v>
      </c>
      <c r="AY604" s="36">
        <v>54.010518821491814</v>
      </c>
      <c r="AZ604" s="40">
        <v>0.99445485411712242</v>
      </c>
      <c r="BA604" s="40">
        <v>0.99433524327719025</v>
      </c>
      <c r="BB604" s="40">
        <v>0.99246258608829685</v>
      </c>
      <c r="BC604" s="40">
        <v>0.99489598811163293</v>
      </c>
      <c r="BD604" s="40">
        <v>0.99537355404353689</v>
      </c>
      <c r="BE604" s="40">
        <v>0.99255871956250574</v>
      </c>
      <c r="BF604" s="36">
        <v>102.32396931190468</v>
      </c>
      <c r="BG604" s="36">
        <v>112.12745754146979</v>
      </c>
      <c r="BH604" s="36">
        <v>129.09931656489948</v>
      </c>
      <c r="BJ604" s="41"/>
      <c r="BK604" s="41"/>
      <c r="BL604" s="35">
        <v>32.744791825612388</v>
      </c>
      <c r="BM604" s="35">
        <v>22.557291507720947</v>
      </c>
      <c r="BN604" s="35">
        <v>12.470000267028809</v>
      </c>
      <c r="BO604" s="35">
        <v>2554.0937623977661</v>
      </c>
      <c r="BP604" s="35">
        <v>1082.7499923706055</v>
      </c>
      <c r="BQ604" s="35">
        <v>299.28000640869141</v>
      </c>
      <c r="BR604" s="35">
        <v>3936.123761177063</v>
      </c>
      <c r="BS604" s="34">
        <v>94.291063785552979</v>
      </c>
      <c r="BT604" s="35">
        <v>13.989583134651184</v>
      </c>
      <c r="BU604" s="35">
        <v>30.8437496026357</v>
      </c>
      <c r="BV604" s="35">
        <v>71.937499205271408</v>
      </c>
      <c r="BW604" s="35">
        <v>30.166666666666668</v>
      </c>
      <c r="BX604" s="37"/>
      <c r="BY604" s="40">
        <v>0.98264697910912535</v>
      </c>
      <c r="CA604" s="38">
        <v>0.11010179078577112</v>
      </c>
      <c r="CB604" s="38">
        <v>0.11260466598758644</v>
      </c>
      <c r="CC604" s="36">
        <v>38.794146021207169</v>
      </c>
      <c r="CD604" s="36">
        <v>39.041839214657465</v>
      </c>
      <c r="CE604" s="35">
        <v>100.51713763767977</v>
      </c>
      <c r="CF604" s="36">
        <v>26.498174399512404</v>
      </c>
      <c r="CG604" s="42">
        <v>0.98264697910912535</v>
      </c>
      <c r="CH604" s="35">
        <v>3769.6506215763275</v>
      </c>
      <c r="CI604" s="42">
        <v>0.99218578854415695</v>
      </c>
      <c r="CJ604" s="42">
        <v>0.99467484624198188</v>
      </c>
      <c r="CK604" s="43">
        <v>0.85003753200087795</v>
      </c>
      <c r="CM604" s="39"/>
      <c r="CN604" s="35"/>
      <c r="CO604" s="42">
        <v>0.99306546710093846</v>
      </c>
      <c r="CQ604" s="37">
        <v>0.8875710342773474</v>
      </c>
    </row>
    <row r="605" spans="1:95" ht="11.25" customHeight="1">
      <c r="A605" s="33">
        <v>44125</v>
      </c>
      <c r="B605" s="34">
        <v>146.17525377775493</v>
      </c>
      <c r="C605" s="35">
        <v>129.67896441409462</v>
      </c>
      <c r="D605" s="35">
        <v>129.67896441409462</v>
      </c>
      <c r="E605" s="35">
        <v>119.67798771105315</v>
      </c>
      <c r="F605" s="34">
        <v>107.55431703266345</v>
      </c>
      <c r="G605" s="36">
        <v>13.956495646426552</v>
      </c>
      <c r="H605" s="34">
        <v>13.956495646426552</v>
      </c>
      <c r="I605" s="34">
        <v>3471.5840409128291</v>
      </c>
      <c r="J605" s="35">
        <v>957.67833973231814</v>
      </c>
      <c r="K605" s="35">
        <v>258.82638296846119</v>
      </c>
      <c r="L605" s="34">
        <v>613.38374858655425</v>
      </c>
      <c r="M605" s="34">
        <v>30.785424884996917</v>
      </c>
      <c r="N605" s="35">
        <v>13.49125938361019</v>
      </c>
      <c r="O605" s="35">
        <v>31.96251396920518</v>
      </c>
      <c r="P605" s="35">
        <v>78.412286707820655</v>
      </c>
      <c r="Q605" s="34">
        <v>9708.1713404605271</v>
      </c>
      <c r="R605" s="34">
        <v>293.39352416992188</v>
      </c>
      <c r="U605" s="36">
        <v>28.747885051526524</v>
      </c>
      <c r="V605" s="38">
        <v>0.88172678742316613</v>
      </c>
      <c r="W605" s="36">
        <v>23.427010527390067</v>
      </c>
      <c r="X605" s="35">
        <v>4084.9677894993833</v>
      </c>
      <c r="Y605" s="34">
        <v>2255.0793182120497</v>
      </c>
      <c r="Z605" s="35">
        <v>1829.8884712873337</v>
      </c>
      <c r="AA605" s="34">
        <v>872.21013155501544</v>
      </c>
      <c r="AB605" s="34">
        <v>16.49628936366031</v>
      </c>
      <c r="AC605" s="34">
        <v>10.000976703041479</v>
      </c>
      <c r="AD605" s="34">
        <v>11.898105259945519</v>
      </c>
      <c r="AE605" s="39">
        <v>14.868654845354174</v>
      </c>
      <c r="AF605" s="39">
        <v>10.260839354274838</v>
      </c>
      <c r="AG605" s="39">
        <v>5.546279635038454</v>
      </c>
      <c r="AH605" s="35">
        <v>3798.4261347012284</v>
      </c>
      <c r="AI605" s="35">
        <v>7933.9669825631881</v>
      </c>
      <c r="AJ605" s="35">
        <v>11248.73496072433</v>
      </c>
      <c r="AK605" s="35">
        <v>2481.3469962986055</v>
      </c>
      <c r="AL605" s="35">
        <v>5367.5195683555512</v>
      </c>
      <c r="AM605" s="35">
        <v>9399.2654372050565</v>
      </c>
      <c r="AN605" s="38">
        <v>0.11744096133675788</v>
      </c>
      <c r="AO605" s="38">
        <v>0.10764880197359626</v>
      </c>
      <c r="AP605" s="38">
        <v>9.2173542312536896E-2</v>
      </c>
      <c r="AQ605" s="36">
        <v>16.727516618600887</v>
      </c>
      <c r="AR605" s="36">
        <v>10.240098859913136</v>
      </c>
      <c r="AS605" s="36">
        <v>11.747129988002218</v>
      </c>
      <c r="AT605" s="36">
        <v>12.260515121409917</v>
      </c>
      <c r="AU605" s="36">
        <v>25.759601922368407</v>
      </c>
      <c r="AV605" s="36">
        <v>74.766588399047919</v>
      </c>
      <c r="AW605" s="36">
        <v>111.63133476492325</v>
      </c>
      <c r="AX605" s="36">
        <v>84.044195144215607</v>
      </c>
      <c r="AY605" s="36">
        <v>53.055390972945567</v>
      </c>
      <c r="AZ605" s="40">
        <v>0.99456292916559641</v>
      </c>
      <c r="BA605" s="40">
        <v>0.99404519842691552</v>
      </c>
      <c r="BB605" s="40">
        <v>0.99165761545605025</v>
      </c>
      <c r="BC605" s="40">
        <v>0.99505892761484038</v>
      </c>
      <c r="BD605" s="40">
        <v>0.99520083688669991</v>
      </c>
      <c r="BE605" s="40">
        <v>0.99204548601180043</v>
      </c>
      <c r="BF605" s="36">
        <v>102.17900009852964</v>
      </c>
      <c r="BG605" s="36">
        <v>111.47360472198585</v>
      </c>
      <c r="BH605" s="36">
        <v>130.18920287679811</v>
      </c>
      <c r="BJ605" s="41"/>
      <c r="BK605" s="41"/>
      <c r="BL605" s="35">
        <v>33.430000305175781</v>
      </c>
      <c r="BM605" s="35">
        <v>23.069999694824219</v>
      </c>
      <c r="BN605" s="35">
        <v>12.470000267028809</v>
      </c>
      <c r="BO605" s="35">
        <v>2607.5400238037109</v>
      </c>
      <c r="BP605" s="35">
        <v>1107.3599853515625</v>
      </c>
      <c r="BQ605" s="35">
        <v>299.28000640869141</v>
      </c>
      <c r="BR605" s="35">
        <v>4014.1800155639648</v>
      </c>
      <c r="BS605" s="34">
        <v>93.643976954409951</v>
      </c>
      <c r="BT605" s="35">
        <v>14.899999618530273</v>
      </c>
      <c r="BU605" s="35">
        <v>35.299999237060547</v>
      </c>
      <c r="BV605" s="35">
        <v>86.599998474121094</v>
      </c>
      <c r="BW605" s="35">
        <v>34</v>
      </c>
      <c r="BX605" s="37"/>
      <c r="BY605" s="40">
        <v>0.98198606124982424</v>
      </c>
      <c r="CA605" s="38">
        <v>0.1102646832966708</v>
      </c>
      <c r="CB605" s="38">
        <v>0.11285584589472782</v>
      </c>
      <c r="CC605" s="36">
        <v>38.395371326647307</v>
      </c>
      <c r="CD605" s="36">
        <v>38.714745466516241</v>
      </c>
      <c r="CE605" s="35">
        <v>99.742605335950458</v>
      </c>
      <c r="CF605" s="36">
        <v>27.339255391111639</v>
      </c>
      <c r="CG605" s="42">
        <v>0.98198606124982424</v>
      </c>
      <c r="CH605" s="35">
        <v>3793.302781047948</v>
      </c>
      <c r="CI605" s="42">
        <v>0.99188426902307758</v>
      </c>
      <c r="CJ605" s="42">
        <v>0.99462218792534907</v>
      </c>
      <c r="CK605" s="43">
        <v>0.84984367559438578</v>
      </c>
      <c r="CM605" s="39"/>
      <c r="CN605" s="35"/>
      <c r="CO605" s="42">
        <v>0.99284535745417246</v>
      </c>
      <c r="CQ605" s="37">
        <v>0.88172678742316613</v>
      </c>
    </row>
    <row r="606" spans="1:95" ht="11.25" customHeight="1">
      <c r="A606" s="33">
        <v>44124</v>
      </c>
      <c r="B606" s="34">
        <v>144.12850681940714</v>
      </c>
      <c r="C606" s="35">
        <v>127.58631283044814</v>
      </c>
      <c r="D606" s="35">
        <v>127.58631283044814</v>
      </c>
      <c r="E606" s="35">
        <v>117.42471394936243</v>
      </c>
      <c r="F606" s="34">
        <v>105.39922690391541</v>
      </c>
      <c r="G606" s="36">
        <v>14.031067351500193</v>
      </c>
      <c r="H606" s="34">
        <v>14.031067351500193</v>
      </c>
      <c r="I606" s="34">
        <v>3470.8003489176431</v>
      </c>
      <c r="J606" s="35">
        <v>957.46214884079245</v>
      </c>
      <c r="K606" s="35">
        <v>258.76795426211714</v>
      </c>
      <c r="L606" s="34">
        <v>612.75347137451172</v>
      </c>
      <c r="M606" s="34">
        <v>27.969706118106842</v>
      </c>
      <c r="N606" s="35">
        <v>12.257312073241053</v>
      </c>
      <c r="O606" s="35">
        <v>29.039135430293509</v>
      </c>
      <c r="P606" s="35">
        <v>71.240485504401988</v>
      </c>
      <c r="Q606" s="34">
        <v>9368.4820963541661</v>
      </c>
      <c r="R606" s="34">
        <v>288.3863747914632</v>
      </c>
      <c r="U606" s="36">
        <v>28.763910576149264</v>
      </c>
      <c r="V606" s="38">
        <v>0.88125826941302043</v>
      </c>
      <c r="W606" s="36">
        <v>21.28431236939743</v>
      </c>
      <c r="X606" s="35">
        <v>4083.5538202921548</v>
      </c>
      <c r="Y606" s="34">
        <v>2254.5702458147339</v>
      </c>
      <c r="Z606" s="35">
        <v>1828.9835744774214</v>
      </c>
      <c r="AA606" s="34">
        <v>871.52142563662892</v>
      </c>
      <c r="AB606" s="34">
        <v>16.542193988958996</v>
      </c>
      <c r="AC606" s="34">
        <v>10.161598881085714</v>
      </c>
      <c r="AD606" s="34">
        <v>11.995785931746164</v>
      </c>
      <c r="AE606" s="39">
        <v>14.865298324053191</v>
      </c>
      <c r="AF606" s="39">
        <v>10.258523023294206</v>
      </c>
      <c r="AG606" s="39">
        <v>5.545027591331082</v>
      </c>
      <c r="AH606" s="35">
        <v>3678.1433469421004</v>
      </c>
      <c r="AI606" s="35">
        <v>7687.0857055833367</v>
      </c>
      <c r="AJ606" s="35">
        <v>10903.284029447657</v>
      </c>
      <c r="AK606" s="35">
        <v>2402.2052544096646</v>
      </c>
      <c r="AL606" s="35">
        <v>5198.8440896011425</v>
      </c>
      <c r="AM606" s="35">
        <v>9108.5889990441428</v>
      </c>
      <c r="AN606" s="38">
        <v>0.11922617505538993</v>
      </c>
      <c r="AO606" s="38">
        <v>0.10941436796997346</v>
      </c>
      <c r="AP606" s="38">
        <v>9.3623527449729113E-2</v>
      </c>
      <c r="AQ606" s="36">
        <v>16.783933702785202</v>
      </c>
      <c r="AR606" s="36">
        <v>10.413772651902699</v>
      </c>
      <c r="AS606" s="36">
        <v>11.859361666478019</v>
      </c>
      <c r="AT606" s="36">
        <v>11.497408883393312</v>
      </c>
      <c r="AU606" s="36">
        <v>24.144591446857728</v>
      </c>
      <c r="AV606" s="36">
        <v>70.04292002445068</v>
      </c>
      <c r="AW606" s="36">
        <v>109.87660276174532</v>
      </c>
      <c r="AX606" s="36">
        <v>82.625421267550834</v>
      </c>
      <c r="AY606" s="36">
        <v>52.194160507440024</v>
      </c>
      <c r="AZ606" s="40">
        <v>0.99489747512176974</v>
      </c>
      <c r="BA606" s="40">
        <v>0.99441430923301233</v>
      </c>
      <c r="BB606" s="40">
        <v>0.99217875726834548</v>
      </c>
      <c r="BC606" s="40">
        <v>0.99521381078395033</v>
      </c>
      <c r="BD606" s="40">
        <v>0.99535577697066313</v>
      </c>
      <c r="BE606" s="40">
        <v>0.99231023377695482</v>
      </c>
      <c r="BF606" s="36">
        <v>100.64903947832812</v>
      </c>
      <c r="BG606" s="36">
        <v>109.67480983204285</v>
      </c>
      <c r="BH606" s="36">
        <v>128.17291045184518</v>
      </c>
      <c r="BJ606" s="41"/>
      <c r="BK606" s="41"/>
      <c r="BL606" s="35">
        <v>33.430000305175781</v>
      </c>
      <c r="BM606" s="35">
        <v>23.069999694824219</v>
      </c>
      <c r="BN606" s="35">
        <v>12.470000267028809</v>
      </c>
      <c r="BO606" s="35">
        <v>2607.5400238037109</v>
      </c>
      <c r="BP606" s="35">
        <v>1107.3599853515625</v>
      </c>
      <c r="BQ606" s="35">
        <v>299.28000640869141</v>
      </c>
      <c r="BR606" s="35">
        <v>4014.1800155639648</v>
      </c>
      <c r="BS606" s="34">
        <v>91.38157208760579</v>
      </c>
      <c r="BT606" s="35">
        <v>14.899999618530273</v>
      </c>
      <c r="BU606" s="35">
        <v>35.299999237060547</v>
      </c>
      <c r="BV606" s="35">
        <v>86.599998474121094</v>
      </c>
      <c r="BW606" s="35">
        <v>34</v>
      </c>
      <c r="BX606" s="37"/>
      <c r="BY606" s="40">
        <v>0.98309141191982197</v>
      </c>
      <c r="CA606" s="38">
        <v>0.11198997317115093</v>
      </c>
      <c r="CB606" s="38">
        <v>0.11461064635013886</v>
      </c>
      <c r="CC606" s="36">
        <v>38.699578801790871</v>
      </c>
      <c r="CD606" s="36">
        <v>39.057068021165918</v>
      </c>
      <c r="CE606" s="35">
        <v>98.273607297683057</v>
      </c>
      <c r="CF606" s="36">
        <v>25.628042912709599</v>
      </c>
      <c r="CG606" s="42">
        <v>0.98309141191982197</v>
      </c>
      <c r="CH606" s="35">
        <v>3673.6909600469899</v>
      </c>
      <c r="CI606" s="42">
        <v>0.99238648366934246</v>
      </c>
      <c r="CJ606" s="42">
        <v>0.99479466764257918</v>
      </c>
      <c r="CK606" s="43">
        <v>0.8499460278129326</v>
      </c>
      <c r="CM606" s="39"/>
      <c r="CN606" s="35"/>
      <c r="CO606" s="42">
        <v>0.99329317921916849</v>
      </c>
      <c r="CQ606" s="37">
        <v>0.88125826941302043</v>
      </c>
    </row>
    <row r="607" spans="1:95" ht="11.25" customHeight="1">
      <c r="A607" s="33">
        <v>44123</v>
      </c>
      <c r="B607" s="34">
        <v>141.26312144597372</v>
      </c>
      <c r="C607" s="35">
        <v>124.59377679228784</v>
      </c>
      <c r="D607" s="35">
        <v>124.59377679228784</v>
      </c>
      <c r="E607" s="35">
        <v>114.28740486502649</v>
      </c>
      <c r="F607" s="34">
        <v>102.15195488929749</v>
      </c>
      <c r="G607" s="36">
        <v>13.858141551415125</v>
      </c>
      <c r="H607" s="34">
        <v>13.858141551415125</v>
      </c>
      <c r="I607" s="34">
        <v>3469.5101572672525</v>
      </c>
      <c r="J607" s="35">
        <v>957.10623390884177</v>
      </c>
      <c r="K607" s="35">
        <v>258.67176311874533</v>
      </c>
      <c r="L607" s="34">
        <v>612.95045471191406</v>
      </c>
      <c r="M607" s="34">
        <v>27.53375546137492</v>
      </c>
      <c r="N607" s="35">
        <v>12.066263113858593</v>
      </c>
      <c r="O607" s="35">
        <v>28.586516081763129</v>
      </c>
      <c r="P607" s="35">
        <v>70.130093557114449</v>
      </c>
      <c r="Q607" s="34">
        <v>8724.5353698730469</v>
      </c>
      <c r="R607" s="34">
        <v>282.40084139506024</v>
      </c>
      <c r="U607" s="36">
        <v>28.719661633173626</v>
      </c>
      <c r="V607" s="38">
        <v>0.88255264670414091</v>
      </c>
      <c r="W607" s="36">
        <v>20.952563801273605</v>
      </c>
      <c r="X607" s="35">
        <v>4082.4606119791665</v>
      </c>
      <c r="Y607" s="34">
        <v>2253.7321602396655</v>
      </c>
      <c r="Z607" s="35">
        <v>1828.728451739501</v>
      </c>
      <c r="AA607" s="34">
        <v>871.62221783065934</v>
      </c>
      <c r="AB607" s="34">
        <v>16.669344653685886</v>
      </c>
      <c r="AC607" s="34">
        <v>10.306371927261353</v>
      </c>
      <c r="AD607" s="34">
        <v>12.200725992520651</v>
      </c>
      <c r="AE607" s="39">
        <v>14.859772485096695</v>
      </c>
      <c r="AF607" s="39">
        <v>10.254709649023305</v>
      </c>
      <c r="AG607" s="39">
        <v>5.5429663525445427</v>
      </c>
      <c r="AH607" s="35">
        <v>3449.8083526291175</v>
      </c>
      <c r="AI607" s="35">
        <v>7206.5652139838157</v>
      </c>
      <c r="AJ607" s="35">
        <v>10218.218506338295</v>
      </c>
      <c r="AK607" s="35">
        <v>2253.49987016351</v>
      </c>
      <c r="AL607" s="35">
        <v>4875.1210813947637</v>
      </c>
      <c r="AM607" s="35">
        <v>8537.8330115316967</v>
      </c>
      <c r="AN607" s="38">
        <v>0.12158492319979164</v>
      </c>
      <c r="AO607" s="38">
        <v>0.11125194852152158</v>
      </c>
      <c r="AP607" s="38">
        <v>9.4034511524496323E-2</v>
      </c>
      <c r="AQ607" s="36">
        <v>16.918729531818848</v>
      </c>
      <c r="AR607" s="36">
        <v>10.563043920868971</v>
      </c>
      <c r="AS607" s="36">
        <v>12.058342106442826</v>
      </c>
      <c r="AT607" s="36">
        <v>12.078306515800255</v>
      </c>
      <c r="AU607" s="36">
        <v>25.374339300145007</v>
      </c>
      <c r="AV607" s="36">
        <v>73.64125614013733</v>
      </c>
      <c r="AW607" s="36">
        <v>107.8631395324674</v>
      </c>
      <c r="AX607" s="36">
        <v>81.349776450677027</v>
      </c>
      <c r="AY607" s="36">
        <v>52.023023735873942</v>
      </c>
      <c r="AZ607" s="40">
        <v>0.99464554523671533</v>
      </c>
      <c r="BA607" s="40">
        <v>0.99413624490459129</v>
      </c>
      <c r="BB607" s="40">
        <v>0.99178596097365779</v>
      </c>
      <c r="BC607" s="40">
        <v>0.99464020092669281</v>
      </c>
      <c r="BD607" s="40">
        <v>0.99479513659732832</v>
      </c>
      <c r="BE607" s="40">
        <v>0.99137471346175621</v>
      </c>
      <c r="BF607" s="36">
        <v>98.696447587348274</v>
      </c>
      <c r="BG607" s="36">
        <v>107.86327933554001</v>
      </c>
      <c r="BH607" s="36">
        <v>127.61272223840879</v>
      </c>
      <c r="BJ607" s="41"/>
      <c r="BK607" s="41"/>
      <c r="BL607" s="35">
        <v>33.430000305175781</v>
      </c>
      <c r="BM607" s="35">
        <v>23.069999694824219</v>
      </c>
      <c r="BN607" s="35">
        <v>12.470000267028809</v>
      </c>
      <c r="BO607" s="35">
        <v>2607.5400238037109</v>
      </c>
      <c r="BP607" s="35">
        <v>1107.3599853515625</v>
      </c>
      <c r="BQ607" s="35">
        <v>299.28000640869141</v>
      </c>
      <c r="BR607" s="35">
        <v>4014.1800155639648</v>
      </c>
      <c r="BS607" s="34">
        <v>88.326330979665116</v>
      </c>
      <c r="BT607" s="35">
        <v>14.899999618530273</v>
      </c>
      <c r="BU607" s="35">
        <v>35.299999237060547</v>
      </c>
      <c r="BV607" s="35">
        <v>86.599998474121094</v>
      </c>
      <c r="BW607" s="35">
        <v>34</v>
      </c>
      <c r="BX607" s="37"/>
      <c r="BY607" s="40">
        <v>0.98225911642184838</v>
      </c>
      <c r="CA607" s="38">
        <v>0.11387030543469798</v>
      </c>
      <c r="CB607" s="38">
        <v>0.11668040721027996</v>
      </c>
      <c r="CC607" s="36">
        <v>39.176442573467888</v>
      </c>
      <c r="CD607" s="36">
        <v>39.540115559130641</v>
      </c>
      <c r="CE607" s="35">
        <v>96.834349014558754</v>
      </c>
      <c r="CF607" s="36">
        <v>26.930986116304197</v>
      </c>
      <c r="CG607" s="42">
        <v>0.98225911642184838</v>
      </c>
      <c r="CH607" s="35">
        <v>3445.2385740435629</v>
      </c>
      <c r="CI607" s="42">
        <v>0.99200817160564314</v>
      </c>
      <c r="CJ607" s="42">
        <v>0.99416730234690631</v>
      </c>
      <c r="CK607" s="43">
        <v>0.849857594972666</v>
      </c>
      <c r="CM607" s="39"/>
      <c r="CN607" s="35"/>
      <c r="CO607" s="42">
        <v>0.99295220091724057</v>
      </c>
      <c r="CQ607" s="37">
        <v>0.88255264670414091</v>
      </c>
    </row>
    <row r="608" spans="1:95" ht="11.25" customHeight="1">
      <c r="A608" s="33">
        <v>44122</v>
      </c>
      <c r="B608" s="34">
        <v>140.51653035481772</v>
      </c>
      <c r="C608" s="35">
        <v>123.785305728515</v>
      </c>
      <c r="D608" s="35">
        <v>123.785305728515</v>
      </c>
      <c r="E608" s="35">
        <v>113.54963643352191</v>
      </c>
      <c r="F608" s="34">
        <v>101.70975565910339</v>
      </c>
      <c r="G608" s="36">
        <v>13.882315874099731</v>
      </c>
      <c r="H608" s="34">
        <v>13.882315874099731</v>
      </c>
      <c r="I608" s="34">
        <v>3471.1293767293296</v>
      </c>
      <c r="J608" s="35">
        <v>952.10404055487697</v>
      </c>
      <c r="K608" s="35">
        <v>263.76394275769513</v>
      </c>
      <c r="L608" s="34">
        <v>612.18776893615723</v>
      </c>
      <c r="M608" s="34">
        <v>29.659012099107105</v>
      </c>
      <c r="N608" s="35">
        <v>13.37563290744046</v>
      </c>
      <c r="O608" s="35">
        <v>31.985209126488051</v>
      </c>
      <c r="P608" s="35">
        <v>94.21097960892844</v>
      </c>
      <c r="Q608" s="34">
        <v>8846.1212361653652</v>
      </c>
      <c r="R608" s="34">
        <v>279.85528198877972</v>
      </c>
      <c r="U608" s="36">
        <v>28.832636011971367</v>
      </c>
      <c r="V608" s="38">
        <v>0.87925241489355943</v>
      </c>
      <c r="W608" s="36">
        <v>24.622607086237572</v>
      </c>
      <c r="X608" s="35">
        <v>4083.3171456654868</v>
      </c>
      <c r="Y608" s="34">
        <v>2255.2613934167575</v>
      </c>
      <c r="Z608" s="35">
        <v>1828.0557522487293</v>
      </c>
      <c r="AA608" s="34">
        <v>875.9517116938523</v>
      </c>
      <c r="AB608" s="34">
        <v>16.731224626302719</v>
      </c>
      <c r="AC608" s="34">
        <v>10.235669294993082</v>
      </c>
      <c r="AD608" s="34">
        <v>12.178128729263941</v>
      </c>
      <c r="AE608" s="39">
        <v>14.869855341209391</v>
      </c>
      <c r="AF608" s="39">
        <v>10.201114720230825</v>
      </c>
      <c r="AG608" s="39">
        <v>5.6520844876648955</v>
      </c>
      <c r="AH608" s="35">
        <v>3485.7150966941076</v>
      </c>
      <c r="AI608" s="35">
        <v>7239.7007754018687</v>
      </c>
      <c r="AJ608" s="35">
        <v>10318.368231872686</v>
      </c>
      <c r="AK608" s="35">
        <v>2276.7538864936646</v>
      </c>
      <c r="AL608" s="35">
        <v>4913.396497924271</v>
      </c>
      <c r="AM608" s="35">
        <v>8597.9732928241956</v>
      </c>
      <c r="AN608" s="38">
        <v>0.12224541438280824</v>
      </c>
      <c r="AO608" s="38">
        <v>0.11158953608524312</v>
      </c>
      <c r="AP608" s="38">
        <v>9.7008545625584475E-2</v>
      </c>
      <c r="AQ608" s="36">
        <v>16.980743129930808</v>
      </c>
      <c r="AR608" s="36">
        <v>10.469307113493102</v>
      </c>
      <c r="AS608" s="36">
        <v>11.992762208054517</v>
      </c>
      <c r="AT608" s="36">
        <v>13.211635367790176</v>
      </c>
      <c r="AU608" s="36">
        <v>27.917949256364285</v>
      </c>
      <c r="AV608" s="36">
        <v>99.795097014939415</v>
      </c>
      <c r="AW608" s="36">
        <v>106.9517108996355</v>
      </c>
      <c r="AX608" s="36">
        <v>80.378098762929795</v>
      </c>
      <c r="AY608" s="36">
        <v>51.228568606136591</v>
      </c>
      <c r="AZ608" s="40">
        <v>0.99412513008683623</v>
      </c>
      <c r="BA608" s="40">
        <v>0.99349020394751353</v>
      </c>
      <c r="BB608" s="40">
        <v>0.98904265268100378</v>
      </c>
      <c r="BC608" s="40">
        <v>0.99419716138570557</v>
      </c>
      <c r="BD608" s="40">
        <v>0.99431799382196029</v>
      </c>
      <c r="BE608" s="40">
        <v>0.98839318364733375</v>
      </c>
      <c r="BF608" s="36">
        <v>98.163191319572292</v>
      </c>
      <c r="BG608" s="36">
        <v>107.53696467411795</v>
      </c>
      <c r="BH608" s="36">
        <v>123.70044229211895</v>
      </c>
      <c r="BJ608" s="41"/>
      <c r="BK608" s="41"/>
      <c r="BL608" s="35">
        <v>34.779998779296875</v>
      </c>
      <c r="BM608" s="35">
        <v>23.860000610351563</v>
      </c>
      <c r="BN608" s="35">
        <v>13.220000267028809</v>
      </c>
      <c r="BO608" s="35">
        <v>2712.8399047851563</v>
      </c>
      <c r="BP608" s="35">
        <v>1145.280029296875</v>
      </c>
      <c r="BQ608" s="35">
        <v>317.28000640869141</v>
      </c>
      <c r="BR608" s="35">
        <v>4175.3999404907227</v>
      </c>
      <c r="BS608" s="34">
        <v>87.801069498062134</v>
      </c>
      <c r="BT608" s="35">
        <v>23</v>
      </c>
      <c r="BU608" s="35">
        <v>55</v>
      </c>
      <c r="BV608" s="35">
        <v>162</v>
      </c>
      <c r="BW608" s="35">
        <v>51</v>
      </c>
      <c r="BX608" s="37"/>
      <c r="BY608" s="40">
        <v>0.98108364905603784</v>
      </c>
      <c r="CA608" s="38">
        <v>0.1147976343264316</v>
      </c>
      <c r="CB608" s="38">
        <v>0.11740489161183958</v>
      </c>
      <c r="CC608" s="36">
        <v>39.145022650559739</v>
      </c>
      <c r="CD608" s="36">
        <v>39.442812451478424</v>
      </c>
      <c r="CE608" s="35">
        <v>95.847756299555456</v>
      </c>
      <c r="CF608" s="36">
        <v>28.623422661002824</v>
      </c>
      <c r="CG608" s="42">
        <v>0.98108364905603784</v>
      </c>
      <c r="CH608" s="35">
        <v>3480.301027519231</v>
      </c>
      <c r="CI608" s="42">
        <v>0.99147803254241829</v>
      </c>
      <c r="CJ608" s="42">
        <v>0.9933071913271676</v>
      </c>
      <c r="CK608" s="43">
        <v>0.85007587040208099</v>
      </c>
      <c r="CM608" s="39"/>
      <c r="CN608" s="35"/>
      <c r="CO608" s="42">
        <v>0.99250929278621847</v>
      </c>
      <c r="CQ608" s="37">
        <v>0.87925241489355943</v>
      </c>
    </row>
    <row r="609" spans="1:95" ht="11.25" customHeight="1">
      <c r="A609" s="33">
        <v>44121</v>
      </c>
      <c r="B609" s="34">
        <v>141.8127826054891</v>
      </c>
      <c r="C609" s="35">
        <v>125.44506486256918</v>
      </c>
      <c r="D609" s="35">
        <v>125.44506486256918</v>
      </c>
      <c r="E609" s="35">
        <v>115.58409104744594</v>
      </c>
      <c r="F609" s="34">
        <v>103.5704055627187</v>
      </c>
      <c r="G609" s="36">
        <v>14.079210003217062</v>
      </c>
      <c r="H609" s="34">
        <v>14.079210003217062</v>
      </c>
      <c r="I609" s="34">
        <v>3463.5706685384116</v>
      </c>
      <c r="J609" s="35">
        <v>950.03074514324658</v>
      </c>
      <c r="K609" s="35">
        <v>263.18957215429515</v>
      </c>
      <c r="L609" s="34">
        <v>610.29171244303382</v>
      </c>
      <c r="M609" s="34">
        <v>30.561944603919983</v>
      </c>
      <c r="N609" s="35">
        <v>13.78283776255215</v>
      </c>
      <c r="O609" s="35">
        <v>32.958959866972528</v>
      </c>
      <c r="P609" s="35">
        <v>97.079118153628173</v>
      </c>
      <c r="Q609" s="34">
        <v>9435.8937072753906</v>
      </c>
      <c r="R609" s="34">
        <v>281.93781963984173</v>
      </c>
      <c r="U609" s="36">
        <v>28.887625182116469</v>
      </c>
      <c r="V609" s="38">
        <v>0.87765141805076474</v>
      </c>
      <c r="W609" s="36">
        <v>25.37221237373361</v>
      </c>
      <c r="X609" s="35">
        <v>4073.8623809814453</v>
      </c>
      <c r="Y609" s="34">
        <v>2250.3503512408697</v>
      </c>
      <c r="Z609" s="35">
        <v>1823.5120297405756</v>
      </c>
      <c r="AA609" s="34">
        <v>873.48128459732902</v>
      </c>
      <c r="AB609" s="34">
        <v>16.367717742919922</v>
      </c>
      <c r="AC609" s="34">
        <v>9.8609738151232396</v>
      </c>
      <c r="AD609" s="34">
        <v>11.830656270186106</v>
      </c>
      <c r="AE609" s="39">
        <v>14.837474843346394</v>
      </c>
      <c r="AF609" s="39">
        <v>10.178900840820498</v>
      </c>
      <c r="AG609" s="39">
        <v>5.6397765461634668</v>
      </c>
      <c r="AH609" s="35">
        <v>3693.6897382487373</v>
      </c>
      <c r="AI609" s="35">
        <v>7675.2367392907781</v>
      </c>
      <c r="AJ609" s="35">
        <v>10943.332997784652</v>
      </c>
      <c r="AK609" s="35">
        <v>2412.1878404525669</v>
      </c>
      <c r="AL609" s="35">
        <v>5207.6215866046332</v>
      </c>
      <c r="AM609" s="35">
        <v>9116.8756900099979</v>
      </c>
      <c r="AN609" s="38">
        <v>0.12107112928741721</v>
      </c>
      <c r="AO609" s="38">
        <v>0.11089000618609941</v>
      </c>
      <c r="AP609" s="38">
        <v>9.8211322409975918E-2</v>
      </c>
      <c r="AQ609" s="36">
        <v>16.670996960200196</v>
      </c>
      <c r="AR609" s="36">
        <v>10.125431127173751</v>
      </c>
      <c r="AS609" s="36">
        <v>11.702044950388087</v>
      </c>
      <c r="AT609" s="36">
        <v>12.798161486687555</v>
      </c>
      <c r="AU609" s="36">
        <v>27.034102186581215</v>
      </c>
      <c r="AV609" s="36">
        <v>96.592922770955369</v>
      </c>
      <c r="AW609" s="36">
        <v>107.55768871736201</v>
      </c>
      <c r="AX609" s="36">
        <v>80.562054818102197</v>
      </c>
      <c r="AY609" s="36">
        <v>50.399055442583411</v>
      </c>
      <c r="AZ609" s="40">
        <v>0.99428616729948938</v>
      </c>
      <c r="BA609" s="40">
        <v>0.99367101481571707</v>
      </c>
      <c r="BB609" s="40">
        <v>0.98935171198396354</v>
      </c>
      <c r="BC609" s="40">
        <v>0.99469437608793909</v>
      </c>
      <c r="BD609" s="40">
        <v>0.99480874296701582</v>
      </c>
      <c r="BE609" s="40">
        <v>0.9894050411505777</v>
      </c>
      <c r="BF609" s="36">
        <v>99.11528925704954</v>
      </c>
      <c r="BG609" s="36">
        <v>108.21534250671056</v>
      </c>
      <c r="BH609" s="36">
        <v>122.18550474157028</v>
      </c>
      <c r="BJ609" s="41"/>
      <c r="BK609" s="41"/>
      <c r="BL609" s="35">
        <v>34.779998779296875</v>
      </c>
      <c r="BM609" s="35">
        <v>23.860000610351563</v>
      </c>
      <c r="BN609" s="35">
        <v>13.220000267028809</v>
      </c>
      <c r="BO609" s="35">
        <v>2712.8399047851563</v>
      </c>
      <c r="BP609" s="35">
        <v>1145.280029296875</v>
      </c>
      <c r="BQ609" s="35">
        <v>317.28000640869141</v>
      </c>
      <c r="BR609" s="35">
        <v>4175.3999404907227</v>
      </c>
      <c r="BS609" s="34">
        <v>89.519720554351807</v>
      </c>
      <c r="BT609" s="35">
        <v>23</v>
      </c>
      <c r="BU609" s="35">
        <v>55</v>
      </c>
      <c r="BV609" s="35">
        <v>162</v>
      </c>
      <c r="BW609" s="35">
        <v>51</v>
      </c>
      <c r="BX609" s="37"/>
      <c r="BY609" s="40">
        <v>0.98159978054900199</v>
      </c>
      <c r="CA609" s="38">
        <v>0.11415560079460492</v>
      </c>
      <c r="CB609" s="38">
        <v>0.11654145622474395</v>
      </c>
      <c r="CC609" s="36">
        <v>38.059347828229264</v>
      </c>
      <c r="CD609" s="36">
        <v>38.498473037762032</v>
      </c>
      <c r="CE609" s="35">
        <v>95.966098313549821</v>
      </c>
      <c r="CF609" s="36">
        <v>27.719345581368138</v>
      </c>
      <c r="CG609" s="42">
        <v>0.98159978054900199</v>
      </c>
      <c r="CH609" s="35">
        <v>3688.4291400920183</v>
      </c>
      <c r="CI609" s="42">
        <v>0.99171410282178896</v>
      </c>
      <c r="CJ609" s="42">
        <v>0.99388467989926577</v>
      </c>
      <c r="CK609" s="43">
        <v>0.85019334101904376</v>
      </c>
      <c r="CM609" s="39"/>
      <c r="CN609" s="35"/>
      <c r="CO609" s="42">
        <v>0.99274588841569433</v>
      </c>
      <c r="CQ609" s="37">
        <v>0.87765141805076474</v>
      </c>
    </row>
    <row r="610" spans="1:95" ht="11.25" customHeight="1">
      <c r="A610" s="33">
        <v>44120</v>
      </c>
      <c r="B610" s="34">
        <v>142.13200298945108</v>
      </c>
      <c r="C610" s="35">
        <v>125.65833735466002</v>
      </c>
      <c r="D610" s="35">
        <v>125.65833735466002</v>
      </c>
      <c r="E610" s="35">
        <v>115.86201112469035</v>
      </c>
      <c r="F610" s="34">
        <v>103.95670318603516</v>
      </c>
      <c r="G610" s="36">
        <v>14.295136978228888</v>
      </c>
      <c r="H610" s="34">
        <v>14.295136978228888</v>
      </c>
      <c r="I610" s="34">
        <v>3473.4777654012046</v>
      </c>
      <c r="J610" s="35">
        <v>952.7481854715935</v>
      </c>
      <c r="K610" s="35">
        <v>263.94239195621071</v>
      </c>
      <c r="L610" s="34">
        <v>612.16684595743811</v>
      </c>
      <c r="M610" s="34">
        <v>31.554238200187683</v>
      </c>
      <c r="N610" s="35">
        <v>14.2303427177317</v>
      </c>
      <c r="O610" s="35">
        <v>34.029080411967108</v>
      </c>
      <c r="P610" s="35">
        <v>100.23110957706675</v>
      </c>
      <c r="Q610" s="34">
        <v>9591.9704793294277</v>
      </c>
      <c r="R610" s="34">
        <v>284.38984457651776</v>
      </c>
      <c r="U610" s="36">
        <v>28.994741174909805</v>
      </c>
      <c r="V610" s="38">
        <v>0.87454279288328574</v>
      </c>
      <c r="W610" s="36">
        <v>26.196004321133803</v>
      </c>
      <c r="X610" s="35">
        <v>4085.6446113586426</v>
      </c>
      <c r="Y610" s="34">
        <v>2256.7871879734003</v>
      </c>
      <c r="Z610" s="35">
        <v>1828.8574233852423</v>
      </c>
      <c r="AA610" s="34">
        <v>876.10923791364883</v>
      </c>
      <c r="AB610" s="34">
        <v>16.473665634791057</v>
      </c>
      <c r="AC610" s="34">
        <v>9.7963262299696598</v>
      </c>
      <c r="AD610" s="34">
        <v>11.84197356303533</v>
      </c>
      <c r="AE610" s="39">
        <v>14.879915525099342</v>
      </c>
      <c r="AF610" s="39">
        <v>10.20801627290993</v>
      </c>
      <c r="AG610" s="39">
        <v>5.6559083990616585</v>
      </c>
      <c r="AH610" s="35">
        <v>3736.2875608326394</v>
      </c>
      <c r="AI610" s="35">
        <v>7762.4065614352503</v>
      </c>
      <c r="AJ610" s="35">
        <v>11066.036821235724</v>
      </c>
      <c r="AK610" s="35">
        <v>2440.1911613776992</v>
      </c>
      <c r="AL610" s="35">
        <v>5267.2776168657565</v>
      </c>
      <c r="AM610" s="35">
        <v>9219.7982082894396</v>
      </c>
      <c r="AN610" s="38">
        <v>0.1210858392142755</v>
      </c>
      <c r="AO610" s="38">
        <v>0.1111766011917652</v>
      </c>
      <c r="AP610" s="38">
        <v>9.8894271525227812E-2</v>
      </c>
      <c r="AQ610" s="36">
        <v>16.706076480254051</v>
      </c>
      <c r="AR610" s="36">
        <v>10.014606449842885</v>
      </c>
      <c r="AS610" s="36">
        <v>11.660118207070482</v>
      </c>
      <c r="AT610" s="36">
        <v>13.053021450761516</v>
      </c>
      <c r="AU610" s="36">
        <v>27.576640182703613</v>
      </c>
      <c r="AV610" s="36">
        <v>98.547614624363973</v>
      </c>
      <c r="AW610" s="36">
        <v>107.47022910052682</v>
      </c>
      <c r="AX610" s="36">
        <v>80.298794579177368</v>
      </c>
      <c r="AY610" s="36">
        <v>50.016384683572007</v>
      </c>
      <c r="AZ610" s="40">
        <v>0.99416834920847041</v>
      </c>
      <c r="BA610" s="40">
        <v>0.99353953163527853</v>
      </c>
      <c r="BB610" s="40">
        <v>0.98912870896816907</v>
      </c>
      <c r="BC610" s="40">
        <v>0.99465082012534134</v>
      </c>
      <c r="BD610" s="40">
        <v>0.99476453640977569</v>
      </c>
      <c r="BE610" s="40">
        <v>0.98931130460797279</v>
      </c>
      <c r="BF610" s="36">
        <v>99.103248388646023</v>
      </c>
      <c r="BG610" s="36">
        <v>107.93638113924312</v>
      </c>
      <c r="BH610" s="36">
        <v>121.34170983744811</v>
      </c>
      <c r="BJ610" s="41"/>
      <c r="BK610" s="41"/>
      <c r="BL610" s="35">
        <v>34.779998779296875</v>
      </c>
      <c r="BM610" s="35">
        <v>23.860000610351563</v>
      </c>
      <c r="BN610" s="35">
        <v>13.220000267028809</v>
      </c>
      <c r="BO610" s="35">
        <v>2712.8399047851563</v>
      </c>
      <c r="BP610" s="35">
        <v>1145.280029296875</v>
      </c>
      <c r="BQ610" s="35">
        <v>317.28000640869141</v>
      </c>
      <c r="BR610" s="35">
        <v>4175.3999404907227</v>
      </c>
      <c r="BS610" s="34">
        <v>89.634771744410202</v>
      </c>
      <c r="BT610" s="35">
        <v>23</v>
      </c>
      <c r="BU610" s="35">
        <v>55</v>
      </c>
      <c r="BV610" s="35">
        <v>162</v>
      </c>
      <c r="BW610" s="35">
        <v>51</v>
      </c>
      <c r="BX610" s="37"/>
      <c r="BY610" s="40">
        <v>0.98122146114184083</v>
      </c>
      <c r="CA610" s="38">
        <v>0.11436423221682457</v>
      </c>
      <c r="CB610" s="38">
        <v>0.11668152024760689</v>
      </c>
      <c r="CC610" s="36">
        <v>38.111965427796051</v>
      </c>
      <c r="CD610" s="36">
        <v>38.380801137167417</v>
      </c>
      <c r="CE610" s="35">
        <v>95.79801749175509</v>
      </c>
      <c r="CF610" s="36">
        <v>28.274684449214941</v>
      </c>
      <c r="CG610" s="42">
        <v>0.98122146114184083</v>
      </c>
      <c r="CH610" s="35">
        <v>3730.8075101496433</v>
      </c>
      <c r="CI610" s="42">
        <v>0.99154224973699545</v>
      </c>
      <c r="CJ610" s="42">
        <v>0.99383288685358129</v>
      </c>
      <c r="CK610" s="43">
        <v>0.85016639864966925</v>
      </c>
      <c r="CM610" s="39"/>
      <c r="CN610" s="35"/>
      <c r="CO610" s="42">
        <v>0.99260055705847894</v>
      </c>
      <c r="CQ610" s="37">
        <v>0.87454279288328574</v>
      </c>
    </row>
    <row r="611" spans="1:95" ht="11.25" customHeight="1">
      <c r="A611" s="33">
        <v>44119</v>
      </c>
      <c r="B611" s="34">
        <v>141.17628125642474</v>
      </c>
      <c r="C611" s="35">
        <v>124.7725989893863</v>
      </c>
      <c r="D611" s="35">
        <v>124.7725989893863</v>
      </c>
      <c r="E611" s="35">
        <v>114.96503857060482</v>
      </c>
      <c r="F611" s="34">
        <v>103.15686011063426</v>
      </c>
      <c r="G611" s="36">
        <v>14.163161137229517</v>
      </c>
      <c r="H611" s="34">
        <v>14.163161137229517</v>
      </c>
      <c r="I611" s="34">
        <v>3465.3395199424344</v>
      </c>
      <c r="J611" s="35">
        <v>950.51592745313167</v>
      </c>
      <c r="K611" s="35">
        <v>263.32398351435722</v>
      </c>
      <c r="L611" s="34">
        <v>611.87422260485198</v>
      </c>
      <c r="M611" s="34">
        <v>31.988850161903784</v>
      </c>
      <c r="N611" s="35">
        <v>14.426344190662491</v>
      </c>
      <c r="O611" s="35">
        <v>34.497779586366825</v>
      </c>
      <c r="P611" s="35">
        <v>101.61164169075319</v>
      </c>
      <c r="Q611" s="34">
        <v>9567.034385279605</v>
      </c>
      <c r="R611" s="34">
        <v>281.22723099557976</v>
      </c>
      <c r="U611" s="36">
        <v>28.964028743275428</v>
      </c>
      <c r="V611" s="38">
        <v>0.8754327488109731</v>
      </c>
      <c r="W611" s="36">
        <v>26.556814705935416</v>
      </c>
      <c r="X611" s="35">
        <v>4077.2137425472865</v>
      </c>
      <c r="Y611" s="34">
        <v>2251.4996089749457</v>
      </c>
      <c r="Z611" s="35">
        <v>1825.7141335723409</v>
      </c>
      <c r="AA611" s="34">
        <v>875.1982061192092</v>
      </c>
      <c r="AB611" s="34">
        <v>16.403682267038445</v>
      </c>
      <c r="AC611" s="34">
        <v>9.8075604187814811</v>
      </c>
      <c r="AD611" s="34">
        <v>11.83842554594341</v>
      </c>
      <c r="AE611" s="39">
        <v>14.845052366867773</v>
      </c>
      <c r="AF611" s="39">
        <v>10.184099222712124</v>
      </c>
      <c r="AG611" s="39">
        <v>5.642656789593369</v>
      </c>
      <c r="AH611" s="35">
        <v>3703.7780152096725</v>
      </c>
      <c r="AI611" s="35">
        <v>7688.8288092624616</v>
      </c>
      <c r="AJ611" s="35">
        <v>10954.036223701527</v>
      </c>
      <c r="AK611" s="35">
        <v>2419.5730257567398</v>
      </c>
      <c r="AL611" s="35">
        <v>5219.6455823261012</v>
      </c>
      <c r="AM611" s="35">
        <v>9129.6189214335482</v>
      </c>
      <c r="AN611" s="38">
        <v>0.12170041300482989</v>
      </c>
      <c r="AO611" s="38">
        <v>0.11175110391068084</v>
      </c>
      <c r="AP611" s="38">
        <v>9.9276321070567386E-2</v>
      </c>
      <c r="AQ611" s="36">
        <v>16.684055655620647</v>
      </c>
      <c r="AR611" s="36">
        <v>10.048674574839525</v>
      </c>
      <c r="AS611" s="36">
        <v>11.670780067916883</v>
      </c>
      <c r="AT611" s="36">
        <v>13.327849788553193</v>
      </c>
      <c r="AU611" s="36">
        <v>28.174127031411221</v>
      </c>
      <c r="AV611" s="36">
        <v>100.75782972172192</v>
      </c>
      <c r="AW611" s="36">
        <v>106.78554557784561</v>
      </c>
      <c r="AX611" s="36">
        <v>79.779918629067367</v>
      </c>
      <c r="AY611" s="36">
        <v>49.757751804676055</v>
      </c>
      <c r="AZ611" s="40">
        <v>0.99403764877641976</v>
      </c>
      <c r="BA611" s="40">
        <v>0.9933907812240782</v>
      </c>
      <c r="BB611" s="40">
        <v>0.98887011138524084</v>
      </c>
      <c r="BC611" s="40">
        <v>0.99449165218545754</v>
      </c>
      <c r="BD611" s="40">
        <v>0.99460229117340648</v>
      </c>
      <c r="BE611" s="40">
        <v>0.98896363248139807</v>
      </c>
      <c r="BF611" s="36">
        <v>98.602787810783838</v>
      </c>
      <c r="BG611" s="36">
        <v>107.38148957876268</v>
      </c>
      <c r="BH611" s="36">
        <v>120.87474506101194</v>
      </c>
      <c r="BJ611" s="41"/>
      <c r="BK611" s="41"/>
      <c r="BL611" s="35">
        <v>34.779998779296875</v>
      </c>
      <c r="BM611" s="35">
        <v>23.860000610351563</v>
      </c>
      <c r="BN611" s="35">
        <v>13.220000267028809</v>
      </c>
      <c r="BO611" s="35">
        <v>2712.8399047851563</v>
      </c>
      <c r="BP611" s="35">
        <v>1145.280029296875</v>
      </c>
      <c r="BQ611" s="35">
        <v>317.28000640869141</v>
      </c>
      <c r="BR611" s="35">
        <v>4175.3999404907227</v>
      </c>
      <c r="BS611" s="34">
        <v>89.009424309981497</v>
      </c>
      <c r="BT611" s="35">
        <v>23</v>
      </c>
      <c r="BU611" s="35">
        <v>55</v>
      </c>
      <c r="BV611" s="35">
        <v>162</v>
      </c>
      <c r="BW611" s="35">
        <v>51</v>
      </c>
      <c r="BX611" s="37"/>
      <c r="BY611" s="40">
        <v>0.98080432987927635</v>
      </c>
      <c r="CA611" s="38">
        <v>0.1149287793852202</v>
      </c>
      <c r="CB611" s="38">
        <v>0.11726743381547176</v>
      </c>
      <c r="CC611" s="36">
        <v>38.049668231763334</v>
      </c>
      <c r="CD611" s="36">
        <v>38.403510298377057</v>
      </c>
      <c r="CE611" s="35">
        <v>95.188125571409074</v>
      </c>
      <c r="CF611" s="36">
        <v>28.883982256220236</v>
      </c>
      <c r="CG611" s="42">
        <v>0.98080432987927635</v>
      </c>
      <c r="CH611" s="35">
        <v>3697.4938621921065</v>
      </c>
      <c r="CI611" s="42">
        <v>0.99134850486460613</v>
      </c>
      <c r="CJ611" s="42">
        <v>0.99364257350895169</v>
      </c>
      <c r="CK611" s="43">
        <v>0.8499283429221014</v>
      </c>
      <c r="CM611" s="39"/>
      <c r="CN611" s="35"/>
      <c r="CO611" s="42">
        <v>0.99244110472699743</v>
      </c>
      <c r="CQ611" s="37">
        <v>0.8754327488109731</v>
      </c>
    </row>
    <row r="612" spans="1:95" ht="11.25" customHeight="1">
      <c r="A612" s="33">
        <v>44118</v>
      </c>
      <c r="B612" s="34">
        <v>141.19770034154257</v>
      </c>
      <c r="C612" s="35">
        <v>124.83572494983675</v>
      </c>
      <c r="D612" s="35">
        <v>124.83572494983675</v>
      </c>
      <c r="E612" s="35">
        <v>115.10874404509863</v>
      </c>
      <c r="F612" s="34">
        <v>103.18129968643188</v>
      </c>
      <c r="G612" s="36">
        <v>14.125142395496368</v>
      </c>
      <c r="H612" s="34">
        <v>14.125142395496368</v>
      </c>
      <c r="I612" s="34">
        <v>3471.7732798258462</v>
      </c>
      <c r="J612" s="35">
        <v>952.28065821252744</v>
      </c>
      <c r="K612" s="35">
        <v>263.81287162235509</v>
      </c>
      <c r="L612" s="34">
        <v>613.05746587117517</v>
      </c>
      <c r="M612" s="34">
        <v>31.927980601787567</v>
      </c>
      <c r="N612" s="35">
        <v>14.398893212570863</v>
      </c>
      <c r="O612" s="35">
        <v>34.432135943104235</v>
      </c>
      <c r="P612" s="35">
        <v>101.41829132332521</v>
      </c>
      <c r="Q612" s="34">
        <v>9722.1445109049473</v>
      </c>
      <c r="R612" s="34">
        <v>281.67478434244794</v>
      </c>
      <c r="U612" s="36">
        <v>28.916205079467204</v>
      </c>
      <c r="V612" s="38">
        <v>0.87682070254691646</v>
      </c>
      <c r="W612" s="36">
        <v>26.506281422586476</v>
      </c>
      <c r="X612" s="35">
        <v>4084.8307456970215</v>
      </c>
      <c r="Y612" s="34">
        <v>2255.6797499909635</v>
      </c>
      <c r="Z612" s="35">
        <v>1829.1509957060575</v>
      </c>
      <c r="AA612" s="34">
        <v>876.87033749353031</v>
      </c>
      <c r="AB612" s="34">
        <v>16.36197539170583</v>
      </c>
      <c r="AC612" s="34">
        <v>9.7269809047381077</v>
      </c>
      <c r="AD612" s="34">
        <v>11.772312959035238</v>
      </c>
      <c r="AE612" s="39">
        <v>14.872613736204155</v>
      </c>
      <c r="AF612" s="39">
        <v>10.20300705227708</v>
      </c>
      <c r="AG612" s="39">
        <v>5.6531329633361809</v>
      </c>
      <c r="AH612" s="35">
        <v>3757.0759910281909</v>
      </c>
      <c r="AI612" s="35">
        <v>7799.8649747955897</v>
      </c>
      <c r="AJ612" s="35">
        <v>11112.685451930416</v>
      </c>
      <c r="AK612" s="35">
        <v>2454.304074936626</v>
      </c>
      <c r="AL612" s="35">
        <v>5294.8743358453112</v>
      </c>
      <c r="AM612" s="35">
        <v>9261.6420596155749</v>
      </c>
      <c r="AN612" s="38">
        <v>0.12222669183409877</v>
      </c>
      <c r="AO612" s="38">
        <v>0.1124674232669389</v>
      </c>
      <c r="AP612" s="38">
        <v>0.10070924080933412</v>
      </c>
      <c r="AQ612" s="36">
        <v>16.595000231062372</v>
      </c>
      <c r="AR612" s="36">
        <v>9.9379032038862753</v>
      </c>
      <c r="AS612" s="36">
        <v>11.572257331291748</v>
      </c>
      <c r="AT612" s="36">
        <v>13.159423012247101</v>
      </c>
      <c r="AU612" s="36">
        <v>27.816482993179889</v>
      </c>
      <c r="AV612" s="36">
        <v>99.474062421600351</v>
      </c>
      <c r="AW612" s="36">
        <v>106.69204434157302</v>
      </c>
      <c r="AX612" s="36">
        <v>79.544881102460295</v>
      </c>
      <c r="AY612" s="36">
        <v>49.218760628807644</v>
      </c>
      <c r="AZ612" s="40">
        <v>0.99413320730727195</v>
      </c>
      <c r="BA612" s="40">
        <v>0.99349708156244521</v>
      </c>
      <c r="BB612" s="40">
        <v>0.98904964252877481</v>
      </c>
      <c r="BC612" s="40">
        <v>0.9946382263116329</v>
      </c>
      <c r="BD612" s="40">
        <v>0.99474652631416238</v>
      </c>
      <c r="BE612" s="40">
        <v>0.98925956522814162</v>
      </c>
      <c r="BF612" s="36">
        <v>98.17822784803738</v>
      </c>
      <c r="BG612" s="36">
        <v>106.69756318252504</v>
      </c>
      <c r="BH612" s="36">
        <v>119.15490478891381</v>
      </c>
      <c r="BJ612" s="41"/>
      <c r="BK612" s="41"/>
      <c r="BL612" s="35">
        <v>34.779998779296875</v>
      </c>
      <c r="BM612" s="35">
        <v>23.860000610351563</v>
      </c>
      <c r="BN612" s="35">
        <v>13.220000267028809</v>
      </c>
      <c r="BO612" s="35">
        <v>2712.8399047851563</v>
      </c>
      <c r="BP612" s="35">
        <v>1145.280029296875</v>
      </c>
      <c r="BQ612" s="35">
        <v>317.28000640869141</v>
      </c>
      <c r="BR612" s="35">
        <v>4175.3999404907227</v>
      </c>
      <c r="BS612" s="34">
        <v>89.062097867329911</v>
      </c>
      <c r="BT612" s="35">
        <v>23</v>
      </c>
      <c r="BU612" s="35">
        <v>55</v>
      </c>
      <c r="BV612" s="35">
        <v>162</v>
      </c>
      <c r="BW612" s="35">
        <v>51</v>
      </c>
      <c r="BX612" s="37"/>
      <c r="BY612" s="40">
        <v>0.98111146493591306</v>
      </c>
      <c r="CA612" s="38">
        <v>0.11566093372864528</v>
      </c>
      <c r="CB612" s="38">
        <v>0.11791473306460351</v>
      </c>
      <c r="CC612" s="36">
        <v>37.861269255479179</v>
      </c>
      <c r="CD612" s="36">
        <v>38.105160766240395</v>
      </c>
      <c r="CE612" s="35">
        <v>94.975519120108899</v>
      </c>
      <c r="CF612" s="36">
        <v>28.517770396255479</v>
      </c>
      <c r="CG612" s="42">
        <v>0.98111146493591306</v>
      </c>
      <c r="CH612" s="35">
        <v>3750.726144244366</v>
      </c>
      <c r="CI612" s="42">
        <v>0.99148752018304986</v>
      </c>
      <c r="CJ612" s="42">
        <v>0.99381229653908365</v>
      </c>
      <c r="CK612" s="43">
        <v>0.84991851461239298</v>
      </c>
      <c r="CM612" s="39"/>
      <c r="CN612" s="35"/>
      <c r="CO612" s="42">
        <v>0.99253694182704311</v>
      </c>
      <c r="CQ612" s="37">
        <v>0.87682070254691646</v>
      </c>
    </row>
    <row r="613" spans="1:95" ht="11.25" customHeight="1">
      <c r="A613" s="33">
        <v>44117</v>
      </c>
      <c r="B613" s="34">
        <v>139.07919724782309</v>
      </c>
      <c r="C613" s="35">
        <v>122.64307300249736</v>
      </c>
      <c r="D613" s="35">
        <v>122.64307300249736</v>
      </c>
      <c r="E613" s="35">
        <v>112.75870688756308</v>
      </c>
      <c r="F613" s="34">
        <v>100.88161253929138</v>
      </c>
      <c r="G613" s="36">
        <v>14.265004068613052</v>
      </c>
      <c r="H613" s="34">
        <v>14.265004068613052</v>
      </c>
      <c r="I613" s="34">
        <v>3472.2439982096353</v>
      </c>
      <c r="J613" s="35">
        <v>964.34179922773592</v>
      </c>
      <c r="K613" s="35">
        <v>245.7650887605964</v>
      </c>
      <c r="L613" s="34">
        <v>612.28773307800293</v>
      </c>
      <c r="M613" s="34">
        <v>33.892384807268776</v>
      </c>
      <c r="N613" s="35">
        <v>15.28480099151337</v>
      </c>
      <c r="O613" s="35">
        <v>36.550611066662405</v>
      </c>
      <c r="P613" s="35">
        <v>107.65816350544199</v>
      </c>
      <c r="Q613" s="34">
        <v>9309.8866475423183</v>
      </c>
      <c r="R613" s="34">
        <v>283.62190341949463</v>
      </c>
      <c r="U613" s="36">
        <v>28.897862920054688</v>
      </c>
      <c r="V613" s="38">
        <v>0.87735373507541892</v>
      </c>
      <c r="W613" s="36">
        <v>27.729104217189555</v>
      </c>
      <c r="X613" s="35">
        <v>4084.5317312876382</v>
      </c>
      <c r="Y613" s="34">
        <v>2262.1371102213029</v>
      </c>
      <c r="Z613" s="35">
        <v>1822.3946210663353</v>
      </c>
      <c r="AA613" s="34">
        <v>858.05282183859936</v>
      </c>
      <c r="AB613" s="34">
        <v>16.436124245325725</v>
      </c>
      <c r="AC613" s="34">
        <v>9.8843661149342861</v>
      </c>
      <c r="AD613" s="34">
        <v>11.89099825421969</v>
      </c>
      <c r="AE613" s="39">
        <v>14.915189737722876</v>
      </c>
      <c r="AF613" s="39">
        <v>10.332233563154313</v>
      </c>
      <c r="AG613" s="39">
        <v>5.2663947591556379</v>
      </c>
      <c r="AH613" s="35">
        <v>3626.3571858167406</v>
      </c>
      <c r="AI613" s="35">
        <v>7660.8413609940289</v>
      </c>
      <c r="AJ613" s="35">
        <v>10692.600187230944</v>
      </c>
      <c r="AK613" s="35">
        <v>2364.7272891109637</v>
      </c>
      <c r="AL613" s="35">
        <v>5149.8978762352617</v>
      </c>
      <c r="AM613" s="35">
        <v>9008.8627174184221</v>
      </c>
      <c r="AN613" s="38">
        <v>0.1248071758725708</v>
      </c>
      <c r="AO613" s="38">
        <v>0.11641354452468398</v>
      </c>
      <c r="AP613" s="38">
        <v>9.6161800137435666E-2</v>
      </c>
      <c r="AQ613" s="36">
        <v>16.700081019171847</v>
      </c>
      <c r="AR613" s="36">
        <v>10.243571475541922</v>
      </c>
      <c r="AS613" s="36">
        <v>11.923274197350022</v>
      </c>
      <c r="AT613" s="36">
        <v>14.548567997384607</v>
      </c>
      <c r="AU613" s="36">
        <v>30.762377612322958</v>
      </c>
      <c r="AV613" s="36">
        <v>101.19212110923706</v>
      </c>
      <c r="AW613" s="36">
        <v>104.84891861594991</v>
      </c>
      <c r="AX613" s="36">
        <v>77.869149550574164</v>
      </c>
      <c r="AY613" s="36">
        <v>48.049132875249278</v>
      </c>
      <c r="AZ613" s="40">
        <v>0.99353633670068575</v>
      </c>
      <c r="BA613" s="40">
        <v>0.99290265322826521</v>
      </c>
      <c r="BB613" s="40">
        <v>0.98804974979835269</v>
      </c>
      <c r="BC613" s="40">
        <v>0.99384767619320113</v>
      </c>
      <c r="BD613" s="40">
        <v>0.99402660434214063</v>
      </c>
      <c r="BE613" s="40">
        <v>0.98876749215929494</v>
      </c>
      <c r="BF613" s="36">
        <v>96.148317723750935</v>
      </c>
      <c r="BG613" s="36">
        <v>103.08078882913453</v>
      </c>
      <c r="BH613" s="36">
        <v>124.78967721953465</v>
      </c>
      <c r="BJ613" s="41"/>
      <c r="BK613" s="41"/>
      <c r="BL613" s="35">
        <v>33.744998693466187</v>
      </c>
      <c r="BM613" s="35">
        <v>23.376250267028809</v>
      </c>
      <c r="BN613" s="35">
        <v>11.914999902248383</v>
      </c>
      <c r="BO613" s="35">
        <v>2632.1098980903625</v>
      </c>
      <c r="BP613" s="35">
        <v>1122.0600128173828</v>
      </c>
      <c r="BQ613" s="35">
        <v>285.95999765396118</v>
      </c>
      <c r="BR613" s="35">
        <v>4040.1299085617065</v>
      </c>
      <c r="BS613" s="34">
        <v>86.587348222732544</v>
      </c>
      <c r="BT613" s="35">
        <v>23</v>
      </c>
      <c r="BU613" s="35">
        <v>55</v>
      </c>
      <c r="BV613" s="35">
        <v>162</v>
      </c>
      <c r="BW613" s="35">
        <v>51</v>
      </c>
      <c r="BX613" s="37"/>
      <c r="BY613" s="40">
        <v>0.97916156475512173</v>
      </c>
      <c r="CA613" s="38">
        <v>0.11753795372362538</v>
      </c>
      <c r="CB613" s="38">
        <v>0.12044850670243033</v>
      </c>
      <c r="CC613" s="36">
        <v>38.211488614479698</v>
      </c>
      <c r="CD613" s="36">
        <v>38.866926692063785</v>
      </c>
      <c r="CE613" s="35">
        <v>93.476118002183071</v>
      </c>
      <c r="CF613" s="36">
        <v>31.488738165851665</v>
      </c>
      <c r="CG613" s="42">
        <v>0.97916156475512173</v>
      </c>
      <c r="CH613" s="35">
        <v>3608.5203378269707</v>
      </c>
      <c r="CI613" s="42">
        <v>0.99060767804133298</v>
      </c>
      <c r="CJ613" s="42">
        <v>0.99309210375543699</v>
      </c>
      <c r="CK613" s="43">
        <v>0.85009597834976769</v>
      </c>
      <c r="CM613" s="39"/>
      <c r="CN613" s="35"/>
      <c r="CO613" s="42">
        <v>0.99175944397267413</v>
      </c>
      <c r="CQ613" s="37">
        <v>0.87735373507541892</v>
      </c>
    </row>
    <row r="614" spans="1:95" ht="11.25" customHeight="1">
      <c r="A614" s="33">
        <v>44116</v>
      </c>
      <c r="B614" s="34">
        <v>136.49766572316489</v>
      </c>
      <c r="C614" s="35">
        <v>119.97029029329619</v>
      </c>
      <c r="D614" s="35">
        <v>119.97029029329619</v>
      </c>
      <c r="E614" s="35">
        <v>109.99708951512973</v>
      </c>
      <c r="F614" s="34">
        <v>98.014722029368087</v>
      </c>
      <c r="G614" s="36">
        <v>13.891224284966787</v>
      </c>
      <c r="H614" s="34">
        <v>13.891224284966787</v>
      </c>
      <c r="I614" s="34">
        <v>3470.142822265625</v>
      </c>
      <c r="J614" s="35">
        <v>973.59991791030893</v>
      </c>
      <c r="K614" s="35">
        <v>230.70084203964072</v>
      </c>
      <c r="L614" s="34">
        <v>611.62735939025879</v>
      </c>
      <c r="M614" s="34">
        <v>33.133595764636993</v>
      </c>
      <c r="N614" s="35">
        <v>14.942602011502958</v>
      </c>
      <c r="O614" s="35">
        <v>35.732309157941856</v>
      </c>
      <c r="P614" s="35">
        <v>105.24789242884691</v>
      </c>
      <c r="Q614" s="34">
        <v>8821.8987019856777</v>
      </c>
      <c r="R614" s="34">
        <v>279.29643440246582</v>
      </c>
      <c r="U614" s="36">
        <v>28.743676035492513</v>
      </c>
      <c r="V614" s="38">
        <v>0.8818498906571004</v>
      </c>
      <c r="W614" s="36">
        <v>26.779107254895429</v>
      </c>
      <c r="X614" s="35">
        <v>4081.7701816558838</v>
      </c>
      <c r="Y614" s="34">
        <v>2265.8420623156753</v>
      </c>
      <c r="Z614" s="35">
        <v>1815.9281193402085</v>
      </c>
      <c r="AA614" s="34">
        <v>842.32820142989954</v>
      </c>
      <c r="AB614" s="34">
        <v>16.527375429868698</v>
      </c>
      <c r="AC614" s="34">
        <v>9.9732007781664525</v>
      </c>
      <c r="AD614" s="34">
        <v>11.997642616430918</v>
      </c>
      <c r="AE614" s="39">
        <v>14.939617993290167</v>
      </c>
      <c r="AF614" s="39">
        <v>10.431427691896168</v>
      </c>
      <c r="AG614" s="39">
        <v>4.9435894722780152</v>
      </c>
      <c r="AH614" s="35">
        <v>3469.4152208077112</v>
      </c>
      <c r="AI614" s="35">
        <v>7438.2166870737801</v>
      </c>
      <c r="AJ614" s="35">
        <v>10204.152594946672</v>
      </c>
      <c r="AK614" s="35">
        <v>2258.8828469058453</v>
      </c>
      <c r="AL614" s="35">
        <v>4958.9325275287747</v>
      </c>
      <c r="AM614" s="35">
        <v>8675.9204880583075</v>
      </c>
      <c r="AN614" s="38">
        <v>0.12775514469954335</v>
      </c>
      <c r="AO614" s="38">
        <v>0.12028476246049849</v>
      </c>
      <c r="AP614" s="38">
        <v>9.2242535187403676E-2</v>
      </c>
      <c r="AQ614" s="36">
        <v>16.832226276200871</v>
      </c>
      <c r="AR614" s="36">
        <v>10.465326993713427</v>
      </c>
      <c r="AS614" s="36">
        <v>12.234137075260353</v>
      </c>
      <c r="AT614" s="36">
        <v>14.990105554575774</v>
      </c>
      <c r="AU614" s="36">
        <v>31.693210165078213</v>
      </c>
      <c r="AV614" s="36">
        <v>96.920684080901992</v>
      </c>
      <c r="AW614" s="36">
        <v>103.12305249879203</v>
      </c>
      <c r="AX614" s="36">
        <v>76.476464527391997</v>
      </c>
      <c r="AY614" s="36">
        <v>47.26131850913481</v>
      </c>
      <c r="AZ614" s="40">
        <v>0.99338495928110182</v>
      </c>
      <c r="BA614" s="40">
        <v>0.99279435463991916</v>
      </c>
      <c r="BB614" s="40">
        <v>0.9878689653076338</v>
      </c>
      <c r="BC614" s="40">
        <v>0.99336392961896691</v>
      </c>
      <c r="BD614" s="40">
        <v>0.99360886441000396</v>
      </c>
      <c r="BE614" s="40">
        <v>0.98882877220759391</v>
      </c>
      <c r="BF614" s="36">
        <v>93.929681095988713</v>
      </c>
      <c r="BG614" s="36">
        <v>99.763259739077924</v>
      </c>
      <c r="BH614" s="36">
        <v>130.09182776275949</v>
      </c>
      <c r="BJ614" s="41"/>
      <c r="BK614" s="41"/>
      <c r="BL614" s="35">
        <v>32.939998626708984</v>
      </c>
      <c r="BM614" s="35">
        <v>23</v>
      </c>
      <c r="BN614" s="35">
        <v>10.899999618530273</v>
      </c>
      <c r="BO614" s="35">
        <v>2569.3198928833008</v>
      </c>
      <c r="BP614" s="35">
        <v>1104</v>
      </c>
      <c r="BQ614" s="35">
        <v>261.59999084472656</v>
      </c>
      <c r="BR614" s="35">
        <v>3934.9198837280273</v>
      </c>
      <c r="BS614" s="34">
        <v>84.090702454249069</v>
      </c>
      <c r="BT614" s="35">
        <v>23</v>
      </c>
      <c r="BU614" s="35">
        <v>55</v>
      </c>
      <c r="BV614" s="35">
        <v>162</v>
      </c>
      <c r="BW614" s="35">
        <v>51</v>
      </c>
      <c r="BX614" s="37"/>
      <c r="BY614" s="40">
        <v>0.97864819876806164</v>
      </c>
      <c r="CA614" s="38">
        <v>0.11968260486110667</v>
      </c>
      <c r="CB614" s="38">
        <v>0.12329828132408416</v>
      </c>
      <c r="CC614" s="36">
        <v>38.498218824466065</v>
      </c>
      <c r="CD614" s="36">
        <v>39.531690345174653</v>
      </c>
      <c r="CE614" s="35">
        <v>92.193539285200046</v>
      </c>
      <c r="CF614" s="36">
        <v>32.409043389267069</v>
      </c>
      <c r="CG614" s="42">
        <v>0.97864819876806164</v>
      </c>
      <c r="CH614" s="35">
        <v>3443.0370287614883</v>
      </c>
      <c r="CI614" s="42">
        <v>0.99037663682154597</v>
      </c>
      <c r="CJ614" s="42">
        <v>0.99271668356627907</v>
      </c>
      <c r="CK614" s="43">
        <v>0.85015634585724398</v>
      </c>
      <c r="CM614" s="39"/>
      <c r="CN614" s="35"/>
      <c r="CO614" s="42">
        <v>0.9915186014620645</v>
      </c>
      <c r="CQ614" s="37">
        <v>0.8818498906571004</v>
      </c>
    </row>
    <row r="615" spans="1:95" ht="11.25" customHeight="1">
      <c r="A615" s="33">
        <v>44115</v>
      </c>
      <c r="B615" s="34">
        <v>136.81713755925497</v>
      </c>
      <c r="C615" s="35">
        <v>120.28484483559927</v>
      </c>
      <c r="D615" s="35">
        <v>120.28484483559927</v>
      </c>
      <c r="E615" s="35">
        <v>110.3572879532973</v>
      </c>
      <c r="F615" s="34">
        <v>98.485934178034469</v>
      </c>
      <c r="G615" s="36">
        <v>13.939262628555298</v>
      </c>
      <c r="H615" s="34">
        <v>13.939262628555298</v>
      </c>
      <c r="I615" s="34">
        <v>3471.5444056193032</v>
      </c>
      <c r="J615" s="35">
        <v>973.99315285998603</v>
      </c>
      <c r="K615" s="35">
        <v>230.79402162228143</v>
      </c>
      <c r="L615" s="34">
        <v>612.26513799031579</v>
      </c>
      <c r="M615" s="34">
        <v>34.610800484816231</v>
      </c>
      <c r="N615" s="35">
        <v>15.608792375505359</v>
      </c>
      <c r="O615" s="35">
        <v>37.325373071860639</v>
      </c>
      <c r="P615" s="35">
        <v>109.94018977529861</v>
      </c>
      <c r="Q615" s="34">
        <v>9091.1876831054688</v>
      </c>
      <c r="R615" s="34">
        <v>280.35265795389813</v>
      </c>
      <c r="U615" s="36">
        <v>28.584278071368178</v>
      </c>
      <c r="V615" s="38">
        <v>0.88652709867413548</v>
      </c>
      <c r="W615" s="36">
        <v>27.973007968845032</v>
      </c>
      <c r="X615" s="35">
        <v>4083.8095436096191</v>
      </c>
      <c r="Y615" s="34">
        <v>2266.7572311370359</v>
      </c>
      <c r="Z615" s="35">
        <v>1817.0523124725833</v>
      </c>
      <c r="AA615" s="34">
        <v>843.05915961259723</v>
      </c>
      <c r="AB615" s="34">
        <v>16.532292723655701</v>
      </c>
      <c r="AC615" s="34">
        <v>9.9275568823019658</v>
      </c>
      <c r="AD615" s="34">
        <v>11.94800673921903</v>
      </c>
      <c r="AE615" s="39">
        <v>14.945652073431006</v>
      </c>
      <c r="AF615" s="39">
        <v>10.43564092349985</v>
      </c>
      <c r="AG615" s="39">
        <v>4.9455861776203163</v>
      </c>
      <c r="AH615" s="35">
        <v>3561.5941585952651</v>
      </c>
      <c r="AI615" s="35">
        <v>7633.2107548912245</v>
      </c>
      <c r="AJ615" s="35">
        <v>10469.11592364689</v>
      </c>
      <c r="AK615" s="35">
        <v>2319.1775688703578</v>
      </c>
      <c r="AL615" s="35">
        <v>5089.9194661073325</v>
      </c>
      <c r="AM615" s="35">
        <v>8902.3380020032673</v>
      </c>
      <c r="AN615" s="38">
        <v>0.12852096524208351</v>
      </c>
      <c r="AO615" s="38">
        <v>0.12153994050547831</v>
      </c>
      <c r="AP615" s="38">
        <v>9.424682491927025E-2</v>
      </c>
      <c r="AQ615" s="36">
        <v>16.823695982444562</v>
      </c>
      <c r="AR615" s="36">
        <v>10.406535093193968</v>
      </c>
      <c r="AS615" s="36">
        <v>12.166338871782287</v>
      </c>
      <c r="AT615" s="36">
        <v>15.338404836472879</v>
      </c>
      <c r="AU615" s="36">
        <v>32.438392050993933</v>
      </c>
      <c r="AV615" s="36">
        <v>99.230174261740757</v>
      </c>
      <c r="AW615" s="36">
        <v>103.09388468639756</v>
      </c>
      <c r="AX615" s="36">
        <v>76.118833300715622</v>
      </c>
      <c r="AY615" s="36">
        <v>46.520359375970742</v>
      </c>
      <c r="AZ615" s="40">
        <v>0.99326968638149249</v>
      </c>
      <c r="BA615" s="40">
        <v>0.99266680478534042</v>
      </c>
      <c r="BB615" s="40">
        <v>0.98765041388559294</v>
      </c>
      <c r="BC615" s="40">
        <v>0.9933862740644116</v>
      </c>
      <c r="BD615" s="40">
        <v>0.99362693412597314</v>
      </c>
      <c r="BE615" s="40">
        <v>0.98885347037605054</v>
      </c>
      <c r="BF615" s="36">
        <v>93.369980356097287</v>
      </c>
      <c r="BG615" s="36">
        <v>98.732975761651872</v>
      </c>
      <c r="BH615" s="36">
        <v>127.32524422206197</v>
      </c>
      <c r="BJ615" s="41"/>
      <c r="BK615" s="41"/>
      <c r="BL615" s="35">
        <v>32.939998626708984</v>
      </c>
      <c r="BM615" s="35">
        <v>23</v>
      </c>
      <c r="BN615" s="35">
        <v>10.899999618530273</v>
      </c>
      <c r="BO615" s="35">
        <v>2569.3198928833008</v>
      </c>
      <c r="BP615" s="35">
        <v>1104</v>
      </c>
      <c r="BQ615" s="35">
        <v>261.59999084472656</v>
      </c>
      <c r="BR615" s="35">
        <v>3934.9198837280273</v>
      </c>
      <c r="BS615" s="34">
        <v>84.552968581517533</v>
      </c>
      <c r="BT615" s="35">
        <v>23</v>
      </c>
      <c r="BU615" s="35">
        <v>55</v>
      </c>
      <c r="BV615" s="35">
        <v>162</v>
      </c>
      <c r="BW615" s="35">
        <v>51</v>
      </c>
      <c r="BX615" s="37"/>
      <c r="BY615" s="40">
        <v>0.97827812208988552</v>
      </c>
      <c r="CA615" s="38">
        <v>0.12080317487471971</v>
      </c>
      <c r="CB615" s="38">
        <v>0.12428373383800356</v>
      </c>
      <c r="CC615" s="36">
        <v>38.407856345176697</v>
      </c>
      <c r="CD615" s="36">
        <v>39.396569947420815</v>
      </c>
      <c r="CE615" s="35">
        <v>91.934773646530942</v>
      </c>
      <c r="CF615" s="36">
        <v>33.16892535133708</v>
      </c>
      <c r="CG615" s="42">
        <v>0.97827812208988552</v>
      </c>
      <c r="CH615" s="35">
        <v>3534.2096165004823</v>
      </c>
      <c r="CI615" s="42">
        <v>0.99020691915860748</v>
      </c>
      <c r="CJ615" s="42">
        <v>0.99273803669397365</v>
      </c>
      <c r="CK615" s="43">
        <v>0.85007500191863905</v>
      </c>
      <c r="CM615" s="39"/>
      <c r="CN615" s="35"/>
      <c r="CO615" s="42">
        <v>0.99131974148077162</v>
      </c>
      <c r="CQ615" s="37">
        <v>0.88652709867413548</v>
      </c>
    </row>
    <row r="616" spans="1:95" ht="11.25" customHeight="1">
      <c r="A616" s="33">
        <v>44114</v>
      </c>
      <c r="B616" s="34">
        <v>136.39571340878805</v>
      </c>
      <c r="C616" s="35">
        <v>120.00383313496908</v>
      </c>
      <c r="D616" s="35">
        <v>120.00383313496908</v>
      </c>
      <c r="E616" s="35">
        <v>110.3649622698625</v>
      </c>
      <c r="F616" s="34">
        <v>98.595856666564941</v>
      </c>
      <c r="G616" s="36">
        <v>13.943994800249735</v>
      </c>
      <c r="H616" s="34">
        <v>13.943994800249735</v>
      </c>
      <c r="I616" s="34">
        <v>3462.2229665120444</v>
      </c>
      <c r="J616" s="35">
        <v>971.37788518529464</v>
      </c>
      <c r="K616" s="35">
        <v>230.17431691235774</v>
      </c>
      <c r="L616" s="34">
        <v>611.35522333780921</v>
      </c>
      <c r="M616" s="34">
        <v>38.011692086855568</v>
      </c>
      <c r="N616" s="35">
        <v>17.142527803876042</v>
      </c>
      <c r="O616" s="35">
        <v>40.993001270138357</v>
      </c>
      <c r="P616" s="35">
        <v>120.74302192295298</v>
      </c>
      <c r="Q616" s="34">
        <v>9480.2970479329433</v>
      </c>
      <c r="R616" s="34">
        <v>277.31740156809491</v>
      </c>
      <c r="U616" s="36">
        <v>28.547489731400105</v>
      </c>
      <c r="V616" s="38">
        <v>0.88761080109377943</v>
      </c>
      <c r="W616" s="36">
        <v>30.721663491180021</v>
      </c>
      <c r="X616" s="35">
        <v>4073.5781898498535</v>
      </c>
      <c r="Y616" s="34">
        <v>2260.6707644143921</v>
      </c>
      <c r="Z616" s="35">
        <v>1812.9074254354616</v>
      </c>
      <c r="AA616" s="34">
        <v>841.52954025016697</v>
      </c>
      <c r="AB616" s="34">
        <v>16.39188027381897</v>
      </c>
      <c r="AC616" s="34">
        <v>9.6388708651065826</v>
      </c>
      <c r="AD616" s="34">
        <v>11.767268518606821</v>
      </c>
      <c r="AE616" s="39">
        <v>14.905521523611377</v>
      </c>
      <c r="AF616" s="39">
        <v>10.407620198413872</v>
      </c>
      <c r="AG616" s="39">
        <v>4.9323067909790943</v>
      </c>
      <c r="AH616" s="35">
        <v>3702.4754952480575</v>
      </c>
      <c r="AI616" s="35">
        <v>7928.9262037828175</v>
      </c>
      <c r="AJ616" s="35">
        <v>10868.695361881715</v>
      </c>
      <c r="AK616" s="35">
        <v>2411.637237953667</v>
      </c>
      <c r="AL616" s="35">
        <v>5289.4409713930518</v>
      </c>
      <c r="AM616" s="35">
        <v>9244.8025345891238</v>
      </c>
      <c r="AN616" s="38">
        <v>0.12934957381879106</v>
      </c>
      <c r="AO616" s="38">
        <v>0.1231752315779264</v>
      </c>
      <c r="AP616" s="38">
        <v>9.7469885292681524E-2</v>
      </c>
      <c r="AQ616" s="36">
        <v>16.741953809846667</v>
      </c>
      <c r="AR616" s="36">
        <v>10.136337445072256</v>
      </c>
      <c r="AS616" s="36">
        <v>12.012489748081704</v>
      </c>
      <c r="AT616" s="36">
        <v>16.175981696971693</v>
      </c>
      <c r="AU616" s="36">
        <v>34.231732860777029</v>
      </c>
      <c r="AV616" s="36">
        <v>104.78970655747277</v>
      </c>
      <c r="AW616" s="36">
        <v>102.28330492087987</v>
      </c>
      <c r="AX616" s="36">
        <v>74.998163051551487</v>
      </c>
      <c r="AY616" s="36">
        <v>44.916117104633138</v>
      </c>
      <c r="AZ616" s="40">
        <v>0.99289174692856297</v>
      </c>
      <c r="BA616" s="40">
        <v>0.99225003143208501</v>
      </c>
      <c r="BB616" s="40">
        <v>0.98693936171473673</v>
      </c>
      <c r="BC616" s="40">
        <v>0.99329253113096838</v>
      </c>
      <c r="BD616" s="40">
        <v>0.99352828908651925</v>
      </c>
      <c r="BE616" s="40">
        <v>0.98866501408057061</v>
      </c>
      <c r="BF616" s="36">
        <v>92.771855721852546</v>
      </c>
      <c r="BG616" s="36">
        <v>97.422183390889259</v>
      </c>
      <c r="BH616" s="36">
        <v>123.11494944275896</v>
      </c>
      <c r="BJ616" s="41"/>
      <c r="BK616" s="41"/>
      <c r="BL616" s="35">
        <v>32.939998626708984</v>
      </c>
      <c r="BM616" s="35">
        <v>23</v>
      </c>
      <c r="BN616" s="35">
        <v>10.899999618530273</v>
      </c>
      <c r="BO616" s="35">
        <v>2569.3198928833008</v>
      </c>
      <c r="BP616" s="35">
        <v>1104</v>
      </c>
      <c r="BQ616" s="35">
        <v>261.59999084472656</v>
      </c>
      <c r="BR616" s="35">
        <v>3934.9198837280273</v>
      </c>
      <c r="BS616" s="34">
        <v>84.625498533248901</v>
      </c>
      <c r="BT616" s="35">
        <v>23</v>
      </c>
      <c r="BU616" s="35">
        <v>55</v>
      </c>
      <c r="BV616" s="35">
        <v>162</v>
      </c>
      <c r="BW616" s="35">
        <v>51</v>
      </c>
      <c r="BX616" s="37"/>
      <c r="BY616" s="40">
        <v>0.97706360177704532</v>
      </c>
      <c r="CA616" s="38">
        <v>0.12227303413753685</v>
      </c>
      <c r="CB616" s="38">
        <v>0.12549785624681389</v>
      </c>
      <c r="CC616" s="36">
        <v>37.798019657532372</v>
      </c>
      <c r="CD616" s="36">
        <v>38.890781003000626</v>
      </c>
      <c r="CE616" s="35">
        <v>90.813110638983915</v>
      </c>
      <c r="CF616" s="36">
        <v>34.997131462707053</v>
      </c>
      <c r="CG616" s="42">
        <v>0.97706360177704532</v>
      </c>
      <c r="CH616" s="35">
        <v>3673.3278053493627</v>
      </c>
      <c r="CI616" s="42">
        <v>0.98965197387733816</v>
      </c>
      <c r="CJ616" s="42">
        <v>0.99262757094868104</v>
      </c>
      <c r="CK616" s="43">
        <v>0.84992181447231707</v>
      </c>
      <c r="CM616" s="39"/>
      <c r="CN616" s="35"/>
      <c r="CO616" s="42">
        <v>0.99084130265572601</v>
      </c>
      <c r="CQ616" s="37">
        <v>0.88761080109377943</v>
      </c>
    </row>
    <row r="617" spans="1:95" ht="11.25" customHeight="1">
      <c r="A617" s="33">
        <v>44113</v>
      </c>
      <c r="B617" s="34">
        <v>134.88334401448569</v>
      </c>
      <c r="C617" s="35">
        <v>118.54841822385789</v>
      </c>
      <c r="D617" s="35">
        <v>118.54841822385789</v>
      </c>
      <c r="E617" s="35">
        <v>108.98147514462472</v>
      </c>
      <c r="F617" s="34">
        <v>97.047715425491333</v>
      </c>
      <c r="G617" s="36">
        <v>13.863989422718683</v>
      </c>
      <c r="H617" s="34">
        <v>13.863989422718683</v>
      </c>
      <c r="I617" s="34">
        <v>3471.2536036173501</v>
      </c>
      <c r="J617" s="35">
        <v>973.91156405522179</v>
      </c>
      <c r="K617" s="35">
        <v>230.77468862356827</v>
      </c>
      <c r="L617" s="34">
        <v>612.76878420511878</v>
      </c>
      <c r="M617" s="34">
        <v>40.091424544652305</v>
      </c>
      <c r="N617" s="35">
        <v>18.080446363274568</v>
      </c>
      <c r="O617" s="35">
        <v>43.235849999134835</v>
      </c>
      <c r="P617" s="35">
        <v>127.34923090654262</v>
      </c>
      <c r="Q617" s="34">
        <v>9449.5343526204433</v>
      </c>
      <c r="R617" s="34">
        <v>274.27422428131104</v>
      </c>
      <c r="U617" s="36">
        <v>28.854582574632431</v>
      </c>
      <c r="V617" s="38">
        <v>0.87861302598901758</v>
      </c>
      <c r="W617" s="36">
        <v>32.402536854410542</v>
      </c>
      <c r="X617" s="35">
        <v>4084.0223878224688</v>
      </c>
      <c r="Y617" s="34">
        <v>2266.5673509385601</v>
      </c>
      <c r="Z617" s="35">
        <v>1817.4550368839086</v>
      </c>
      <c r="AA617" s="34">
        <v>843.54347282868707</v>
      </c>
      <c r="AB617" s="34">
        <v>16.334925790627796</v>
      </c>
      <c r="AC617" s="34">
        <v>9.5669430792331696</v>
      </c>
      <c r="AD617" s="34">
        <v>11.668815155824026</v>
      </c>
      <c r="AE617" s="39">
        <v>14.944400116078418</v>
      </c>
      <c r="AF617" s="39">
        <v>10.43476675773452</v>
      </c>
      <c r="AG617" s="39">
        <v>4.9451718990764633</v>
      </c>
      <c r="AH617" s="35">
        <v>3695.5289180393174</v>
      </c>
      <c r="AI617" s="35">
        <v>7912.2771578842621</v>
      </c>
      <c r="AJ617" s="35">
        <v>10844.156791138917</v>
      </c>
      <c r="AK617" s="35">
        <v>2407.481569832928</v>
      </c>
      <c r="AL617" s="35">
        <v>5278.999897764058</v>
      </c>
      <c r="AM617" s="35">
        <v>9224.6986243864012</v>
      </c>
      <c r="AN617" s="38">
        <v>0.13012595442885383</v>
      </c>
      <c r="AO617" s="38">
        <v>0.12436050237773223</v>
      </c>
      <c r="AP617" s="38">
        <v>9.9507752091671703E-2</v>
      </c>
      <c r="AQ617" s="36">
        <v>16.620249434132056</v>
      </c>
      <c r="AR617" s="36">
        <v>10.023508574489169</v>
      </c>
      <c r="AS617" s="36">
        <v>11.869956391307436</v>
      </c>
      <c r="AT617" s="36">
        <v>16.961345949983588</v>
      </c>
      <c r="AU617" s="36">
        <v>35.902745538442694</v>
      </c>
      <c r="AV617" s="36">
        <v>109.92709024035315</v>
      </c>
      <c r="AW617" s="36">
        <v>100.90488607910484</v>
      </c>
      <c r="AX617" s="36">
        <v>73.722137022698007</v>
      </c>
      <c r="AY617" s="36">
        <v>43.663858894940041</v>
      </c>
      <c r="AZ617" s="40">
        <v>0.9924898920972719</v>
      </c>
      <c r="BA617" s="40">
        <v>0.99180984072050316</v>
      </c>
      <c r="BB617" s="40">
        <v>0.98619475431209402</v>
      </c>
      <c r="BC617" s="40">
        <v>0.99295473487210917</v>
      </c>
      <c r="BD617" s="40">
        <v>0.99319894937795894</v>
      </c>
      <c r="BE617" s="40">
        <v>0.9880833949469362</v>
      </c>
      <c r="BF617" s="36">
        <v>92.218343778304288</v>
      </c>
      <c r="BG617" s="36">
        <v>96.493659727678121</v>
      </c>
      <c r="BH617" s="36">
        <v>120.59361956991027</v>
      </c>
      <c r="BJ617" s="41"/>
      <c r="BK617" s="41"/>
      <c r="BL617" s="35">
        <v>32.939998626708984</v>
      </c>
      <c r="BM617" s="35">
        <v>23</v>
      </c>
      <c r="BN617" s="35">
        <v>10.899999618530273</v>
      </c>
      <c r="BO617" s="35">
        <v>2569.3198928833008</v>
      </c>
      <c r="BP617" s="35">
        <v>1104</v>
      </c>
      <c r="BQ617" s="35">
        <v>261.59999084472656</v>
      </c>
      <c r="BR617" s="35">
        <v>3934.9198837280273</v>
      </c>
      <c r="BS617" s="34">
        <v>83.135635296503708</v>
      </c>
      <c r="BT617" s="35">
        <v>23</v>
      </c>
      <c r="BU617" s="35">
        <v>55</v>
      </c>
      <c r="BV617" s="35">
        <v>162</v>
      </c>
      <c r="BW617" s="35">
        <v>51</v>
      </c>
      <c r="BX617" s="37"/>
      <c r="BY617" s="40">
        <v>0.97576977093033479</v>
      </c>
      <c r="CA617" s="38">
        <v>0.12338209739854578</v>
      </c>
      <c r="CB617" s="38">
        <v>0.12647282274122515</v>
      </c>
      <c r="CC617" s="36">
        <v>37.57068402568499</v>
      </c>
      <c r="CD617" s="36">
        <v>38.513714399928659</v>
      </c>
      <c r="CE617" s="35">
        <v>89.471264257620547</v>
      </c>
      <c r="CF617" s="36">
        <v>36.702788196609212</v>
      </c>
      <c r="CG617" s="42">
        <v>0.97576977093033479</v>
      </c>
      <c r="CH617" s="35">
        <v>3666.3484081586375</v>
      </c>
      <c r="CI617" s="42">
        <v>0.98906502599277313</v>
      </c>
      <c r="CJ617" s="42">
        <v>0.99225346912595347</v>
      </c>
      <c r="CK617" s="43">
        <v>0.84995949433768003</v>
      </c>
      <c r="CM617" s="39"/>
      <c r="CN617" s="35"/>
      <c r="CO617" s="42">
        <v>0.99039493482081697</v>
      </c>
      <c r="CQ617" s="37">
        <v>0.87861302598901758</v>
      </c>
    </row>
    <row r="618" spans="1:95" ht="11.25" customHeight="1">
      <c r="A618" s="33">
        <v>44112</v>
      </c>
      <c r="B618" s="34">
        <v>133.16166607538858</v>
      </c>
      <c r="C618" s="35">
        <v>116.7877359787623</v>
      </c>
      <c r="D618" s="35">
        <v>116.7877359787623</v>
      </c>
      <c r="E618" s="35">
        <v>107.39848933617273</v>
      </c>
      <c r="F618" s="34">
        <v>95.569125334421798</v>
      </c>
      <c r="G618" s="36">
        <v>14.006891588370005</v>
      </c>
      <c r="H618" s="34">
        <v>14.006891588370005</v>
      </c>
      <c r="I618" s="34">
        <v>3471.3726806640625</v>
      </c>
      <c r="J618" s="35">
        <v>946.39749200929361</v>
      </c>
      <c r="K618" s="35">
        <v>233.32821604453014</v>
      </c>
      <c r="L618" s="34">
        <v>613.33645757039392</v>
      </c>
      <c r="M618" s="34">
        <v>44.081069032351174</v>
      </c>
      <c r="N618" s="35">
        <v>19.879697798903472</v>
      </c>
      <c r="O618" s="35">
        <v>47.538407779986557</v>
      </c>
      <c r="P618" s="35">
        <v>140.02221927923313</v>
      </c>
      <c r="Q618" s="34">
        <v>9564.7197977701817</v>
      </c>
      <c r="R618" s="34">
        <v>269.32221412658691</v>
      </c>
      <c r="U618" s="36">
        <v>28.790366473021336</v>
      </c>
      <c r="V618" s="38">
        <v>0.8804854652151296</v>
      </c>
      <c r="W618" s="36">
        <v>35.495645423413912</v>
      </c>
      <c r="X618" s="35">
        <v>4084.7091382344565</v>
      </c>
      <c r="Y618" s="34">
        <v>2291.6469726102387</v>
      </c>
      <c r="Z618" s="35">
        <v>1793.0621656242176</v>
      </c>
      <c r="AA618" s="34">
        <v>846.66467361492403</v>
      </c>
      <c r="AB618" s="34">
        <v>16.373930096626282</v>
      </c>
      <c r="AC618" s="34">
        <v>9.3892466425895691</v>
      </c>
      <c r="AD618" s="34">
        <v>11.702981273333231</v>
      </c>
      <c r="AE618" s="39">
        <v>15.109760258968608</v>
      </c>
      <c r="AF618" s="39">
        <v>10.139973128671004</v>
      </c>
      <c r="AG618" s="39">
        <v>4.9998903438113595</v>
      </c>
      <c r="AH618" s="35">
        <v>3797.2795615495161</v>
      </c>
      <c r="AI618" s="35">
        <v>7988.7212671066582</v>
      </c>
      <c r="AJ618" s="35">
        <v>10974.558688795863</v>
      </c>
      <c r="AK618" s="35">
        <v>2455.4758183061845</v>
      </c>
      <c r="AL618" s="35">
        <v>5382.8333693859258</v>
      </c>
      <c r="AM618" s="35">
        <v>9324.1442634090508</v>
      </c>
      <c r="AN618" s="38">
        <v>0.13466896792553412</v>
      </c>
      <c r="AO618" s="38">
        <v>0.12502633638868357</v>
      </c>
      <c r="AP618" s="38">
        <v>0.10593652923770043</v>
      </c>
      <c r="AQ618" s="36">
        <v>16.760825411310091</v>
      </c>
      <c r="AR618" s="36">
        <v>9.9564791485378432</v>
      </c>
      <c r="AS618" s="36">
        <v>11.859621860915258</v>
      </c>
      <c r="AT618" s="36">
        <v>18.526436512054019</v>
      </c>
      <c r="AU618" s="36">
        <v>37.70054430445154</v>
      </c>
      <c r="AV618" s="36">
        <v>121.15803054194954</v>
      </c>
      <c r="AW618" s="36">
        <v>98.789828836169022</v>
      </c>
      <c r="AX618" s="36">
        <v>71.409746261067809</v>
      </c>
      <c r="AY618" s="36">
        <v>41.556305526278166</v>
      </c>
      <c r="AZ618" s="40">
        <v>0.99190393256952658</v>
      </c>
      <c r="BA618" s="40">
        <v>0.99116851581355758</v>
      </c>
      <c r="BB618" s="40">
        <v>0.98498283431448763</v>
      </c>
      <c r="BC618" s="40">
        <v>0.99245505234711151</v>
      </c>
      <c r="BD618" s="40">
        <v>0.99299615245033068</v>
      </c>
      <c r="BE618" s="40">
        <v>0.9870059892769556</v>
      </c>
      <c r="BF618" s="36">
        <v>89.107388174501054</v>
      </c>
      <c r="BG618" s="36">
        <v>95.97977791410473</v>
      </c>
      <c r="BH618" s="36">
        <v>113.27537428637477</v>
      </c>
      <c r="BJ618" s="41"/>
      <c r="BK618" s="41"/>
      <c r="BL618" s="35">
        <v>32.939998626708984</v>
      </c>
      <c r="BM618" s="35">
        <v>22.105625450611115</v>
      </c>
      <c r="BN618" s="35">
        <v>10.899999618530273</v>
      </c>
      <c r="BO618" s="35">
        <v>2569.3198928833008</v>
      </c>
      <c r="BP618" s="35">
        <v>1061.0700216293335</v>
      </c>
      <c r="BQ618" s="35">
        <v>261.59999084472656</v>
      </c>
      <c r="BR618" s="35">
        <v>3891.9899053573608</v>
      </c>
      <c r="BS618" s="34">
        <v>81.5077965259552</v>
      </c>
      <c r="BT618" s="35">
        <v>23</v>
      </c>
      <c r="BU618" s="35">
        <v>55</v>
      </c>
      <c r="BV618" s="35">
        <v>162</v>
      </c>
      <c r="BW618" s="35">
        <v>51</v>
      </c>
      <c r="BX618" s="37"/>
      <c r="BY618" s="40">
        <v>0.97373066007329534</v>
      </c>
      <c r="CA618" s="38">
        <v>0.12698613564368855</v>
      </c>
      <c r="CB618" s="38">
        <v>0.13010885513422818</v>
      </c>
      <c r="CC618" s="36">
        <v>37.46615801254908</v>
      </c>
      <c r="CD618" s="36">
        <v>38.576926420763186</v>
      </c>
      <c r="CE618" s="35">
        <v>87.324935697702827</v>
      </c>
      <c r="CF618" s="36">
        <v>39.910432539589578</v>
      </c>
      <c r="CG618" s="42">
        <v>0.97373066007329534</v>
      </c>
      <c r="CH618" s="35">
        <v>3715.2362651784529</v>
      </c>
      <c r="CI618" s="42">
        <v>0.98813505632319898</v>
      </c>
      <c r="CJ618" s="42">
        <v>0.99175635428891673</v>
      </c>
      <c r="CK618" s="43">
        <v>0.84984574499336374</v>
      </c>
      <c r="CM618" s="39"/>
      <c r="CN618" s="35"/>
      <c r="CO618" s="42">
        <v>0.9895554990585822</v>
      </c>
      <c r="CQ618" s="37">
        <v>0.8804854652151296</v>
      </c>
    </row>
    <row r="619" spans="1:95" ht="11.25" customHeight="1">
      <c r="A619" s="33">
        <v>44111</v>
      </c>
      <c r="B619" s="34">
        <v>130.37034177780151</v>
      </c>
      <c r="C619" s="35">
        <v>114.10103172063828</v>
      </c>
      <c r="D619" s="35">
        <v>114.10103172063828</v>
      </c>
      <c r="E619" s="35">
        <v>104.76905047893524</v>
      </c>
      <c r="F619" s="34">
        <v>92.93159929911296</v>
      </c>
      <c r="G619" s="36">
        <v>13.898160388072332</v>
      </c>
      <c r="H619" s="34">
        <v>13.898160388072332</v>
      </c>
      <c r="I619" s="34">
        <v>3471.7179972330728</v>
      </c>
      <c r="J619" s="35">
        <v>941.32290902298905</v>
      </c>
      <c r="K619" s="35">
        <v>233.82905878550611</v>
      </c>
      <c r="L619" s="34">
        <v>613.12981541951501</v>
      </c>
      <c r="M619" s="34">
        <v>44.461434841156006</v>
      </c>
      <c r="N619" s="35">
        <v>20.051235320521336</v>
      </c>
      <c r="O619" s="35">
        <v>47.948606201246669</v>
      </c>
      <c r="P619" s="35">
        <v>141.23044008367202</v>
      </c>
      <c r="Q619" s="34">
        <v>9619.3221842447911</v>
      </c>
      <c r="R619" s="34">
        <v>262.43588431676227</v>
      </c>
      <c r="U619" s="36">
        <v>28.911201291614109</v>
      </c>
      <c r="V619" s="38">
        <v>0.87696607662595605</v>
      </c>
      <c r="W619" s="36">
        <v>35.77706724269747</v>
      </c>
      <c r="X619" s="35">
        <v>4084.8478126525879</v>
      </c>
      <c r="Y619" s="34">
        <v>2296.5660294245777</v>
      </c>
      <c r="Z619" s="35">
        <v>1788.28178322801</v>
      </c>
      <c r="AA619" s="34">
        <v>846.95887420502117</v>
      </c>
      <c r="AB619" s="34">
        <v>16.269310057163239</v>
      </c>
      <c r="AC619" s="34">
        <v>9.3319812417030334</v>
      </c>
      <c r="AD619" s="34">
        <v>11.593615978956223</v>
      </c>
      <c r="AE619" s="39">
        <v>15.142193600601612</v>
      </c>
      <c r="AF619" s="39">
        <v>10.085602596674883</v>
      </c>
      <c r="AG619" s="39">
        <v>5.0106226882608453</v>
      </c>
      <c r="AH619" s="35">
        <v>3827.0794235717035</v>
      </c>
      <c r="AI619" s="35">
        <v>8027.2626000271603</v>
      </c>
      <c r="AJ619" s="35">
        <v>11034.755354640845</v>
      </c>
      <c r="AK619" s="35">
        <v>2471.0043908921293</v>
      </c>
      <c r="AL619" s="35">
        <v>5417.9308518175203</v>
      </c>
      <c r="AM619" s="35">
        <v>9372.0448574858565</v>
      </c>
      <c r="AN619" s="38">
        <v>0.13820575130040277</v>
      </c>
      <c r="AO619" s="38">
        <v>0.12876869377272609</v>
      </c>
      <c r="AP619" s="38">
        <v>0.11325675689143465</v>
      </c>
      <c r="AQ619" s="36">
        <v>16.673480139428261</v>
      </c>
      <c r="AR619" s="36">
        <v>9.9210344304082092</v>
      </c>
      <c r="AS619" s="36">
        <v>11.74773593810276</v>
      </c>
      <c r="AT619" s="36">
        <v>18.534343875717482</v>
      </c>
      <c r="AU619" s="36">
        <v>37.426749001389837</v>
      </c>
      <c r="AV619" s="36">
        <v>121.35285840535268</v>
      </c>
      <c r="AW619" s="36">
        <v>96.082760583289527</v>
      </c>
      <c r="AX619" s="36">
        <v>68.686969483633064</v>
      </c>
      <c r="AY619" s="36">
        <v>38.798092413940857</v>
      </c>
      <c r="AZ619" s="40">
        <v>0.99188539065554548</v>
      </c>
      <c r="BA619" s="40">
        <v>0.99115001510490641</v>
      </c>
      <c r="BB619" s="40">
        <v>0.98493066964240295</v>
      </c>
      <c r="BC619" s="40">
        <v>0.99249926712229508</v>
      </c>
      <c r="BD619" s="40">
        <v>0.99309205856903204</v>
      </c>
      <c r="BE619" s="40">
        <v>0.98705161357519289</v>
      </c>
      <c r="BF619" s="36">
        <v>86.827066797798508</v>
      </c>
      <c r="BG619" s="36">
        <v>93.190352782328716</v>
      </c>
      <c r="BH619" s="36">
        <v>105.95394331750933</v>
      </c>
      <c r="BJ619" s="41"/>
      <c r="BK619" s="41"/>
      <c r="BL619" s="35">
        <v>32.939998626708984</v>
      </c>
      <c r="BM619" s="35">
        <v>21.940000534057617</v>
      </c>
      <c r="BN619" s="35">
        <v>10.899999618530273</v>
      </c>
      <c r="BO619" s="35">
        <v>2569.3198928833008</v>
      </c>
      <c r="BP619" s="35">
        <v>1053.1200256347656</v>
      </c>
      <c r="BQ619" s="35">
        <v>261.59999084472656</v>
      </c>
      <c r="BR619" s="35">
        <v>3884.039909362793</v>
      </c>
      <c r="BS619" s="34">
        <v>79.06323377291362</v>
      </c>
      <c r="BT619" s="35">
        <v>23</v>
      </c>
      <c r="BU619" s="35">
        <v>55</v>
      </c>
      <c r="BV619" s="35">
        <v>162</v>
      </c>
      <c r="BW619" s="35">
        <v>51</v>
      </c>
      <c r="BX619" s="37"/>
      <c r="BY619" s="40">
        <v>0.97364011116765758</v>
      </c>
      <c r="CA619" s="38">
        <v>0.13119405378611135</v>
      </c>
      <c r="CB619" s="38">
        <v>0.13396660562768592</v>
      </c>
      <c r="CC619" s="36">
        <v>37.194907277822495</v>
      </c>
      <c r="CD619" s="36">
        <v>38.342250507939227</v>
      </c>
      <c r="CE619" s="35">
        <v>84.591216610738059</v>
      </c>
      <c r="CF619" s="36">
        <v>39.887451080689623</v>
      </c>
      <c r="CG619" s="42">
        <v>0.97364011116765758</v>
      </c>
      <c r="CH619" s="35">
        <v>3734.8377982473198</v>
      </c>
      <c r="CI619" s="42">
        <v>0.9880954843977372</v>
      </c>
      <c r="CJ619" s="42">
        <v>0.9918173358177147</v>
      </c>
      <c r="CK619" s="43">
        <v>0.8499014299821942</v>
      </c>
      <c r="CM619" s="39"/>
      <c r="CN619" s="35"/>
      <c r="CO619" s="42">
        <v>0.98956151327225628</v>
      </c>
      <c r="CQ619" s="37">
        <v>0.87696607662595605</v>
      </c>
    </row>
    <row r="620" spans="1:95" ht="11.25" customHeight="1">
      <c r="A620" s="33">
        <v>44110</v>
      </c>
      <c r="B620" s="34">
        <v>124.20047219594319</v>
      </c>
      <c r="C620" s="35">
        <v>107.91981655359268</v>
      </c>
      <c r="D620" s="35">
        <v>107.91981655359268</v>
      </c>
      <c r="E620" s="35">
        <v>98.72566143671672</v>
      </c>
      <c r="F620" s="34">
        <v>86.853501637776688</v>
      </c>
      <c r="G620" s="36">
        <v>13.764242082834244</v>
      </c>
      <c r="H620" s="34">
        <v>13.764242082834244</v>
      </c>
      <c r="I620" s="34">
        <v>3472.6139475504556</v>
      </c>
      <c r="J620" s="35">
        <v>1081.8054465000921</v>
      </c>
      <c r="K620" s="35">
        <v>131.27203914945196</v>
      </c>
      <c r="L620" s="34">
        <v>613.374595006307</v>
      </c>
      <c r="M620" s="34">
        <v>58.218943476676941</v>
      </c>
      <c r="N620" s="35">
        <v>22.317261666059494</v>
      </c>
      <c r="O620" s="35">
        <v>72.652389880269766</v>
      </c>
      <c r="P620" s="35">
        <v>252.70660152845085</v>
      </c>
      <c r="Q620" s="34">
        <v>9362.9076843261719</v>
      </c>
      <c r="R620" s="34">
        <v>245.87902816136679</v>
      </c>
      <c r="U620" s="36">
        <v>29.026955145376697</v>
      </c>
      <c r="V620" s="38">
        <v>0.87361049308892291</v>
      </c>
      <c r="W620" s="36">
        <v>46.707100436991503</v>
      </c>
      <c r="X620" s="35">
        <v>4085.9885425567627</v>
      </c>
      <c r="Y620" s="34">
        <v>2259.5364619009115</v>
      </c>
      <c r="Z620" s="35">
        <v>1826.452080655851</v>
      </c>
      <c r="AA620" s="34">
        <v>744.64663415575899</v>
      </c>
      <c r="AB620" s="34">
        <v>16.280655642350514</v>
      </c>
      <c r="AC620" s="34">
        <v>9.194155116875967</v>
      </c>
      <c r="AD620" s="34">
        <v>11.760644515355429</v>
      </c>
      <c r="AE620" s="39">
        <v>14.898042605940077</v>
      </c>
      <c r="AF620" s="39">
        <v>11.590772641072414</v>
      </c>
      <c r="AG620" s="39">
        <v>2.8129722674882562</v>
      </c>
      <c r="AH620" s="35">
        <v>3670.3220178372958</v>
      </c>
      <c r="AI620" s="35">
        <v>8896.9334328534806</v>
      </c>
      <c r="AJ620" s="35">
        <v>10746.937153673993</v>
      </c>
      <c r="AK620" s="35">
        <v>2399.0151164408794</v>
      </c>
      <c r="AL620" s="35">
        <v>5531.9364848072046</v>
      </c>
      <c r="AM620" s="35">
        <v>9763.7558554279967</v>
      </c>
      <c r="AN620" s="38">
        <v>0.14395242768750538</v>
      </c>
      <c r="AO620" s="38">
        <v>0.16263223428443102</v>
      </c>
      <c r="AP620" s="38">
        <v>7.8088173276330247E-2</v>
      </c>
      <c r="AQ620" s="36">
        <v>16.518978911789496</v>
      </c>
      <c r="AR620" s="36">
        <v>10.1425515297075</v>
      </c>
      <c r="AS620" s="36">
        <v>13.285423548266182</v>
      </c>
      <c r="AT620" s="36">
        <v>20.825382449016281</v>
      </c>
      <c r="AU620" s="36">
        <v>63.58546887216751</v>
      </c>
      <c r="AV620" s="36">
        <v>116.56402364249369</v>
      </c>
      <c r="AW620" s="36">
        <v>90.412413018059581</v>
      </c>
      <c r="AX620" s="36">
        <v>62.262076437685792</v>
      </c>
      <c r="AY620" s="36">
        <v>31.470093184914731</v>
      </c>
      <c r="AZ620" s="40">
        <v>0.99069732345031292</v>
      </c>
      <c r="BA620" s="40">
        <v>0.98686673462723207</v>
      </c>
      <c r="BB620" s="40">
        <v>0.97411789015720185</v>
      </c>
      <c r="BC620" s="40">
        <v>0.99131919498701948</v>
      </c>
      <c r="BD620" s="40">
        <v>0.98850574856620332</v>
      </c>
      <c r="BE620" s="40">
        <v>0.98806155895656778</v>
      </c>
      <c r="BF620" s="36">
        <v>83.36087270476483</v>
      </c>
      <c r="BG620" s="36">
        <v>73.786110439907887</v>
      </c>
      <c r="BH620" s="36">
        <v>153.6724384310497</v>
      </c>
      <c r="BJ620" s="41"/>
      <c r="BK620" s="41"/>
      <c r="BL620" s="35">
        <v>34.629374384880066</v>
      </c>
      <c r="BM620" s="35">
        <v>26.941875239213307</v>
      </c>
      <c r="BN620" s="35">
        <v>6.5385414958000183</v>
      </c>
      <c r="BO620" s="35">
        <v>2701.0912020206451</v>
      </c>
      <c r="BP620" s="35">
        <v>1293.2100114822388</v>
      </c>
      <c r="BQ620" s="35">
        <v>156.92499589920044</v>
      </c>
      <c r="BR620" s="35">
        <v>4151.2262094020844</v>
      </c>
      <c r="BS620" s="34">
        <v>73.085261742273971</v>
      </c>
      <c r="BT620" s="35">
        <v>23</v>
      </c>
      <c r="BU620" s="35">
        <v>74.875</v>
      </c>
      <c r="BV620" s="35">
        <v>260.4375</v>
      </c>
      <c r="BW620" s="35">
        <v>60</v>
      </c>
      <c r="BX620" s="37"/>
      <c r="BY620" s="40">
        <v>0.96477959328457685</v>
      </c>
      <c r="CA620" s="38">
        <v>0.13939168509273356</v>
      </c>
      <c r="CB620" s="38">
        <v>0.14728184515432885</v>
      </c>
      <c r="CC620" s="36">
        <v>37.235455274581909</v>
      </c>
      <c r="CD620" s="36">
        <v>39.94695398976318</v>
      </c>
      <c r="CE620" s="35">
        <v>78.997501169957076</v>
      </c>
      <c r="CF620" s="36">
        <v>53.203317365344496</v>
      </c>
      <c r="CG620" s="42">
        <v>0.96477959328457685</v>
      </c>
      <c r="CH620" s="35">
        <v>3653.4004296835928</v>
      </c>
      <c r="CI620" s="42">
        <v>0.98406445047642399</v>
      </c>
      <c r="CJ620" s="42">
        <v>0.9898976703674861</v>
      </c>
      <c r="CK620" s="43">
        <v>0.84988342756769097</v>
      </c>
      <c r="CM620" s="39"/>
      <c r="CN620" s="35"/>
      <c r="CO620" s="42">
        <v>0.98607677083535294</v>
      </c>
      <c r="CQ620" s="37">
        <v>0.87361049308892291</v>
      </c>
    </row>
    <row r="621" spans="1:95" ht="11.25" customHeight="1">
      <c r="A621" s="33">
        <v>44109</v>
      </c>
      <c r="B621" s="34">
        <v>115.73348582874645</v>
      </c>
      <c r="C621" s="35">
        <v>99.545475699684843</v>
      </c>
      <c r="D621" s="35">
        <v>99.545475699684843</v>
      </c>
      <c r="E621" s="35">
        <v>90.518600377169534</v>
      </c>
      <c r="F621" s="34">
        <v>78.566363247958094</v>
      </c>
      <c r="G621" s="36">
        <v>13.681158672679555</v>
      </c>
      <c r="H621" s="34">
        <v>13.681158672679555</v>
      </c>
      <c r="I621" s="34">
        <v>3473.693425958807</v>
      </c>
      <c r="J621" s="35">
        <v>1183.3461121398134</v>
      </c>
      <c r="K621" s="35">
        <v>57.258682845474844</v>
      </c>
      <c r="L621" s="34">
        <v>614.569413618608</v>
      </c>
      <c r="M621" s="34">
        <v>95.525278958407313</v>
      </c>
      <c r="N621" s="35">
        <v>32.79225994094579</v>
      </c>
      <c r="O621" s="35">
        <v>129.74328933156812</v>
      </c>
      <c r="P621" s="35">
        <v>480.47789565646661</v>
      </c>
      <c r="Q621" s="34">
        <v>9233.8486328125</v>
      </c>
      <c r="R621" s="34">
        <v>227.96121354536578</v>
      </c>
      <c r="U621" s="36">
        <v>29.059560719986411</v>
      </c>
      <c r="V621" s="38">
        <v>0.87266807416927561</v>
      </c>
      <c r="W621" s="36">
        <v>73.198967245149902</v>
      </c>
      <c r="X621" s="35">
        <v>4088.262839577415</v>
      </c>
      <c r="Y621" s="34">
        <v>2233.0886309735188</v>
      </c>
      <c r="Z621" s="35">
        <v>1855.1742086038962</v>
      </c>
      <c r="AA621" s="34">
        <v>671.82809646408282</v>
      </c>
      <c r="AB621" s="34">
        <v>16.188010129061613</v>
      </c>
      <c r="AC621" s="34">
        <v>9.0268753225153144</v>
      </c>
      <c r="AD621" s="34">
        <v>11.651982567527078</v>
      </c>
      <c r="AE621" s="39">
        <v>14.723661303122103</v>
      </c>
      <c r="AF621" s="39">
        <v>12.678708344355144</v>
      </c>
      <c r="AG621" s="39">
        <v>1.2269717752601754</v>
      </c>
      <c r="AH621" s="35">
        <v>3418.1579515871081</v>
      </c>
      <c r="AI621" s="35">
        <v>9210.3133052620014</v>
      </c>
      <c r="AJ621" s="35">
        <v>10023.6614249945</v>
      </c>
      <c r="AK621" s="35">
        <v>2258.3519447728186</v>
      </c>
      <c r="AL621" s="35">
        <v>5387.6241835455348</v>
      </c>
      <c r="AM621" s="35">
        <v>9605.518563257061</v>
      </c>
      <c r="AN621" s="38">
        <v>0.15512239432064406</v>
      </c>
      <c r="AO621" s="38">
        <v>0.20094456269081515</v>
      </c>
      <c r="AP621" s="38">
        <v>4.242883234753602E-2</v>
      </c>
      <c r="AQ621" s="36">
        <v>16.296654695153318</v>
      </c>
      <c r="AR621" s="36">
        <v>10.219802667975491</v>
      </c>
      <c r="AS621" s="36">
        <v>14.277138096535021</v>
      </c>
      <c r="AT621" s="36">
        <v>32.090955004827308</v>
      </c>
      <c r="AU621" s="36">
        <v>127.39918204615843</v>
      </c>
      <c r="AV621" s="36">
        <v>98.156218697954117</v>
      </c>
      <c r="AW621" s="36">
        <v>82.830523667376724</v>
      </c>
      <c r="AX621" s="36">
        <v>55.061474894677801</v>
      </c>
      <c r="AY621" s="36">
        <v>25.236119801881276</v>
      </c>
      <c r="AZ621" s="40">
        <v>0.98547956175880969</v>
      </c>
      <c r="BA621" s="40">
        <v>0.97591827400882558</v>
      </c>
      <c r="BB621" s="40">
        <v>0.9499789738063299</v>
      </c>
      <c r="BC621" s="40">
        <v>0.98579010013071477</v>
      </c>
      <c r="BD621" s="40">
        <v>0.97635336510010262</v>
      </c>
      <c r="BE621" s="40">
        <v>0.98978126812711398</v>
      </c>
      <c r="BF621" s="36">
        <v>77.358269594495368</v>
      </c>
      <c r="BG621" s="36">
        <v>59.717963199949281</v>
      </c>
      <c r="BH621" s="36">
        <v>282.82654355669251</v>
      </c>
      <c r="BJ621" s="41"/>
      <c r="BK621" s="41"/>
      <c r="BL621" s="35">
        <v>36</v>
      </c>
      <c r="BM621" s="35">
        <v>31</v>
      </c>
      <c r="BN621" s="35">
        <v>3</v>
      </c>
      <c r="BO621" s="35">
        <v>2808</v>
      </c>
      <c r="BP621" s="35">
        <v>1488</v>
      </c>
      <c r="BQ621" s="35">
        <v>72</v>
      </c>
      <c r="BR621" s="35">
        <v>4368</v>
      </c>
      <c r="BS621" s="34">
        <v>65.040098710493609</v>
      </c>
      <c r="BT621" s="35">
        <v>23</v>
      </c>
      <c r="BU621" s="35">
        <v>91</v>
      </c>
      <c r="BV621" s="35">
        <v>337</v>
      </c>
      <c r="BW621" s="35">
        <v>67</v>
      </c>
      <c r="BX621" s="37"/>
      <c r="BY621" s="40">
        <v>0.93911730411759331</v>
      </c>
      <c r="CA621" s="38">
        <v>0.15175451828340153</v>
      </c>
      <c r="CB621" s="38">
        <v>0.16887455779883795</v>
      </c>
      <c r="CC621" s="36">
        <v>36.866868019104004</v>
      </c>
      <c r="CD621" s="36">
        <v>40.793595459663827</v>
      </c>
      <c r="CE621" s="35">
        <v>71.840334540536944</v>
      </c>
      <c r="CF621" s="36">
        <v>92.492628044502311</v>
      </c>
      <c r="CG621" s="42">
        <v>0.93911730411759331</v>
      </c>
      <c r="CH621" s="35">
        <v>3445.4749044396381</v>
      </c>
      <c r="CI621" s="42">
        <v>0.97227514882336852</v>
      </c>
      <c r="CJ621" s="42">
        <v>0.98340893180034294</v>
      </c>
      <c r="CK621" s="43">
        <v>0.84967468146394098</v>
      </c>
      <c r="CM621" s="39"/>
      <c r="CN621" s="35"/>
      <c r="CO621" s="42">
        <v>0.97579481656264333</v>
      </c>
      <c r="CQ621" s="37">
        <v>0.87266807416927561</v>
      </c>
    </row>
    <row r="622" spans="1:95" ht="11.25" customHeight="1">
      <c r="A622" s="33">
        <v>44108</v>
      </c>
      <c r="B622" s="34"/>
      <c r="F622" s="34"/>
      <c r="H622" s="34"/>
      <c r="I622" s="34"/>
      <c r="J622" s="35"/>
      <c r="K622" s="35"/>
      <c r="L622" s="34"/>
      <c r="M622" s="34"/>
      <c r="N622" s="35"/>
      <c r="O622" s="35"/>
      <c r="P622" s="35"/>
      <c r="Q622" s="34"/>
      <c r="R622" s="34"/>
      <c r="U622" s="36"/>
      <c r="V622" s="38"/>
      <c r="W622" s="36"/>
      <c r="X622" s="35"/>
      <c r="Y622" s="34"/>
      <c r="Z622" s="35"/>
      <c r="AA622" s="34"/>
      <c r="AB622" s="34"/>
      <c r="AC622" s="34"/>
      <c r="AD622" s="34"/>
      <c r="AE622" s="39"/>
      <c r="AF622" s="39"/>
      <c r="AG622" s="39"/>
      <c r="AH622" s="35"/>
      <c r="AI622" s="35"/>
      <c r="AJ622" s="35"/>
      <c r="AK622" s="35"/>
      <c r="AL622" s="35"/>
      <c r="AM622" s="35"/>
      <c r="AN622" s="38"/>
      <c r="AO622" s="38"/>
      <c r="AP622" s="38"/>
      <c r="AQ622" s="36"/>
      <c r="AR622" s="36"/>
      <c r="AS622" s="36"/>
      <c r="AT622" s="36"/>
      <c r="AU622" s="36"/>
      <c r="AV622" s="36"/>
      <c r="AW622" s="36"/>
      <c r="AX622" s="36"/>
      <c r="AY622" s="36"/>
      <c r="AZ622" s="40"/>
      <c r="BA622" s="40"/>
      <c r="BB622" s="40"/>
      <c r="BC622" s="40"/>
      <c r="BD622" s="40"/>
      <c r="BE622" s="40"/>
      <c r="BF622" s="36"/>
      <c r="BG622" s="36"/>
      <c r="BH622" s="36"/>
      <c r="BJ622" s="41"/>
      <c r="BK622" s="41"/>
      <c r="BL622" s="35"/>
      <c r="BM622" s="35"/>
      <c r="BN622" s="35"/>
      <c r="BO622" s="35"/>
      <c r="BP622" s="35"/>
      <c r="BQ622" s="35"/>
      <c r="BR622" s="35"/>
      <c r="BS622" s="34"/>
      <c r="BT622" s="35"/>
      <c r="BU622" s="35"/>
      <c r="BV622" s="35"/>
      <c r="BW622" s="35"/>
      <c r="BX622" s="37"/>
      <c r="BY622" s="40"/>
      <c r="CA622" s="38"/>
      <c r="CB622" s="38"/>
      <c r="CC622" s="36"/>
      <c r="CD622" s="36"/>
      <c r="CE622" s="35"/>
      <c r="CF622" s="36"/>
      <c r="CG622" s="42"/>
      <c r="CH622" s="35"/>
      <c r="CI622" s="42"/>
      <c r="CJ622" s="42"/>
      <c r="CK622" s="43"/>
      <c r="CM622" s="39"/>
      <c r="CN622" s="35"/>
      <c r="CO622" s="42"/>
    </row>
    <row r="623" spans="1:95" ht="11.25" customHeight="1">
      <c r="A623" s="33">
        <v>44107</v>
      </c>
      <c r="B623" s="34"/>
      <c r="F623" s="34"/>
      <c r="H623" s="34"/>
      <c r="I623" s="34"/>
      <c r="J623" s="35"/>
      <c r="K623" s="35"/>
      <c r="L623" s="34"/>
      <c r="M623" s="34"/>
      <c r="N623" s="35"/>
      <c r="O623" s="35"/>
      <c r="P623" s="35"/>
      <c r="Q623" s="34"/>
      <c r="R623" s="34"/>
      <c r="U623" s="36"/>
      <c r="V623" s="38"/>
      <c r="W623" s="36"/>
      <c r="X623" s="35"/>
      <c r="Y623" s="34"/>
      <c r="Z623" s="35"/>
      <c r="AA623" s="34"/>
      <c r="AB623" s="34"/>
      <c r="AC623" s="34"/>
      <c r="AD623" s="34"/>
      <c r="AE623" s="39"/>
      <c r="AF623" s="39"/>
      <c r="AG623" s="39"/>
      <c r="AH623" s="35"/>
      <c r="AI623" s="35"/>
      <c r="AJ623" s="35"/>
      <c r="AK623" s="35"/>
      <c r="AL623" s="35"/>
      <c r="AM623" s="35"/>
      <c r="AN623" s="38"/>
      <c r="AO623" s="38"/>
      <c r="AP623" s="38"/>
      <c r="AQ623" s="36"/>
      <c r="AR623" s="36"/>
      <c r="AS623" s="36"/>
      <c r="AT623" s="36"/>
      <c r="AU623" s="36"/>
      <c r="AV623" s="36"/>
      <c r="AW623" s="36"/>
      <c r="AX623" s="36"/>
      <c r="AY623" s="36"/>
      <c r="AZ623" s="40"/>
      <c r="BA623" s="40"/>
      <c r="BB623" s="40"/>
      <c r="BC623" s="40"/>
      <c r="BD623" s="40"/>
      <c r="BE623" s="40"/>
      <c r="BF623" s="36"/>
      <c r="BG623" s="36"/>
      <c r="BH623" s="36"/>
      <c r="BJ623" s="41"/>
      <c r="BK623" s="41"/>
      <c r="BL623" s="35"/>
      <c r="BM623" s="35"/>
      <c r="BN623" s="35"/>
      <c r="BO623" s="35"/>
      <c r="BP623" s="35"/>
      <c r="BQ623" s="35"/>
      <c r="BR623" s="35"/>
      <c r="BS623" s="34"/>
      <c r="BT623" s="35"/>
      <c r="BU623" s="35"/>
      <c r="BV623" s="35"/>
      <c r="BW623" s="35"/>
      <c r="BX623" s="37"/>
      <c r="BY623" s="40"/>
      <c r="CA623" s="38"/>
      <c r="CB623" s="38"/>
      <c r="CC623" s="36"/>
      <c r="CD623" s="36"/>
      <c r="CE623" s="35"/>
      <c r="CF623" s="36"/>
      <c r="CG623" s="42"/>
      <c r="CH623" s="35"/>
      <c r="CI623" s="42"/>
      <c r="CJ623" s="42"/>
      <c r="CK623" s="43"/>
      <c r="CM623" s="39"/>
      <c r="CN623" s="35"/>
      <c r="CO623" s="42"/>
    </row>
    <row r="624" spans="1:95" ht="11.25" customHeight="1">
      <c r="A624" s="33">
        <v>44106</v>
      </c>
      <c r="B624" s="34"/>
      <c r="F624" s="34"/>
      <c r="H624" s="34"/>
      <c r="I624" s="34"/>
      <c r="J624" s="35"/>
      <c r="K624" s="35"/>
      <c r="L624" s="34"/>
      <c r="M624" s="34"/>
      <c r="N624" s="35"/>
      <c r="O624" s="35"/>
      <c r="P624" s="35"/>
      <c r="Q624" s="34"/>
      <c r="R624" s="34"/>
      <c r="U624" s="36"/>
      <c r="V624" s="38"/>
      <c r="W624" s="36"/>
      <c r="X624" s="35"/>
      <c r="Y624" s="34"/>
      <c r="Z624" s="35"/>
      <c r="AA624" s="34"/>
      <c r="AB624" s="34"/>
      <c r="AC624" s="34"/>
      <c r="AD624" s="34"/>
      <c r="AE624" s="39"/>
      <c r="AF624" s="39"/>
      <c r="AG624" s="39"/>
      <c r="AH624" s="35"/>
      <c r="AI624" s="35"/>
      <c r="AJ624" s="35"/>
      <c r="AK624" s="35"/>
      <c r="AL624" s="35"/>
      <c r="AM624" s="35"/>
      <c r="AN624" s="38"/>
      <c r="AO624" s="38"/>
      <c r="AP624" s="38"/>
      <c r="AQ624" s="36"/>
      <c r="AR624" s="36"/>
      <c r="AS624" s="36"/>
      <c r="AT624" s="36"/>
      <c r="AU624" s="36"/>
      <c r="AV624" s="36"/>
      <c r="AW624" s="36"/>
      <c r="AX624" s="36"/>
      <c r="AY624" s="36"/>
      <c r="AZ624" s="40"/>
      <c r="BA624" s="40"/>
      <c r="BB624" s="40"/>
      <c r="BC624" s="40"/>
      <c r="BD624" s="40"/>
      <c r="BE624" s="40"/>
      <c r="BF624" s="36"/>
      <c r="BG624" s="36"/>
      <c r="BH624" s="36"/>
      <c r="BJ624" s="41"/>
      <c r="BK624" s="41"/>
      <c r="BL624" s="35"/>
      <c r="BM624" s="35"/>
      <c r="BN624" s="35"/>
      <c r="BO624" s="35"/>
      <c r="BP624" s="35"/>
      <c r="BQ624" s="35"/>
      <c r="BR624" s="35"/>
      <c r="BS624" s="34"/>
      <c r="BT624" s="35"/>
      <c r="BU624" s="35"/>
      <c r="BV624" s="35"/>
      <c r="BW624" s="35"/>
      <c r="BX624" s="37"/>
      <c r="BY624" s="40"/>
      <c r="CA624" s="38"/>
      <c r="CB624" s="38"/>
      <c r="CC624" s="36"/>
      <c r="CD624" s="36"/>
      <c r="CE624" s="35"/>
      <c r="CF624" s="36"/>
      <c r="CG624" s="42"/>
      <c r="CH624" s="35"/>
      <c r="CI624" s="42"/>
      <c r="CJ624" s="42"/>
      <c r="CK624" s="43"/>
      <c r="CM624" s="39"/>
      <c r="CN624" s="35"/>
      <c r="CO624" s="42"/>
    </row>
    <row r="625" spans="1:95" ht="11.25" customHeight="1">
      <c r="A625" s="33">
        <v>44105</v>
      </c>
      <c r="B625" s="34"/>
      <c r="F625" s="34"/>
      <c r="H625" s="34"/>
      <c r="I625" s="34"/>
      <c r="J625" s="35"/>
      <c r="K625" s="35"/>
      <c r="L625" s="34"/>
      <c r="M625" s="34"/>
      <c r="N625" s="35"/>
      <c r="O625" s="35"/>
      <c r="P625" s="35"/>
      <c r="Q625" s="34"/>
      <c r="R625" s="34"/>
      <c r="U625" s="36"/>
      <c r="V625" s="38"/>
      <c r="W625" s="36"/>
      <c r="X625" s="35"/>
      <c r="Y625" s="34"/>
      <c r="Z625" s="35"/>
      <c r="AA625" s="34"/>
      <c r="AB625" s="34"/>
      <c r="AC625" s="34"/>
      <c r="AD625" s="34"/>
      <c r="AE625" s="39"/>
      <c r="AF625" s="39"/>
      <c r="AG625" s="39"/>
      <c r="AH625" s="35"/>
      <c r="AI625" s="35"/>
      <c r="AJ625" s="35"/>
      <c r="AK625" s="35"/>
      <c r="AL625" s="35"/>
      <c r="AM625" s="35"/>
      <c r="AN625" s="38"/>
      <c r="AO625" s="38"/>
      <c r="AP625" s="38"/>
      <c r="AQ625" s="36"/>
      <c r="AR625" s="36"/>
      <c r="AS625" s="36"/>
      <c r="AT625" s="36"/>
      <c r="AU625" s="36"/>
      <c r="AV625" s="36"/>
      <c r="AW625" s="36"/>
      <c r="AX625" s="36"/>
      <c r="AY625" s="36"/>
      <c r="AZ625" s="40"/>
      <c r="BA625" s="40"/>
      <c r="BB625" s="40"/>
      <c r="BC625" s="40"/>
      <c r="BD625" s="40"/>
      <c r="BE625" s="40"/>
      <c r="BF625" s="36"/>
      <c r="BG625" s="36"/>
      <c r="BH625" s="36"/>
      <c r="BJ625" s="41"/>
      <c r="BK625" s="41"/>
      <c r="BL625" s="35"/>
      <c r="BM625" s="35"/>
      <c r="BN625" s="35"/>
      <c r="BO625" s="35"/>
      <c r="BP625" s="35"/>
      <c r="BQ625" s="35"/>
      <c r="BR625" s="35"/>
      <c r="BS625" s="34"/>
      <c r="BT625" s="35"/>
      <c r="BU625" s="35"/>
      <c r="BV625" s="35"/>
      <c r="BW625" s="35"/>
      <c r="BX625" s="37"/>
      <c r="BY625" s="40"/>
      <c r="CA625" s="38"/>
      <c r="CB625" s="38"/>
      <c r="CC625" s="36"/>
      <c r="CD625" s="36"/>
      <c r="CE625" s="35"/>
      <c r="CF625" s="36"/>
      <c r="CG625" s="42"/>
      <c r="CH625" s="35"/>
      <c r="CI625" s="42"/>
      <c r="CJ625" s="42"/>
      <c r="CK625" s="43"/>
      <c r="CM625" s="39"/>
      <c r="CN625" s="35"/>
      <c r="CO625" s="42"/>
    </row>
    <row r="626" spans="1:95" ht="11.25" customHeight="1">
      <c r="A626" s="33">
        <v>44104</v>
      </c>
      <c r="B626" s="34"/>
      <c r="F626" s="34"/>
      <c r="H626" s="34"/>
      <c r="I626" s="34"/>
      <c r="J626" s="35"/>
      <c r="K626" s="35"/>
      <c r="L626" s="34"/>
      <c r="M626" s="34"/>
      <c r="N626" s="35"/>
      <c r="O626" s="35"/>
      <c r="P626" s="35"/>
      <c r="Q626" s="34"/>
      <c r="R626" s="34"/>
      <c r="U626" s="36"/>
      <c r="V626" s="38"/>
      <c r="W626" s="36"/>
      <c r="X626" s="35"/>
      <c r="Y626" s="34"/>
      <c r="Z626" s="35"/>
      <c r="AA626" s="34"/>
      <c r="AB626" s="34"/>
      <c r="AC626" s="34"/>
      <c r="AD626" s="34"/>
      <c r="AE626" s="39"/>
      <c r="AF626" s="39"/>
      <c r="AG626" s="39"/>
      <c r="AH626" s="35"/>
      <c r="AI626" s="35"/>
      <c r="AJ626" s="35"/>
      <c r="AK626" s="35"/>
      <c r="AL626" s="35"/>
      <c r="AM626" s="35"/>
      <c r="AN626" s="38"/>
      <c r="AO626" s="38"/>
      <c r="AP626" s="38"/>
      <c r="AQ626" s="36"/>
      <c r="AR626" s="36"/>
      <c r="AS626" s="36"/>
      <c r="AT626" s="36"/>
      <c r="AU626" s="36"/>
      <c r="AV626" s="36"/>
      <c r="AW626" s="36"/>
      <c r="AX626" s="36"/>
      <c r="AY626" s="36"/>
      <c r="AZ626" s="40"/>
      <c r="BA626" s="40"/>
      <c r="BB626" s="40"/>
      <c r="BC626" s="40"/>
      <c r="BD626" s="40"/>
      <c r="BE626" s="40"/>
      <c r="BF626" s="36"/>
      <c r="BG626" s="36"/>
      <c r="BH626" s="36"/>
      <c r="BJ626" s="41"/>
      <c r="BK626" s="41"/>
      <c r="BL626" s="35"/>
      <c r="BM626" s="35"/>
      <c r="BN626" s="35"/>
      <c r="BO626" s="35"/>
      <c r="BP626" s="35"/>
      <c r="BQ626" s="35"/>
      <c r="BR626" s="35"/>
      <c r="BS626" s="34"/>
      <c r="BT626" s="35"/>
      <c r="BU626" s="35"/>
      <c r="BV626" s="35"/>
      <c r="BW626" s="35"/>
      <c r="BX626" s="37"/>
      <c r="BY626" s="40"/>
      <c r="CA626" s="38"/>
      <c r="CB626" s="38"/>
      <c r="CC626" s="36"/>
      <c r="CD626" s="36"/>
      <c r="CE626" s="35"/>
      <c r="CF626" s="36"/>
      <c r="CG626" s="42"/>
      <c r="CH626" s="35"/>
      <c r="CI626" s="42"/>
      <c r="CJ626" s="42"/>
      <c r="CK626" s="43"/>
      <c r="CM626" s="39"/>
      <c r="CN626" s="35"/>
      <c r="CO626" s="42"/>
    </row>
    <row r="627" spans="1:95" ht="11.25" customHeight="1">
      <c r="A627" s="33">
        <v>44103</v>
      </c>
      <c r="B627" s="34"/>
      <c r="F627" s="34"/>
      <c r="H627" s="34"/>
      <c r="I627" s="34"/>
      <c r="J627" s="35"/>
      <c r="K627" s="35"/>
      <c r="L627" s="34"/>
      <c r="M627" s="34"/>
      <c r="N627" s="35"/>
      <c r="O627" s="35"/>
      <c r="P627" s="35"/>
      <c r="Q627" s="34"/>
      <c r="R627" s="34"/>
      <c r="U627" s="36"/>
      <c r="V627" s="38"/>
      <c r="W627" s="36"/>
      <c r="X627" s="35"/>
      <c r="Y627" s="34"/>
      <c r="Z627" s="35"/>
      <c r="AA627" s="34"/>
      <c r="AB627" s="34"/>
      <c r="AC627" s="34"/>
      <c r="AD627" s="34"/>
      <c r="AE627" s="39"/>
      <c r="AF627" s="39"/>
      <c r="AG627" s="39"/>
      <c r="AH627" s="35"/>
      <c r="AI627" s="35"/>
      <c r="AJ627" s="35"/>
      <c r="AK627" s="35"/>
      <c r="AL627" s="35"/>
      <c r="AM627" s="35"/>
      <c r="AN627" s="38"/>
      <c r="AO627" s="38"/>
      <c r="AP627" s="38"/>
      <c r="AQ627" s="36"/>
      <c r="AR627" s="36"/>
      <c r="AS627" s="36"/>
      <c r="AT627" s="36"/>
      <c r="AU627" s="36"/>
      <c r="AV627" s="36"/>
      <c r="AW627" s="36"/>
      <c r="AX627" s="36"/>
      <c r="AY627" s="36"/>
      <c r="AZ627" s="40"/>
      <c r="BA627" s="40"/>
      <c r="BB627" s="40"/>
      <c r="BC627" s="40"/>
      <c r="BD627" s="40"/>
      <c r="BE627" s="40"/>
      <c r="BF627" s="36"/>
      <c r="BG627" s="36"/>
      <c r="BH627" s="36"/>
      <c r="BJ627" s="41"/>
      <c r="BK627" s="41"/>
      <c r="BL627" s="35"/>
      <c r="BM627" s="35"/>
      <c r="BN627" s="35"/>
      <c r="BO627" s="35"/>
      <c r="BP627" s="35"/>
      <c r="BQ627" s="35"/>
      <c r="BR627" s="35"/>
      <c r="BS627" s="34"/>
      <c r="BT627" s="35"/>
      <c r="BU627" s="35"/>
      <c r="BV627" s="35"/>
      <c r="BW627" s="35"/>
      <c r="BX627" s="37"/>
      <c r="BY627" s="40"/>
      <c r="CA627" s="38"/>
      <c r="CB627" s="38"/>
      <c r="CC627" s="36"/>
      <c r="CD627" s="36"/>
      <c r="CE627" s="35"/>
      <c r="CF627" s="36"/>
      <c r="CG627" s="42"/>
      <c r="CH627" s="35"/>
      <c r="CI627" s="42"/>
      <c r="CJ627" s="42"/>
      <c r="CK627" s="43"/>
      <c r="CM627" s="39"/>
      <c r="CN627" s="35"/>
      <c r="CO627" s="42"/>
    </row>
    <row r="628" spans="1:95" ht="11.25" customHeight="1">
      <c r="A628" s="33">
        <v>44102</v>
      </c>
      <c r="B628" s="34"/>
      <c r="F628" s="34"/>
      <c r="H628" s="34"/>
      <c r="I628" s="34"/>
      <c r="J628" s="35"/>
      <c r="K628" s="35"/>
      <c r="L628" s="34"/>
      <c r="M628" s="34"/>
      <c r="N628" s="35"/>
      <c r="O628" s="35"/>
      <c r="P628" s="35"/>
      <c r="Q628" s="34"/>
      <c r="R628" s="34"/>
      <c r="U628" s="36"/>
      <c r="V628" s="38"/>
      <c r="W628" s="36"/>
      <c r="X628" s="35"/>
      <c r="Y628" s="34"/>
      <c r="Z628" s="35"/>
      <c r="AA628" s="34"/>
      <c r="AB628" s="34"/>
      <c r="AC628" s="34"/>
      <c r="AD628" s="34"/>
      <c r="AE628" s="39"/>
      <c r="AF628" s="39"/>
      <c r="AG628" s="39"/>
      <c r="AH628" s="35"/>
      <c r="AI628" s="35"/>
      <c r="AJ628" s="35"/>
      <c r="AK628" s="35"/>
      <c r="AL628" s="35"/>
      <c r="AM628" s="35"/>
      <c r="AN628" s="38"/>
      <c r="AO628" s="38"/>
      <c r="AP628" s="38"/>
      <c r="AQ628" s="36"/>
      <c r="AR628" s="36"/>
      <c r="AS628" s="36"/>
      <c r="AT628" s="36"/>
      <c r="AU628" s="36"/>
      <c r="AV628" s="36"/>
      <c r="AW628" s="36"/>
      <c r="AX628" s="36"/>
      <c r="AY628" s="36"/>
      <c r="AZ628" s="40"/>
      <c r="BA628" s="40"/>
      <c r="BB628" s="40"/>
      <c r="BC628" s="40"/>
      <c r="BD628" s="40"/>
      <c r="BE628" s="40"/>
      <c r="BF628" s="36"/>
      <c r="BG628" s="36"/>
      <c r="BH628" s="36"/>
      <c r="BJ628" s="41"/>
      <c r="BK628" s="41"/>
      <c r="BL628" s="35"/>
      <c r="BM628" s="35"/>
      <c r="BN628" s="35"/>
      <c r="BO628" s="35"/>
      <c r="BP628" s="35"/>
      <c r="BQ628" s="35"/>
      <c r="BR628" s="35"/>
      <c r="BS628" s="34"/>
      <c r="BT628" s="35"/>
      <c r="BU628" s="35"/>
      <c r="BV628" s="35"/>
      <c r="BW628" s="35"/>
      <c r="BX628" s="37"/>
      <c r="BY628" s="40"/>
      <c r="CA628" s="38"/>
      <c r="CB628" s="38"/>
      <c r="CC628" s="36"/>
      <c r="CD628" s="36"/>
      <c r="CE628" s="35"/>
      <c r="CF628" s="36"/>
      <c r="CG628" s="42"/>
      <c r="CH628" s="35"/>
      <c r="CI628" s="42"/>
      <c r="CJ628" s="42"/>
      <c r="CK628" s="43"/>
      <c r="CM628" s="39"/>
      <c r="CN628" s="35"/>
      <c r="CO628" s="42"/>
    </row>
    <row r="629" spans="1:95" ht="11.25" customHeight="1">
      <c r="A629" s="33">
        <v>44101</v>
      </c>
      <c r="B629" s="34"/>
      <c r="F629" s="34"/>
      <c r="H629" s="34"/>
      <c r="I629" s="34"/>
      <c r="J629" s="35"/>
      <c r="K629" s="35"/>
      <c r="L629" s="34"/>
      <c r="M629" s="34"/>
      <c r="N629" s="35"/>
      <c r="O629" s="35"/>
      <c r="P629" s="35"/>
      <c r="Q629" s="34"/>
      <c r="R629" s="34"/>
      <c r="U629" s="36"/>
      <c r="V629" s="38"/>
      <c r="W629" s="36"/>
      <c r="X629" s="35"/>
      <c r="Y629" s="34"/>
      <c r="Z629" s="35"/>
      <c r="AA629" s="34"/>
      <c r="AB629" s="34"/>
      <c r="AC629" s="34"/>
      <c r="AD629" s="34"/>
      <c r="AE629" s="39"/>
      <c r="AF629" s="39"/>
      <c r="AG629" s="39"/>
      <c r="AH629" s="35"/>
      <c r="AI629" s="35"/>
      <c r="AJ629" s="35"/>
      <c r="AK629" s="35"/>
      <c r="AL629" s="35"/>
      <c r="AM629" s="35"/>
      <c r="AN629" s="38"/>
      <c r="AO629" s="38"/>
      <c r="AP629" s="38"/>
      <c r="AQ629" s="36"/>
      <c r="AR629" s="36"/>
      <c r="AS629" s="36"/>
      <c r="AT629" s="36"/>
      <c r="AU629" s="36"/>
      <c r="AV629" s="36"/>
      <c r="AW629" s="36"/>
      <c r="AX629" s="36"/>
      <c r="AY629" s="36"/>
      <c r="AZ629" s="40"/>
      <c r="BA629" s="40"/>
      <c r="BB629" s="40"/>
      <c r="BC629" s="40"/>
      <c r="BD629" s="40"/>
      <c r="BE629" s="40"/>
      <c r="BF629" s="36"/>
      <c r="BG629" s="36"/>
      <c r="BH629" s="36"/>
      <c r="BJ629" s="41"/>
      <c r="BK629" s="41"/>
      <c r="BL629" s="35"/>
      <c r="BM629" s="35"/>
      <c r="BN629" s="35"/>
      <c r="BO629" s="35"/>
      <c r="BP629" s="35"/>
      <c r="BQ629" s="35"/>
      <c r="BR629" s="35"/>
      <c r="BS629" s="34"/>
      <c r="BT629" s="35"/>
      <c r="BU629" s="35"/>
      <c r="BV629" s="35"/>
      <c r="BW629" s="35"/>
      <c r="BX629" s="37"/>
      <c r="BY629" s="40"/>
      <c r="CA629" s="38"/>
      <c r="CB629" s="38"/>
      <c r="CC629" s="36"/>
      <c r="CD629" s="36"/>
      <c r="CE629" s="35"/>
      <c r="CF629" s="36"/>
      <c r="CG629" s="42"/>
      <c r="CH629" s="35"/>
      <c r="CI629" s="42"/>
      <c r="CJ629" s="42"/>
      <c r="CK629" s="43"/>
      <c r="CM629" s="39"/>
      <c r="CN629" s="35"/>
      <c r="CO629" s="42"/>
    </row>
    <row r="630" spans="1:95" ht="11.25" customHeight="1">
      <c r="A630" s="33">
        <v>44100</v>
      </c>
      <c r="B630" s="34">
        <v>182.12948947482639</v>
      </c>
      <c r="C630" s="35">
        <v>157.6587269394486</v>
      </c>
      <c r="D630" s="35">
        <v>157.6587269394486</v>
      </c>
      <c r="E630" s="35">
        <v>146.15402952829996</v>
      </c>
      <c r="F630" s="34">
        <v>133.68066971390337</v>
      </c>
      <c r="G630" s="36">
        <v>13.721074846055773</v>
      </c>
      <c r="H630" s="34">
        <v>13.721074846055773</v>
      </c>
      <c r="I630" s="34">
        <v>3472.2218153211807</v>
      </c>
      <c r="J630" s="35">
        <v>1182.8447942302923</v>
      </c>
      <c r="K630" s="35">
        <v>57.234425527272208</v>
      </c>
      <c r="L630" s="34">
        <v>613.01349329065397</v>
      </c>
      <c r="M630" s="34">
        <v>60.325243349428533</v>
      </c>
      <c r="N630" s="35">
        <v>20.708665627415765</v>
      </c>
      <c r="O630" s="35">
        <v>81.934285743253668</v>
      </c>
      <c r="P630" s="35">
        <v>303.42697027996138</v>
      </c>
      <c r="Q630" s="34">
        <v>9397.0112847222226</v>
      </c>
      <c r="R630" s="34">
        <v>372.62846091941549</v>
      </c>
      <c r="U630" s="36">
        <v>28.829939321235379</v>
      </c>
      <c r="V630" s="38">
        <v>0.89139464432360549</v>
      </c>
      <c r="W630" s="36">
        <v>46.225936842468442</v>
      </c>
      <c r="X630" s="35">
        <v>4085.2353086118346</v>
      </c>
      <c r="Y630" s="34">
        <v>2232.1425955636159</v>
      </c>
      <c r="Z630" s="35">
        <v>1853.0927130482185</v>
      </c>
      <c r="AA630" s="34">
        <v>670.24791881792612</v>
      </c>
      <c r="AB630" s="34">
        <v>24.470762535377784</v>
      </c>
      <c r="AC630" s="34">
        <v>11.504697411148637</v>
      </c>
      <c r="AD630" s="34">
        <v>12.332942644755045</v>
      </c>
      <c r="AE630" s="39">
        <v>14.717423707012852</v>
      </c>
      <c r="AF630" s="39">
        <v>12.673337081038845</v>
      </c>
      <c r="AG630" s="39">
        <v>1.2264519755844043</v>
      </c>
      <c r="AH630" s="35">
        <v>3660.5144667348923</v>
      </c>
      <c r="AI630" s="35">
        <v>9975.9461435492922</v>
      </c>
      <c r="AJ630" s="35">
        <v>10879.027534648643</v>
      </c>
      <c r="AK630" s="35">
        <v>2411.5611278031693</v>
      </c>
      <c r="AL630" s="35">
        <v>5797.0791965583712</v>
      </c>
      <c r="AM630" s="35">
        <v>10414.446590851101</v>
      </c>
      <c r="AN630" s="38">
        <v>9.096619375646843E-2</v>
      </c>
      <c r="AO630" s="38">
        <v>0.1030653061524953</v>
      </c>
      <c r="AP630" s="38">
        <v>1.4453142727986971E-2</v>
      </c>
      <c r="AQ630" s="36">
        <v>24.666794975958222</v>
      </c>
      <c r="AR630" s="36">
        <v>13.053437749440924</v>
      </c>
      <c r="AS630" s="36">
        <v>15.166945608976219</v>
      </c>
      <c r="AT630" s="36">
        <v>19.377317963712144</v>
      </c>
      <c r="AU630" s="36">
        <v>76.34355419960265</v>
      </c>
      <c r="AV630" s="36">
        <v>58.374088621013634</v>
      </c>
      <c r="AW630" s="36">
        <v>144.21877105020295</v>
      </c>
      <c r="AX630" s="36">
        <v>109.60957883374292</v>
      </c>
      <c r="AY630" s="36">
        <v>75.641176672190184</v>
      </c>
      <c r="AZ630" s="40">
        <v>0.99141275525274342</v>
      </c>
      <c r="BA630" s="40">
        <v>0.985866281455686</v>
      </c>
      <c r="BB630" s="40">
        <v>0.97086480134753239</v>
      </c>
      <c r="BC630" s="40">
        <v>0.99196482405512798</v>
      </c>
      <c r="BD630" s="40">
        <v>0.98683068634892446</v>
      </c>
      <c r="BE630" s="40">
        <v>0.99439489289116001</v>
      </c>
      <c r="BF630" s="36">
        <v>131.91713871337728</v>
      </c>
      <c r="BG630" s="36">
        <v>116.43103240041624</v>
      </c>
      <c r="BH630" s="36">
        <v>830.26925187442305</v>
      </c>
      <c r="BJ630" s="41"/>
      <c r="BK630" s="41"/>
      <c r="BL630" s="35">
        <v>36</v>
      </c>
      <c r="BM630" s="35">
        <v>31</v>
      </c>
      <c r="BN630" s="35">
        <v>3</v>
      </c>
      <c r="BO630" s="35">
        <v>2808</v>
      </c>
      <c r="BP630" s="35">
        <v>1488</v>
      </c>
      <c r="BQ630" s="35">
        <v>72</v>
      </c>
      <c r="BR630" s="35">
        <v>4368</v>
      </c>
      <c r="BS630" s="34">
        <v>119.9594297055845</v>
      </c>
      <c r="BT630" s="35">
        <v>23</v>
      </c>
      <c r="BU630" s="35">
        <v>91</v>
      </c>
      <c r="BV630" s="35">
        <v>337</v>
      </c>
      <c r="BW630" s="35">
        <v>67</v>
      </c>
      <c r="BX630" s="37"/>
      <c r="BY630" s="40">
        <v>0.96391494125307386</v>
      </c>
      <c r="CA630" s="38">
        <v>8.2595821558639981E-2</v>
      </c>
      <c r="CB630" s="38">
        <v>9.3826665270030099E-2</v>
      </c>
      <c r="CC630" s="36">
        <v>48.308402591281464</v>
      </c>
      <c r="CD630" s="36">
        <v>52.887178334375363</v>
      </c>
      <c r="CE630" s="35">
        <v>133.94708762229661</v>
      </c>
      <c r="CF630" s="36">
        <v>55.583983972852437</v>
      </c>
      <c r="CG630" s="42">
        <v>0.96391494125307386</v>
      </c>
      <c r="CH630" s="35">
        <v>3696.7851753414457</v>
      </c>
      <c r="CI630" s="42">
        <v>0.98368170167100477</v>
      </c>
      <c r="CJ630" s="42">
        <v>0.99071071100290797</v>
      </c>
      <c r="CK630" s="43">
        <v>0.84994414103922045</v>
      </c>
      <c r="CM630" s="39"/>
      <c r="CN630" s="35"/>
      <c r="CO630" s="42">
        <v>0.98545375391869461</v>
      </c>
      <c r="CQ630" s="37">
        <v>0.89139464432360549</v>
      </c>
    </row>
    <row r="631" spans="1:95" ht="11.25" customHeight="1">
      <c r="A631" s="33">
        <v>44099</v>
      </c>
      <c r="B631" s="34">
        <v>180.77606248855591</v>
      </c>
      <c r="C631" s="35">
        <v>156.62582302093506</v>
      </c>
      <c r="D631" s="35">
        <v>156.62582302093506</v>
      </c>
      <c r="E631" s="35">
        <v>145.3404393096765</v>
      </c>
      <c r="F631" s="34">
        <v>133.24195146560669</v>
      </c>
      <c r="G631" s="36">
        <v>13.930062363545099</v>
      </c>
      <c r="H631" s="34">
        <v>13.930062363545099</v>
      </c>
      <c r="I631" s="34">
        <v>3436.7180252075195</v>
      </c>
      <c r="J631" s="35">
        <v>1170.7500964992648</v>
      </c>
      <c r="K631" s="35">
        <v>56.649198217706363</v>
      </c>
      <c r="L631" s="34">
        <v>606.55905278523767</v>
      </c>
      <c r="M631" s="34">
        <v>63.307977954546608</v>
      </c>
      <c r="N631" s="35">
        <v>21.732589447083164</v>
      </c>
      <c r="O631" s="35">
        <v>85.985462594981215</v>
      </c>
      <c r="P631" s="35">
        <v>318.42968015943592</v>
      </c>
      <c r="Q631" s="34">
        <v>9577.1662190755214</v>
      </c>
      <c r="R631" s="34">
        <v>365.52645079294842</v>
      </c>
      <c r="U631" s="36">
        <v>28.813409363781968</v>
      </c>
      <c r="V631" s="38">
        <v>0.89183147292297282</v>
      </c>
      <c r="W631" s="36">
        <v>48.511542234482825</v>
      </c>
      <c r="X631" s="35">
        <v>4043.2770779927573</v>
      </c>
      <c r="Y631" s="34">
        <v>2209.3187304905482</v>
      </c>
      <c r="Z631" s="35">
        <v>1833.9583475022087</v>
      </c>
      <c r="AA631" s="34">
        <v>663.20825100294405</v>
      </c>
      <c r="AB631" s="34">
        <v>24.15023946762085</v>
      </c>
      <c r="AC631" s="34">
        <v>11.28538371125857</v>
      </c>
      <c r="AD631" s="34">
        <v>12.197135070959726</v>
      </c>
      <c r="AE631" s="39">
        <v>14.566936684553065</v>
      </c>
      <c r="AF631" s="39">
        <v>12.543751033920696</v>
      </c>
      <c r="AG631" s="39">
        <v>1.2139113903794221</v>
      </c>
      <c r="AH631" s="35">
        <v>3739.356107366968</v>
      </c>
      <c r="AI631" s="35">
        <v>10188.588348440817</v>
      </c>
      <c r="AJ631" s="35">
        <v>11110.405560255898</v>
      </c>
      <c r="AK631" s="35">
        <v>2463.6832487172242</v>
      </c>
      <c r="AL631" s="35">
        <v>5921.3990650048972</v>
      </c>
      <c r="AM631" s="35">
        <v>10636.193265429856</v>
      </c>
      <c r="AN631" s="38">
        <v>9.1127594626249142E-2</v>
      </c>
      <c r="AO631" s="38">
        <v>0.1037015821745918</v>
      </c>
      <c r="AP631" s="38">
        <v>1.4674941159778713E-2</v>
      </c>
      <c r="AQ631" s="36">
        <v>24.724260265452369</v>
      </c>
      <c r="AR631" s="36">
        <v>13.006444055368181</v>
      </c>
      <c r="AS631" s="36">
        <v>15.239676342363177</v>
      </c>
      <c r="AT631" s="36">
        <v>19.711317046770997</v>
      </c>
      <c r="AU631" s="36">
        <v>77.672243766197369</v>
      </c>
      <c r="AV631" s="36">
        <v>59.398935727135445</v>
      </c>
      <c r="AW631" s="36">
        <v>142.5611270948497</v>
      </c>
      <c r="AX631" s="36">
        <v>107.87600078971111</v>
      </c>
      <c r="AY631" s="36">
        <v>73.772315097744396</v>
      </c>
      <c r="AZ631" s="40">
        <v>0.99117882160444171</v>
      </c>
      <c r="BA631" s="40">
        <v>0.98547886037555721</v>
      </c>
      <c r="BB631" s="40">
        <v>0.97006168727730746</v>
      </c>
      <c r="BC631" s="40">
        <v>0.99199924866273526</v>
      </c>
      <c r="BD631" s="40">
        <v>0.98688278852455058</v>
      </c>
      <c r="BE631" s="40">
        <v>0.99441539522225542</v>
      </c>
      <c r="BF631" s="36">
        <v>131.68349333938659</v>
      </c>
      <c r="BG631" s="36">
        <v>115.71665299953497</v>
      </c>
      <c r="BH631" s="36">
        <v>817.72048482823016</v>
      </c>
      <c r="BJ631" s="41"/>
      <c r="BK631" s="41"/>
      <c r="BL631" s="35">
        <v>36</v>
      </c>
      <c r="BM631" s="35">
        <v>31</v>
      </c>
      <c r="BN631" s="35">
        <v>3</v>
      </c>
      <c r="BO631" s="35">
        <v>2808</v>
      </c>
      <c r="BP631" s="35">
        <v>1488</v>
      </c>
      <c r="BQ631" s="35">
        <v>72</v>
      </c>
      <c r="BR631" s="35">
        <v>4368</v>
      </c>
      <c r="BS631" s="34">
        <v>119.29740413029988</v>
      </c>
      <c r="BT631" s="35">
        <v>23</v>
      </c>
      <c r="BU631" s="35">
        <v>91</v>
      </c>
      <c r="BV631" s="35">
        <v>337</v>
      </c>
      <c r="BW631" s="35">
        <v>67</v>
      </c>
      <c r="BX631" s="37"/>
      <c r="BY631" s="40">
        <v>0.96293401144557278</v>
      </c>
      <c r="CA631" s="38">
        <v>8.2918846087083525E-2</v>
      </c>
      <c r="CB631" s="38">
        <v>9.4150832360303166E-2</v>
      </c>
      <c r="CC631" s="36">
        <v>47.632758249839142</v>
      </c>
      <c r="CD631" s="36">
        <v>52.970380663183725</v>
      </c>
      <c r="CE631" s="35">
        <v>132.0663956032688</v>
      </c>
      <c r="CF631" s="36">
        <v>56.547861294109524</v>
      </c>
      <c r="CG631" s="42">
        <v>0.96293401144557278</v>
      </c>
      <c r="CH631" s="35">
        <v>3776.2981424533432</v>
      </c>
      <c r="CI631" s="42">
        <v>0.98323543969083504</v>
      </c>
      <c r="CJ631" s="42">
        <v>0.99074856486803942</v>
      </c>
      <c r="CK631" s="43">
        <v>0.84998330782555276</v>
      </c>
      <c r="CM631" s="39"/>
      <c r="CN631" s="35"/>
      <c r="CO631" s="42">
        <v>0.98520150865477019</v>
      </c>
      <c r="CQ631" s="37">
        <v>0.89183147292297282</v>
      </c>
    </row>
    <row r="632" spans="1:95" ht="11.25" customHeight="1">
      <c r="A632" s="33">
        <v>44098</v>
      </c>
      <c r="B632" s="34">
        <v>181.8400648434957</v>
      </c>
      <c r="C632" s="35">
        <v>157.37879592180252</v>
      </c>
      <c r="D632" s="35">
        <v>157.37879592180252</v>
      </c>
      <c r="E632" s="35">
        <v>145.91290159026781</v>
      </c>
      <c r="F632" s="34">
        <v>133.59124906857809</v>
      </c>
      <c r="G632" s="36">
        <v>13.892080068588257</v>
      </c>
      <c r="H632" s="34">
        <v>13.892080068588257</v>
      </c>
      <c r="I632" s="34">
        <v>3465.1790974934897</v>
      </c>
      <c r="J632" s="35">
        <v>1183.679564584322</v>
      </c>
      <c r="K632" s="35">
        <v>88.918726767533499</v>
      </c>
      <c r="L632" s="34">
        <v>612.85477129618323</v>
      </c>
      <c r="M632" s="34">
        <v>63.167699535687767</v>
      </c>
      <c r="N632" s="35">
        <v>20.486302554583236</v>
      </c>
      <c r="O632" s="35">
        <v>73.209251771908043</v>
      </c>
      <c r="P632" s="35">
        <v>375.22381520545468</v>
      </c>
      <c r="Q632" s="34">
        <v>9532.4598693847656</v>
      </c>
      <c r="R632" s="34">
        <v>371.11661815643311</v>
      </c>
      <c r="U632" s="36">
        <v>28.918276186342595</v>
      </c>
      <c r="V632" s="38">
        <v>0.88906464480254088</v>
      </c>
      <c r="W632" s="36">
        <v>47.598865250900886</v>
      </c>
      <c r="X632" s="35">
        <v>4078.0338687896729</v>
      </c>
      <c r="Y632" s="34">
        <v>2192.5808061416346</v>
      </c>
      <c r="Z632" s="35">
        <v>1885.4530626480389</v>
      </c>
      <c r="AA632" s="34">
        <v>701.77349806371672</v>
      </c>
      <c r="AB632" s="34">
        <v>24.461268921693165</v>
      </c>
      <c r="AC632" s="34">
        <v>11.465894331534704</v>
      </c>
      <c r="AD632" s="34">
        <v>12.256594429413477</v>
      </c>
      <c r="AE632" s="39">
        <v>14.456576743790997</v>
      </c>
      <c r="AF632" s="39">
        <v>12.682281049117735</v>
      </c>
      <c r="AG632" s="39">
        <v>1.9054012878757178</v>
      </c>
      <c r="AH632" s="35">
        <v>3662.0557041868642</v>
      </c>
      <c r="AI632" s="35">
        <v>9715.3538379514248</v>
      </c>
      <c r="AJ632" s="35">
        <v>11070.507633538686</v>
      </c>
      <c r="AK632" s="35">
        <v>2438.2468167810193</v>
      </c>
      <c r="AL632" s="35">
        <v>5734.5609656666757</v>
      </c>
      <c r="AM632" s="35">
        <v>10363.455478794511</v>
      </c>
      <c r="AN632" s="38">
        <v>8.9486606038680111E-2</v>
      </c>
      <c r="AO632" s="38">
        <v>0.10302124913294682</v>
      </c>
      <c r="AP632" s="38">
        <v>2.2313631075326846E-2</v>
      </c>
      <c r="AQ632" s="36">
        <v>24.501353208520928</v>
      </c>
      <c r="AR632" s="36">
        <v>12.530539405400155</v>
      </c>
      <c r="AS632" s="36">
        <v>14.536822424927738</v>
      </c>
      <c r="AT632" s="36">
        <v>18.574739583061568</v>
      </c>
      <c r="AU632" s="36">
        <v>68.825826745251149</v>
      </c>
      <c r="AV632" s="36">
        <v>112.40539742017272</v>
      </c>
      <c r="AW632" s="36">
        <v>143.62854774292867</v>
      </c>
      <c r="AX632" s="36">
        <v>109.44701011797306</v>
      </c>
      <c r="AY632" s="36">
        <v>75.918836942889413</v>
      </c>
      <c r="AZ632" s="40">
        <v>0.99159793733202561</v>
      </c>
      <c r="BA632" s="40">
        <v>0.98723367800774664</v>
      </c>
      <c r="BB632" s="40">
        <v>0.96379356132969074</v>
      </c>
      <c r="BC632" s="40">
        <v>0.99238192809061709</v>
      </c>
      <c r="BD632" s="40">
        <v>0.98799806521243427</v>
      </c>
      <c r="BE632" s="40">
        <v>0.98915367585163327</v>
      </c>
      <c r="BF632" s="36">
        <v>134.09828052717816</v>
      </c>
      <c r="BG632" s="36">
        <v>116.48082411148253</v>
      </c>
      <c r="BH632" s="36">
        <v>537.78786426512727</v>
      </c>
      <c r="BJ632" s="41"/>
      <c r="BK632" s="41"/>
      <c r="BL632" s="35">
        <v>34.458333333333336</v>
      </c>
      <c r="BM632" s="35">
        <v>30.229166666666668</v>
      </c>
      <c r="BN632" s="35">
        <v>4.541666666666667</v>
      </c>
      <c r="BO632" s="35">
        <v>2687.75</v>
      </c>
      <c r="BP632" s="35">
        <v>1451</v>
      </c>
      <c r="BQ632" s="35">
        <v>109</v>
      </c>
      <c r="BR632" s="35">
        <v>4247.75</v>
      </c>
      <c r="BS632" s="34">
        <v>119.66697025299072</v>
      </c>
      <c r="BT632" s="35">
        <v>22.229166666666668</v>
      </c>
      <c r="BU632" s="35">
        <v>79.4375</v>
      </c>
      <c r="BV632" s="35">
        <v>407.14583333333331</v>
      </c>
      <c r="BW632" s="35">
        <v>68.541666666666671</v>
      </c>
      <c r="BX632" s="37"/>
      <c r="BY632" s="40">
        <v>0.96293285991719868</v>
      </c>
      <c r="CA632" s="38">
        <v>8.3070015834708924E-2</v>
      </c>
      <c r="CB632" s="38">
        <v>9.2386238281343985E-2</v>
      </c>
      <c r="CC632" s="36">
        <v>48.183757682641343</v>
      </c>
      <c r="CD632" s="36">
        <v>51.568715038848822</v>
      </c>
      <c r="CE632" s="35">
        <v>133.09615107559338</v>
      </c>
      <c r="CF632" s="36">
        <v>56.844119741086246</v>
      </c>
      <c r="CG632" s="42">
        <v>0.96293285991719868</v>
      </c>
      <c r="CH632" s="35">
        <v>3767.609320269351</v>
      </c>
      <c r="CI632" s="42">
        <v>0.98323401017301548</v>
      </c>
      <c r="CJ632" s="42">
        <v>0.9904625716113612</v>
      </c>
      <c r="CK632" s="43">
        <v>0.84971807713846348</v>
      </c>
      <c r="CM632" s="39"/>
      <c r="CN632" s="35"/>
      <c r="CO632" s="42">
        <v>0.9851239782590453</v>
      </c>
      <c r="CQ632" s="37">
        <v>0.88906464480254088</v>
      </c>
    </row>
    <row r="633" spans="1:95" ht="11.25" customHeight="1">
      <c r="A633" s="33">
        <v>44097</v>
      </c>
      <c r="B633" s="34">
        <v>181.97022803624472</v>
      </c>
      <c r="C633" s="35">
        <v>157.4837284286817</v>
      </c>
      <c r="D633" s="35">
        <v>157.4837284286817</v>
      </c>
      <c r="E633" s="35">
        <v>145.85808435082436</v>
      </c>
      <c r="F633" s="34">
        <v>133.54101769129434</v>
      </c>
      <c r="G633" s="36">
        <v>13.746325671672821</v>
      </c>
      <c r="H633" s="34">
        <v>13.746325671672821</v>
      </c>
      <c r="I633" s="34">
        <v>3470.5634994506836</v>
      </c>
      <c r="J633" s="35">
        <v>1186.5174357096355</v>
      </c>
      <c r="K633" s="35">
        <v>98.876452975802948</v>
      </c>
      <c r="L633" s="34">
        <v>612.44525082906091</v>
      </c>
      <c r="M633" s="34">
        <v>62.328501621882118</v>
      </c>
      <c r="N633" s="35">
        <v>19.872855589585601</v>
      </c>
      <c r="O633" s="35">
        <v>68.651682945841173</v>
      </c>
      <c r="P633" s="35">
        <v>386.61737237921085</v>
      </c>
      <c r="Q633" s="34">
        <v>9444.4977925618496</v>
      </c>
      <c r="R633" s="34">
        <v>372.08469676971436</v>
      </c>
      <c r="U633" s="36">
        <v>28.815776551211318</v>
      </c>
      <c r="V633" s="38">
        <v>0.8917689004239775</v>
      </c>
      <c r="W633" s="36">
        <v>46.997939494562587</v>
      </c>
      <c r="X633" s="35">
        <v>4083.0087502797446</v>
      </c>
      <c r="Y633" s="34">
        <v>2185.1696107652451</v>
      </c>
      <c r="Z633" s="35">
        <v>1897.8391395144993</v>
      </c>
      <c r="AA633" s="34">
        <v>711.32170380486389</v>
      </c>
      <c r="AB633" s="34">
        <v>24.486499607563019</v>
      </c>
      <c r="AC633" s="34">
        <v>11.625644077857336</v>
      </c>
      <c r="AD633" s="34">
        <v>12.325243492921194</v>
      </c>
      <c r="AE633" s="39">
        <v>14.407711719331287</v>
      </c>
      <c r="AF633" s="39">
        <v>12.712686811174665</v>
      </c>
      <c r="AG633" s="39">
        <v>2.1187811351957775</v>
      </c>
      <c r="AH633" s="35">
        <v>3607.5083992768218</v>
      </c>
      <c r="AI633" s="35">
        <v>9510.4847515304282</v>
      </c>
      <c r="AJ633" s="35">
        <v>10983.490938860474</v>
      </c>
      <c r="AK633" s="35">
        <v>2408.9249130284038</v>
      </c>
      <c r="AL633" s="35">
        <v>5634.1953380737614</v>
      </c>
      <c r="AM633" s="35">
        <v>10211.66048797397</v>
      </c>
      <c r="AN633" s="38">
        <v>8.9202723266571735E-2</v>
      </c>
      <c r="AO633" s="38">
        <v>0.10297095201021352</v>
      </c>
      <c r="AP633" s="38">
        <v>2.4593414938045996E-2</v>
      </c>
      <c r="AQ633" s="36">
        <v>24.419910462245408</v>
      </c>
      <c r="AR633" s="36">
        <v>12.545248476356401</v>
      </c>
      <c r="AS633" s="36">
        <v>14.467128026252327</v>
      </c>
      <c r="AT633" s="36">
        <v>18.231498140939678</v>
      </c>
      <c r="AU633" s="36">
        <v>66.048641324851772</v>
      </c>
      <c r="AV633" s="36">
        <v>131.10069071394261</v>
      </c>
      <c r="AW633" s="36">
        <v>144.0353922735963</v>
      </c>
      <c r="AX633" s="36">
        <v>110.09686244244062</v>
      </c>
      <c r="AY633" s="36">
        <v>76.828009771412724</v>
      </c>
      <c r="AZ633" s="40">
        <v>0.99175032169657706</v>
      </c>
      <c r="BA633" s="40">
        <v>0.98781517522441598</v>
      </c>
      <c r="BB633" s="40">
        <v>0.96213961746627585</v>
      </c>
      <c r="BC633" s="40">
        <v>0.99243168683160843</v>
      </c>
      <c r="BD633" s="40">
        <v>0.98827718292290645</v>
      </c>
      <c r="BE633" s="40">
        <v>0.9871616676966164</v>
      </c>
      <c r="BF633" s="36">
        <v>134.5250409467817</v>
      </c>
      <c r="BG633" s="36">
        <v>116.53772025735705</v>
      </c>
      <c r="BH633" s="36">
        <v>487.93549127803345</v>
      </c>
      <c r="BJ633" s="41"/>
      <c r="BK633" s="41"/>
      <c r="BL633" s="35">
        <v>34</v>
      </c>
      <c r="BM633" s="35">
        <v>30</v>
      </c>
      <c r="BN633" s="35">
        <v>5</v>
      </c>
      <c r="BO633" s="35">
        <v>2652</v>
      </c>
      <c r="BP633" s="35">
        <v>1440</v>
      </c>
      <c r="BQ633" s="35">
        <v>120</v>
      </c>
      <c r="BR633" s="35">
        <v>4212</v>
      </c>
      <c r="BS633" s="34">
        <v>119.79883670806885</v>
      </c>
      <c r="BT633" s="35">
        <v>22</v>
      </c>
      <c r="BU633" s="35">
        <v>76</v>
      </c>
      <c r="BV633" s="35">
        <v>428</v>
      </c>
      <c r="BW633" s="35">
        <v>69</v>
      </c>
      <c r="BX633" s="37"/>
      <c r="BY633" s="40">
        <v>0.96306362095159403</v>
      </c>
      <c r="CA633" s="38">
        <v>8.3271067131972978E-2</v>
      </c>
      <c r="CB633" s="38">
        <v>9.2069088981534014E-2</v>
      </c>
      <c r="CC633" s="36">
        <v>48.437387178341552</v>
      </c>
      <c r="CD633" s="36">
        <v>51.432286964854136</v>
      </c>
      <c r="CE633" s="35">
        <v>133.51702413826044</v>
      </c>
      <c r="CF633" s="36">
        <v>56.85593155866313</v>
      </c>
      <c r="CG633" s="42">
        <v>0.96306362095159403</v>
      </c>
      <c r="CH633" s="35">
        <v>3733.8816274298242</v>
      </c>
      <c r="CI633" s="42">
        <v>0.98330731719934439</v>
      </c>
      <c r="CJ633" s="42">
        <v>0.99025904251922503</v>
      </c>
      <c r="CK633" s="43">
        <v>0.8500014846191305</v>
      </c>
      <c r="CM633" s="39"/>
      <c r="CN633" s="35"/>
      <c r="CO633" s="42">
        <v>0.9851208871239221</v>
      </c>
      <c r="CQ633" s="37">
        <v>0.8917689004239775</v>
      </c>
    </row>
    <row r="634" spans="1:95" ht="11.25" customHeight="1">
      <c r="A634" s="33">
        <v>44096</v>
      </c>
      <c r="B634" s="34">
        <v>181.92150084177652</v>
      </c>
      <c r="C634" s="35">
        <v>157.35957984129587</v>
      </c>
      <c r="D634" s="35">
        <v>157.35957984129587</v>
      </c>
      <c r="E634" s="35">
        <v>145.71336530645686</v>
      </c>
      <c r="F634" s="34">
        <v>133.44590155283609</v>
      </c>
      <c r="G634" s="36">
        <v>13.702821552753448</v>
      </c>
      <c r="H634" s="34">
        <v>13.702821552753448</v>
      </c>
      <c r="I634" s="34">
        <v>3472.3003311157227</v>
      </c>
      <c r="J634" s="35">
        <v>1187.1112243130676</v>
      </c>
      <c r="K634" s="35">
        <v>98.925935359422297</v>
      </c>
      <c r="L634" s="34">
        <v>613.3829402923584</v>
      </c>
      <c r="M634" s="34">
        <v>62.574396014213562</v>
      </c>
      <c r="N634" s="35">
        <v>19.951256700184032</v>
      </c>
      <c r="O634" s="35">
        <v>68.922523146090299</v>
      </c>
      <c r="P634" s="35">
        <v>388.14263034903485</v>
      </c>
      <c r="Q634" s="34">
        <v>9422.8792114257813</v>
      </c>
      <c r="R634" s="34">
        <v>371.4424295425415</v>
      </c>
      <c r="U634" s="36">
        <v>28.70696513741105</v>
      </c>
      <c r="V634" s="38">
        <v>0.89465070181515804</v>
      </c>
      <c r="W634" s="36">
        <v>47.183352740062269</v>
      </c>
      <c r="X634" s="35">
        <v>4085.6832714080811</v>
      </c>
      <c r="Y634" s="34">
        <v>2186.2631714432327</v>
      </c>
      <c r="Z634" s="35">
        <v>1899.4200999648483</v>
      </c>
      <c r="AA634" s="34">
        <v>712.30887565178068</v>
      </c>
      <c r="AB634" s="34">
        <v>24.561921000480652</v>
      </c>
      <c r="AC634" s="34">
        <v>11.646214534838995</v>
      </c>
      <c r="AD634" s="34">
        <v>12.372509648402533</v>
      </c>
      <c r="AE634" s="39">
        <v>14.414922009515822</v>
      </c>
      <c r="AF634" s="39">
        <v>12.719048831925726</v>
      </c>
      <c r="AG634" s="39">
        <v>2.1198414719876206</v>
      </c>
      <c r="AH634" s="35">
        <v>3601.6686472305892</v>
      </c>
      <c r="AI634" s="35">
        <v>9489.230518071794</v>
      </c>
      <c r="AJ634" s="35">
        <v>10957.047069429018</v>
      </c>
      <c r="AK634" s="35">
        <v>2405.3108078154569</v>
      </c>
      <c r="AL634" s="35">
        <v>5623.6151189765405</v>
      </c>
      <c r="AM634" s="35">
        <v>10187.978179442724</v>
      </c>
      <c r="AN634" s="38">
        <v>8.9550986827245091E-2</v>
      </c>
      <c r="AO634" s="38">
        <v>0.10338984664976471</v>
      </c>
      <c r="AP634" s="38">
        <v>2.4669303134490964E-2</v>
      </c>
      <c r="AQ634" s="36">
        <v>24.469006895436447</v>
      </c>
      <c r="AR634" s="36">
        <v>12.548914149071344</v>
      </c>
      <c r="AS634" s="36">
        <v>14.490990062051718</v>
      </c>
      <c r="AT634" s="36">
        <v>18.399366437444556</v>
      </c>
      <c r="AU634" s="36">
        <v>66.68200491969462</v>
      </c>
      <c r="AV634" s="36">
        <v>132.41640463442627</v>
      </c>
      <c r="AW634" s="36">
        <v>144.01092103320639</v>
      </c>
      <c r="AX634" s="36">
        <v>110.06018804197069</v>
      </c>
      <c r="AY634" s="36">
        <v>76.8776341314246</v>
      </c>
      <c r="AZ634" s="40">
        <v>0.99170533112171733</v>
      </c>
      <c r="BA634" s="40">
        <v>0.98774408957798054</v>
      </c>
      <c r="BB634" s="40">
        <v>0.96190189814773763</v>
      </c>
      <c r="BC634" s="40">
        <v>0.99235052435732607</v>
      </c>
      <c r="BD634" s="40">
        <v>0.98814250201890941</v>
      </c>
      <c r="BE634" s="40">
        <v>0.98700268077707354</v>
      </c>
      <c r="BF634" s="36">
        <v>134.00187340368993</v>
      </c>
      <c r="BG634" s="36">
        <v>116.0655556502589</v>
      </c>
      <c r="BH634" s="36">
        <v>486.43449450432206</v>
      </c>
      <c r="BJ634" s="41"/>
      <c r="BK634" s="41"/>
      <c r="BL634" s="35">
        <v>34</v>
      </c>
      <c r="BM634" s="35">
        <v>30</v>
      </c>
      <c r="BN634" s="35">
        <v>5</v>
      </c>
      <c r="BO634" s="35">
        <v>2652</v>
      </c>
      <c r="BP634" s="35">
        <v>1440</v>
      </c>
      <c r="BQ634" s="35">
        <v>120</v>
      </c>
      <c r="BR634" s="35">
        <v>4212</v>
      </c>
      <c r="BS634" s="34">
        <v>119.68156830469768</v>
      </c>
      <c r="BT634" s="35">
        <v>22</v>
      </c>
      <c r="BU634" s="35">
        <v>76</v>
      </c>
      <c r="BV634" s="35">
        <v>428</v>
      </c>
      <c r="BW634" s="35">
        <v>69</v>
      </c>
      <c r="BX634" s="37"/>
      <c r="BY634" s="40">
        <v>0.96286560870995108</v>
      </c>
      <c r="CA634" s="38">
        <v>8.3598352579610694E-2</v>
      </c>
      <c r="CB634" s="38">
        <v>9.2433739937714643E-2</v>
      </c>
      <c r="CC634" s="36">
        <v>48.580645183722183</v>
      </c>
      <c r="CD634" s="36">
        <v>51.508911106559509</v>
      </c>
      <c r="CE634" s="35">
        <v>133.51473226469341</v>
      </c>
      <c r="CF634" s="36">
        <v>57.394301163886041</v>
      </c>
      <c r="CG634" s="42">
        <v>0.96286560870995108</v>
      </c>
      <c r="CH634" s="35">
        <v>3727.3142011362629</v>
      </c>
      <c r="CI634" s="42">
        <v>0.98321193421388031</v>
      </c>
      <c r="CJ634" s="42">
        <v>0.99014830223619243</v>
      </c>
      <c r="CK634" s="43">
        <v>0.84987016869739795</v>
      </c>
      <c r="CM634" s="39"/>
      <c r="CN634" s="35"/>
      <c r="CO634" s="42">
        <v>0.98497999659754143</v>
      </c>
      <c r="CQ634" s="37">
        <v>0.89465070181515804</v>
      </c>
    </row>
    <row r="635" spans="1:95" ht="11.25" customHeight="1">
      <c r="A635" s="33">
        <v>44095</v>
      </c>
      <c r="B635" s="34">
        <v>179.8664379119873</v>
      </c>
      <c r="C635" s="35">
        <v>155.20663468043008</v>
      </c>
      <c r="D635" s="35">
        <v>155.20663468043008</v>
      </c>
      <c r="E635" s="35">
        <v>143.56735984484354</v>
      </c>
      <c r="F635" s="34">
        <v>130.99249227841696</v>
      </c>
      <c r="G635" s="36">
        <v>13.613840311765671</v>
      </c>
      <c r="H635" s="34">
        <v>13.613840311765671</v>
      </c>
      <c r="I635" s="34">
        <v>3468.2909469604492</v>
      </c>
      <c r="J635" s="35">
        <v>1185.740494687333</v>
      </c>
      <c r="K635" s="35">
        <v>98.811707890611089</v>
      </c>
      <c r="L635" s="34">
        <v>612.95549201965332</v>
      </c>
      <c r="M635" s="34">
        <v>58.816212693850197</v>
      </c>
      <c r="N635" s="35">
        <v>18.752995351662381</v>
      </c>
      <c r="O635" s="35">
        <v>64.783074851197313</v>
      </c>
      <c r="P635" s="35">
        <v>364.83100047779544</v>
      </c>
      <c r="Q635" s="34">
        <v>8799.81201171875</v>
      </c>
      <c r="R635" s="34">
        <v>367.69207700093585</v>
      </c>
      <c r="U635" s="36">
        <v>28.596621045359864</v>
      </c>
      <c r="V635" s="38">
        <v>0.89758473971452646</v>
      </c>
      <c r="W635" s="36">
        <v>44.349546893558454</v>
      </c>
      <c r="X635" s="35">
        <v>4081.2464389801025</v>
      </c>
      <c r="Y635" s="34">
        <v>2183.738744382505</v>
      </c>
      <c r="Z635" s="35">
        <v>1897.5076945975975</v>
      </c>
      <c r="AA635" s="34">
        <v>711.76719991026437</v>
      </c>
      <c r="AB635" s="34">
        <v>24.659803231557209</v>
      </c>
      <c r="AC635" s="34">
        <v>11.639274835586548</v>
      </c>
      <c r="AD635" s="34">
        <v>12.294580976168314</v>
      </c>
      <c r="AE635" s="39">
        <v>14.398277435489044</v>
      </c>
      <c r="AF635" s="39">
        <v>12.704362443078567</v>
      </c>
      <c r="AG635" s="39">
        <v>2.1173937405130947</v>
      </c>
      <c r="AH635" s="35">
        <v>3387.6318951269332</v>
      </c>
      <c r="AI635" s="35">
        <v>8923.2008345522263</v>
      </c>
      <c r="AJ635" s="35">
        <v>10302.855884673329</v>
      </c>
      <c r="AK635" s="35">
        <v>2262.4643435596199</v>
      </c>
      <c r="AL635" s="35">
        <v>5288.8935286896667</v>
      </c>
      <c r="AM635" s="35">
        <v>9579.9931101970233</v>
      </c>
      <c r="AN635" s="38">
        <v>9.0562713687146204E-2</v>
      </c>
      <c r="AO635" s="38">
        <v>0.10399426342687672</v>
      </c>
      <c r="AP635" s="38">
        <v>2.4494568481960275E-2</v>
      </c>
      <c r="AQ635" s="36">
        <v>24.605662477679065</v>
      </c>
      <c r="AR635" s="36">
        <v>12.559133962681873</v>
      </c>
      <c r="AS635" s="36">
        <v>14.415522506350326</v>
      </c>
      <c r="AT635" s="36">
        <v>18.42522973205369</v>
      </c>
      <c r="AU635" s="36">
        <v>66.785164226182104</v>
      </c>
      <c r="AV635" s="36">
        <v>132.64325923699684</v>
      </c>
      <c r="AW635" s="36">
        <v>142.70413924340323</v>
      </c>
      <c r="AX635" s="36">
        <v>109.6526046816788</v>
      </c>
      <c r="AY635" s="36">
        <v>77.59027520126844</v>
      </c>
      <c r="AZ635" s="40">
        <v>0.99171125264137527</v>
      </c>
      <c r="BA635" s="40">
        <v>0.9877511100384645</v>
      </c>
      <c r="BB635" s="40">
        <v>0.96191740471196507</v>
      </c>
      <c r="BC635" s="40">
        <v>0.99185612370665499</v>
      </c>
      <c r="BD635" s="40">
        <v>0.98737256406015639</v>
      </c>
      <c r="BE635" s="40">
        <v>0.98615413834736376</v>
      </c>
      <c r="BF635" s="36">
        <v>132.5048633310023</v>
      </c>
      <c r="BG635" s="36">
        <v>115.39098027688583</v>
      </c>
      <c r="BH635" s="36">
        <v>489.90452756241626</v>
      </c>
      <c r="BJ635" s="41"/>
      <c r="BK635" s="41"/>
      <c r="BL635" s="35">
        <v>34</v>
      </c>
      <c r="BM635" s="35">
        <v>30</v>
      </c>
      <c r="BN635" s="35">
        <v>5</v>
      </c>
      <c r="BO635" s="35">
        <v>2652</v>
      </c>
      <c r="BP635" s="35">
        <v>1440</v>
      </c>
      <c r="BQ635" s="35">
        <v>120</v>
      </c>
      <c r="BR635" s="35">
        <v>4212</v>
      </c>
      <c r="BS635" s="34">
        <v>117.45182053248088</v>
      </c>
      <c r="BT635" s="35">
        <v>22</v>
      </c>
      <c r="BU635" s="35">
        <v>76</v>
      </c>
      <c r="BV635" s="35">
        <v>428</v>
      </c>
      <c r="BW635" s="35">
        <v>69</v>
      </c>
      <c r="BX635" s="37"/>
      <c r="BY635" s="40">
        <v>0.9628933195058319</v>
      </c>
      <c r="CA635" s="38">
        <v>8.4289906371030218E-2</v>
      </c>
      <c r="CB635" s="38">
        <v>9.3272413164968995E-2</v>
      </c>
      <c r="CC635" s="36">
        <v>48.593659043312066</v>
      </c>
      <c r="CD635" s="36">
        <v>51.580318946711266</v>
      </c>
      <c r="CE635" s="35">
        <v>132.88732833628893</v>
      </c>
      <c r="CF635" s="36">
        <v>57.48053745033188</v>
      </c>
      <c r="CG635" s="42">
        <v>0.9628933195058319</v>
      </c>
      <c r="CH635" s="35">
        <v>3505.6175910866277</v>
      </c>
      <c r="CI635" s="42">
        <v>0.9832222964525863</v>
      </c>
      <c r="CJ635" s="42">
        <v>0.98950906696228891</v>
      </c>
      <c r="CK635" s="43">
        <v>0.84981169326965955</v>
      </c>
      <c r="CM635" s="39"/>
      <c r="CN635" s="35"/>
      <c r="CO635" s="42">
        <v>0.98495742868941194</v>
      </c>
      <c r="CQ635" s="37">
        <v>0.89758473971452646</v>
      </c>
    </row>
    <row r="636" spans="1:95" ht="11.25" customHeight="1">
      <c r="A636" s="33">
        <v>44094</v>
      </c>
      <c r="B636" s="34">
        <v>178.23908233642578</v>
      </c>
      <c r="C636" s="35">
        <v>154.02294188737869</v>
      </c>
      <c r="D636" s="35">
        <v>154.02294188737869</v>
      </c>
      <c r="E636" s="35">
        <v>142.56769474347433</v>
      </c>
      <c r="F636" s="34">
        <v>130.54189141591391</v>
      </c>
      <c r="G636" s="36">
        <v>13.590146591265997</v>
      </c>
      <c r="H636" s="34">
        <v>13.590146591265997</v>
      </c>
      <c r="I636" s="34">
        <v>3437.6300048828125</v>
      </c>
      <c r="J636" s="35">
        <v>1175.2581213274573</v>
      </c>
      <c r="K636" s="35">
        <v>97.938176777288106</v>
      </c>
      <c r="L636" s="34">
        <v>606.61050860087073</v>
      </c>
      <c r="M636" s="34">
        <v>61.368753353754677</v>
      </c>
      <c r="N636" s="35">
        <v>19.566848895400039</v>
      </c>
      <c r="O636" s="35">
        <v>67.59456891138197</v>
      </c>
      <c r="P636" s="35">
        <v>380.66415123778262</v>
      </c>
      <c r="Q636" s="34">
        <v>9097.4596252441406</v>
      </c>
      <c r="R636" s="34">
        <v>359.65852928161621</v>
      </c>
      <c r="U636" s="36">
        <v>28.765504227744209</v>
      </c>
      <c r="V636" s="38">
        <v>0.89309891737070612</v>
      </c>
      <c r="W636" s="36">
        <v>46.274254665604197</v>
      </c>
      <c r="X636" s="35">
        <v>4044.2405134836831</v>
      </c>
      <c r="Y636" s="34">
        <v>2164.4337067780671</v>
      </c>
      <c r="Z636" s="35">
        <v>1879.8068067056163</v>
      </c>
      <c r="AA636" s="34">
        <v>704.54868537815878</v>
      </c>
      <c r="AB636" s="34">
        <v>24.216140449047089</v>
      </c>
      <c r="AC636" s="34">
        <v>11.455247143904367</v>
      </c>
      <c r="AD636" s="34">
        <v>12.084410279989243</v>
      </c>
      <c r="AE636" s="39">
        <v>14.270991473261981</v>
      </c>
      <c r="AF636" s="39">
        <v>12.592051299937042</v>
      </c>
      <c r="AG636" s="39">
        <v>2.0986752166561735</v>
      </c>
      <c r="AH636" s="35">
        <v>3488.3783743205267</v>
      </c>
      <c r="AI636" s="35">
        <v>9194.590069903621</v>
      </c>
      <c r="AJ636" s="35">
        <v>10617.611633963246</v>
      </c>
      <c r="AK636" s="35">
        <v>2329.5175565178133</v>
      </c>
      <c r="AL636" s="35">
        <v>5447.6821127173635</v>
      </c>
      <c r="AM636" s="35">
        <v>9871.9958698762039</v>
      </c>
      <c r="AN636" s="38">
        <v>9.0398656024194252E-2</v>
      </c>
      <c r="AO636" s="38">
        <v>0.10431775085976233</v>
      </c>
      <c r="AP636" s="38">
        <v>2.4822864655179303E-2</v>
      </c>
      <c r="AQ636" s="36">
        <v>24.498452107691961</v>
      </c>
      <c r="AR636" s="36">
        <v>12.539771045749612</v>
      </c>
      <c r="AS636" s="36">
        <v>14.389524567249163</v>
      </c>
      <c r="AT636" s="36">
        <v>18.413935770111426</v>
      </c>
      <c r="AU636" s="36">
        <v>66.719229467582906</v>
      </c>
      <c r="AV636" s="36">
        <v>132.45348001305135</v>
      </c>
      <c r="AW636" s="36">
        <v>140.99111198252416</v>
      </c>
      <c r="AX636" s="36">
        <v>107.80473400513063</v>
      </c>
      <c r="AY636" s="36">
        <v>75.507987895236013</v>
      </c>
      <c r="AZ636" s="40">
        <v>0.99160047159092934</v>
      </c>
      <c r="BA636" s="40">
        <v>0.987592049698791</v>
      </c>
      <c r="BB636" s="40">
        <v>0.96144000096278848</v>
      </c>
      <c r="BC636" s="40">
        <v>0.99209538656680618</v>
      </c>
      <c r="BD636" s="40">
        <v>0.98775273077850301</v>
      </c>
      <c r="BE636" s="40">
        <v>0.98658290767551626</v>
      </c>
      <c r="BF636" s="36">
        <v>132.74533635531401</v>
      </c>
      <c r="BG636" s="36">
        <v>115.033154962591</v>
      </c>
      <c r="BH636" s="36">
        <v>483.42526806212891</v>
      </c>
      <c r="BJ636" s="41"/>
      <c r="BK636" s="41"/>
      <c r="BL636" s="35">
        <v>34</v>
      </c>
      <c r="BM636" s="35">
        <v>30</v>
      </c>
      <c r="BN636" s="35">
        <v>5</v>
      </c>
      <c r="BO636" s="35">
        <v>2652</v>
      </c>
      <c r="BP636" s="35">
        <v>1440</v>
      </c>
      <c r="BQ636" s="35">
        <v>120</v>
      </c>
      <c r="BR636" s="35">
        <v>4212</v>
      </c>
      <c r="BS636" s="34">
        <v>116.90971318880717</v>
      </c>
      <c r="BT636" s="35">
        <v>22</v>
      </c>
      <c r="BU636" s="35">
        <v>76</v>
      </c>
      <c r="BV636" s="35">
        <v>428</v>
      </c>
      <c r="BW636" s="35">
        <v>69</v>
      </c>
      <c r="BX636" s="37"/>
      <c r="BY636" s="40">
        <v>0.96239447792767574</v>
      </c>
      <c r="CA636" s="38">
        <v>8.4360639752533634E-2</v>
      </c>
      <c r="CB636" s="38">
        <v>9.3289064760883778E-2</v>
      </c>
      <c r="CC636" s="36">
        <v>47.755797872940697</v>
      </c>
      <c r="CD636" s="36">
        <v>51.427747720690732</v>
      </c>
      <c r="CE636" s="35">
        <v>130.856072712783</v>
      </c>
      <c r="CF636" s="36">
        <v>57.43054355448605</v>
      </c>
      <c r="CG636" s="42">
        <v>0.96239447792767574</v>
      </c>
      <c r="CH636" s="35">
        <v>3610.4421430634825</v>
      </c>
      <c r="CI636" s="42">
        <v>0.9830024271482487</v>
      </c>
      <c r="CJ636" s="42">
        <v>0.98982374009194285</v>
      </c>
      <c r="CK636" s="43">
        <v>0.85000632218128391</v>
      </c>
      <c r="CM636" s="39"/>
      <c r="CN636" s="35"/>
      <c r="CO636" s="42">
        <v>0.98497051201772978</v>
      </c>
      <c r="CQ636" s="37">
        <v>0.89309891737070612</v>
      </c>
    </row>
    <row r="637" spans="1:95" ht="11.25" customHeight="1">
      <c r="A637" s="33">
        <v>44093</v>
      </c>
      <c r="B637" s="34">
        <v>181.01927518844604</v>
      </c>
      <c r="C637" s="35">
        <v>156.47782762845358</v>
      </c>
      <c r="D637" s="35">
        <v>156.47782762845358</v>
      </c>
      <c r="E637" s="35">
        <v>144.96372638146084</v>
      </c>
      <c r="F637" s="34">
        <v>132.57372744878134</v>
      </c>
      <c r="G637" s="36">
        <v>13.653735905885696</v>
      </c>
      <c r="H637" s="34">
        <v>13.653735905885696</v>
      </c>
      <c r="I637" s="34">
        <v>3471.6676864624023</v>
      </c>
      <c r="J637" s="35">
        <v>1186.8949355427017</v>
      </c>
      <c r="K637" s="35">
        <v>98.907911295225134</v>
      </c>
      <c r="L637" s="34">
        <v>612.1292883555094</v>
      </c>
      <c r="M637" s="34">
        <v>61.058266401290894</v>
      </c>
      <c r="N637" s="35">
        <v>19.467853055484053</v>
      </c>
      <c r="O637" s="35">
        <v>67.25258328258127</v>
      </c>
      <c r="P637" s="35">
        <v>378.73823217032611</v>
      </c>
      <c r="Q637" s="34">
        <v>9475.7591654459629</v>
      </c>
      <c r="R637" s="34">
        <v>370.25796731313068</v>
      </c>
      <c r="U637" s="36">
        <v>28.868086514649562</v>
      </c>
      <c r="V637" s="38">
        <v>0.89038754707556966</v>
      </c>
      <c r="W637" s="36">
        <v>46.040136298789143</v>
      </c>
      <c r="X637" s="35">
        <v>4083.7969748179116</v>
      </c>
      <c r="Y637" s="34">
        <v>2185.8648396244757</v>
      </c>
      <c r="Z637" s="35">
        <v>1897.9321351934361</v>
      </c>
      <c r="AA637" s="34">
        <v>711.03719965073458</v>
      </c>
      <c r="AB637" s="34">
        <v>24.541447559992474</v>
      </c>
      <c r="AC637" s="34">
        <v>11.514101246992746</v>
      </c>
      <c r="AD637" s="34">
        <v>12.195949842532476</v>
      </c>
      <c r="AE637" s="39">
        <v>14.412295645875664</v>
      </c>
      <c r="AF637" s="39">
        <v>12.716731452243232</v>
      </c>
      <c r="AG637" s="39">
        <v>2.1194552420405386</v>
      </c>
      <c r="AH637" s="35">
        <v>3621.9842240994049</v>
      </c>
      <c r="AI637" s="35">
        <v>9555.7004681599501</v>
      </c>
      <c r="AJ637" s="35">
        <v>11038.514938997259</v>
      </c>
      <c r="AK637" s="35">
        <v>2418.1890272318346</v>
      </c>
      <c r="AL637" s="35">
        <v>5658.5599575921533</v>
      </c>
      <c r="AM637" s="35">
        <v>10261.482431485636</v>
      </c>
      <c r="AN637" s="38">
        <v>8.9674494023410725E-2</v>
      </c>
      <c r="AO637" s="38">
        <v>0.10377387039629647</v>
      </c>
      <c r="AP637" s="38">
        <v>2.4928730439811177E-2</v>
      </c>
      <c r="AQ637" s="36">
        <v>24.469300815768534</v>
      </c>
      <c r="AR637" s="36">
        <v>12.426250531517502</v>
      </c>
      <c r="AS637" s="36">
        <v>14.32511148311632</v>
      </c>
      <c r="AT637" s="36">
        <v>17.769616872336147</v>
      </c>
      <c r="AU637" s="36">
        <v>64.344666746791006</v>
      </c>
      <c r="AV637" s="36">
        <v>127.64797535594134</v>
      </c>
      <c r="AW637" s="36">
        <v>143.10120963168237</v>
      </c>
      <c r="AX637" s="36">
        <v>109.11050422752365</v>
      </c>
      <c r="AY637" s="36">
        <v>75.701270012658824</v>
      </c>
      <c r="AZ637" s="40">
        <v>0.99194940807511267</v>
      </c>
      <c r="BA637" s="40">
        <v>0.98811489428642574</v>
      </c>
      <c r="BB637" s="40">
        <v>0.96309127509605907</v>
      </c>
      <c r="BC637" s="40">
        <v>0.99265168410234772</v>
      </c>
      <c r="BD637" s="40">
        <v>0.98862879120677005</v>
      </c>
      <c r="BE637" s="40">
        <v>0.98756047420943049</v>
      </c>
      <c r="BF637" s="36">
        <v>133.81731484168998</v>
      </c>
      <c r="BG637" s="36">
        <v>115.636045511012</v>
      </c>
      <c r="BH637" s="36">
        <v>481.37228764911362</v>
      </c>
      <c r="BJ637" s="41"/>
      <c r="BK637" s="41"/>
      <c r="BL637" s="35">
        <v>34</v>
      </c>
      <c r="BM637" s="35">
        <v>30</v>
      </c>
      <c r="BN637" s="35">
        <v>5</v>
      </c>
      <c r="BO637" s="35">
        <v>2652</v>
      </c>
      <c r="BP637" s="35">
        <v>1440</v>
      </c>
      <c r="BQ637" s="35">
        <v>120</v>
      </c>
      <c r="BR637" s="35">
        <v>4212</v>
      </c>
      <c r="BS637" s="34">
        <v>118.99223971366882</v>
      </c>
      <c r="BT637" s="35">
        <v>22</v>
      </c>
      <c r="BU637" s="35">
        <v>76</v>
      </c>
      <c r="BV637" s="35">
        <v>428</v>
      </c>
      <c r="BW637" s="35">
        <v>69</v>
      </c>
      <c r="BX637" s="37"/>
      <c r="BY637" s="40">
        <v>0.9639503346347309</v>
      </c>
      <c r="CA637" s="38">
        <v>8.3826972289358231E-2</v>
      </c>
      <c r="CB637" s="38">
        <v>9.2650184988967127E-2</v>
      </c>
      <c r="CC637" s="36">
        <v>48.2514986495177</v>
      </c>
      <c r="CD637" s="36">
        <v>51.220662830402361</v>
      </c>
      <c r="CE637" s="35">
        <v>132.6155203057896</v>
      </c>
      <c r="CF637" s="36">
        <v>55.397459667589438</v>
      </c>
      <c r="CG637" s="42">
        <v>0.9639503346347309</v>
      </c>
      <c r="CH637" s="35">
        <v>3749.463801265385</v>
      </c>
      <c r="CI637" s="42">
        <v>0.98371546716074854</v>
      </c>
      <c r="CJ637" s="42">
        <v>0.99054976479289614</v>
      </c>
      <c r="CK637" s="43">
        <v>0.85010780601236846</v>
      </c>
      <c r="CM637" s="39"/>
      <c r="CN637" s="35"/>
      <c r="CO637" s="42">
        <v>0.98550256705245309</v>
      </c>
      <c r="CQ637" s="37">
        <v>0.89038754707556966</v>
      </c>
    </row>
    <row r="638" spans="1:95" ht="11.25" customHeight="1">
      <c r="A638" s="33">
        <v>44092</v>
      </c>
      <c r="B638" s="34">
        <v>181.74544270833334</v>
      </c>
      <c r="C638" s="35">
        <v>157.31056121985119</v>
      </c>
      <c r="D638" s="35">
        <v>157.31056121985119</v>
      </c>
      <c r="E638" s="35">
        <v>145.75446773568791</v>
      </c>
      <c r="F638" s="34">
        <v>133.54951111475626</v>
      </c>
      <c r="G638" s="36">
        <v>13.738615761200586</v>
      </c>
      <c r="H638" s="34">
        <v>13.738615761200586</v>
      </c>
      <c r="I638" s="34">
        <v>3472.8487955729165</v>
      </c>
      <c r="J638" s="35">
        <v>1187.2987335292023</v>
      </c>
      <c r="K638" s="35">
        <v>98.941561127433516</v>
      </c>
      <c r="L638" s="34">
        <v>611.793701171875</v>
      </c>
      <c r="M638" s="34">
        <v>60.027423501014709</v>
      </c>
      <c r="N638" s="35">
        <v>19.139178507569905</v>
      </c>
      <c r="O638" s="35">
        <v>66.117162117059678</v>
      </c>
      <c r="P638" s="35">
        <v>372.34401823817819</v>
      </c>
      <c r="Q638" s="34">
        <v>9752.0795491536464</v>
      </c>
      <c r="R638" s="34">
        <v>370.71741008758545</v>
      </c>
      <c r="U638" s="36">
        <v>28.99221954522309</v>
      </c>
      <c r="V638" s="38">
        <v>0.88712002041253157</v>
      </c>
      <c r="W638" s="36">
        <v>45.262843551572352</v>
      </c>
      <c r="X638" s="35">
        <v>4084.6424967447915</v>
      </c>
      <c r="Y638" s="34">
        <v>2186.6085009162807</v>
      </c>
      <c r="Z638" s="35">
        <v>1898.0339958285108</v>
      </c>
      <c r="AA638" s="34">
        <v>710.73526229930849</v>
      </c>
      <c r="AB638" s="34">
        <v>24.434881488482159</v>
      </c>
      <c r="AC638" s="34">
        <v>11.556093484163284</v>
      </c>
      <c r="AD638" s="34">
        <v>12.245158861080805</v>
      </c>
      <c r="AE638" s="39">
        <v>14.417198907140312</v>
      </c>
      <c r="AF638" s="39">
        <v>12.721057859241453</v>
      </c>
      <c r="AG638" s="39">
        <v>2.1201763098735751</v>
      </c>
      <c r="AH638" s="35">
        <v>3713.1959502933146</v>
      </c>
      <c r="AI638" s="35">
        <v>9805.7204892817026</v>
      </c>
      <c r="AJ638" s="35">
        <v>11331.321346171913</v>
      </c>
      <c r="AK638" s="35">
        <v>2478.5220577369359</v>
      </c>
      <c r="AL638" s="35">
        <v>5803.3927866056192</v>
      </c>
      <c r="AM638" s="35">
        <v>10531.77833746814</v>
      </c>
      <c r="AN638" s="38">
        <v>8.913210308356162E-2</v>
      </c>
      <c r="AO638" s="38">
        <v>0.10343104715704454</v>
      </c>
      <c r="AP638" s="38">
        <v>2.5039216567336001E-2</v>
      </c>
      <c r="AQ638" s="36">
        <v>24.357261265208439</v>
      </c>
      <c r="AR638" s="36">
        <v>12.473004169333217</v>
      </c>
      <c r="AS638" s="36">
        <v>14.393312550602023</v>
      </c>
      <c r="AT638" s="36">
        <v>16.987590622125911</v>
      </c>
      <c r="AU638" s="36">
        <v>61.474184585613479</v>
      </c>
      <c r="AV638" s="36">
        <v>121.86488732204367</v>
      </c>
      <c r="AW638" s="36">
        <v>143.49247180674485</v>
      </c>
      <c r="AX638" s="36">
        <v>109.10752059412617</v>
      </c>
      <c r="AY638" s="36">
        <v>75.116202067871697</v>
      </c>
      <c r="AZ638" s="40">
        <v>0.99227798742084017</v>
      </c>
      <c r="BA638" s="40">
        <v>0.98860715368608865</v>
      </c>
      <c r="BB638" s="40">
        <v>0.96464566511872762</v>
      </c>
      <c r="BC638" s="40">
        <v>0.99314608051637165</v>
      </c>
      <c r="BD638" s="40">
        <v>0.98940719905647312</v>
      </c>
      <c r="BE638" s="40">
        <v>0.98842884046576496</v>
      </c>
      <c r="BF638" s="36">
        <v>134.63162637091557</v>
      </c>
      <c r="BG638" s="36">
        <v>116.01932233925659</v>
      </c>
      <c r="BH638" s="36">
        <v>479.24822119451466</v>
      </c>
      <c r="BJ638" s="41"/>
      <c r="BK638" s="41"/>
      <c r="BL638" s="35">
        <v>34</v>
      </c>
      <c r="BM638" s="35">
        <v>30</v>
      </c>
      <c r="BN638" s="35">
        <v>5</v>
      </c>
      <c r="BO638" s="35">
        <v>2652</v>
      </c>
      <c r="BP638" s="35">
        <v>1440</v>
      </c>
      <c r="BQ638" s="35">
        <v>120</v>
      </c>
      <c r="BR638" s="35">
        <v>4212</v>
      </c>
      <c r="BS638" s="34">
        <v>119.76184701919556</v>
      </c>
      <c r="BT638" s="35">
        <v>22</v>
      </c>
      <c r="BU638" s="35">
        <v>76</v>
      </c>
      <c r="BV638" s="35">
        <v>428</v>
      </c>
      <c r="BW638" s="35">
        <v>69</v>
      </c>
      <c r="BX638" s="37"/>
      <c r="BY638" s="40">
        <v>0.96541556606065737</v>
      </c>
      <c r="CA638" s="38">
        <v>8.3452903344480051E-2</v>
      </c>
      <c r="CB638" s="38">
        <v>9.2194622809076421E-2</v>
      </c>
      <c r="CC638" s="36">
        <v>48.23613383372625</v>
      </c>
      <c r="CD638" s="36">
        <v>51.223577985143677</v>
      </c>
      <c r="CE638" s="35">
        <v>132.69256331040228</v>
      </c>
      <c r="CF638" s="36">
        <v>52.936654725938318</v>
      </c>
      <c r="CG638" s="42">
        <v>0.96541556606065737</v>
      </c>
      <c r="CH638" s="35">
        <v>3844.6675000775458</v>
      </c>
      <c r="CI638" s="42">
        <v>0.9843868361828938</v>
      </c>
      <c r="CJ638" s="42">
        <v>0.99119488004110701</v>
      </c>
      <c r="CK638" s="43">
        <v>0.85022099200617018</v>
      </c>
      <c r="CM638" s="39"/>
      <c r="CN638" s="35"/>
      <c r="CO638" s="42">
        <v>0.98614655605217705</v>
      </c>
      <c r="CQ638" s="37">
        <v>0.88712002041253157</v>
      </c>
    </row>
    <row r="639" spans="1:95" ht="11.25" customHeight="1">
      <c r="A639" s="33">
        <v>44091</v>
      </c>
      <c r="B639" s="34">
        <v>182.13796838124594</v>
      </c>
      <c r="C639" s="35">
        <v>157.62976884841919</v>
      </c>
      <c r="D639" s="35">
        <v>157.62976884841919</v>
      </c>
      <c r="E639" s="35">
        <v>146.07856079936028</v>
      </c>
      <c r="F639" s="34">
        <v>133.78834215799967</v>
      </c>
      <c r="G639" s="36">
        <v>13.889767487843832</v>
      </c>
      <c r="H639" s="34">
        <v>13.889767487843832</v>
      </c>
      <c r="I639" s="34">
        <v>3471.6930618286133</v>
      </c>
      <c r="J639" s="35">
        <v>1186.9036108815772</v>
      </c>
      <c r="K639" s="35">
        <v>98.908634240131434</v>
      </c>
      <c r="L639" s="34">
        <v>613.79988288879395</v>
      </c>
      <c r="M639" s="34">
        <v>67.015025774637863</v>
      </c>
      <c r="N639" s="35">
        <v>21.367109667275837</v>
      </c>
      <c r="O639" s="35">
        <v>73.813651577861989</v>
      </c>
      <c r="P639" s="35">
        <v>415.68740625427546</v>
      </c>
      <c r="Q639" s="34">
        <v>9818.5706481933594</v>
      </c>
      <c r="R639" s="34">
        <v>372.09848213195801</v>
      </c>
      <c r="U639" s="36">
        <v>29.131208658218384</v>
      </c>
      <c r="V639" s="38">
        <v>0.88347883514665371</v>
      </c>
      <c r="W639" s="36">
        <v>50.531747830068817</v>
      </c>
      <c r="X639" s="35">
        <v>4085.4929447174072</v>
      </c>
      <c r="Y639" s="34">
        <v>2185.8808167069046</v>
      </c>
      <c r="Z639" s="35">
        <v>1899.6121280105026</v>
      </c>
      <c r="AA639" s="34">
        <v>712.70851712892534</v>
      </c>
      <c r="AB639" s="34">
        <v>24.50819953282674</v>
      </c>
      <c r="AC639" s="34">
        <v>11.551208049058914</v>
      </c>
      <c r="AD639" s="34">
        <v>12.196441551049551</v>
      </c>
      <c r="AE639" s="39">
        <v>14.412400989276295</v>
      </c>
      <c r="AF639" s="39">
        <v>12.716824402302612</v>
      </c>
      <c r="AG639" s="39">
        <v>2.1194707337171019</v>
      </c>
      <c r="AH639" s="35">
        <v>3736.1102875934407</v>
      </c>
      <c r="AI639" s="35">
        <v>9835.0876351870447</v>
      </c>
      <c r="AJ639" s="35">
        <v>11352.943923494151</v>
      </c>
      <c r="AK639" s="35">
        <v>2495.5885401970986</v>
      </c>
      <c r="AL639" s="35">
        <v>5831.4488635064354</v>
      </c>
      <c r="AM639" s="35">
        <v>10557.733384160445</v>
      </c>
      <c r="AN639" s="38">
        <v>8.8656077173459066E-2</v>
      </c>
      <c r="AO639" s="38">
        <v>0.10290743788674389</v>
      </c>
      <c r="AP639" s="38">
        <v>2.4856254864322812E-2</v>
      </c>
      <c r="AQ639" s="36">
        <v>24.415478237431646</v>
      </c>
      <c r="AR639" s="36">
        <v>12.442315375176044</v>
      </c>
      <c r="AS639" s="36">
        <v>14.271586444376402</v>
      </c>
      <c r="AT639" s="36">
        <v>18.751814326029407</v>
      </c>
      <c r="AU639" s="36">
        <v>67.997034528542272</v>
      </c>
      <c r="AV639" s="36">
        <v>135.11429909230554</v>
      </c>
      <c r="AW639" s="36">
        <v>143.62299397433964</v>
      </c>
      <c r="AX639" s="36">
        <v>109.17622127640304</v>
      </c>
      <c r="AY639" s="36">
        <v>75.333454101305279</v>
      </c>
      <c r="AZ639" s="40">
        <v>0.9914380478499919</v>
      </c>
      <c r="BA639" s="40">
        <v>0.98734214201211767</v>
      </c>
      <c r="BB639" s="40">
        <v>0.96062721124612571</v>
      </c>
      <c r="BC639" s="40">
        <v>0.99248601521284896</v>
      </c>
      <c r="BD639" s="40">
        <v>0.98833959859374376</v>
      </c>
      <c r="BE639" s="40">
        <v>0.98720233840200822</v>
      </c>
      <c r="BF639" s="36">
        <v>135.35451130463997</v>
      </c>
      <c r="BG639" s="36">
        <v>116.60964694511931</v>
      </c>
      <c r="BH639" s="36">
        <v>482.7758673018792</v>
      </c>
      <c r="BJ639" s="41"/>
      <c r="BK639" s="41"/>
      <c r="BL639" s="35">
        <v>34</v>
      </c>
      <c r="BM639" s="35">
        <v>30</v>
      </c>
      <c r="BN639" s="35">
        <v>5</v>
      </c>
      <c r="BO639" s="35">
        <v>2652</v>
      </c>
      <c r="BP639" s="35">
        <v>1440</v>
      </c>
      <c r="BQ639" s="35">
        <v>120</v>
      </c>
      <c r="BR639" s="35">
        <v>4212</v>
      </c>
      <c r="BS639" s="34">
        <v>119.92486190795898</v>
      </c>
      <c r="BT639" s="35">
        <v>22</v>
      </c>
      <c r="BU639" s="35">
        <v>76</v>
      </c>
      <c r="BV639" s="35">
        <v>428</v>
      </c>
      <c r="BW639" s="35">
        <v>69</v>
      </c>
      <c r="BX639" s="37"/>
      <c r="BY639" s="40">
        <v>0.96167489691865404</v>
      </c>
      <c r="CA639" s="38">
        <v>8.3008541032248404E-2</v>
      </c>
      <c r="CB639" s="38">
        <v>9.1710678491130904E-2</v>
      </c>
      <c r="CC639" s="36">
        <v>48.255849132935204</v>
      </c>
      <c r="CD639" s="36">
        <v>51.129380056984097</v>
      </c>
      <c r="CE639" s="35">
        <v>132.7811261167551</v>
      </c>
      <c r="CF639" s="36">
        <v>58.515895056770098</v>
      </c>
      <c r="CG639" s="42">
        <v>0.96167489691865404</v>
      </c>
      <c r="CH639" s="35">
        <v>3865.7443442904146</v>
      </c>
      <c r="CI639" s="42">
        <v>0.98266439272591399</v>
      </c>
      <c r="CJ639" s="42">
        <v>0.99031377360500084</v>
      </c>
      <c r="CK639" s="43">
        <v>0.84976112033617757</v>
      </c>
      <c r="CM639" s="39"/>
      <c r="CN639" s="35"/>
      <c r="CO639" s="42">
        <v>0.9846864771409809</v>
      </c>
      <c r="CQ639" s="37">
        <v>0.88347883514665371</v>
      </c>
    </row>
    <row r="640" spans="1:95" ht="11.25" customHeight="1">
      <c r="A640" s="33">
        <v>44090</v>
      </c>
      <c r="B640" s="34">
        <v>181.57941579818726</v>
      </c>
      <c r="C640" s="35">
        <v>157.16928114493689</v>
      </c>
      <c r="D640" s="35">
        <v>157.16928114493689</v>
      </c>
      <c r="E640" s="35">
        <v>145.6244681576888</v>
      </c>
      <c r="F640" s="34">
        <v>133.31837304433188</v>
      </c>
      <c r="G640" s="36">
        <v>13.881382495164871</v>
      </c>
      <c r="H640" s="34">
        <v>13.881382495164871</v>
      </c>
      <c r="I640" s="34">
        <v>3469.963289896647</v>
      </c>
      <c r="J640" s="35">
        <v>1186.3122358621015</v>
      </c>
      <c r="K640" s="35">
        <v>98.859352988508462</v>
      </c>
      <c r="L640" s="34">
        <v>612.50376319885254</v>
      </c>
      <c r="M640" s="34">
        <v>68.107529640197754</v>
      </c>
      <c r="N640" s="35">
        <v>21.715444233106528</v>
      </c>
      <c r="O640" s="35">
        <v>75.016989168913469</v>
      </c>
      <c r="P640" s="35">
        <v>422.46409689861792</v>
      </c>
      <c r="Q640" s="34">
        <v>9801.1966145833339</v>
      </c>
      <c r="R640" s="34">
        <v>370.80426565806073</v>
      </c>
      <c r="U640" s="36">
        <v>29.033809414616332</v>
      </c>
      <c r="V640" s="38">
        <v>0.88602854217682692</v>
      </c>
      <c r="W640" s="36">
        <v>51.35553517029156</v>
      </c>
      <c r="X640" s="35">
        <v>4082.4670530954995</v>
      </c>
      <c r="Y640" s="34">
        <v>2184.7917010460369</v>
      </c>
      <c r="Z640" s="35">
        <v>1897.6753520494624</v>
      </c>
      <c r="AA640" s="34">
        <v>711.36311618736102</v>
      </c>
      <c r="AB640" s="34">
        <v>24.410134653250378</v>
      </c>
      <c r="AC640" s="34">
        <v>11.544812987248102</v>
      </c>
      <c r="AD640" s="34">
        <v>12.277556558450064</v>
      </c>
      <c r="AE640" s="39">
        <v>14.405220006896947</v>
      </c>
      <c r="AF640" s="39">
        <v>12.710488241379659</v>
      </c>
      <c r="AG640" s="39">
        <v>2.1184147068966102</v>
      </c>
      <c r="AH640" s="35">
        <v>3725.3978187325779</v>
      </c>
      <c r="AI640" s="35">
        <v>9812.9940760106201</v>
      </c>
      <c r="AJ640" s="35">
        <v>11328.644711536288</v>
      </c>
      <c r="AK640" s="35">
        <v>2488.22296352071</v>
      </c>
      <c r="AL640" s="35">
        <v>5816.2508410426944</v>
      </c>
      <c r="AM640" s="35">
        <v>10534.562927297726</v>
      </c>
      <c r="AN640" s="38">
        <v>8.9154777104830857E-2</v>
      </c>
      <c r="AO640" s="38">
        <v>0.10350083124355781</v>
      </c>
      <c r="AP640" s="38">
        <v>2.5016490779046538E-2</v>
      </c>
      <c r="AQ640" s="36">
        <v>24.348061096688451</v>
      </c>
      <c r="AR640" s="36">
        <v>12.458900047866752</v>
      </c>
      <c r="AS640" s="36">
        <v>14.409522453600204</v>
      </c>
      <c r="AT640" s="36">
        <v>19.159538469990377</v>
      </c>
      <c r="AU640" s="36">
        <v>69.451459431476465</v>
      </c>
      <c r="AV640" s="36">
        <v>137.94740709089714</v>
      </c>
      <c r="AW640" s="36">
        <v>143.1604283799592</v>
      </c>
      <c r="AX640" s="36">
        <v>108.80932289677905</v>
      </c>
      <c r="AY640" s="36">
        <v>75.029543953849924</v>
      </c>
      <c r="AZ640" s="40">
        <v>0.99127270966007786</v>
      </c>
      <c r="BA640" s="40">
        <v>0.9871021743698617</v>
      </c>
      <c r="BB640" s="40">
        <v>0.95989733035777813</v>
      </c>
      <c r="BC640" s="40">
        <v>0.99229991092000835</v>
      </c>
      <c r="BD640" s="40">
        <v>0.98805906737354088</v>
      </c>
      <c r="BE640" s="40">
        <v>0.98690525577160493</v>
      </c>
      <c r="BF640" s="36">
        <v>134.59738658636363</v>
      </c>
      <c r="BG640" s="36">
        <v>115.94109782327872</v>
      </c>
      <c r="BH640" s="36">
        <v>479.68358575899987</v>
      </c>
      <c r="BJ640" s="41"/>
      <c r="BK640" s="41"/>
      <c r="BL640" s="35">
        <v>34</v>
      </c>
      <c r="BM640" s="35">
        <v>30</v>
      </c>
      <c r="BN640" s="35">
        <v>5</v>
      </c>
      <c r="BO640" s="35">
        <v>2652</v>
      </c>
      <c r="BP640" s="35">
        <v>1440</v>
      </c>
      <c r="BQ640" s="35">
        <v>120</v>
      </c>
      <c r="BR640" s="35">
        <v>4212</v>
      </c>
      <c r="BS640" s="34">
        <v>119.42700719833374</v>
      </c>
      <c r="BT640" s="35">
        <v>22</v>
      </c>
      <c r="BU640" s="35">
        <v>76</v>
      </c>
      <c r="BV640" s="35">
        <v>428</v>
      </c>
      <c r="BW640" s="35">
        <v>69</v>
      </c>
      <c r="BX640" s="37"/>
      <c r="BY640" s="40">
        <v>0.96093224548031086</v>
      </c>
      <c r="CA640" s="38">
        <v>8.3483388617098003E-2</v>
      </c>
      <c r="CB640" s="38">
        <v>9.2232109393689518E-2</v>
      </c>
      <c r="CC640" s="36">
        <v>48.232504198948547</v>
      </c>
      <c r="CD640" s="36">
        <v>51.216483598155406</v>
      </c>
      <c r="CE640" s="35">
        <v>132.29616093527727</v>
      </c>
      <c r="CF640" s="36">
        <v>59.774013053727884</v>
      </c>
      <c r="CG640" s="42">
        <v>0.96093224548031086</v>
      </c>
      <c r="CH640" s="35">
        <v>3855.2507268836966</v>
      </c>
      <c r="CI640" s="42">
        <v>0.98233382613346887</v>
      </c>
      <c r="CJ640" s="42">
        <v>0.99007969616139424</v>
      </c>
      <c r="CK640" s="43">
        <v>0.8499672489127803</v>
      </c>
      <c r="CM640" s="39"/>
      <c r="CN640" s="35"/>
      <c r="CO640" s="42">
        <v>0.98435722952907889</v>
      </c>
      <c r="CQ640" s="37">
        <v>0.88602854217682692</v>
      </c>
    </row>
    <row r="641" spans="1:95" ht="11.25" customHeight="1">
      <c r="A641" s="33">
        <v>44089</v>
      </c>
      <c r="B641" s="34">
        <v>179.52565392027509</v>
      </c>
      <c r="C641" s="35">
        <v>154.98933796172446</v>
      </c>
      <c r="D641" s="35">
        <v>154.98933796172446</v>
      </c>
      <c r="E641" s="35">
        <v>143.25433609333444</v>
      </c>
      <c r="F641" s="34">
        <v>130.88152223952272</v>
      </c>
      <c r="G641" s="36">
        <v>13.705162707795488</v>
      </c>
      <c r="H641" s="34">
        <v>13.705162707795488</v>
      </c>
      <c r="I641" s="34">
        <v>3470.3769687084441</v>
      </c>
      <c r="J641" s="35">
        <v>1203.8463099404137</v>
      </c>
      <c r="K641" s="35">
        <v>91.933199003508605</v>
      </c>
      <c r="L641" s="34">
        <v>612.547228224734</v>
      </c>
      <c r="M641" s="34">
        <v>63.000845969991481</v>
      </c>
      <c r="N641" s="35">
        <v>20.08722625130163</v>
      </c>
      <c r="O641" s="35">
        <v>69.392236140860177</v>
      </c>
      <c r="P641" s="35">
        <v>390.78785616168631</v>
      </c>
      <c r="Q641" s="34">
        <v>9171.5826441988029</v>
      </c>
      <c r="R641" s="34">
        <v>369.55899112782578</v>
      </c>
      <c r="U641" s="36">
        <v>28.914489966851697</v>
      </c>
      <c r="V641" s="38">
        <v>0.88916435828500762</v>
      </c>
      <c r="W641" s="36">
        <v>47.010914899503874</v>
      </c>
      <c r="X641" s="35">
        <v>4082.9241969331779</v>
      </c>
      <c r="Y641" s="34">
        <v>2174.5974597645218</v>
      </c>
      <c r="Z641" s="35">
        <v>1908.3267371686563</v>
      </c>
      <c r="AA641" s="34">
        <v>704.48042722824266</v>
      </c>
      <c r="AB641" s="34">
        <v>24.536315958550635</v>
      </c>
      <c r="AC641" s="34">
        <v>11.735001868390022</v>
      </c>
      <c r="AD641" s="34">
        <v>12.310254999931823</v>
      </c>
      <c r="AE641" s="39">
        <v>14.338005229216627</v>
      </c>
      <c r="AF641" s="39">
        <v>12.898353320790147</v>
      </c>
      <c r="AG641" s="39">
        <v>1.9699971215037559</v>
      </c>
      <c r="AH641" s="35">
        <v>3492.3827207843524</v>
      </c>
      <c r="AI641" s="35">
        <v>9341.7353850055624</v>
      </c>
      <c r="AJ641" s="35">
        <v>10685.124437346947</v>
      </c>
      <c r="AK641" s="35">
        <v>2339.5931870377472</v>
      </c>
      <c r="AL641" s="35">
        <v>5487.7711412822428</v>
      </c>
      <c r="AM641" s="35">
        <v>9983.3649318265252</v>
      </c>
      <c r="AN641" s="38">
        <v>8.9809171023053858E-2</v>
      </c>
      <c r="AO641" s="38">
        <v>0.10587379983805004</v>
      </c>
      <c r="AP641" s="38">
        <v>2.3231485265865392E-2</v>
      </c>
      <c r="AQ641" s="36">
        <v>24.40588652133701</v>
      </c>
      <c r="AR641" s="36">
        <v>12.636757426031977</v>
      </c>
      <c r="AS641" s="36">
        <v>14.560585123490123</v>
      </c>
      <c r="AT641" s="36">
        <v>18.827316118106122</v>
      </c>
      <c r="AU641" s="36">
        <v>69.340366989381607</v>
      </c>
      <c r="AV641" s="36">
        <v>125.6589169666789</v>
      </c>
      <c r="AW641" s="36">
        <v>141.95480342927206</v>
      </c>
      <c r="AX641" s="36">
        <v>108.32477979402705</v>
      </c>
      <c r="AY641" s="36">
        <v>75.399881080308916</v>
      </c>
      <c r="AZ641" s="40">
        <v>0.99141422262528689</v>
      </c>
      <c r="BA641" s="40">
        <v>0.98735511478989146</v>
      </c>
      <c r="BB641" s="40">
        <v>0.96085609823638995</v>
      </c>
      <c r="BC641" s="40">
        <v>0.99195273938118111</v>
      </c>
      <c r="BD641" s="40">
        <v>0.98736456656004434</v>
      </c>
      <c r="BE641" s="40">
        <v>0.98741317002586138</v>
      </c>
      <c r="BF641" s="36">
        <v>133.61664363787102</v>
      </c>
      <c r="BG641" s="36">
        <v>113.34248906108793</v>
      </c>
      <c r="BH641" s="36">
        <v>516.54037022040529</v>
      </c>
      <c r="BJ641" s="41"/>
      <c r="BK641" s="41"/>
      <c r="BL641" s="35">
        <v>32.323404271551901</v>
      </c>
      <c r="BM641" s="35">
        <v>29.077872560379355</v>
      </c>
      <c r="BN641" s="35">
        <v>4.4411347571839679</v>
      </c>
      <c r="BO641" s="35">
        <v>2521.2255331810484</v>
      </c>
      <c r="BP641" s="35">
        <v>1395.7378828982091</v>
      </c>
      <c r="BQ641" s="35">
        <v>106.58723417241524</v>
      </c>
      <c r="BR641" s="35">
        <v>4023.5506502516728</v>
      </c>
      <c r="BS641" s="34">
        <v>117.24291529554002</v>
      </c>
      <c r="BT641" s="35">
        <v>22</v>
      </c>
      <c r="BU641" s="35">
        <v>76</v>
      </c>
      <c r="BV641" s="35">
        <v>428</v>
      </c>
      <c r="BW641" s="35">
        <v>69</v>
      </c>
      <c r="BX641" s="37"/>
      <c r="BY641" s="40">
        <v>0.96165524767726474</v>
      </c>
      <c r="CA641" s="38">
        <v>8.4297422522702475E-2</v>
      </c>
      <c r="CB641" s="38">
        <v>9.361816485997021E-2</v>
      </c>
      <c r="CC641" s="36">
        <v>48.581572826872481</v>
      </c>
      <c r="CD641" s="36">
        <v>51.603229070859108</v>
      </c>
      <c r="CE641" s="35">
        <v>131.67419193742256</v>
      </c>
      <c r="CF641" s="36">
        <v>58.870567284519062</v>
      </c>
      <c r="CG641" s="42">
        <v>0.96165524767726474</v>
      </c>
      <c r="CH641" s="35">
        <v>3634.161138218009</v>
      </c>
      <c r="CI641" s="42">
        <v>0.98266426733051149</v>
      </c>
      <c r="CJ641" s="42">
        <v>0.9897581929815662</v>
      </c>
      <c r="CK641" s="43">
        <v>0.84997340173867575</v>
      </c>
      <c r="CM641" s="39"/>
      <c r="CN641" s="35"/>
      <c r="CO641" s="42">
        <v>0.98459365994555359</v>
      </c>
      <c r="CQ641" s="37">
        <v>0.88916435828500762</v>
      </c>
    </row>
    <row r="642" spans="1:95" ht="11.25" customHeight="1">
      <c r="A642" s="33">
        <v>44088</v>
      </c>
      <c r="B642" s="34">
        <v>177.90227937698364</v>
      </c>
      <c r="C642" s="35">
        <v>153.30871339639029</v>
      </c>
      <c r="D642" s="35">
        <v>153.30871339639029</v>
      </c>
      <c r="E642" s="35">
        <v>141.52420129378638</v>
      </c>
      <c r="F642" s="34">
        <v>129.22465284665427</v>
      </c>
      <c r="G642" s="36">
        <v>13.592119932174683</v>
      </c>
      <c r="H642" s="34">
        <v>13.592119932174683</v>
      </c>
      <c r="I642" s="34">
        <v>3468.5758743286133</v>
      </c>
      <c r="J642" s="35">
        <v>1218.1372176610766</v>
      </c>
      <c r="K642" s="35">
        <v>85.935605027877301</v>
      </c>
      <c r="L642" s="34">
        <v>612.00418027242029</v>
      </c>
      <c r="M642" s="34">
        <v>60.180057485898338</v>
      </c>
      <c r="N642" s="35">
        <v>19.18784441579367</v>
      </c>
      <c r="O642" s="35">
        <v>66.285280709105422</v>
      </c>
      <c r="P642" s="35">
        <v>373.29079136180417</v>
      </c>
      <c r="Q642" s="34">
        <v>8682.4521687825527</v>
      </c>
      <c r="R642" s="34">
        <v>366.25073464711505</v>
      </c>
      <c r="U642" s="36">
        <v>28.80656803095782</v>
      </c>
      <c r="V642" s="38">
        <v>0.89201234190518208</v>
      </c>
      <c r="W642" s="36">
        <v>44.501170165157411</v>
      </c>
      <c r="X642" s="35">
        <v>4080.5800546010337</v>
      </c>
      <c r="Y642" s="34">
        <v>2164.5030516396596</v>
      </c>
      <c r="Z642" s="35">
        <v>1916.0770029613743</v>
      </c>
      <c r="AA642" s="34">
        <v>697.93978530029756</v>
      </c>
      <c r="AB642" s="34">
        <v>24.593565980593365</v>
      </c>
      <c r="AC642" s="34">
        <v>11.784512102603912</v>
      </c>
      <c r="AD642" s="34">
        <v>12.242793897787729</v>
      </c>
      <c r="AE642" s="39">
        <v>14.271448692129624</v>
      </c>
      <c r="AF642" s="39">
        <v>13.051470189225821</v>
      </c>
      <c r="AG642" s="39">
        <v>1.8414772505973707</v>
      </c>
      <c r="AH642" s="35">
        <v>3300.5507576278201</v>
      </c>
      <c r="AI642" s="35">
        <v>8945.4204615893123</v>
      </c>
      <c r="AJ642" s="35">
        <v>10149.090588908566</v>
      </c>
      <c r="AK642" s="35">
        <v>2216.8567373822825</v>
      </c>
      <c r="AL642" s="35">
        <v>5214.9628964319136</v>
      </c>
      <c r="AM642" s="35">
        <v>9521.9432739795011</v>
      </c>
      <c r="AN642" s="38">
        <v>9.0269849193707619E-2</v>
      </c>
      <c r="AO642" s="38">
        <v>0.10771623084830149</v>
      </c>
      <c r="AP642" s="38">
        <v>2.1602328656442786E-2</v>
      </c>
      <c r="AQ642" s="36">
        <v>24.429758968309226</v>
      </c>
      <c r="AR642" s="36">
        <v>12.681264800084026</v>
      </c>
      <c r="AS642" s="36">
        <v>14.598410807544029</v>
      </c>
      <c r="AT642" s="36">
        <v>18.952455917510495</v>
      </c>
      <c r="AU642" s="36">
        <v>70.754017642564691</v>
      </c>
      <c r="AV642" s="36">
        <v>118.01588566227665</v>
      </c>
      <c r="AW642" s="36">
        <v>141.02503198967986</v>
      </c>
      <c r="AX642" s="36">
        <v>108.08094933429962</v>
      </c>
      <c r="AY642" s="36">
        <v>76.039044724957151</v>
      </c>
      <c r="AZ642" s="40">
        <v>0.99134457175683299</v>
      </c>
      <c r="BA642" s="40">
        <v>0.98728940511648544</v>
      </c>
      <c r="BB642" s="40">
        <v>0.96079678479267028</v>
      </c>
      <c r="BC642" s="40">
        <v>0.99145075295217766</v>
      </c>
      <c r="BD642" s="40">
        <v>0.98643249836140257</v>
      </c>
      <c r="BE642" s="40">
        <v>0.98760590330497167</v>
      </c>
      <c r="BF642" s="36">
        <v>132.93475182670934</v>
      </c>
      <c r="BG642" s="36">
        <v>111.4038237830638</v>
      </c>
      <c r="BH642" s="36">
        <v>555.49566858483377</v>
      </c>
      <c r="BJ642" s="41"/>
      <c r="BK642" s="41"/>
      <c r="BL642" s="35">
        <v>31</v>
      </c>
      <c r="BM642" s="35">
        <v>28.350000381469727</v>
      </c>
      <c r="BN642" s="35">
        <v>4</v>
      </c>
      <c r="BO642" s="35">
        <v>2418</v>
      </c>
      <c r="BP642" s="35">
        <v>1360.8000183105469</v>
      </c>
      <c r="BQ642" s="35">
        <v>96</v>
      </c>
      <c r="BR642" s="35">
        <v>3874.8000183105469</v>
      </c>
      <c r="BS642" s="34">
        <v>115.59951750437419</v>
      </c>
      <c r="BT642" s="35">
        <v>22</v>
      </c>
      <c r="BU642" s="35">
        <v>76</v>
      </c>
      <c r="BV642" s="35">
        <v>428</v>
      </c>
      <c r="BW642" s="35">
        <v>69</v>
      </c>
      <c r="BX642" s="37"/>
      <c r="BY642" s="40">
        <v>0.96142265625993806</v>
      </c>
      <c r="CA642" s="38">
        <v>8.4865888037215287E-2</v>
      </c>
      <c r="CB642" s="38">
        <v>9.4695614245428633E-2</v>
      </c>
      <c r="CC642" s="36">
        <v>48.620871980985008</v>
      </c>
      <c r="CD642" s="36">
        <v>51.70943457593728</v>
      </c>
      <c r="CE642" s="35">
        <v>131.26351908756982</v>
      </c>
      <c r="CF642" s="36">
        <v>59.382405185236927</v>
      </c>
      <c r="CG642" s="42">
        <v>0.96142265625993806</v>
      </c>
      <c r="CH642" s="35">
        <v>3450.7555711418763</v>
      </c>
      <c r="CI642" s="42">
        <v>0.98256032447236341</v>
      </c>
      <c r="CJ642" s="42">
        <v>0.9892297355395766</v>
      </c>
      <c r="CK642" s="43">
        <v>0.8500202980744469</v>
      </c>
      <c r="CM642" s="39"/>
      <c r="CN642" s="35"/>
      <c r="CO642" s="42">
        <v>0.98445971272685084</v>
      </c>
      <c r="CQ642" s="37">
        <v>0.89201234190518208</v>
      </c>
    </row>
    <row r="643" spans="1:95" ht="11.25" customHeight="1">
      <c r="A643" s="33">
        <v>44087</v>
      </c>
      <c r="B643" s="34">
        <v>177.56918541590372</v>
      </c>
      <c r="C643" s="35">
        <v>153.3615574836731</v>
      </c>
      <c r="D643" s="35">
        <v>153.3615574836731</v>
      </c>
      <c r="E643" s="35">
        <v>141.83857089281082</v>
      </c>
      <c r="F643" s="34">
        <v>129.51419019699097</v>
      </c>
      <c r="G643" s="36">
        <v>13.625638842582703</v>
      </c>
      <c r="H643" s="34">
        <v>13.625638842582703</v>
      </c>
      <c r="I643" s="34">
        <v>3445.9203338623047</v>
      </c>
      <c r="J643" s="35">
        <v>1210.1807657833792</v>
      </c>
      <c r="K643" s="35">
        <v>85.374303315663013</v>
      </c>
      <c r="L643" s="34">
        <v>608.49992497762048</v>
      </c>
      <c r="M643" s="34">
        <v>63.243154247601829</v>
      </c>
      <c r="N643" s="35">
        <v>20.16448396300348</v>
      </c>
      <c r="O643" s="35">
        <v>69.659126417648395</v>
      </c>
      <c r="P643" s="35">
        <v>392.29086982570408</v>
      </c>
      <c r="Q643" s="34">
        <v>9026.4097798665371</v>
      </c>
      <c r="R643" s="34">
        <v>363.24651590983075</v>
      </c>
      <c r="U643" s="36">
        <v>28.868610770614055</v>
      </c>
      <c r="V643" s="38">
        <v>0.89037371626316841</v>
      </c>
      <c r="W643" s="36">
        <v>46.766229321288165</v>
      </c>
      <c r="X643" s="35">
        <v>4054.4202588399253</v>
      </c>
      <c r="Y643" s="34">
        <v>2150.3652647632621</v>
      </c>
      <c r="Z643" s="35">
        <v>1904.0549940766628</v>
      </c>
      <c r="AA643" s="34">
        <v>693.87422829328352</v>
      </c>
      <c r="AB643" s="34">
        <v>24.207627932230633</v>
      </c>
      <c r="AC643" s="34">
        <v>11.522986590862274</v>
      </c>
      <c r="AD643" s="34">
        <v>12.205442349116007</v>
      </c>
      <c r="AE643" s="39">
        <v>14.178232514922607</v>
      </c>
      <c r="AF643" s="39">
        <v>12.966222490536206</v>
      </c>
      <c r="AG643" s="39">
        <v>1.8294493567642074</v>
      </c>
      <c r="AH643" s="35">
        <v>3416.7096321399122</v>
      </c>
      <c r="AI643" s="35">
        <v>9254.2749703045611</v>
      </c>
      <c r="AJ643" s="35">
        <v>10497.637027581217</v>
      </c>
      <c r="AK643" s="35">
        <v>2295.1789034447625</v>
      </c>
      <c r="AL643" s="35">
        <v>5397.0414485932197</v>
      </c>
      <c r="AM643" s="35">
        <v>9849.8458435098837</v>
      </c>
      <c r="AN643" s="38">
        <v>8.987260944167845E-2</v>
      </c>
      <c r="AO643" s="38">
        <v>0.10755590755828036</v>
      </c>
      <c r="AP643" s="38">
        <v>2.1787439577088525E-2</v>
      </c>
      <c r="AQ643" s="36">
        <v>24.277894645587025</v>
      </c>
      <c r="AR643" s="36">
        <v>12.515194606904807</v>
      </c>
      <c r="AS643" s="36">
        <v>14.680944300545873</v>
      </c>
      <c r="AT643" s="36">
        <v>19.076689255974138</v>
      </c>
      <c r="AU643" s="36">
        <v>71.246412421902932</v>
      </c>
      <c r="AV643" s="36">
        <v>118.89211470857919</v>
      </c>
      <c r="AW643" s="36">
        <v>140.46466050979689</v>
      </c>
      <c r="AX643" s="36">
        <v>107.3375137347814</v>
      </c>
      <c r="AY643" s="36">
        <v>74.762966833897281</v>
      </c>
      <c r="AZ643" s="40">
        <v>0.99121441734553273</v>
      </c>
      <c r="BA643" s="40">
        <v>0.98709309033826198</v>
      </c>
      <c r="BB643" s="40">
        <v>0.96017289244336901</v>
      </c>
      <c r="BC643" s="40">
        <v>0.99168836502141833</v>
      </c>
      <c r="BD643" s="40">
        <v>0.9867989873525107</v>
      </c>
      <c r="BE643" s="40">
        <v>0.98792954563985214</v>
      </c>
      <c r="BF643" s="36">
        <v>133.52232759845734</v>
      </c>
      <c r="BG643" s="36">
        <v>111.56988279325957</v>
      </c>
      <c r="BH643" s="36">
        <v>550.77605413621393</v>
      </c>
      <c r="BJ643" s="41"/>
      <c r="BK643" s="41"/>
      <c r="BL643" s="35">
        <v>31</v>
      </c>
      <c r="BM643" s="35">
        <v>28.350000381469727</v>
      </c>
      <c r="BN643" s="35">
        <v>4</v>
      </c>
      <c r="BO643" s="35">
        <v>2418</v>
      </c>
      <c r="BP643" s="35">
        <v>1360.8000183105469</v>
      </c>
      <c r="BQ643" s="35">
        <v>96</v>
      </c>
      <c r="BR643" s="35">
        <v>3874.8000183105469</v>
      </c>
      <c r="BS643" s="34">
        <v>115.90490301450093</v>
      </c>
      <c r="BT643" s="35">
        <v>22</v>
      </c>
      <c r="BU643" s="35">
        <v>76</v>
      </c>
      <c r="BV643" s="35">
        <v>428</v>
      </c>
      <c r="BW643" s="35">
        <v>69</v>
      </c>
      <c r="BX643" s="37"/>
      <c r="BY643" s="40">
        <v>0.96084658213411578</v>
      </c>
      <c r="CA643" s="38">
        <v>8.463763766065667E-2</v>
      </c>
      <c r="CB643" s="38">
        <v>9.4396005748852027E-2</v>
      </c>
      <c r="CC643" s="36">
        <v>47.936056872208916</v>
      </c>
      <c r="CD643" s="36">
        <v>51.474033553037707</v>
      </c>
      <c r="CE643" s="35">
        <v>130.33301293549536</v>
      </c>
      <c r="CF643" s="36">
        <v>59.787924226418127</v>
      </c>
      <c r="CG643" s="42">
        <v>0.96084658213411578</v>
      </c>
      <c r="CH643" s="35">
        <v>3571.699655769341</v>
      </c>
      <c r="CI643" s="42">
        <v>0.98229326081619273</v>
      </c>
      <c r="CJ643" s="42">
        <v>0.98952235306631731</v>
      </c>
      <c r="CK643" s="43">
        <v>0.84991690892159066</v>
      </c>
      <c r="CM643" s="39"/>
      <c r="CN643" s="35"/>
      <c r="CO643" s="42">
        <v>0.98435358899583947</v>
      </c>
      <c r="CQ643" s="37">
        <v>0.89037371626316841</v>
      </c>
    </row>
    <row r="644" spans="1:95" ht="11.25" customHeight="1">
      <c r="A644" s="33">
        <v>44086</v>
      </c>
      <c r="B644" s="34">
        <v>178.65108569463095</v>
      </c>
      <c r="C644" s="35">
        <v>154.49294805526733</v>
      </c>
      <c r="D644" s="35">
        <v>154.49294805526733</v>
      </c>
      <c r="E644" s="35">
        <v>142.99172814687094</v>
      </c>
      <c r="F644" s="34">
        <v>130.62132922808328</v>
      </c>
      <c r="G644" s="36">
        <v>13.729384591182074</v>
      </c>
      <c r="H644" s="34">
        <v>13.729384591182074</v>
      </c>
      <c r="I644" s="34">
        <v>3449.7468770345054</v>
      </c>
      <c r="J644" s="35">
        <v>1211.5246183678198</v>
      </c>
      <c r="K644" s="35">
        <v>85.469107729515429</v>
      </c>
      <c r="L644" s="34">
        <v>609.19656499226892</v>
      </c>
      <c r="M644" s="34">
        <v>65.407876014709473</v>
      </c>
      <c r="N644" s="35">
        <v>20.85468510613925</v>
      </c>
      <c r="O644" s="35">
        <v>72.043457639390141</v>
      </c>
      <c r="P644" s="35">
        <v>405.71841933761817</v>
      </c>
      <c r="Q644" s="34">
        <v>9361.4428405761719</v>
      </c>
      <c r="R644" s="34">
        <v>365.54768021901447</v>
      </c>
      <c r="U644" s="36">
        <v>28.85001204631947</v>
      </c>
      <c r="V644" s="38">
        <v>0.89086454476713384</v>
      </c>
      <c r="W644" s="36">
        <v>48.366969761605134</v>
      </c>
      <c r="X644" s="35">
        <v>4058.9434420267744</v>
      </c>
      <c r="Y644" s="34">
        <v>2152.7531509371697</v>
      </c>
      <c r="Z644" s="35">
        <v>1906.190291089604</v>
      </c>
      <c r="AA644" s="34">
        <v>694.6656727217844</v>
      </c>
      <c r="AB644" s="34">
        <v>24.158137639363606</v>
      </c>
      <c r="AC644" s="34">
        <v>11.501219908396402</v>
      </c>
      <c r="AD644" s="34">
        <v>12.215576261281967</v>
      </c>
      <c r="AE644" s="39">
        <v>14.193976819365954</v>
      </c>
      <c r="AF644" s="39">
        <v>12.980620911083783</v>
      </c>
      <c r="AG644" s="39">
        <v>1.8314808799181876</v>
      </c>
      <c r="AH644" s="35">
        <v>3539.5957136261718</v>
      </c>
      <c r="AI644" s="35">
        <v>9587.1450435718034</v>
      </c>
      <c r="AJ644" s="35">
        <v>10875.281560341677</v>
      </c>
      <c r="AK644" s="35">
        <v>2377.7206255520955</v>
      </c>
      <c r="AL644" s="35">
        <v>5591.1596057574543</v>
      </c>
      <c r="AM644" s="35">
        <v>10204.161882785096</v>
      </c>
      <c r="AN644" s="38">
        <v>8.9643150854664788E-2</v>
      </c>
      <c r="AO644" s="38">
        <v>0.10765460596009603</v>
      </c>
      <c r="AP644" s="38">
        <v>2.2023391953992558E-2</v>
      </c>
      <c r="AQ644" s="36">
        <v>24.187705438614433</v>
      </c>
      <c r="AR644" s="36">
        <v>12.470474491748048</v>
      </c>
      <c r="AS644" s="36">
        <v>14.667987064851996</v>
      </c>
      <c r="AT644" s="36">
        <v>19.076407418983521</v>
      </c>
      <c r="AU644" s="36">
        <v>71.245055573007647</v>
      </c>
      <c r="AV644" s="36">
        <v>118.88936598252967</v>
      </c>
      <c r="AW644" s="36">
        <v>141.0583025815373</v>
      </c>
      <c r="AX644" s="36">
        <v>107.41737276929676</v>
      </c>
      <c r="AY644" s="36">
        <v>74.084926779057653</v>
      </c>
      <c r="AZ644" s="40">
        <v>0.99122912722292733</v>
      </c>
      <c r="BA644" s="40">
        <v>0.98711475566442353</v>
      </c>
      <c r="BB644" s="40">
        <v>0.96023990759867461</v>
      </c>
      <c r="BC644" s="40">
        <v>0.99197701899290469</v>
      </c>
      <c r="BD644" s="40">
        <v>0.98725755288766159</v>
      </c>
      <c r="BE644" s="40">
        <v>0.98834893376367328</v>
      </c>
      <c r="BF644" s="36">
        <v>133.86410323143559</v>
      </c>
      <c r="BG644" s="36">
        <v>111.46759484167356</v>
      </c>
      <c r="BH644" s="36">
        <v>544.87519565870298</v>
      </c>
      <c r="BJ644" s="41"/>
      <c r="BK644" s="41"/>
      <c r="BL644" s="35">
        <v>31</v>
      </c>
      <c r="BM644" s="35">
        <v>28.350000381469727</v>
      </c>
      <c r="BN644" s="35">
        <v>4</v>
      </c>
      <c r="BO644" s="35">
        <v>2418</v>
      </c>
      <c r="BP644" s="35">
        <v>1360.8000183105469</v>
      </c>
      <c r="BQ644" s="35">
        <v>96</v>
      </c>
      <c r="BR644" s="35">
        <v>3874.8000183105469</v>
      </c>
      <c r="BS644" s="34">
        <v>116.92581089337666</v>
      </c>
      <c r="BT644" s="35">
        <v>22</v>
      </c>
      <c r="BU644" s="35">
        <v>76</v>
      </c>
      <c r="BV644" s="35">
        <v>428</v>
      </c>
      <c r="BW644" s="35">
        <v>69</v>
      </c>
      <c r="BX644" s="37"/>
      <c r="BY644" s="40">
        <v>0.96091204577018774</v>
      </c>
      <c r="CA644" s="38">
        <v>8.458765506429522E-2</v>
      </c>
      <c r="CB644" s="38">
        <v>9.4293324153327598E-2</v>
      </c>
      <c r="CC644" s="36">
        <v>47.874933809041977</v>
      </c>
      <c r="CD644" s="36">
        <v>51.326166995214479</v>
      </c>
      <c r="CE644" s="35">
        <v>130.54897376620849</v>
      </c>
      <c r="CF644" s="36">
        <v>59.786871338734628</v>
      </c>
      <c r="CG644" s="42">
        <v>0.96091204577018774</v>
      </c>
      <c r="CH644" s="35">
        <v>3700.1595022897504</v>
      </c>
      <c r="CI644" s="42">
        <v>0.98232295770648981</v>
      </c>
      <c r="CJ644" s="42">
        <v>0.98988629620254986</v>
      </c>
      <c r="CK644" s="43">
        <v>0.84991252682050789</v>
      </c>
      <c r="CM644" s="39"/>
      <c r="CN644" s="35"/>
      <c r="CO644" s="42">
        <v>0.98435386453498297</v>
      </c>
      <c r="CQ644" s="37">
        <v>0.89086454476713384</v>
      </c>
    </row>
    <row r="645" spans="1:95" ht="11.25" customHeight="1">
      <c r="A645" s="33">
        <v>44085</v>
      </c>
      <c r="B645" s="34">
        <v>179.83617353439331</v>
      </c>
      <c r="C645" s="35">
        <v>155.41689858833948</v>
      </c>
      <c r="D645" s="35">
        <v>155.41689858833948</v>
      </c>
      <c r="E645" s="35">
        <v>143.88821579019228</v>
      </c>
      <c r="F645" s="34">
        <v>131.44786039988199</v>
      </c>
      <c r="G645" s="36">
        <v>13.766384094953537</v>
      </c>
      <c r="H645" s="34">
        <v>13.766384094953537</v>
      </c>
      <c r="I645" s="34">
        <v>3472.6327641805015</v>
      </c>
      <c r="J645" s="35">
        <v>1192.3453145324729</v>
      </c>
      <c r="K645" s="35">
        <v>101.93378216605838</v>
      </c>
      <c r="L645" s="34">
        <v>613.32909393310547</v>
      </c>
      <c r="M645" s="34">
        <v>66.872346440951034</v>
      </c>
      <c r="N645" s="35">
        <v>21.321617705810471</v>
      </c>
      <c r="O645" s="35">
        <v>73.65649752916346</v>
      </c>
      <c r="P645" s="35">
        <v>414.80238082213106</v>
      </c>
      <c r="Q645" s="34">
        <v>9529.2371215820313</v>
      </c>
      <c r="R645" s="34">
        <v>371.32174173990887</v>
      </c>
      <c r="U645" s="36">
        <v>29.044215325955989</v>
      </c>
      <c r="V645" s="38">
        <v>0.88575570808253745</v>
      </c>
      <c r="W645" s="36">
        <v>50.841074008648057</v>
      </c>
      <c r="X645" s="35">
        <v>4085.9618581136069</v>
      </c>
      <c r="Y645" s="34">
        <v>2178.3536674819698</v>
      </c>
      <c r="Z645" s="35">
        <v>1907.6081906316367</v>
      </c>
      <c r="AA645" s="34">
        <v>715.2628760991638</v>
      </c>
      <c r="AB645" s="34">
        <v>24.419274946053822</v>
      </c>
      <c r="AC645" s="34">
        <v>11.528682798147202</v>
      </c>
      <c r="AD645" s="34">
        <v>12.291472355524698</v>
      </c>
      <c r="AE645" s="39">
        <v>14.362771433947055</v>
      </c>
      <c r="AF645" s="39">
        <v>12.775128369990782</v>
      </c>
      <c r="AG645" s="39">
        <v>2.1842953321298224</v>
      </c>
      <c r="AH645" s="35">
        <v>3616.8365951563655</v>
      </c>
      <c r="AI645" s="35">
        <v>9523.328220991556</v>
      </c>
      <c r="AJ645" s="35">
        <v>11037.142742477487</v>
      </c>
      <c r="AK645" s="35">
        <v>2421.6807472581208</v>
      </c>
      <c r="AL645" s="35">
        <v>5645.8363128346155</v>
      </c>
      <c r="AM645" s="35">
        <v>10243.042352123128</v>
      </c>
      <c r="AN645" s="38">
        <v>8.968034814196392E-2</v>
      </c>
      <c r="AO645" s="38">
        <v>0.10474995761957995</v>
      </c>
      <c r="AP645" s="38">
        <v>2.5879351332675306E-2</v>
      </c>
      <c r="AQ645" s="36">
        <v>24.27537141298394</v>
      </c>
      <c r="AR645" s="36">
        <v>12.343200957778127</v>
      </c>
      <c r="AS645" s="36">
        <v>14.348965589830961</v>
      </c>
      <c r="AT645" s="36">
        <v>19.266085497524603</v>
      </c>
      <c r="AU645" s="36">
        <v>70.585735283208933</v>
      </c>
      <c r="AV645" s="36">
        <v>143.58833228720593</v>
      </c>
      <c r="AW645" s="36">
        <v>141.85835631865129</v>
      </c>
      <c r="AX645" s="36">
        <v>108.02527401778508</v>
      </c>
      <c r="AY645" s="36">
        <v>74.760454143578613</v>
      </c>
      <c r="AZ645" s="40">
        <v>0.99119552908452058</v>
      </c>
      <c r="BA645" s="40">
        <v>0.9869538375808522</v>
      </c>
      <c r="BB645" s="40">
        <v>0.95950398655374558</v>
      </c>
      <c r="BC645" s="40">
        <v>0.99204433304458561</v>
      </c>
      <c r="BD645" s="40">
        <v>0.98749773614181002</v>
      </c>
      <c r="BE645" s="40">
        <v>0.98598186677833632</v>
      </c>
      <c r="BF645" s="36">
        <v>133.80857956755486</v>
      </c>
      <c r="BG645" s="36">
        <v>114.55851890251219</v>
      </c>
      <c r="BH645" s="36">
        <v>463.69013835554614</v>
      </c>
      <c r="BJ645" s="41"/>
      <c r="BK645" s="41"/>
      <c r="BL645" s="35">
        <v>31.873227715492249</v>
      </c>
      <c r="BM645" s="35">
        <v>28.350000381469727</v>
      </c>
      <c r="BN645" s="35">
        <v>4.8472916831572848</v>
      </c>
      <c r="BO645" s="35">
        <v>2486.1117618083954</v>
      </c>
      <c r="BP645" s="35">
        <v>1360.8000183105469</v>
      </c>
      <c r="BQ645" s="35">
        <v>116.33500039577484</v>
      </c>
      <c r="BR645" s="35">
        <v>3963.2467805147171</v>
      </c>
      <c r="BS645" s="34">
        <v>117.69477693239848</v>
      </c>
      <c r="BT645" s="35">
        <v>22</v>
      </c>
      <c r="BU645" s="35">
        <v>76</v>
      </c>
      <c r="BV645" s="35">
        <v>428</v>
      </c>
      <c r="BW645" s="35">
        <v>69</v>
      </c>
      <c r="BX645" s="37"/>
      <c r="BY645" s="40">
        <v>0.96066229478917264</v>
      </c>
      <c r="CA645" s="38">
        <v>8.4294463685314874E-2</v>
      </c>
      <c r="CB645" s="38">
        <v>9.2981791778616277E-2</v>
      </c>
      <c r="CC645" s="36">
        <v>48.239430099725716</v>
      </c>
      <c r="CD645" s="36">
        <v>50.967537960593027</v>
      </c>
      <c r="CE645" s="35">
        <v>131.25074939956355</v>
      </c>
      <c r="CF645" s="36">
        <v>60.231811509420957</v>
      </c>
      <c r="CG645" s="42">
        <v>0.96066229478917264</v>
      </c>
      <c r="CH645" s="35">
        <v>3758.2942238940705</v>
      </c>
      <c r="CI645" s="42">
        <v>0.9822067293146457</v>
      </c>
      <c r="CJ645" s="42">
        <v>0.9896194274330975</v>
      </c>
      <c r="CK645" s="43">
        <v>0.84989358314366026</v>
      </c>
      <c r="CM645" s="39"/>
      <c r="CN645" s="35"/>
      <c r="CO645" s="42">
        <v>0.98423742435290795</v>
      </c>
      <c r="CQ645" s="37">
        <v>0.88575570808253745</v>
      </c>
    </row>
    <row r="646" spans="1:95" ht="11.25" customHeight="1">
      <c r="A646" s="33">
        <v>44084</v>
      </c>
      <c r="B646" s="34">
        <v>177.98627630869547</v>
      </c>
      <c r="C646" s="35">
        <v>154.12704781691232</v>
      </c>
      <c r="D646" s="35">
        <v>154.12704781691232</v>
      </c>
      <c r="E646" s="35">
        <v>142.81535543004671</v>
      </c>
      <c r="F646" s="34">
        <v>130.74673509597778</v>
      </c>
      <c r="G646" s="36">
        <v>13.581087857484818</v>
      </c>
      <c r="H646" s="34">
        <v>13.581087857484818</v>
      </c>
      <c r="I646" s="34">
        <v>3429.399528503418</v>
      </c>
      <c r="J646" s="35">
        <v>1173.3994802194682</v>
      </c>
      <c r="K646" s="35">
        <v>103.06048245581768</v>
      </c>
      <c r="L646" s="34">
        <v>605.5121911366781</v>
      </c>
      <c r="M646" s="34">
        <v>64.146601279576615</v>
      </c>
      <c r="N646" s="35">
        <v>20.452539538415731</v>
      </c>
      <c r="O646" s="35">
        <v>70.654227496345257</v>
      </c>
      <c r="P646" s="35">
        <v>397.894860110997</v>
      </c>
      <c r="Q646" s="34">
        <v>9790.5262044270839</v>
      </c>
      <c r="R646" s="34">
        <v>361.76054191589355</v>
      </c>
      <c r="U646" s="36">
        <v>29.173989605020591</v>
      </c>
      <c r="V646" s="38">
        <v>0.88236175860432531</v>
      </c>
      <c r="W646" s="36">
        <v>48.972407637922466</v>
      </c>
      <c r="X646" s="35">
        <v>4034.9117196400962</v>
      </c>
      <c r="Y646" s="34">
        <v>2152.9395658281319</v>
      </c>
      <c r="Z646" s="35">
        <v>1881.9721538119638</v>
      </c>
      <c r="AA646" s="34">
        <v>708.57267359249579</v>
      </c>
      <c r="AB646" s="34">
        <v>23.859228491783142</v>
      </c>
      <c r="AC646" s="34">
        <v>11.311692386865616</v>
      </c>
      <c r="AD646" s="34">
        <v>12.105130026737848</v>
      </c>
      <c r="AE646" s="39">
        <v>14.195205928537133</v>
      </c>
      <c r="AF646" s="39">
        <v>12.572137288065731</v>
      </c>
      <c r="AG646" s="39">
        <v>2.2084389097675214</v>
      </c>
      <c r="AH646" s="35">
        <v>3711.8232393010057</v>
      </c>
      <c r="AI646" s="35">
        <v>9741.6152212311317</v>
      </c>
      <c r="AJ646" s="35">
        <v>11331.952034337382</v>
      </c>
      <c r="AK646" s="35">
        <v>2483.3478568962055</v>
      </c>
      <c r="AL646" s="35">
        <v>5786.1663754687843</v>
      </c>
      <c r="AM646" s="35">
        <v>10496.732521998432</v>
      </c>
      <c r="AN646" s="38">
        <v>8.9363647115151074E-2</v>
      </c>
      <c r="AO646" s="38">
        <v>0.10434490425778692</v>
      </c>
      <c r="AP646" s="38">
        <v>2.6801752658957536E-2</v>
      </c>
      <c r="AQ646" s="36">
        <v>24.181226462309887</v>
      </c>
      <c r="AR646" s="36">
        <v>12.338274886611512</v>
      </c>
      <c r="AS646" s="36">
        <v>14.366085908407122</v>
      </c>
      <c r="AT646" s="36">
        <v>17.743368360613058</v>
      </c>
      <c r="AU646" s="36">
        <v>64.767622792349556</v>
      </c>
      <c r="AV646" s="36">
        <v>135.37168298722159</v>
      </c>
      <c r="AW646" s="36">
        <v>140.16109761853014</v>
      </c>
      <c r="AX646" s="36">
        <v>106.31255302613251</v>
      </c>
      <c r="AY646" s="36">
        <v>72.705769096090236</v>
      </c>
      <c r="AZ646" s="40">
        <v>0.99176412620502619</v>
      </c>
      <c r="BA646" s="40">
        <v>0.98778911235669042</v>
      </c>
      <c r="BB646" s="40">
        <v>0.96209345534173496</v>
      </c>
      <c r="BC646" s="40">
        <v>0.99285506123866607</v>
      </c>
      <c r="BD646" s="40">
        <v>0.98880647071142991</v>
      </c>
      <c r="BE646" s="40">
        <v>0.98710344550520679</v>
      </c>
      <c r="BF646" s="36">
        <v>134.28279157560783</v>
      </c>
      <c r="BG646" s="36">
        <v>115.00322018939875</v>
      </c>
      <c r="BH646" s="36">
        <v>447.73191338251627</v>
      </c>
      <c r="BJ646" s="41"/>
      <c r="BK646" s="41"/>
      <c r="BL646" s="35">
        <v>32.009998321533203</v>
      </c>
      <c r="BM646" s="35">
        <v>28.350000381469727</v>
      </c>
      <c r="BN646" s="35">
        <v>4.9800000190734863</v>
      </c>
      <c r="BO646" s="35">
        <v>2496.7798690795898</v>
      </c>
      <c r="BP646" s="35">
        <v>1360.8000183105469</v>
      </c>
      <c r="BQ646" s="35">
        <v>119.52000045776367</v>
      </c>
      <c r="BR646" s="35">
        <v>3977.0998878479004</v>
      </c>
      <c r="BS646" s="34">
        <v>117.18468459447224</v>
      </c>
      <c r="BT646" s="35">
        <v>22</v>
      </c>
      <c r="BU646" s="35">
        <v>76</v>
      </c>
      <c r="BV646" s="35">
        <v>428</v>
      </c>
      <c r="BW646" s="35">
        <v>69</v>
      </c>
      <c r="BX646" s="37"/>
      <c r="BY646" s="40">
        <v>0.96318046962560777</v>
      </c>
      <c r="CA646" s="38">
        <v>8.4147746287803582E-2</v>
      </c>
      <c r="CB646" s="38">
        <v>9.2609504072230536E-2</v>
      </c>
      <c r="CC646" s="36">
        <v>47.276050905386604</v>
      </c>
      <c r="CD646" s="36">
        <v>50.885587257328517</v>
      </c>
      <c r="CE646" s="35">
        <v>129.25947911536485</v>
      </c>
      <c r="CF646" s="36">
        <v>55.423668970716435</v>
      </c>
      <c r="CG646" s="42">
        <v>0.96318046962560777</v>
      </c>
      <c r="CH646" s="35">
        <v>3854.2551494313097</v>
      </c>
      <c r="CI646" s="42">
        <v>0.98335693959206583</v>
      </c>
      <c r="CJ646" s="42">
        <v>0.99063925375259698</v>
      </c>
      <c r="CK646" s="43">
        <v>0.84993173749271311</v>
      </c>
      <c r="CM646" s="39"/>
      <c r="CN646" s="35"/>
      <c r="CO646" s="42">
        <v>0.98549570811673726</v>
      </c>
      <c r="CQ646" s="37">
        <v>0.88236175860432531</v>
      </c>
    </row>
    <row r="647" spans="1:95" ht="11.25" customHeight="1">
      <c r="A647" s="33">
        <v>44083</v>
      </c>
      <c r="B647" s="34">
        <v>177.71881866455078</v>
      </c>
      <c r="C647" s="35">
        <v>153.34360160430273</v>
      </c>
      <c r="D647" s="35">
        <v>153.34360160430273</v>
      </c>
      <c r="E647" s="35">
        <v>141.79842807849249</v>
      </c>
      <c r="F647" s="34">
        <v>129.47906804084778</v>
      </c>
      <c r="G647" s="36">
        <v>13.694818079471588</v>
      </c>
      <c r="H647" s="34">
        <v>13.694818079471588</v>
      </c>
      <c r="I647" s="34">
        <v>3465.9525680541992</v>
      </c>
      <c r="J647" s="35">
        <v>1185.9064270633216</v>
      </c>
      <c r="K647" s="35">
        <v>104.15897618920141</v>
      </c>
      <c r="L647" s="34">
        <v>611.8777961730957</v>
      </c>
      <c r="M647" s="34">
        <v>63.574639598528542</v>
      </c>
      <c r="N647" s="35">
        <v>20.270174944458375</v>
      </c>
      <c r="O647" s="35">
        <v>70.02424071721984</v>
      </c>
      <c r="P647" s="35">
        <v>394.34703982855387</v>
      </c>
      <c r="Q647" s="34">
        <v>9313.6502888997402</v>
      </c>
      <c r="R647" s="34">
        <v>365.49366760253906</v>
      </c>
      <c r="U647" s="36">
        <v>29.075995065547797</v>
      </c>
      <c r="V647" s="38">
        <v>0.88492310670612317</v>
      </c>
      <c r="W647" s="36">
        <v>48.53574630218813</v>
      </c>
      <c r="X647" s="35">
        <v>4077.8303642272949</v>
      </c>
      <c r="Y647" s="34">
        <v>2175.8871648016761</v>
      </c>
      <c r="Z647" s="35">
        <v>1901.9431994256188</v>
      </c>
      <c r="AA647" s="34">
        <v>716.03677236229714</v>
      </c>
      <c r="AB647" s="34">
        <v>24.375217060248058</v>
      </c>
      <c r="AC647" s="34">
        <v>11.545173525810242</v>
      </c>
      <c r="AD647" s="34">
        <v>12.265711575746536</v>
      </c>
      <c r="AE647" s="39">
        <v>14.346508778912151</v>
      </c>
      <c r="AF647" s="39">
        <v>12.706140289964161</v>
      </c>
      <c r="AG647" s="39">
        <v>2.2319780611971729</v>
      </c>
      <c r="AH647" s="35">
        <v>3546.1638273296498</v>
      </c>
      <c r="AI647" s="35">
        <v>9303.3769150495318</v>
      </c>
      <c r="AJ647" s="35">
        <v>10819.946786428742</v>
      </c>
      <c r="AK647" s="35">
        <v>2372.7953001217738</v>
      </c>
      <c r="AL647" s="35">
        <v>5527.0616527172624</v>
      </c>
      <c r="AM647" s="35">
        <v>10023.520318508021</v>
      </c>
      <c r="AN647" s="38">
        <v>9.0634795098841453E-2</v>
      </c>
      <c r="AO647" s="38">
        <v>0.10548691837221406</v>
      </c>
      <c r="AP647" s="38">
        <v>2.6763967291517976E-2</v>
      </c>
      <c r="AQ647" s="36">
        <v>24.315481847287337</v>
      </c>
      <c r="AR647" s="36">
        <v>12.395513090992893</v>
      </c>
      <c r="AS647" s="36">
        <v>14.329850683455247</v>
      </c>
      <c r="AT647" s="36">
        <v>18.654645409948486</v>
      </c>
      <c r="AU647" s="36">
        <v>68.112717913931135</v>
      </c>
      <c r="AV647" s="36">
        <v>142.40830878213399</v>
      </c>
      <c r="AW647" s="36">
        <v>140.0737664290686</v>
      </c>
      <c r="AX647" s="36">
        <v>106.59100970192581</v>
      </c>
      <c r="AY647" s="36">
        <v>73.79806358680122</v>
      </c>
      <c r="AZ647" s="40">
        <v>0.99145725931629336</v>
      </c>
      <c r="BA647" s="40">
        <v>0.98733065684498122</v>
      </c>
      <c r="BB647" s="40">
        <v>0.96065783005393746</v>
      </c>
      <c r="BC647" s="40">
        <v>0.99213811431226662</v>
      </c>
      <c r="BD647" s="40">
        <v>0.98767650476986357</v>
      </c>
      <c r="BE647" s="40">
        <v>0.98579258541341175</v>
      </c>
      <c r="BF647" s="36">
        <v>132.39948285769768</v>
      </c>
      <c r="BG647" s="36">
        <v>113.75818144253304</v>
      </c>
      <c r="BH647" s="36">
        <v>448.36402127135443</v>
      </c>
      <c r="BJ647" s="41"/>
      <c r="BK647" s="41"/>
      <c r="BL647" s="35">
        <v>32.009998321533203</v>
      </c>
      <c r="BM647" s="35">
        <v>28.350000381469727</v>
      </c>
      <c r="BN647" s="35">
        <v>4.9800000190734863</v>
      </c>
      <c r="BO647" s="35">
        <v>2496.7798690795898</v>
      </c>
      <c r="BP647" s="35">
        <v>1360.8000183105469</v>
      </c>
      <c r="BQ647" s="35">
        <v>119.52000045776367</v>
      </c>
      <c r="BR647" s="35">
        <v>3977.0998878479004</v>
      </c>
      <c r="BS647" s="34">
        <v>115.79316584269206</v>
      </c>
      <c r="BT647" s="35">
        <v>22</v>
      </c>
      <c r="BU647" s="35">
        <v>76</v>
      </c>
      <c r="BV647" s="35">
        <v>428</v>
      </c>
      <c r="BW647" s="35">
        <v>69</v>
      </c>
      <c r="BX647" s="37"/>
      <c r="BY647" s="40">
        <v>0.96181208503737969</v>
      </c>
      <c r="CA647" s="38">
        <v>8.5168142097148916E-2</v>
      </c>
      <c r="CB647" s="38">
        <v>9.3797131627530575E-2</v>
      </c>
      <c r="CC647" s="36">
        <v>48.18610216180484</v>
      </c>
      <c r="CD647" s="36">
        <v>51.040845621735478</v>
      </c>
      <c r="CE647" s="35">
        <v>129.68622151302961</v>
      </c>
      <c r="CF647" s="36">
        <v>58.281200075070281</v>
      </c>
      <c r="CG647" s="42">
        <v>0.96181208503737969</v>
      </c>
      <c r="CH647" s="35">
        <v>3681.9754854063617</v>
      </c>
      <c r="CI647" s="42">
        <v>0.98273355163539011</v>
      </c>
      <c r="CJ647" s="42">
        <v>0.98969511463488091</v>
      </c>
      <c r="CK647" s="43">
        <v>0.84995015939339102</v>
      </c>
      <c r="CM647" s="39"/>
      <c r="CN647" s="35"/>
      <c r="CO647" s="42">
        <v>0.98474789646924499</v>
      </c>
      <c r="CQ647" s="37">
        <v>0.88492310670612317</v>
      </c>
    </row>
    <row r="648" spans="1:95" ht="11.25" customHeight="1">
      <c r="A648" s="33">
        <v>44082</v>
      </c>
      <c r="B648" s="34">
        <v>175.4972736040751</v>
      </c>
      <c r="C648" s="35">
        <v>150.99513355890909</v>
      </c>
      <c r="D648" s="35">
        <v>150.99513355890909</v>
      </c>
      <c r="E648" s="35">
        <v>139.18370738625526</v>
      </c>
      <c r="F648" s="34">
        <v>126.77520314852397</v>
      </c>
      <c r="G648" s="36">
        <v>13.812146763006846</v>
      </c>
      <c r="H648" s="34">
        <v>13.812146763006846</v>
      </c>
      <c r="I648" s="34">
        <v>3471.1662775675454</v>
      </c>
      <c r="J648" s="35">
        <v>1187.6903440383282</v>
      </c>
      <c r="K648" s="35">
        <v>104.31565884264087</v>
      </c>
      <c r="L648" s="34">
        <v>612.96717389424646</v>
      </c>
      <c r="M648" s="34">
        <v>61.283527851104736</v>
      </c>
      <c r="N648" s="35">
        <v>19.539675546729043</v>
      </c>
      <c r="O648" s="35">
        <v>67.500697343245804</v>
      </c>
      <c r="P648" s="35">
        <v>380.13550609091055</v>
      </c>
      <c r="Q648" s="34">
        <v>8510.0898590087891</v>
      </c>
      <c r="R648" s="34">
        <v>361.35870774586994</v>
      </c>
      <c r="U648" s="36">
        <v>29.096442372710612</v>
      </c>
      <c r="V648" s="38">
        <v>0.88438791147774531</v>
      </c>
      <c r="W648" s="36">
        <v>46.786608293303566</v>
      </c>
      <c r="X648" s="35">
        <v>4084.133451461792</v>
      </c>
      <c r="Y648" s="34">
        <v>2179.1602746865765</v>
      </c>
      <c r="Z648" s="35">
        <v>1904.9731767752155</v>
      </c>
      <c r="AA648" s="34">
        <v>717.28283273688737</v>
      </c>
      <c r="AB648" s="34">
        <v>24.502140045166016</v>
      </c>
      <c r="AC648" s="34">
        <v>11.811426172653833</v>
      </c>
      <c r="AD648" s="34">
        <v>12.258302519718805</v>
      </c>
      <c r="AE648" s="39">
        <v>14.368089723208197</v>
      </c>
      <c r="AF648" s="39">
        <v>12.725253686124946</v>
      </c>
      <c r="AG648" s="39">
        <v>2.2353355466280189</v>
      </c>
      <c r="AH648" s="35">
        <v>3268.8480742205811</v>
      </c>
      <c r="AI648" s="35">
        <v>8569.6989992619765</v>
      </c>
      <c r="AJ648" s="35">
        <v>9963.4110083347005</v>
      </c>
      <c r="AK648" s="35">
        <v>2187.6618835860722</v>
      </c>
      <c r="AL648" s="35">
        <v>5093.3012451777931</v>
      </c>
      <c r="AM648" s="35">
        <v>9231.5791240134295</v>
      </c>
      <c r="AN648" s="38">
        <v>9.1685178839990791E-2</v>
      </c>
      <c r="AO648" s="38">
        <v>0.10602208050694015</v>
      </c>
      <c r="AP648" s="38">
        <v>2.6390353083121196E-2</v>
      </c>
      <c r="AQ648" s="36">
        <v>24.384982412495571</v>
      </c>
      <c r="AR648" s="36">
        <v>12.650370024793311</v>
      </c>
      <c r="AS648" s="36">
        <v>14.283497089194302</v>
      </c>
      <c r="AT648" s="36">
        <v>19.521670946738027</v>
      </c>
      <c r="AU648" s="36">
        <v>71.31371684061169</v>
      </c>
      <c r="AV648" s="36">
        <v>149.18649951595827</v>
      </c>
      <c r="AW648" s="36">
        <v>138.59344577828855</v>
      </c>
      <c r="AX648" s="36">
        <v>106.14827097040258</v>
      </c>
      <c r="AY648" s="36">
        <v>74.910090414770181</v>
      </c>
      <c r="AZ648" s="40">
        <v>0.99106823787837861</v>
      </c>
      <c r="BA648" s="40">
        <v>0.98674716179272659</v>
      </c>
      <c r="BB648" s="40">
        <v>0.95882226637671431</v>
      </c>
      <c r="BC648" s="40">
        <v>0.99107646794360305</v>
      </c>
      <c r="BD648" s="40">
        <v>0.98599852759384099</v>
      </c>
      <c r="BE648" s="40">
        <v>0.98383954711194643</v>
      </c>
      <c r="BF648" s="36">
        <v>130.88265902761046</v>
      </c>
      <c r="BG648" s="36">
        <v>113.18397019396809</v>
      </c>
      <c r="BH648" s="36">
        <v>454.71161231544829</v>
      </c>
      <c r="BJ648" s="41"/>
      <c r="BK648" s="41"/>
      <c r="BL648" s="35">
        <v>32.009998321533203</v>
      </c>
      <c r="BM648" s="35">
        <v>28.350000381469727</v>
      </c>
      <c r="BN648" s="35">
        <v>4.9800000190734863</v>
      </c>
      <c r="BO648" s="35">
        <v>2496.7798690795898</v>
      </c>
      <c r="BP648" s="35">
        <v>1360.8000183105469</v>
      </c>
      <c r="BQ648" s="35">
        <v>119.52000045776367</v>
      </c>
      <c r="BR648" s="35">
        <v>3977.0998878479004</v>
      </c>
      <c r="BS648" s="34">
        <v>112.9586881796519</v>
      </c>
      <c r="BT648" s="35">
        <v>22</v>
      </c>
      <c r="BU648" s="35">
        <v>76</v>
      </c>
      <c r="BV648" s="35">
        <v>428</v>
      </c>
      <c r="BW648" s="35">
        <v>69</v>
      </c>
      <c r="BX648" s="37"/>
      <c r="BY648" s="40">
        <v>0.96007908151843646</v>
      </c>
      <c r="CA648" s="38">
        <v>8.5825815252315446E-2</v>
      </c>
      <c r="CB648" s="38">
        <v>9.4628433668042064E-2</v>
      </c>
      <c r="CC648" s="36">
        <v>48.571868737538651</v>
      </c>
      <c r="CD648" s="36">
        <v>51.318849526483177</v>
      </c>
      <c r="CE648" s="35">
        <v>128.98874038000056</v>
      </c>
      <c r="CF648" s="36">
        <v>61.010810302293365</v>
      </c>
      <c r="CG648" s="42">
        <v>0.96007908151843646</v>
      </c>
      <c r="CH648" s="35">
        <v>3393.5363206129355</v>
      </c>
      <c r="CI648" s="42">
        <v>0.98194110153503944</v>
      </c>
      <c r="CJ648" s="42">
        <v>0.98829361969861407</v>
      </c>
      <c r="CK648" s="43">
        <v>0.84991499881698196</v>
      </c>
      <c r="CM648" s="39"/>
      <c r="CN648" s="35"/>
      <c r="CO648" s="42">
        <v>0.98403356152537647</v>
      </c>
      <c r="CQ648" s="37">
        <v>0.88438791147774531</v>
      </c>
    </row>
    <row r="649" spans="1:95" ht="11.25" customHeight="1">
      <c r="A649" s="33">
        <v>44081</v>
      </c>
      <c r="B649" s="34">
        <v>174.09470669428507</v>
      </c>
      <c r="C649" s="35">
        <v>149.65794785817462</v>
      </c>
      <c r="D649" s="35">
        <v>149.65794785817462</v>
      </c>
      <c r="E649" s="35">
        <v>137.89082170526186</v>
      </c>
      <c r="F649" s="34">
        <v>125.542981783549</v>
      </c>
      <c r="G649" s="36">
        <v>13.620173543691635</v>
      </c>
      <c r="H649" s="34">
        <v>13.620173543691635</v>
      </c>
      <c r="I649" s="34">
        <v>3466.581453959147</v>
      </c>
      <c r="J649" s="35">
        <v>1186.1216059562591</v>
      </c>
      <c r="K649" s="35">
        <v>104.17787549919282</v>
      </c>
      <c r="L649" s="34">
        <v>612.0684973398844</v>
      </c>
      <c r="M649" s="34">
        <v>64.400533119837448</v>
      </c>
      <c r="N649" s="35">
        <v>20.533503313571359</v>
      </c>
      <c r="O649" s="35">
        <v>70.933920537791977</v>
      </c>
      <c r="P649" s="35">
        <v>399.46997355493374</v>
      </c>
      <c r="Q649" s="34">
        <v>8607.5034484863281</v>
      </c>
      <c r="R649" s="34">
        <v>357.18549569447833</v>
      </c>
      <c r="U649" s="36">
        <v>29.233289824591743</v>
      </c>
      <c r="V649" s="38">
        <v>0.88081619554666668</v>
      </c>
      <c r="W649" s="36">
        <v>49.166270653973804</v>
      </c>
      <c r="X649" s="35">
        <v>4078.6499512990313</v>
      </c>
      <c r="Y649" s="34">
        <v>2176.2819725036948</v>
      </c>
      <c r="Z649" s="35">
        <v>1902.3679787953365</v>
      </c>
      <c r="AA649" s="34">
        <v>716.24637283907725</v>
      </c>
      <c r="AB649" s="34">
        <v>24.436758836110432</v>
      </c>
      <c r="AC649" s="34">
        <v>11.767126152912775</v>
      </c>
      <c r="AD649" s="34">
        <v>12.327993601560593</v>
      </c>
      <c r="AE649" s="39">
        <v>14.349111906617768</v>
      </c>
      <c r="AF649" s="39">
        <v>12.708445778102776</v>
      </c>
      <c r="AG649" s="39">
        <v>2.2323830464112748</v>
      </c>
      <c r="AH649" s="35">
        <v>3299.5339481029473</v>
      </c>
      <c r="AI649" s="35">
        <v>8646.1749851897785</v>
      </c>
      <c r="AJ649" s="35">
        <v>10049.815609914805</v>
      </c>
      <c r="AK649" s="35">
        <v>2208.5141798142763</v>
      </c>
      <c r="AL649" s="35">
        <v>5140.1204003945386</v>
      </c>
      <c r="AM649" s="35">
        <v>9312.828516428588</v>
      </c>
      <c r="AN649" s="38">
        <v>9.2042494073661149E-2</v>
      </c>
      <c r="AO649" s="38">
        <v>0.10680267804800302</v>
      </c>
      <c r="AP649" s="38">
        <v>2.6741749859252928E-2</v>
      </c>
      <c r="AQ649" s="36">
        <v>24.369265692954738</v>
      </c>
      <c r="AR649" s="36">
        <v>12.629222568351105</v>
      </c>
      <c r="AS649" s="36">
        <v>14.396103781453334</v>
      </c>
      <c r="AT649" s="36">
        <v>20.212088246395581</v>
      </c>
      <c r="AU649" s="36">
        <v>73.860685401421222</v>
      </c>
      <c r="AV649" s="36">
        <v>154.57459019497153</v>
      </c>
      <c r="AW649" s="36">
        <v>137.31625035003469</v>
      </c>
      <c r="AX649" s="36">
        <v>104.80827883874289</v>
      </c>
      <c r="AY649" s="36">
        <v>73.529935486345508</v>
      </c>
      <c r="AZ649" s="40">
        <v>0.9907025712122447</v>
      </c>
      <c r="BA649" s="40">
        <v>0.98619994960967305</v>
      </c>
      <c r="BB649" s="40">
        <v>0.95710540864676774</v>
      </c>
      <c r="BC649" s="40">
        <v>0.99084810573953608</v>
      </c>
      <c r="BD649" s="40">
        <v>0.98563055344078088</v>
      </c>
      <c r="BE649" s="40">
        <v>0.98340197181529865</v>
      </c>
      <c r="BF649" s="36">
        <v>130.37456362706186</v>
      </c>
      <c r="BG649" s="36">
        <v>112.35673317673306</v>
      </c>
      <c r="BH649" s="36">
        <v>448.7365285801547</v>
      </c>
      <c r="BJ649" s="41"/>
      <c r="BK649" s="41"/>
      <c r="BL649" s="35">
        <v>32.009998321533203</v>
      </c>
      <c r="BM649" s="35">
        <v>28.350000381469727</v>
      </c>
      <c r="BN649" s="35">
        <v>4.9800000190734863</v>
      </c>
      <c r="BO649" s="35">
        <v>2496.7798690795898</v>
      </c>
      <c r="BP649" s="35">
        <v>1360.8000183105469</v>
      </c>
      <c r="BQ649" s="35">
        <v>119.52000045776367</v>
      </c>
      <c r="BR649" s="35">
        <v>3977.0998878479004</v>
      </c>
      <c r="BS649" s="34">
        <v>111.95143906275432</v>
      </c>
      <c r="BT649" s="35">
        <v>22</v>
      </c>
      <c r="BU649" s="35">
        <v>76</v>
      </c>
      <c r="BV649" s="35">
        <v>428</v>
      </c>
      <c r="BW649" s="35">
        <v>69</v>
      </c>
      <c r="BX649" s="37"/>
      <c r="BY649" s="40">
        <v>0.9584493431924741</v>
      </c>
      <c r="CA649" s="38">
        <v>8.6317633871145216E-2</v>
      </c>
      <c r="CB649" s="38">
        <v>9.5130400837501197E-2</v>
      </c>
      <c r="CC649" s="36">
        <v>48.531878590583801</v>
      </c>
      <c r="CD649" s="36">
        <v>51.394592042759179</v>
      </c>
      <c r="CE649" s="35">
        <v>127.5890240071092</v>
      </c>
      <c r="CF649" s="36">
        <v>63.183210721056376</v>
      </c>
      <c r="CG649" s="42">
        <v>0.9584493431924741</v>
      </c>
      <c r="CH649" s="35">
        <v>3425.0884645570623</v>
      </c>
      <c r="CI649" s="42">
        <v>0.98119741028990748</v>
      </c>
      <c r="CJ649" s="42">
        <v>0.98798710757605646</v>
      </c>
      <c r="CK649" s="43">
        <v>0.84993355530671533</v>
      </c>
      <c r="CM649" s="39"/>
      <c r="CN649" s="35"/>
      <c r="CO649" s="42">
        <v>0.9834650475611042</v>
      </c>
      <c r="CQ649" s="37">
        <v>0.88081619554666668</v>
      </c>
    </row>
    <row r="650" spans="1:95" ht="11.25" customHeight="1">
      <c r="A650" s="33">
        <v>44080</v>
      </c>
      <c r="B650" s="34">
        <v>173.31283113326148</v>
      </c>
      <c r="C650" s="35">
        <v>149.28149609182071</v>
      </c>
      <c r="D650" s="35">
        <v>149.28149609182071</v>
      </c>
      <c r="E650" s="35">
        <v>137.67594755106958</v>
      </c>
      <c r="F650" s="34">
        <v>125.4372681365616</v>
      </c>
      <c r="G650" s="36">
        <v>13.469052457261359</v>
      </c>
      <c r="H650" s="34">
        <v>13.469052457261359</v>
      </c>
      <c r="I650" s="34">
        <v>3442.7131600215516</v>
      </c>
      <c r="J650" s="35">
        <v>1177.9548573848781</v>
      </c>
      <c r="K650" s="35">
        <v>103.46058436173257</v>
      </c>
      <c r="L650" s="34">
        <v>608.61961557673317</v>
      </c>
      <c r="M650" s="34">
        <v>66.524301989325167</v>
      </c>
      <c r="N650" s="35">
        <v>21.210647011089183</v>
      </c>
      <c r="O650" s="35">
        <v>73.273144220126269</v>
      </c>
      <c r="P650" s="35">
        <v>412.64349639755324</v>
      </c>
      <c r="Q650" s="34">
        <v>8887.9952175096532</v>
      </c>
      <c r="R650" s="34">
        <v>351.04012184581535</v>
      </c>
      <c r="U650" s="36">
        <v>29.576003595634738</v>
      </c>
      <c r="V650" s="38">
        <v>0.87194854711687086</v>
      </c>
      <c r="W650" s="36">
        <v>50.78765156474072</v>
      </c>
      <c r="X650" s="35">
        <v>4051.3327755982846</v>
      </c>
      <c r="Y650" s="34">
        <v>2161.297718274941</v>
      </c>
      <c r="Z650" s="35">
        <v>1890.0350573233438</v>
      </c>
      <c r="AA650" s="34">
        <v>712.08019993846574</v>
      </c>
      <c r="AB650" s="34">
        <v>24.031335041440766</v>
      </c>
      <c r="AC650" s="34">
        <v>11.605548540751139</v>
      </c>
      <c r="AD650" s="34">
        <v>12.21206704501448</v>
      </c>
      <c r="AE650" s="39">
        <v>14.250314625988622</v>
      </c>
      <c r="AF650" s="39">
        <v>12.620944900552265</v>
      </c>
      <c r="AG650" s="39">
        <v>2.2170125220371268</v>
      </c>
      <c r="AH650" s="35">
        <v>3429.0456879554586</v>
      </c>
      <c r="AI650" s="35">
        <v>8980.3144474483288</v>
      </c>
      <c r="AJ650" s="35">
        <v>10436.751638311425</v>
      </c>
      <c r="AK650" s="35">
        <v>2295.4219070477534</v>
      </c>
      <c r="AL650" s="35">
        <v>5340.5673638320677</v>
      </c>
      <c r="AM650" s="35">
        <v>9672.0771071459567</v>
      </c>
      <c r="AN650" s="38">
        <v>9.1058253802148534E-2</v>
      </c>
      <c r="AO650" s="38">
        <v>0.10614907954348818</v>
      </c>
      <c r="AP650" s="38">
        <v>2.6927293741548574E-2</v>
      </c>
      <c r="AQ650" s="36">
        <v>24.205259008158627</v>
      </c>
      <c r="AR650" s="36">
        <v>12.574461682813</v>
      </c>
      <c r="AS650" s="36">
        <v>14.384246750592077</v>
      </c>
      <c r="AT650" s="36">
        <v>19.748982128405039</v>
      </c>
      <c r="AU650" s="36">
        <v>72.192999946278889</v>
      </c>
      <c r="AV650" s="36">
        <v>151.1457085865992</v>
      </c>
      <c r="AW650" s="36">
        <v>136.45705485509643</v>
      </c>
      <c r="AX650" s="36">
        <v>103.6731982661241</v>
      </c>
      <c r="AY650" s="36">
        <v>71.790387332812216</v>
      </c>
      <c r="AZ650" s="40">
        <v>0.99075958674700926</v>
      </c>
      <c r="BA650" s="40">
        <v>0.98627989514440839</v>
      </c>
      <c r="BB650" s="40">
        <v>0.95733662047703461</v>
      </c>
      <c r="BC650" s="40">
        <v>0.99139636070050174</v>
      </c>
      <c r="BD650" s="40">
        <v>0.98648214786406552</v>
      </c>
      <c r="BE650" s="40">
        <v>0.98437298349545532</v>
      </c>
      <c r="BF650" s="36">
        <v>131.78377026725784</v>
      </c>
      <c r="BG650" s="36">
        <v>113.04855446328881</v>
      </c>
      <c r="BH650" s="36">
        <v>445.6444867864351</v>
      </c>
      <c r="BJ650" s="41"/>
      <c r="BK650" s="41"/>
      <c r="BL650" s="35">
        <v>32.009998321533203</v>
      </c>
      <c r="BM650" s="35">
        <v>28.350000381469727</v>
      </c>
      <c r="BN650" s="35">
        <v>4.9800000190734863</v>
      </c>
      <c r="BO650" s="35">
        <v>2496.7798690795898</v>
      </c>
      <c r="BP650" s="35">
        <v>1360.8000183105469</v>
      </c>
      <c r="BQ650" s="35">
        <v>119.52000045776367</v>
      </c>
      <c r="BR650" s="35">
        <v>3977.0998878479004</v>
      </c>
      <c r="BS650" s="34">
        <v>112.02218461310727</v>
      </c>
      <c r="BT650" s="35">
        <v>22</v>
      </c>
      <c r="BU650" s="35">
        <v>76</v>
      </c>
      <c r="BV650" s="35">
        <v>428</v>
      </c>
      <c r="BW650" s="35">
        <v>69</v>
      </c>
      <c r="BX650" s="37"/>
      <c r="BY650" s="40">
        <v>0.95870723092746857</v>
      </c>
      <c r="CA650" s="38">
        <v>8.5626364429681232E-2</v>
      </c>
      <c r="CB650" s="38">
        <v>9.4294446991226605E-2</v>
      </c>
      <c r="CC650" s="36">
        <v>47.848950627206385</v>
      </c>
      <c r="CD650" s="36">
        <v>51.163967441563706</v>
      </c>
      <c r="CE650" s="35">
        <v>126.3188422609657</v>
      </c>
      <c r="CF650" s="36">
        <v>61.750120970991354</v>
      </c>
      <c r="CG650" s="42">
        <v>0.95870723092746857</v>
      </c>
      <c r="CH650" s="35">
        <v>3559.0290499305243</v>
      </c>
      <c r="CI650" s="42">
        <v>0.98130830036618455</v>
      </c>
      <c r="CJ650" s="42">
        <v>0.98870007224003464</v>
      </c>
      <c r="CK650" s="43">
        <v>0.8497729884736871</v>
      </c>
      <c r="CM650" s="39"/>
      <c r="CN650" s="35"/>
      <c r="CO650" s="42">
        <v>0.9838400850210175</v>
      </c>
      <c r="CQ650" s="37">
        <v>0.87194854711687086</v>
      </c>
    </row>
    <row r="651" spans="1:95" ht="11.25" customHeight="1">
      <c r="A651" s="33">
        <v>44079</v>
      </c>
      <c r="B651" s="34">
        <v>176.98593231568853</v>
      </c>
      <c r="C651" s="35">
        <v>152.78777657933981</v>
      </c>
      <c r="D651" s="35">
        <v>152.78777657933981</v>
      </c>
      <c r="E651" s="35">
        <v>141.28308516812609</v>
      </c>
      <c r="F651" s="34">
        <v>129.01545108657285</v>
      </c>
      <c r="G651" s="36">
        <v>13.657616948506918</v>
      </c>
      <c r="H651" s="34">
        <v>13.657616948506918</v>
      </c>
      <c r="I651" s="34">
        <v>3463.1498935193899</v>
      </c>
      <c r="J651" s="35">
        <v>1184.9474671010789</v>
      </c>
      <c r="K651" s="35">
        <v>104.07475007692625</v>
      </c>
      <c r="L651" s="34">
        <v>611.47049942935803</v>
      </c>
      <c r="M651" s="34">
        <v>68.556577751435427</v>
      </c>
      <c r="N651" s="35">
        <v>21.858618993211294</v>
      </c>
      <c r="O651" s="35">
        <v>75.511592885639018</v>
      </c>
      <c r="P651" s="35">
        <v>425.24949677701977</v>
      </c>
      <c r="Q651" s="34">
        <v>9529.2832443053467</v>
      </c>
      <c r="R651" s="34">
        <v>363.27916009742091</v>
      </c>
      <c r="U651" s="36">
        <v>29.445929792192246</v>
      </c>
      <c r="V651" s="38">
        <v>0.87530125602541864</v>
      </c>
      <c r="W651" s="36">
        <v>52.339182512124225</v>
      </c>
      <c r="X651" s="35">
        <v>4074.6203929487478</v>
      </c>
      <c r="Y651" s="34">
        <v>2174.1276763413848</v>
      </c>
      <c r="Z651" s="35">
        <v>1900.492716607363</v>
      </c>
      <c r="AA651" s="34">
        <v>715.54524950628434</v>
      </c>
      <c r="AB651" s="34">
        <v>24.198155736348713</v>
      </c>
      <c r="AC651" s="34">
        <v>11.504691411213702</v>
      </c>
      <c r="AD651" s="34">
        <v>12.215438635952502</v>
      </c>
      <c r="AE651" s="39">
        <v>14.334907756097042</v>
      </c>
      <c r="AF651" s="39">
        <v>12.695865718940132</v>
      </c>
      <c r="AG651" s="39">
        <v>2.2301732159341339</v>
      </c>
      <c r="AH651" s="35">
        <v>3629.0955226438164</v>
      </c>
      <c r="AI651" s="35">
        <v>9513.8530269434341</v>
      </c>
      <c r="AJ651" s="35">
        <v>11060.770076634426</v>
      </c>
      <c r="AK651" s="35">
        <v>2428.7959695673967</v>
      </c>
      <c r="AL651" s="35">
        <v>5654.5447042114019</v>
      </c>
      <c r="AM651" s="35">
        <v>10248.49894366769</v>
      </c>
      <c r="AN651" s="38">
        <v>9.0142629123493467E-2</v>
      </c>
      <c r="AO651" s="38">
        <v>0.1053510447641232</v>
      </c>
      <c r="AP651" s="38">
        <v>2.6971502895670203E-2</v>
      </c>
      <c r="AQ651" s="36">
        <v>24.167101592497055</v>
      </c>
      <c r="AR651" s="36">
        <v>12.365806133464835</v>
      </c>
      <c r="AS651" s="36">
        <v>14.285619256548369</v>
      </c>
      <c r="AT651" s="36">
        <v>19.423261267565998</v>
      </c>
      <c r="AU651" s="36">
        <v>70.956272228500481</v>
      </c>
      <c r="AV651" s="36">
        <v>148.44352440680325</v>
      </c>
      <c r="AW651" s="36">
        <v>139.19455074613631</v>
      </c>
      <c r="AX651" s="36">
        <v>105.48264836859721</v>
      </c>
      <c r="AY651" s="36">
        <v>72.37540394438922</v>
      </c>
      <c r="AZ651" s="40">
        <v>0.99100022428104384</v>
      </c>
      <c r="BA651" s="40">
        <v>0.98664585800702931</v>
      </c>
      <c r="BB651" s="40">
        <v>0.95850616767250862</v>
      </c>
      <c r="BC651" s="40">
        <v>0.99200292593081607</v>
      </c>
      <c r="BD651" s="40">
        <v>0.98745146144557772</v>
      </c>
      <c r="BE651" s="40">
        <v>0.98551558377253656</v>
      </c>
      <c r="BF651" s="36">
        <v>133.12236526361193</v>
      </c>
      <c r="BG651" s="36">
        <v>113.90489792358038</v>
      </c>
      <c r="BH651" s="36">
        <v>444.91402820294405</v>
      </c>
      <c r="BJ651" s="41"/>
      <c r="BK651" s="41"/>
      <c r="BL651" s="35">
        <v>32.009998321533203</v>
      </c>
      <c r="BM651" s="35">
        <v>28.350000381469727</v>
      </c>
      <c r="BN651" s="35">
        <v>4.9800000190734863</v>
      </c>
      <c r="BO651" s="35">
        <v>2496.7798690795898</v>
      </c>
      <c r="BP651" s="35">
        <v>1360.8000183105469</v>
      </c>
      <c r="BQ651" s="35">
        <v>119.52000045776367</v>
      </c>
      <c r="BR651" s="35">
        <v>3977.0998878479004</v>
      </c>
      <c r="BS651" s="34">
        <v>115.37574069471245</v>
      </c>
      <c r="BT651" s="35">
        <v>22</v>
      </c>
      <c r="BU651" s="35">
        <v>76</v>
      </c>
      <c r="BV651" s="35">
        <v>428</v>
      </c>
      <c r="BW651" s="35">
        <v>69</v>
      </c>
      <c r="BX651" s="37"/>
      <c r="BY651" s="40">
        <v>0.9597756084076684</v>
      </c>
      <c r="CA651" s="38">
        <v>8.4901941932043257E-2</v>
      </c>
      <c r="CB651" s="38">
        <v>9.3447901713388043E-2</v>
      </c>
      <c r="CC651" s="36">
        <v>47.918285783514918</v>
      </c>
      <c r="CD651" s="36">
        <v>50.818526982510264</v>
      </c>
      <c r="CE651" s="35">
        <v>128.52863798231783</v>
      </c>
      <c r="CF651" s="36">
        <v>60.70445668635508</v>
      </c>
      <c r="CG651" s="42">
        <v>0.9597756084076684</v>
      </c>
      <c r="CH651" s="35">
        <v>3767.5126199791821</v>
      </c>
      <c r="CI651" s="42">
        <v>0.98180322545228416</v>
      </c>
      <c r="CJ651" s="42">
        <v>0.98950848255021517</v>
      </c>
      <c r="CK651" s="43">
        <v>0.84993191010197522</v>
      </c>
      <c r="CM651" s="39"/>
      <c r="CN651" s="35"/>
      <c r="CO651" s="42">
        <v>0.98411373381183076</v>
      </c>
      <c r="CQ651" s="37">
        <v>0.87530125602541864</v>
      </c>
    </row>
    <row r="652" spans="1:95" ht="11.25" customHeight="1">
      <c r="A652" s="33">
        <v>44078</v>
      </c>
      <c r="B652" s="34">
        <v>178.33175404866537</v>
      </c>
      <c r="C652" s="35">
        <v>154.01251477003098</v>
      </c>
      <c r="D652" s="35">
        <v>154.01251477003098</v>
      </c>
      <c r="E652" s="35">
        <v>142.45457805196443</v>
      </c>
      <c r="F652" s="34">
        <v>130.01258691151938</v>
      </c>
      <c r="G652" s="36">
        <v>13.782455255587896</v>
      </c>
      <c r="H652" s="34">
        <v>13.782455255587896</v>
      </c>
      <c r="I652" s="34">
        <v>3468.8112208048501</v>
      </c>
      <c r="J652" s="35">
        <v>1186.88454046885</v>
      </c>
      <c r="K652" s="35">
        <v>104.24488456155845</v>
      </c>
      <c r="L652" s="34">
        <v>612.78163528442383</v>
      </c>
      <c r="M652" s="34">
        <v>69.974531610806778</v>
      </c>
      <c r="N652" s="35">
        <v>22.310720223735494</v>
      </c>
      <c r="O652" s="35">
        <v>77.073397136540805</v>
      </c>
      <c r="P652" s="35">
        <v>434.0449207163087</v>
      </c>
      <c r="Q652" s="34">
        <v>9640.6957804361973</v>
      </c>
      <c r="R652" s="34">
        <v>368.5562270482381</v>
      </c>
      <c r="U652" s="36">
        <v>29.266913334528606</v>
      </c>
      <c r="V652" s="38">
        <v>0.87994132575204009</v>
      </c>
      <c r="W652" s="36">
        <v>53.421712420610703</v>
      </c>
      <c r="X652" s="35">
        <v>4081.5928560892739</v>
      </c>
      <c r="Y652" s="34">
        <v>2177.6817957744415</v>
      </c>
      <c r="Z652" s="35">
        <v>1903.9110603148322</v>
      </c>
      <c r="AA652" s="34">
        <v>717.02651984598231</v>
      </c>
      <c r="AB652" s="34">
        <v>24.319239278634388</v>
      </c>
      <c r="AC652" s="34">
        <v>11.557936718066534</v>
      </c>
      <c r="AD652" s="34">
        <v>12.235344111919403</v>
      </c>
      <c r="AE652" s="39">
        <v>14.358341510600715</v>
      </c>
      <c r="AF652" s="39">
        <v>12.716620076451964</v>
      </c>
      <c r="AG652" s="39">
        <v>2.2338189548905381</v>
      </c>
      <c r="AH652" s="35">
        <v>3656.6362584978483</v>
      </c>
      <c r="AI652" s="35">
        <v>9581.8394472150012</v>
      </c>
      <c r="AJ652" s="35">
        <v>11138.0394530541</v>
      </c>
      <c r="AK652" s="35">
        <v>2447.4687977796934</v>
      </c>
      <c r="AL652" s="35">
        <v>5696.4022028774634</v>
      </c>
      <c r="AM652" s="35">
        <v>10320.935082625729</v>
      </c>
      <c r="AN652" s="38">
        <v>9.0076627531111952E-2</v>
      </c>
      <c r="AO652" s="38">
        <v>0.10521308540889791</v>
      </c>
      <c r="AP652" s="38">
        <v>2.6920283271197401E-2</v>
      </c>
      <c r="AQ652" s="36">
        <v>24.224811342266527</v>
      </c>
      <c r="AR652" s="36">
        <v>12.388217409782234</v>
      </c>
      <c r="AS652" s="36">
        <v>14.263851883636677</v>
      </c>
      <c r="AT652" s="36">
        <v>19.81036287136105</v>
      </c>
      <c r="AU652" s="36">
        <v>72.390936727878938</v>
      </c>
      <c r="AV652" s="36">
        <v>151.49520258713704</v>
      </c>
      <c r="AW652" s="36">
        <v>140.26388876598048</v>
      </c>
      <c r="AX652" s="36">
        <v>106.35444712670518</v>
      </c>
      <c r="AY652" s="36">
        <v>73.016676416606913</v>
      </c>
      <c r="AZ652" s="40">
        <v>0.99088416561470549</v>
      </c>
      <c r="BA652" s="40">
        <v>0.98646981122617916</v>
      </c>
      <c r="BB652" s="40">
        <v>0.95794519418623403</v>
      </c>
      <c r="BC652" s="40">
        <v>0.99190577510555689</v>
      </c>
      <c r="BD652" s="40">
        <v>0.98729181435058921</v>
      </c>
      <c r="BE652" s="40">
        <v>0.98532156230280299</v>
      </c>
      <c r="BF652" s="36">
        <v>133.21990763758632</v>
      </c>
      <c r="BG652" s="36">
        <v>114.05425431032133</v>
      </c>
      <c r="BH652" s="36">
        <v>445.76053970572673</v>
      </c>
      <c r="BJ652" s="41"/>
      <c r="BK652" s="41"/>
      <c r="BL652" s="35">
        <v>32.009998321533203</v>
      </c>
      <c r="BM652" s="35">
        <v>28.350000381469727</v>
      </c>
      <c r="BN652" s="35">
        <v>4.9800000190734863</v>
      </c>
      <c r="BO652" s="35">
        <v>2496.7798690795898</v>
      </c>
      <c r="BP652" s="35">
        <v>1360.8000183105469</v>
      </c>
      <c r="BQ652" s="35">
        <v>119.52000045776367</v>
      </c>
      <c r="BR652" s="35">
        <v>3977.0998878479004</v>
      </c>
      <c r="BS652" s="34">
        <v>116.25047016143799</v>
      </c>
      <c r="BT652" s="35">
        <v>22</v>
      </c>
      <c r="BU652" s="35">
        <v>76</v>
      </c>
      <c r="BV652" s="35">
        <v>428</v>
      </c>
      <c r="BW652" s="35">
        <v>69</v>
      </c>
      <c r="BX652" s="37"/>
      <c r="BY652" s="40">
        <v>0.95926000759217167</v>
      </c>
      <c r="CA652" s="38">
        <v>8.4815278970417129E-2</v>
      </c>
      <c r="CB652" s="38">
        <v>9.3357723362339246E-2</v>
      </c>
      <c r="CC652" s="36">
        <v>48.112520108620323</v>
      </c>
      <c r="CD652" s="36">
        <v>50.876880635685438</v>
      </c>
      <c r="CE652" s="35">
        <v>129.52734280585025</v>
      </c>
      <c r="CF652" s="36">
        <v>61.926414110509008</v>
      </c>
      <c r="CG652" s="42">
        <v>0.95926000759217167</v>
      </c>
      <c r="CH652" s="35">
        <v>3795.7339865671383</v>
      </c>
      <c r="CI652" s="42">
        <v>0.98156495374585195</v>
      </c>
      <c r="CJ652" s="42">
        <v>0.98937583361552661</v>
      </c>
      <c r="CK652" s="43">
        <v>0.84986703552015896</v>
      </c>
      <c r="CM652" s="39"/>
      <c r="CN652" s="35"/>
      <c r="CO652" s="42">
        <v>0.98379394936814446</v>
      </c>
      <c r="CQ652" s="37">
        <v>0.87994132575204009</v>
      </c>
    </row>
    <row r="653" spans="1:95" ht="11.25" customHeight="1">
      <c r="A653" s="33">
        <v>44077</v>
      </c>
      <c r="B653" s="34">
        <v>176.40087858835855</v>
      </c>
      <c r="C653" s="35">
        <v>152.39710656801859</v>
      </c>
      <c r="D653" s="35">
        <v>152.39710656801859</v>
      </c>
      <c r="E653" s="35">
        <v>140.96300257245699</v>
      </c>
      <c r="F653" s="34">
        <v>128.72149761517844</v>
      </c>
      <c r="G653" s="36">
        <v>13.627470632394155</v>
      </c>
      <c r="H653" s="34">
        <v>13.627470632394155</v>
      </c>
      <c r="I653" s="34">
        <v>3444.6556828816733</v>
      </c>
      <c r="J653" s="35">
        <v>1178.6195088188788</v>
      </c>
      <c r="K653" s="35">
        <v>103.51896115378661</v>
      </c>
      <c r="L653" s="34">
        <v>607.97215525309241</v>
      </c>
      <c r="M653" s="34">
        <v>70.940793315569564</v>
      </c>
      <c r="N653" s="35">
        <v>22.618803665833774</v>
      </c>
      <c r="O653" s="35">
        <v>78.137685391062135</v>
      </c>
      <c r="P653" s="35">
        <v>440.0385440444025</v>
      </c>
      <c r="Q653" s="34">
        <v>9604.9317525227871</v>
      </c>
      <c r="R653" s="34">
        <v>360.33761310577393</v>
      </c>
      <c r="U653" s="36">
        <v>29.02694861094157</v>
      </c>
      <c r="V653" s="38">
        <v>0.88620848283687126</v>
      </c>
      <c r="W653" s="36">
        <v>54.159400172520073</v>
      </c>
      <c r="X653" s="35">
        <v>4052.6278381347656</v>
      </c>
      <c r="Y653" s="34">
        <v>2162.5172129090079</v>
      </c>
      <c r="Z653" s="35">
        <v>1890.1106252257578</v>
      </c>
      <c r="AA653" s="34">
        <v>711.49111640687897</v>
      </c>
      <c r="AB653" s="34">
        <v>24.003772020339966</v>
      </c>
      <c r="AC653" s="34">
        <v>11.4341039955616</v>
      </c>
      <c r="AD653" s="34">
        <v>12.216587096452713</v>
      </c>
      <c r="AE653" s="39">
        <v>14.258355249949503</v>
      </c>
      <c r="AF653" s="39">
        <v>12.628066165916559</v>
      </c>
      <c r="AG653" s="39">
        <v>2.2182634532954273</v>
      </c>
      <c r="AH653" s="35">
        <v>3645.1386680656574</v>
      </c>
      <c r="AI653" s="35">
        <v>9554.0486308320487</v>
      </c>
      <c r="AJ653" s="35">
        <v>11105.884266687166</v>
      </c>
      <c r="AK653" s="35">
        <v>2439.7276660453726</v>
      </c>
      <c r="AL653" s="35">
        <v>5679.075842800512</v>
      </c>
      <c r="AM653" s="35">
        <v>10291.068002938729</v>
      </c>
      <c r="AN653" s="38">
        <v>9.1111412915609077E-2</v>
      </c>
      <c r="AO653" s="38">
        <v>0.10653330611776955</v>
      </c>
      <c r="AP653" s="38">
        <v>2.7318703977203627E-2</v>
      </c>
      <c r="AQ653" s="36">
        <v>24.169132555393269</v>
      </c>
      <c r="AR653" s="36">
        <v>12.39237192286868</v>
      </c>
      <c r="AS653" s="36">
        <v>14.409803453356897</v>
      </c>
      <c r="AT653" s="36">
        <v>20.149841057500982</v>
      </c>
      <c r="AU653" s="36">
        <v>73.622498995113844</v>
      </c>
      <c r="AV653" s="36">
        <v>154.04970107345434</v>
      </c>
      <c r="AW653" s="36">
        <v>138.6859776338967</v>
      </c>
      <c r="AX653" s="36">
        <v>105.04789315079638</v>
      </c>
      <c r="AY653" s="36">
        <v>71.95963216695192</v>
      </c>
      <c r="AZ653" s="40">
        <v>0.99072896373614638</v>
      </c>
      <c r="BA653" s="40">
        <v>0.98624112662800245</v>
      </c>
      <c r="BB653" s="40">
        <v>0.95724073109625307</v>
      </c>
      <c r="BC653" s="40">
        <v>0.99174094660730627</v>
      </c>
      <c r="BD653" s="40">
        <v>0.98703618316905428</v>
      </c>
      <c r="BE653" s="40">
        <v>0.98503073723451606</v>
      </c>
      <c r="BF653" s="36">
        <v>131.7068807956569</v>
      </c>
      <c r="BG653" s="36">
        <v>112.6408297770684</v>
      </c>
      <c r="BH653" s="36">
        <v>439.25949086067641</v>
      </c>
      <c r="BJ653" s="41"/>
      <c r="BK653" s="41"/>
      <c r="BL653" s="35">
        <v>32.009998321533203</v>
      </c>
      <c r="BM653" s="35">
        <v>28.350000381469727</v>
      </c>
      <c r="BN653" s="35">
        <v>4.9800000190734863</v>
      </c>
      <c r="BO653" s="35">
        <v>2496.7798690795898</v>
      </c>
      <c r="BP653" s="35">
        <v>1360.8000183105469</v>
      </c>
      <c r="BQ653" s="35">
        <v>119.52000045776367</v>
      </c>
      <c r="BR653" s="35">
        <v>3977.0998878479004</v>
      </c>
      <c r="BS653" s="34">
        <v>115.04366493225098</v>
      </c>
      <c r="BT653" s="35">
        <v>22</v>
      </c>
      <c r="BU653" s="35">
        <v>76</v>
      </c>
      <c r="BV653" s="35">
        <v>428</v>
      </c>
      <c r="BW653" s="35">
        <v>69</v>
      </c>
      <c r="BX653" s="37"/>
      <c r="BY653" s="40">
        <v>0.9585657859995822</v>
      </c>
      <c r="CA653" s="38">
        <v>8.5839585310155564E-2</v>
      </c>
      <c r="CB653" s="38">
        <v>9.4471048913485248E-2</v>
      </c>
      <c r="CC653" s="36">
        <v>47.654463112354279</v>
      </c>
      <c r="CD653" s="36">
        <v>50.971307931618853</v>
      </c>
      <c r="CE653" s="35">
        <v>127.93293496681055</v>
      </c>
      <c r="CF653" s="36">
        <v>62.982285551039318</v>
      </c>
      <c r="CG653" s="42">
        <v>0.9585657859995822</v>
      </c>
      <c r="CH653" s="35">
        <v>3784.0482538280685</v>
      </c>
      <c r="CI653" s="42">
        <v>0.98125267212335276</v>
      </c>
      <c r="CJ653" s="42">
        <v>0.98916178880741912</v>
      </c>
      <c r="CK653" s="43">
        <v>0.84998075827932096</v>
      </c>
      <c r="CM653" s="39"/>
      <c r="CN653" s="35"/>
      <c r="CO653" s="42">
        <v>0.98351762937978826</v>
      </c>
      <c r="CQ653" s="37">
        <v>0.88620848283687126</v>
      </c>
    </row>
    <row r="654" spans="1:95" ht="11.25" customHeight="1">
      <c r="A654" s="33">
        <v>44076</v>
      </c>
      <c r="B654" s="34">
        <v>177.28030321074695</v>
      </c>
      <c r="C654" s="35">
        <v>153.05024533155489</v>
      </c>
      <c r="D654" s="35">
        <v>153.05024533155489</v>
      </c>
      <c r="E654" s="35">
        <v>141.44888191688352</v>
      </c>
      <c r="F654" s="34">
        <v>129.0614271396544</v>
      </c>
      <c r="G654" s="36">
        <v>13.772040599729957</v>
      </c>
      <c r="H654" s="34">
        <v>13.772040599729957</v>
      </c>
      <c r="I654" s="34">
        <v>3455.4391553925307</v>
      </c>
      <c r="J654" s="35">
        <v>1182.3091696280185</v>
      </c>
      <c r="K654" s="35">
        <v>103.84302659739591</v>
      </c>
      <c r="L654" s="34">
        <v>610.10703854444546</v>
      </c>
      <c r="M654" s="34">
        <v>70.902274434159438</v>
      </c>
      <c r="N654" s="35">
        <v>22.606522283355179</v>
      </c>
      <c r="O654" s="35">
        <v>78.095258797045176</v>
      </c>
      <c r="P654" s="35">
        <v>439.7996153307281</v>
      </c>
      <c r="Q654" s="34">
        <v>9618.4970226753048</v>
      </c>
      <c r="R654" s="34">
        <v>364.50274137171306</v>
      </c>
      <c r="U654" s="36">
        <v>28.947634432050918</v>
      </c>
      <c r="V654" s="38">
        <v>0.8882919333071112</v>
      </c>
      <c r="W654" s="36">
        <v>54.12999312172478</v>
      </c>
      <c r="X654" s="35">
        <v>4065.5461939369761</v>
      </c>
      <c r="Y654" s="34">
        <v>2169.286959167116</v>
      </c>
      <c r="Z654" s="35">
        <v>1896.2592347698599</v>
      </c>
      <c r="AA654" s="34">
        <v>713.95006514184138</v>
      </c>
      <c r="AB654" s="34">
        <v>24.230057879192074</v>
      </c>
      <c r="AC654" s="34">
        <v>11.601363414671363</v>
      </c>
      <c r="AD654" s="34">
        <v>12.303516504241198</v>
      </c>
      <c r="AE654" s="39">
        <v>14.302990939563403</v>
      </c>
      <c r="AF654" s="39">
        <v>12.667598246014483</v>
      </c>
      <c r="AG654" s="39">
        <v>2.2252077128013412</v>
      </c>
      <c r="AH654" s="35">
        <v>3640.5070256930862</v>
      </c>
      <c r="AI654" s="35">
        <v>9539.9001396290896</v>
      </c>
      <c r="AJ654" s="35">
        <v>11088.779141317335</v>
      </c>
      <c r="AK654" s="35">
        <v>2436.7228413337866</v>
      </c>
      <c r="AL654" s="35">
        <v>5671.3571700872499</v>
      </c>
      <c r="AM654" s="35">
        <v>10275.530601499386</v>
      </c>
      <c r="AN654" s="38">
        <v>9.1192862642557354E-2</v>
      </c>
      <c r="AO654" s="38">
        <v>0.1066476724743444</v>
      </c>
      <c r="AP654" s="38">
        <v>2.7337650936260959E-2</v>
      </c>
      <c r="AQ654" s="36">
        <v>24.280031788732273</v>
      </c>
      <c r="AR654" s="36">
        <v>12.511505048928548</v>
      </c>
      <c r="AS654" s="36">
        <v>14.436878547217521</v>
      </c>
      <c r="AT654" s="36">
        <v>20.274409567703337</v>
      </c>
      <c r="AU654" s="36">
        <v>74.087100487669318</v>
      </c>
      <c r="AV654" s="36">
        <v>155.04523549345097</v>
      </c>
      <c r="AW654" s="36">
        <v>139.32265207616879</v>
      </c>
      <c r="AX654" s="36">
        <v>105.51121346803822</v>
      </c>
      <c r="AY654" s="36">
        <v>72.304458997695718</v>
      </c>
      <c r="AZ654" s="40">
        <v>0.99072257135695363</v>
      </c>
      <c r="BA654" s="40">
        <v>0.98622988176287907</v>
      </c>
      <c r="BB654" s="40">
        <v>0.95719932795815388</v>
      </c>
      <c r="BC654" s="40">
        <v>0.99167964069454617</v>
      </c>
      <c r="BD654" s="40">
        <v>0.98693661882583761</v>
      </c>
      <c r="BE654" s="40">
        <v>0.98491121855344121</v>
      </c>
      <c r="BF654" s="36">
        <v>131.58924560834996</v>
      </c>
      <c r="BG654" s="36">
        <v>112.52003650512644</v>
      </c>
      <c r="BH654" s="36">
        <v>438.95505242855626</v>
      </c>
      <c r="BJ654" s="41"/>
      <c r="BK654" s="41"/>
      <c r="BL654" s="35">
        <v>32.009998321533203</v>
      </c>
      <c r="BM654" s="35">
        <v>28.350000381469727</v>
      </c>
      <c r="BN654" s="35">
        <v>4.9800000190734863</v>
      </c>
      <c r="BO654" s="35">
        <v>2496.7798690795898</v>
      </c>
      <c r="BP654" s="35">
        <v>1360.8000183105469</v>
      </c>
      <c r="BQ654" s="35">
        <v>119.52000045776367</v>
      </c>
      <c r="BR654" s="35">
        <v>3977.0998878479004</v>
      </c>
      <c r="BS654" s="34">
        <v>115.26974264005335</v>
      </c>
      <c r="BT654" s="35">
        <v>22</v>
      </c>
      <c r="BU654" s="35">
        <v>76</v>
      </c>
      <c r="BV654" s="35">
        <v>428</v>
      </c>
      <c r="BW654" s="35">
        <v>69</v>
      </c>
      <c r="BX654" s="37"/>
      <c r="BY654" s="40">
        <v>0.95853847740131737</v>
      </c>
      <c r="CA654" s="38">
        <v>8.5921567915721794E-2</v>
      </c>
      <c r="CB654" s="38">
        <v>9.4561883021113943E-2</v>
      </c>
      <c r="CC654" s="36">
        <v>48.13493779810463</v>
      </c>
      <c r="CD654" s="36">
        <v>51.228415384878346</v>
      </c>
      <c r="CE654" s="35">
        <v>128.57780369704915</v>
      </c>
      <c r="CF654" s="36">
        <v>63.377246755905496</v>
      </c>
      <c r="CG654" s="42">
        <v>0.95853847740131737</v>
      </c>
      <c r="CH654" s="35">
        <v>3779.0539145841944</v>
      </c>
      <c r="CI654" s="42">
        <v>0.98123808867596929</v>
      </c>
      <c r="CJ654" s="42">
        <v>0.98907892615398274</v>
      </c>
      <c r="CK654" s="43">
        <v>0.8499323314898477</v>
      </c>
      <c r="CM654" s="39"/>
      <c r="CN654" s="35"/>
      <c r="CO654" s="42">
        <v>0.98341426861886538</v>
      </c>
      <c r="CQ654" s="37">
        <v>0.8882919333071112</v>
      </c>
    </row>
    <row r="655" spans="1:95" ht="11.25" customHeight="1">
      <c r="A655" s="33">
        <v>44075</v>
      </c>
      <c r="B655" s="34">
        <v>175.27811431884766</v>
      </c>
      <c r="C655" s="35">
        <v>151.13756088415781</v>
      </c>
      <c r="D655" s="35">
        <v>151.13756088415781</v>
      </c>
      <c r="E655" s="35">
        <v>139.49267218510309</v>
      </c>
      <c r="F655" s="34">
        <v>127.17941665649414</v>
      </c>
      <c r="G655" s="36">
        <v>13.394658386707306</v>
      </c>
      <c r="H655" s="34">
        <v>13.394658386707306</v>
      </c>
      <c r="I655" s="34">
        <v>3429.2122955322266</v>
      </c>
      <c r="J655" s="35">
        <v>1173.3354167969217</v>
      </c>
      <c r="K655" s="35">
        <v>103.05485572140479</v>
      </c>
      <c r="L655" s="34">
        <v>606.68634541829431</v>
      </c>
      <c r="M655" s="34">
        <v>72.024639209111527</v>
      </c>
      <c r="N655" s="35">
        <v>22.964377718847153</v>
      </c>
      <c r="O655" s="35">
        <v>79.331486665108343</v>
      </c>
      <c r="P655" s="35">
        <v>446.76153016666279</v>
      </c>
      <c r="Q655" s="34">
        <v>9384.1367797851563</v>
      </c>
      <c r="R655" s="34">
        <v>357.55338160196942</v>
      </c>
      <c r="U655" s="36">
        <v>28.773463655401162</v>
      </c>
      <c r="V655" s="38">
        <v>0.89288817916264529</v>
      </c>
      <c r="W655" s="36">
        <v>54.986856995741114</v>
      </c>
      <c r="X655" s="35">
        <v>4035.898640950521</v>
      </c>
      <c r="Y655" s="34">
        <v>2152.8220230139</v>
      </c>
      <c r="Z655" s="35">
        <v>1883.0766179366206</v>
      </c>
      <c r="AA655" s="34">
        <v>709.74120113969911</v>
      </c>
      <c r="AB655" s="34">
        <v>24.140553434689838</v>
      </c>
      <c r="AC655" s="34">
        <v>11.644888699054718</v>
      </c>
      <c r="AD655" s="34">
        <v>12.234979212284088</v>
      </c>
      <c r="AE655" s="39">
        <v>14.194430920970769</v>
      </c>
      <c r="AF655" s="39">
        <v>12.571450894252733</v>
      </c>
      <c r="AG655" s="39">
        <v>2.2083183368872454</v>
      </c>
      <c r="AH655" s="35">
        <v>3575.0732547042226</v>
      </c>
      <c r="AI655" s="35">
        <v>9354.1905129810784</v>
      </c>
      <c r="AJ655" s="35">
        <v>10867.252106677728</v>
      </c>
      <c r="AK655" s="35">
        <v>2393.7076327238774</v>
      </c>
      <c r="AL655" s="35">
        <v>5565.8554529951507</v>
      </c>
      <c r="AM655" s="35">
        <v>10072.940868992026</v>
      </c>
      <c r="AN655" s="38">
        <v>9.1867852405374456E-2</v>
      </c>
      <c r="AO655" s="38">
        <v>0.10742781245435878</v>
      </c>
      <c r="AP655" s="38">
        <v>2.7458124251179335E-2</v>
      </c>
      <c r="AQ655" s="36">
        <v>24.453381986935121</v>
      </c>
      <c r="AR655" s="36">
        <v>12.685011376347232</v>
      </c>
      <c r="AS655" s="36">
        <v>14.481445491888254</v>
      </c>
      <c r="AT655" s="36">
        <v>20.913978009745648</v>
      </c>
      <c r="AU655" s="36">
        <v>76.498175257833935</v>
      </c>
      <c r="AV655" s="36">
        <v>160.27279079101723</v>
      </c>
      <c r="AW655" s="36">
        <v>137.95946293977025</v>
      </c>
      <c r="AX655" s="36">
        <v>104.48783831627293</v>
      </c>
      <c r="AY655" s="36">
        <v>71.810489339964477</v>
      </c>
      <c r="AZ655" s="40">
        <v>0.99040635648025432</v>
      </c>
      <c r="BA655" s="40">
        <v>0.98574675764847297</v>
      </c>
      <c r="BB655" s="40">
        <v>0.95564735900098963</v>
      </c>
      <c r="BC655" s="40">
        <v>0.99126293548809596</v>
      </c>
      <c r="BD655" s="40">
        <v>0.98625580992825312</v>
      </c>
      <c r="BE655" s="40">
        <v>0.98408877875135825</v>
      </c>
      <c r="BF655" s="36">
        <v>130.62240692259806</v>
      </c>
      <c r="BG655" s="36">
        <v>111.70291683169344</v>
      </c>
      <c r="BH655" s="36">
        <v>437.02912443061717</v>
      </c>
      <c r="BJ655" s="41"/>
      <c r="BK655" s="41"/>
      <c r="BL655" s="35">
        <v>32.009998321533203</v>
      </c>
      <c r="BM655" s="35">
        <v>28.350000381469727</v>
      </c>
      <c r="BN655" s="35">
        <v>4.9800000190734863</v>
      </c>
      <c r="BO655" s="35">
        <v>2496.7798690795898</v>
      </c>
      <c r="BP655" s="35">
        <v>1360.8000183105469</v>
      </c>
      <c r="BQ655" s="35">
        <v>119.52000045776367</v>
      </c>
      <c r="BR655" s="35">
        <v>3977.0998878479004</v>
      </c>
      <c r="BS655" s="34">
        <v>113.71986325581868</v>
      </c>
      <c r="BT655" s="35">
        <v>22</v>
      </c>
      <c r="BU655" s="35">
        <v>76</v>
      </c>
      <c r="BV655" s="35">
        <v>428</v>
      </c>
      <c r="BW655" s="35">
        <v>69</v>
      </c>
      <c r="BX655" s="37"/>
      <c r="BY655" s="40">
        <v>0.95713619027486585</v>
      </c>
      <c r="CA655" s="38">
        <v>8.6541483116378215E-2</v>
      </c>
      <c r="CB655" s="38">
        <v>9.5256186508390267E-2</v>
      </c>
      <c r="CC655" s="36">
        <v>48.020421346028641</v>
      </c>
      <c r="CD655" s="36">
        <v>51.619838855170606</v>
      </c>
      <c r="CE655" s="35">
        <v>127.39348339931047</v>
      </c>
      <c r="CF655" s="36">
        <v>65.420220516094361</v>
      </c>
      <c r="CG655" s="42">
        <v>0.95713619027486585</v>
      </c>
      <c r="CH655" s="35">
        <v>3709.862851207829</v>
      </c>
      <c r="CI655" s="42">
        <v>0.98058563292018663</v>
      </c>
      <c r="CJ655" s="42">
        <v>0.98851279023106831</v>
      </c>
      <c r="CK655" s="43">
        <v>0.84967750694665367</v>
      </c>
      <c r="CM655" s="39"/>
      <c r="CN655" s="35"/>
      <c r="CO655" s="42">
        <v>0.98287962541898477</v>
      </c>
      <c r="CQ655" s="37">
        <v>0.89288817916264529</v>
      </c>
    </row>
    <row r="656" spans="1:95" ht="11.25" customHeight="1">
      <c r="A656" s="33">
        <v>44074</v>
      </c>
      <c r="B656" s="34"/>
      <c r="F656" s="34"/>
      <c r="H656" s="34"/>
      <c r="I656" s="34"/>
      <c r="J656" s="35"/>
      <c r="K656" s="35"/>
      <c r="L656" s="34"/>
      <c r="M656" s="34"/>
      <c r="N656" s="35"/>
      <c r="O656" s="35"/>
      <c r="P656" s="35"/>
      <c r="Q656" s="34"/>
      <c r="R656" s="34"/>
      <c r="U656" s="36"/>
      <c r="V656" s="38"/>
      <c r="W656" s="36"/>
      <c r="X656" s="35"/>
      <c r="Y656" s="34"/>
      <c r="Z656" s="35"/>
      <c r="AA656" s="34"/>
      <c r="AB656" s="34"/>
      <c r="AC656" s="34"/>
      <c r="AD656" s="34"/>
      <c r="AE656" s="39"/>
      <c r="AF656" s="39"/>
      <c r="AG656" s="39"/>
      <c r="AH656" s="35"/>
      <c r="AI656" s="35"/>
      <c r="AJ656" s="35"/>
      <c r="AK656" s="35"/>
      <c r="AL656" s="35"/>
      <c r="AM656" s="35"/>
      <c r="AN656" s="38"/>
      <c r="AO656" s="38"/>
      <c r="AP656" s="38"/>
      <c r="AQ656" s="36"/>
      <c r="AR656" s="36"/>
      <c r="AS656" s="36"/>
      <c r="AT656" s="36"/>
      <c r="AU656" s="36"/>
      <c r="AV656" s="36"/>
      <c r="AW656" s="36"/>
      <c r="AX656" s="36"/>
      <c r="AY656" s="36"/>
      <c r="AZ656" s="40"/>
      <c r="BA656" s="40"/>
      <c r="BB656" s="40"/>
      <c r="BC656" s="40"/>
      <c r="BD656" s="40"/>
      <c r="BE656" s="40"/>
      <c r="BF656" s="36"/>
      <c r="BG656" s="36"/>
      <c r="BH656" s="36"/>
      <c r="BJ656" s="41"/>
      <c r="BK656" s="41"/>
      <c r="BL656" s="35"/>
      <c r="BM656" s="35"/>
      <c r="BN656" s="35"/>
      <c r="BO656" s="35"/>
      <c r="BP656" s="35"/>
      <c r="BQ656" s="35"/>
      <c r="BR656" s="35"/>
      <c r="BS656" s="34"/>
      <c r="BT656" s="35"/>
      <c r="BU656" s="35"/>
      <c r="BV656" s="35"/>
      <c r="BW656" s="35"/>
      <c r="BX656" s="37"/>
      <c r="BY656" s="40"/>
      <c r="CA656" s="38"/>
      <c r="CB656" s="38"/>
      <c r="CC656" s="36"/>
      <c r="CD656" s="36"/>
      <c r="CE656" s="35"/>
      <c r="CF656" s="36"/>
      <c r="CG656" s="42"/>
      <c r="CH656" s="35"/>
      <c r="CI656" s="42"/>
      <c r="CJ656" s="42"/>
      <c r="CK656" s="43"/>
      <c r="CM656" s="39"/>
      <c r="CN656" s="35"/>
      <c r="CO656" s="42"/>
    </row>
    <row r="657" spans="1:95" ht="11.25" customHeight="1">
      <c r="A657" s="33">
        <v>44073</v>
      </c>
      <c r="B657" s="34">
        <v>174.96167031312601</v>
      </c>
      <c r="C657" s="35">
        <v>151.16593673901681</v>
      </c>
      <c r="D657" s="35">
        <v>151.16593673901681</v>
      </c>
      <c r="E657" s="35">
        <v>139.77182774666031</v>
      </c>
      <c r="F657" s="34">
        <v>127.77154345390124</v>
      </c>
      <c r="G657" s="36">
        <v>13.740638928535658</v>
      </c>
      <c r="H657" s="34">
        <v>13.740638928535658</v>
      </c>
      <c r="I657" s="34">
        <v>3424.4297313201123</v>
      </c>
      <c r="J657" s="35">
        <v>1171.6990200125958</v>
      </c>
      <c r="K657" s="35">
        <v>102.911129867657</v>
      </c>
      <c r="L657" s="34">
        <v>604.70412190755212</v>
      </c>
      <c r="M657" s="34">
        <v>61.890180636674927</v>
      </c>
      <c r="N657" s="35">
        <v>19.73310107256302</v>
      </c>
      <c r="O657" s="35">
        <v>68.168894614308613</v>
      </c>
      <c r="P657" s="35">
        <v>383.89851177531693</v>
      </c>
      <c r="Q657" s="34">
        <v>9040.1814653445508</v>
      </c>
      <c r="R657" s="34">
        <v>355.01692395332532</v>
      </c>
      <c r="U657" s="36">
        <v>28.965597853148722</v>
      </c>
      <c r="V657" s="38">
        <v>0.88781953978952577</v>
      </c>
      <c r="W657" s="36">
        <v>47.249754382371307</v>
      </c>
      <c r="X657" s="35">
        <v>4029.1338532276645</v>
      </c>
      <c r="Y657" s="34">
        <v>2149.8195814398591</v>
      </c>
      <c r="Z657" s="35">
        <v>1879.314271787805</v>
      </c>
      <c r="AA657" s="34">
        <v>707.61525177520912</v>
      </c>
      <c r="AB657" s="34">
        <v>23.7957335741092</v>
      </c>
      <c r="AC657" s="34">
        <v>11.39410899235652</v>
      </c>
      <c r="AD657" s="34">
        <v>11.956509981399927</v>
      </c>
      <c r="AE657" s="39">
        <v>14.174634602900172</v>
      </c>
      <c r="AF657" s="39">
        <v>12.553918071563526</v>
      </c>
      <c r="AG657" s="39">
        <v>2.2052384971640784</v>
      </c>
      <c r="AH657" s="35">
        <v>3407.2286204371062</v>
      </c>
      <c r="AI657" s="35">
        <v>8936.1837958591277</v>
      </c>
      <c r="AJ657" s="35">
        <v>10391.648228215279</v>
      </c>
      <c r="AK657" s="35">
        <v>2279.9978464084438</v>
      </c>
      <c r="AL657" s="35">
        <v>5309.8426954012475</v>
      </c>
      <c r="AM657" s="35">
        <v>9627.3403439257654</v>
      </c>
      <c r="AN657" s="38">
        <v>9.1177725861565209E-2</v>
      </c>
      <c r="AO657" s="38">
        <v>0.1056257301071841</v>
      </c>
      <c r="AP657" s="38">
        <v>2.6524211363306786E-2</v>
      </c>
      <c r="AQ657" s="36">
        <v>24.168542131374032</v>
      </c>
      <c r="AR657" s="36">
        <v>12.454233294557515</v>
      </c>
      <c r="AS657" s="36">
        <v>14.218351304585058</v>
      </c>
      <c r="AT657" s="36">
        <v>18.734214397513899</v>
      </c>
      <c r="AU657" s="36">
        <v>68.416919372585795</v>
      </c>
      <c r="AV657" s="36">
        <v>143.07769328750467</v>
      </c>
      <c r="AW657" s="36">
        <v>138.02184087085635</v>
      </c>
      <c r="AX657" s="36">
        <v>105.51987431036821</v>
      </c>
      <c r="AY657" s="36">
        <v>73.813837510992855</v>
      </c>
      <c r="AZ657" s="40">
        <v>0.9913451229334943</v>
      </c>
      <c r="BA657" s="40">
        <v>0.98716178641726082</v>
      </c>
      <c r="BB657" s="40">
        <v>0.96012413625560333</v>
      </c>
      <c r="BC657" s="40">
        <v>0.99178323153812409</v>
      </c>
      <c r="BD657" s="40">
        <v>0.98711507603947657</v>
      </c>
      <c r="BE657" s="40">
        <v>0.98513839875020337</v>
      </c>
      <c r="BF657" s="36">
        <v>131.61109126827262</v>
      </c>
      <c r="BG657" s="36">
        <v>113.60868216317138</v>
      </c>
      <c r="BH657" s="36">
        <v>452.41684420448513</v>
      </c>
      <c r="BJ657" s="41"/>
      <c r="BK657" s="41"/>
      <c r="BL657" s="35">
        <v>32.009998321533203</v>
      </c>
      <c r="BM657" s="35">
        <v>28.350000381469727</v>
      </c>
      <c r="BN657" s="35">
        <v>4.9800000190734863</v>
      </c>
      <c r="BO657" s="35">
        <v>2496.7798690795898</v>
      </c>
      <c r="BP657" s="35">
        <v>1360.8000183105469</v>
      </c>
      <c r="BQ657" s="35">
        <v>119.52000045776367</v>
      </c>
      <c r="BR657" s="35">
        <v>3977.0998878479004</v>
      </c>
      <c r="BS657" s="34">
        <v>113.97218968318059</v>
      </c>
      <c r="BT657" s="35">
        <v>22</v>
      </c>
      <c r="BU657" s="35">
        <v>76</v>
      </c>
      <c r="BV657" s="35">
        <v>428</v>
      </c>
      <c r="BW657" s="35">
        <v>69</v>
      </c>
      <c r="BX657" s="37"/>
      <c r="BY657" s="40">
        <v>0.96131300693185617</v>
      </c>
      <c r="CA657" s="38">
        <v>8.5456524900441908E-2</v>
      </c>
      <c r="CB657" s="38">
        <v>9.4178268140129556E-2</v>
      </c>
      <c r="CC657" s="36">
        <v>47.146352547865646</v>
      </c>
      <c r="CD657" s="36">
        <v>50.841126730516606</v>
      </c>
      <c r="CE657" s="35">
        <v>128.01541576715718</v>
      </c>
      <c r="CF657" s="36">
        <v>58.537874685613559</v>
      </c>
      <c r="CG657" s="42">
        <v>0.96131300693185617</v>
      </c>
      <c r="CH657" s="35">
        <v>3537.4888437895493</v>
      </c>
      <c r="CI657" s="42">
        <v>0.98250448740062324</v>
      </c>
      <c r="CJ657" s="42">
        <v>0.98922624853248964</v>
      </c>
      <c r="CK657" s="43">
        <v>0.84991709287018724</v>
      </c>
      <c r="CM657" s="39"/>
      <c r="CN657" s="35"/>
      <c r="CO657" s="42">
        <v>0.98468072510474536</v>
      </c>
      <c r="CQ657" s="37">
        <v>0.88781953978952577</v>
      </c>
    </row>
    <row r="658" spans="1:95" ht="11.25" customHeight="1">
      <c r="A658" s="33">
        <v>44072</v>
      </c>
      <c r="B658" s="34">
        <v>177.33134078979492</v>
      </c>
      <c r="C658" s="35">
        <v>153.30617900689444</v>
      </c>
      <c r="D658" s="35">
        <v>153.30617900689444</v>
      </c>
      <c r="E658" s="35">
        <v>141.85619992017746</v>
      </c>
      <c r="F658" s="34">
        <v>129.50031224886575</v>
      </c>
      <c r="G658" s="36">
        <v>13.731319099664688</v>
      </c>
      <c r="H658" s="34">
        <v>13.731319099664688</v>
      </c>
      <c r="I658" s="34">
        <v>3451.042650858561</v>
      </c>
      <c r="J658" s="35">
        <v>1180.8048665883566</v>
      </c>
      <c r="K658" s="35">
        <v>103.71090262798839</v>
      </c>
      <c r="L658" s="34">
        <v>609.46070671081543</v>
      </c>
      <c r="M658" s="34">
        <v>66.384602268536881</v>
      </c>
      <c r="N658" s="35">
        <v>21.166105071127699</v>
      </c>
      <c r="O658" s="35">
        <v>73.119272063895693</v>
      </c>
      <c r="P658" s="35">
        <v>411.77695320193891</v>
      </c>
      <c r="Q658" s="34">
        <v>9400.8836466471348</v>
      </c>
      <c r="R658" s="34">
        <v>362.78306357065838</v>
      </c>
      <c r="U658" s="36">
        <v>28.973195464522746</v>
      </c>
      <c r="V658" s="38">
        <v>0.88761983392138144</v>
      </c>
      <c r="W658" s="36">
        <v>50.680998499155372</v>
      </c>
      <c r="X658" s="35">
        <v>4060.5033575693765</v>
      </c>
      <c r="Y658" s="34">
        <v>2166.5268816422158</v>
      </c>
      <c r="Z658" s="35">
        <v>1893.9764759271604</v>
      </c>
      <c r="AA658" s="34">
        <v>713.17160933880382</v>
      </c>
      <c r="AB658" s="34">
        <v>24.025161782900494</v>
      </c>
      <c r="AC658" s="34">
        <v>11.44997908671697</v>
      </c>
      <c r="AD658" s="34">
        <v>12.118826508522034</v>
      </c>
      <c r="AE658" s="39">
        <v>14.284792626212411</v>
      </c>
      <c r="AF658" s="39">
        <v>12.651480713446677</v>
      </c>
      <c r="AG658" s="39">
        <v>2.2223764848854657</v>
      </c>
      <c r="AH658" s="35">
        <v>3575.5170461955963</v>
      </c>
      <c r="AI658" s="35">
        <v>9374.4696156300215</v>
      </c>
      <c r="AJ658" s="35">
        <v>10899.635940156861</v>
      </c>
      <c r="AK658" s="35">
        <v>2392.8279656878863</v>
      </c>
      <c r="AL658" s="35">
        <v>5571.3322930965051</v>
      </c>
      <c r="AM658" s="35">
        <v>10098.764668597551</v>
      </c>
      <c r="AN658" s="38">
        <v>9.0743176621545435E-2</v>
      </c>
      <c r="AO658" s="38">
        <v>0.10558322070668105</v>
      </c>
      <c r="AP658" s="38">
        <v>2.6834060958046257E-2</v>
      </c>
      <c r="AQ658" s="36">
        <v>24.119154219079036</v>
      </c>
      <c r="AR658" s="36">
        <v>12.369999073868279</v>
      </c>
      <c r="AS658" s="36">
        <v>14.243148227097535</v>
      </c>
      <c r="AT658" s="36">
        <v>19.291607664845266</v>
      </c>
      <c r="AU658" s="36">
        <v>70.468671225951454</v>
      </c>
      <c r="AV658" s="36">
        <v>147.40763451036338</v>
      </c>
      <c r="AW658" s="36">
        <v>139.72913149559622</v>
      </c>
      <c r="AX658" s="36">
        <v>106.35880525870823</v>
      </c>
      <c r="AY658" s="36">
        <v>73.511998407878849</v>
      </c>
      <c r="AZ658" s="40">
        <v>0.99115435569349719</v>
      </c>
      <c r="BA658" s="40">
        <v>0.98687580129541042</v>
      </c>
      <c r="BB658" s="40">
        <v>0.95922501744373012</v>
      </c>
      <c r="BC658" s="40">
        <v>0.99193773729600354</v>
      </c>
      <c r="BD658" s="40">
        <v>0.98735155838518729</v>
      </c>
      <c r="BE658" s="40">
        <v>0.98540339939114208</v>
      </c>
      <c r="BF658" s="36">
        <v>132.24134801944768</v>
      </c>
      <c r="BG658" s="36">
        <v>113.65442273575832</v>
      </c>
      <c r="BH658" s="36">
        <v>447.19284266222002</v>
      </c>
      <c r="BJ658" s="41"/>
      <c r="BK658" s="41"/>
      <c r="BL658" s="35">
        <v>32.009998321533203</v>
      </c>
      <c r="BM658" s="35">
        <v>28.350000381469727</v>
      </c>
      <c r="BN658" s="35">
        <v>4.9800000190734863</v>
      </c>
      <c r="BO658" s="35">
        <v>2496.7798690795898</v>
      </c>
      <c r="BP658" s="35">
        <v>1360.8000183105469</v>
      </c>
      <c r="BQ658" s="35">
        <v>119.52000045776367</v>
      </c>
      <c r="BR658" s="35">
        <v>3977.0998878479004</v>
      </c>
      <c r="BS658" s="34">
        <v>115.76486206054688</v>
      </c>
      <c r="BT658" s="35">
        <v>22</v>
      </c>
      <c r="BU658" s="35">
        <v>76</v>
      </c>
      <c r="BV658" s="35">
        <v>428</v>
      </c>
      <c r="BW658" s="35">
        <v>69</v>
      </c>
      <c r="BX658" s="37"/>
      <c r="BY658" s="40">
        <v>0.96046307944438281</v>
      </c>
      <c r="CA658" s="38">
        <v>8.5266532222628963E-2</v>
      </c>
      <c r="CB658" s="38">
        <v>9.390022952026443E-2</v>
      </c>
      <c r="CC658" s="36">
        <v>47.593967378139496</v>
      </c>
      <c r="CD658" s="36">
        <v>50.732301520044849</v>
      </c>
      <c r="CE658" s="35">
        <v>129.22157906434808</v>
      </c>
      <c r="CF658" s="36">
        <v>60.289078255901622</v>
      </c>
      <c r="CG658" s="42">
        <v>0.96046307944438281</v>
      </c>
      <c r="CH658" s="35">
        <v>3711.9606133810689</v>
      </c>
      <c r="CI658" s="42">
        <v>0.98211602730125147</v>
      </c>
      <c r="CJ658" s="42">
        <v>0.98942466597976453</v>
      </c>
      <c r="CK658" s="43">
        <v>0.84990513415665803</v>
      </c>
      <c r="CM658" s="39"/>
      <c r="CN658" s="35"/>
      <c r="CO658" s="42">
        <v>0.98422243773037665</v>
      </c>
      <c r="CQ658" s="37">
        <v>0.88761983392138144</v>
      </c>
    </row>
    <row r="659" spans="1:95" ht="11.25" customHeight="1">
      <c r="A659" s="33">
        <v>44071</v>
      </c>
      <c r="B659" s="34">
        <v>177.20311574733003</v>
      </c>
      <c r="C659" s="35">
        <v>153.10692793257692</v>
      </c>
      <c r="D659" s="35">
        <v>153.10692793257692</v>
      </c>
      <c r="E659" s="35">
        <v>141.66603731601796</v>
      </c>
      <c r="F659" s="34">
        <v>129.41175728655875</v>
      </c>
      <c r="G659" s="36">
        <v>13.822545366084322</v>
      </c>
      <c r="H659" s="34">
        <v>13.822545366084322</v>
      </c>
      <c r="I659" s="34">
        <v>3454.9898551778592</v>
      </c>
      <c r="J659" s="35">
        <v>1182.1554375726028</v>
      </c>
      <c r="K659" s="35">
        <v>103.8295242053571</v>
      </c>
      <c r="L659" s="34">
        <v>609.85445647544054</v>
      </c>
      <c r="M659" s="34">
        <v>68.272989151325632</v>
      </c>
      <c r="N659" s="35">
        <v>21.768199439553097</v>
      </c>
      <c r="O659" s="35">
        <v>75.199234427547069</v>
      </c>
      <c r="P659" s="35">
        <v>423.49042546039669</v>
      </c>
      <c r="Q659" s="34">
        <v>9501.6119099069147</v>
      </c>
      <c r="R659" s="34">
        <v>363.56352818265873</v>
      </c>
      <c r="U659" s="36">
        <v>29.249747481470131</v>
      </c>
      <c r="V659" s="38">
        <v>0.88038784118783553</v>
      </c>
      <c r="W659" s="36">
        <v>52.122678188449839</v>
      </c>
      <c r="X659" s="35">
        <v>4064.8443116532999</v>
      </c>
      <c r="Y659" s="34">
        <v>2169.0048933998992</v>
      </c>
      <c r="Z659" s="35">
        <v>1895.8394182534005</v>
      </c>
      <c r="AA659" s="34">
        <v>713.68398068079762</v>
      </c>
      <c r="AB659" s="34">
        <v>24.096187814753105</v>
      </c>
      <c r="AC659" s="34">
        <v>11.440890616558967</v>
      </c>
      <c r="AD659" s="34">
        <v>12.19228368109845</v>
      </c>
      <c r="AE659" s="39">
        <v>14.301131165274061</v>
      </c>
      <c r="AF659" s="39">
        <v>12.665951116849316</v>
      </c>
      <c r="AG659" s="39">
        <v>2.2249183758290809</v>
      </c>
      <c r="AH659" s="35">
        <v>3635.7979345319745</v>
      </c>
      <c r="AI659" s="35">
        <v>9533.61997941964</v>
      </c>
      <c r="AJ659" s="35">
        <v>11084.646469417656</v>
      </c>
      <c r="AK659" s="35">
        <v>2433.1590329471987</v>
      </c>
      <c r="AL659" s="35">
        <v>5665.5371976387341</v>
      </c>
      <c r="AM659" s="35">
        <v>10270.196673987613</v>
      </c>
      <c r="AN659" s="38">
        <v>9.0400249696765203E-2</v>
      </c>
      <c r="AO659" s="38">
        <v>0.10558386579606584</v>
      </c>
      <c r="AP659" s="38">
        <v>2.7024211626964941E-2</v>
      </c>
      <c r="AQ659" s="36">
        <v>24.152701705630804</v>
      </c>
      <c r="AR659" s="36">
        <v>12.343307929203892</v>
      </c>
      <c r="AS659" s="36">
        <v>14.3147689245179</v>
      </c>
      <c r="AT659" s="36">
        <v>19.374676021538043</v>
      </c>
      <c r="AU659" s="36">
        <v>70.768354416062976</v>
      </c>
      <c r="AV659" s="36">
        <v>148.02481141148738</v>
      </c>
      <c r="AW659" s="36">
        <v>139.27552230633091</v>
      </c>
      <c r="AX659" s="36">
        <v>105.6122474421572</v>
      </c>
      <c r="AY659" s="36">
        <v>72.482820692567955</v>
      </c>
      <c r="AZ659" s="40">
        <v>0.99105352377514511</v>
      </c>
      <c r="BA659" s="40">
        <v>0.9867269012973936</v>
      </c>
      <c r="BB659" s="40">
        <v>0.95876511045469903</v>
      </c>
      <c r="BC659" s="40">
        <v>0.99203723399942734</v>
      </c>
      <c r="BD659" s="40">
        <v>0.98750897718127106</v>
      </c>
      <c r="BE659" s="40">
        <v>0.98558695455303158</v>
      </c>
      <c r="BF659" s="36">
        <v>132.7429961781333</v>
      </c>
      <c r="BG659" s="36">
        <v>113.65372833741358</v>
      </c>
      <c r="BH659" s="36">
        <v>444.04625621072029</v>
      </c>
      <c r="BJ659" s="41"/>
      <c r="BK659" s="41"/>
      <c r="BL659" s="35">
        <v>32.009998321533203</v>
      </c>
      <c r="BM659" s="35">
        <v>28.350000381469727</v>
      </c>
      <c r="BN659" s="35">
        <v>4.9800000190734863</v>
      </c>
      <c r="BO659" s="35">
        <v>2496.7798690795898</v>
      </c>
      <c r="BP659" s="35">
        <v>1360.8000183105469</v>
      </c>
      <c r="BQ659" s="35">
        <v>119.52000045776367</v>
      </c>
      <c r="BR659" s="35">
        <v>3977.0998878479004</v>
      </c>
      <c r="BS659" s="34">
        <v>115.61279645879218</v>
      </c>
      <c r="BT659" s="35">
        <v>22</v>
      </c>
      <c r="BU659" s="35">
        <v>76</v>
      </c>
      <c r="BV659" s="35">
        <v>428</v>
      </c>
      <c r="BW659" s="35">
        <v>69</v>
      </c>
      <c r="BX659" s="37"/>
      <c r="BY659" s="40">
        <v>0.96001226253841421</v>
      </c>
      <c r="CA659" s="38">
        <v>8.5118840757373374E-2</v>
      </c>
      <c r="CB659" s="38">
        <v>9.3690878882826858E-2</v>
      </c>
      <c r="CC659" s="36">
        <v>47.72936211241052</v>
      </c>
      <c r="CD659" s="36">
        <v>50.810778559352592</v>
      </c>
      <c r="CE659" s="35">
        <v>128.58606822380298</v>
      </c>
      <c r="CF659" s="36">
        <v>60.54644431605977</v>
      </c>
      <c r="CG659" s="42">
        <v>0.96001226253841421</v>
      </c>
      <c r="CH659" s="35">
        <v>3774.6649439366679</v>
      </c>
      <c r="CI659" s="42">
        <v>0.98191283460509682</v>
      </c>
      <c r="CJ659" s="42">
        <v>0.98955614710619411</v>
      </c>
      <c r="CK659" s="43">
        <v>0.84996855728838638</v>
      </c>
      <c r="CM659" s="39"/>
      <c r="CN659" s="35"/>
      <c r="CO659" s="42">
        <v>0.98415508541453922</v>
      </c>
      <c r="CQ659" s="37">
        <v>0.88038784118783553</v>
      </c>
    </row>
    <row r="660" spans="1:95" ht="11.25" customHeight="1">
      <c r="A660" s="33">
        <v>44070</v>
      </c>
      <c r="B660" s="34">
        <v>175.39269383748373</v>
      </c>
      <c r="C660" s="35">
        <v>151.52707539002103</v>
      </c>
      <c r="D660" s="35">
        <v>151.52707539002103</v>
      </c>
      <c r="E660" s="35">
        <v>140.13021161158881</v>
      </c>
      <c r="F660" s="34">
        <v>128.0608421166738</v>
      </c>
      <c r="G660" s="36">
        <v>13.843131532271704</v>
      </c>
      <c r="H660" s="34">
        <v>13.843131532271704</v>
      </c>
      <c r="I660" s="34">
        <v>3438.4687550862632</v>
      </c>
      <c r="J660" s="35">
        <v>1176.5025965725949</v>
      </c>
      <c r="K660" s="35">
        <v>103.33303129690796</v>
      </c>
      <c r="L660" s="34">
        <v>607.66626167297363</v>
      </c>
      <c r="M660" s="34">
        <v>69.668816208839417</v>
      </c>
      <c r="N660" s="35">
        <v>22.213245747745898</v>
      </c>
      <c r="O660" s="35">
        <v>76.736667128576755</v>
      </c>
      <c r="P660" s="35">
        <v>432.14859909251118</v>
      </c>
      <c r="Q660" s="34">
        <v>9503.0389811197911</v>
      </c>
      <c r="R660" s="34">
        <v>357.54858493804932</v>
      </c>
      <c r="U660" s="36">
        <v>29.39164656179922</v>
      </c>
      <c r="V660" s="38">
        <v>0.87670509566870425</v>
      </c>
      <c r="W660" s="36">
        <v>53.188315498752225</v>
      </c>
      <c r="X660" s="35">
        <v>4046.1350167592368</v>
      </c>
      <c r="Y660" s="34">
        <v>2158.6331272167604</v>
      </c>
      <c r="Z660" s="35">
        <v>1887.5018895424764</v>
      </c>
      <c r="AA660" s="34">
        <v>710.99929296988159</v>
      </c>
      <c r="AB660" s="34">
        <v>23.865618447462719</v>
      </c>
      <c r="AC660" s="34">
        <v>11.396863778432211</v>
      </c>
      <c r="AD660" s="34">
        <v>12.12999806801478</v>
      </c>
      <c r="AE660" s="39">
        <v>14.232745893736881</v>
      </c>
      <c r="AF660" s="39">
        <v>12.605384963277803</v>
      </c>
      <c r="AG660" s="39">
        <v>2.2142792420765991</v>
      </c>
      <c r="AH660" s="35">
        <v>3665.0146982657325</v>
      </c>
      <c r="AI660" s="35">
        <v>9602.5992536924168</v>
      </c>
      <c r="AJ660" s="35">
        <v>11162.025083735449</v>
      </c>
      <c r="AK660" s="35">
        <v>2453.1073611351571</v>
      </c>
      <c r="AL660" s="35">
        <v>5709.155283941328</v>
      </c>
      <c r="AM660" s="35">
        <v>10343.230336949706</v>
      </c>
      <c r="AN660" s="38">
        <v>9.0773415245629374E-2</v>
      </c>
      <c r="AO660" s="38">
        <v>0.10644231666526656</v>
      </c>
      <c r="AP660" s="38">
        <v>2.7459018933530623E-2</v>
      </c>
      <c r="AQ660" s="36">
        <v>24.085337640413165</v>
      </c>
      <c r="AR660" s="36">
        <v>12.374125100758246</v>
      </c>
      <c r="AS660" s="36">
        <v>14.320654233796404</v>
      </c>
      <c r="AT660" s="36">
        <v>19.434604327419539</v>
      </c>
      <c r="AU660" s="36">
        <v>71.022450190324236</v>
      </c>
      <c r="AV660" s="36">
        <v>148.64297700722926</v>
      </c>
      <c r="AW660" s="36">
        <v>137.46228250454359</v>
      </c>
      <c r="AX660" s="36">
        <v>103.82341888446945</v>
      </c>
      <c r="AY660" s="36">
        <v>70.696986642573634</v>
      </c>
      <c r="AZ660" s="40">
        <v>0.99094485382104636</v>
      </c>
      <c r="BA660" s="40">
        <v>0.98655901559650661</v>
      </c>
      <c r="BB660" s="40">
        <v>0.95821918443131626</v>
      </c>
      <c r="BC660" s="40">
        <v>0.99207755655731833</v>
      </c>
      <c r="BD660" s="40">
        <v>0.98755990218201006</v>
      </c>
      <c r="BE660" s="40">
        <v>0.98562895998977962</v>
      </c>
      <c r="BF660" s="36">
        <v>132.19729551354283</v>
      </c>
      <c r="BG660" s="36">
        <v>112.73711786766989</v>
      </c>
      <c r="BH660" s="36">
        <v>437.01488494720468</v>
      </c>
      <c r="BJ660" s="41"/>
      <c r="BK660" s="41"/>
      <c r="BL660" s="35">
        <v>32.009998321533203</v>
      </c>
      <c r="BM660" s="35">
        <v>28.350000381469727</v>
      </c>
      <c r="BN660" s="35">
        <v>4.9800000190734863</v>
      </c>
      <c r="BO660" s="35">
        <v>2496.7798690795898</v>
      </c>
      <c r="BP660" s="35">
        <v>1360.8000183105469</v>
      </c>
      <c r="BQ660" s="35">
        <v>119.52000045776367</v>
      </c>
      <c r="BR660" s="35">
        <v>3977.0998878479004</v>
      </c>
      <c r="BS660" s="34">
        <v>114.21571024258931</v>
      </c>
      <c r="BT660" s="35">
        <v>22</v>
      </c>
      <c r="BU660" s="35">
        <v>76</v>
      </c>
      <c r="BV660" s="35">
        <v>428</v>
      </c>
      <c r="BW660" s="35">
        <v>69</v>
      </c>
      <c r="BX660" s="37"/>
      <c r="BY660" s="40">
        <v>0.95953162595205532</v>
      </c>
      <c r="CA660" s="38">
        <v>8.5657160289977469E-2</v>
      </c>
      <c r="CB660" s="38">
        <v>9.4231941571450789E-2</v>
      </c>
      <c r="CC660" s="36">
        <v>47.392480293909706</v>
      </c>
      <c r="CD660" s="36">
        <v>50.780116974967811</v>
      </c>
      <c r="CE660" s="35">
        <v>126.65718525465054</v>
      </c>
      <c r="CF660" s="36">
        <v>60.754543498944763</v>
      </c>
      <c r="CG660" s="42">
        <v>0.95953162595205532</v>
      </c>
      <c r="CH660" s="35">
        <v>3804.3074129809102</v>
      </c>
      <c r="CI660" s="42">
        <v>0.98168685948692835</v>
      </c>
      <c r="CJ660" s="42">
        <v>0.98960013170641348</v>
      </c>
      <c r="CK660" s="43">
        <v>0.84981562425475221</v>
      </c>
      <c r="CM660" s="39"/>
      <c r="CN660" s="35"/>
      <c r="CO660" s="42">
        <v>0.98410062616733884</v>
      </c>
      <c r="CQ660" s="37">
        <v>0.87670509566870425</v>
      </c>
    </row>
    <row r="661" spans="1:95" ht="11.25" customHeight="1">
      <c r="A661" s="33">
        <v>44069</v>
      </c>
      <c r="B661" s="34">
        <v>177.02832508087158</v>
      </c>
      <c r="C661" s="35">
        <v>152.78369816144308</v>
      </c>
      <c r="D661" s="35">
        <v>152.78369816144308</v>
      </c>
      <c r="E661" s="35">
        <v>141.20919026931128</v>
      </c>
      <c r="F661" s="34">
        <v>128.9726599852244</v>
      </c>
      <c r="G661" s="36">
        <v>13.73803299665451</v>
      </c>
      <c r="H661" s="34">
        <v>13.73803299665451</v>
      </c>
      <c r="I661" s="34">
        <v>3470.3988901774087</v>
      </c>
      <c r="J661" s="35">
        <v>1187.4277756332094</v>
      </c>
      <c r="K661" s="35">
        <v>104.29259727923869</v>
      </c>
      <c r="L661" s="34">
        <v>612.99634234110511</v>
      </c>
      <c r="M661" s="34">
        <v>71.531179110209152</v>
      </c>
      <c r="N661" s="35">
        <v>22.807042614849294</v>
      </c>
      <c r="O661" s="35">
        <v>78.787965396752114</v>
      </c>
      <c r="P661" s="35">
        <v>443.70064723434081</v>
      </c>
      <c r="Q661" s="34">
        <v>9672.2164204915371</v>
      </c>
      <c r="R661" s="34">
        <v>365.0965296427409</v>
      </c>
      <c r="U661" s="36">
        <v>29.400471669656262</v>
      </c>
      <c r="V661" s="38">
        <v>0.87647667863830525</v>
      </c>
      <c r="W661" s="36">
        <v>54.610127307270609</v>
      </c>
      <c r="X661" s="35">
        <v>4083.3952325185137</v>
      </c>
      <c r="Y661" s="34">
        <v>2178.6785172649606</v>
      </c>
      <c r="Z661" s="35">
        <v>1904.716715253553</v>
      </c>
      <c r="AA661" s="34">
        <v>717.28893962034385</v>
      </c>
      <c r="AB661" s="34">
        <v>24.244626919428509</v>
      </c>
      <c r="AC661" s="34">
        <v>11.574507892131805</v>
      </c>
      <c r="AD661" s="34">
        <v>12.282038301229477</v>
      </c>
      <c r="AE661" s="39">
        <v>14.364913300648093</v>
      </c>
      <c r="AF661" s="39">
        <v>12.722440453212959</v>
      </c>
      <c r="AG661" s="39">
        <v>2.2348413702694003</v>
      </c>
      <c r="AH661" s="35">
        <v>3715.8907125930787</v>
      </c>
      <c r="AI661" s="35">
        <v>9736.8908790513524</v>
      </c>
      <c r="AJ661" s="35">
        <v>11317.994842224634</v>
      </c>
      <c r="AK661" s="35">
        <v>2487.1613335759916</v>
      </c>
      <c r="AL661" s="35">
        <v>5788.6555704126749</v>
      </c>
      <c r="AM661" s="35">
        <v>10487.820765780996</v>
      </c>
      <c r="AN661" s="38">
        <v>9.0679549375743462E-2</v>
      </c>
      <c r="AO661" s="38">
        <v>0.10649432768814429</v>
      </c>
      <c r="AP661" s="38">
        <v>2.7537230969904739E-2</v>
      </c>
      <c r="AQ661" s="36">
        <v>24.134712840862349</v>
      </c>
      <c r="AR661" s="36">
        <v>12.398399401183195</v>
      </c>
      <c r="AS661" s="36">
        <v>14.310585027910793</v>
      </c>
      <c r="AT661" s="36">
        <v>19.858498194659749</v>
      </c>
      <c r="AU661" s="36">
        <v>72.568458391492399</v>
      </c>
      <c r="AV661" s="36">
        <v>151.87050409602884</v>
      </c>
      <c r="AW661" s="36">
        <v>138.84620716969712</v>
      </c>
      <c r="AX661" s="36">
        <v>104.70907319364306</v>
      </c>
      <c r="AY661" s="36">
        <v>71.132291537880036</v>
      </c>
      <c r="AZ661" s="40">
        <v>0.9908300911939405</v>
      </c>
      <c r="BA661" s="40">
        <v>0.98638924626998747</v>
      </c>
      <c r="BB661" s="40">
        <v>0.95769372330598757</v>
      </c>
      <c r="BC661" s="40">
        <v>0.99201559708790277</v>
      </c>
      <c r="BD661" s="40">
        <v>0.98746367658106848</v>
      </c>
      <c r="BE661" s="40">
        <v>0.98551934596445978</v>
      </c>
      <c r="BF661" s="36">
        <v>132.3341379904339</v>
      </c>
      <c r="BG661" s="36">
        <v>112.68205791336176</v>
      </c>
      <c r="BH661" s="36">
        <v>435.77366268651781</v>
      </c>
      <c r="BJ661" s="41"/>
      <c r="BK661" s="41"/>
      <c r="BL661" s="35">
        <v>32.009998321533203</v>
      </c>
      <c r="BM661" s="35">
        <v>28.350000381469727</v>
      </c>
      <c r="BN661" s="35">
        <v>4.9800000190734863</v>
      </c>
      <c r="BO661" s="35">
        <v>2496.7798690795898</v>
      </c>
      <c r="BP661" s="35">
        <v>1360.8000183105469</v>
      </c>
      <c r="BQ661" s="35">
        <v>119.52000045776367</v>
      </c>
      <c r="BR661" s="35">
        <v>3977.0998878479004</v>
      </c>
      <c r="BS661" s="34">
        <v>115.27607321739197</v>
      </c>
      <c r="BT661" s="35">
        <v>22</v>
      </c>
      <c r="BU661" s="35">
        <v>76</v>
      </c>
      <c r="BV661" s="35">
        <v>428</v>
      </c>
      <c r="BW661" s="35">
        <v>69</v>
      </c>
      <c r="BX661" s="37"/>
      <c r="BY661" s="40">
        <v>0.95901875397745551</v>
      </c>
      <c r="CA661" s="38">
        <v>8.5637507490777531E-2</v>
      </c>
      <c r="CB661" s="38">
        <v>9.4193160068555062E-2</v>
      </c>
      <c r="CC661" s="36">
        <v>48.101173112789795</v>
      </c>
      <c r="CD661" s="36">
        <v>50.843697269956337</v>
      </c>
      <c r="CE661" s="35">
        <v>127.89728126341592</v>
      </c>
      <c r="CF661" s="36">
        <v>62.077837788137153</v>
      </c>
      <c r="CG661" s="42">
        <v>0.95901875397745551</v>
      </c>
      <c r="CH661" s="35">
        <v>3857.2330920420854</v>
      </c>
      <c r="CI661" s="42">
        <v>0.9814553133286692</v>
      </c>
      <c r="CJ661" s="42">
        <v>0.98951958234596493</v>
      </c>
      <c r="CK661" s="43">
        <v>0.84988072242935264</v>
      </c>
      <c r="CM661" s="39"/>
      <c r="CN661" s="35"/>
      <c r="CO661" s="42">
        <v>0.98375432201652491</v>
      </c>
      <c r="CQ661" s="37">
        <v>0.87647667863830525</v>
      </c>
    </row>
    <row r="662" spans="1:95" ht="11.25" customHeight="1">
      <c r="A662" s="33">
        <v>44068</v>
      </c>
      <c r="B662" s="34">
        <v>175.36766942342123</v>
      </c>
      <c r="C662" s="35">
        <v>151.06660838921866</v>
      </c>
      <c r="D662" s="35">
        <v>151.06660838921866</v>
      </c>
      <c r="E662" s="35">
        <v>139.5186293721199</v>
      </c>
      <c r="F662" s="34">
        <v>127.10397171974182</v>
      </c>
      <c r="G662" s="36">
        <v>13.628073285023371</v>
      </c>
      <c r="H662" s="34">
        <v>13.628073285023371</v>
      </c>
      <c r="I662" s="34">
        <v>3472.1534678141275</v>
      </c>
      <c r="J662" s="35">
        <v>1188.0281199412489</v>
      </c>
      <c r="K662" s="35">
        <v>104.34532593224149</v>
      </c>
      <c r="L662" s="34">
        <v>613.64450200398767</v>
      </c>
      <c r="M662" s="34">
        <v>69.600578308105469</v>
      </c>
      <c r="N662" s="35">
        <v>22.191488735917684</v>
      </c>
      <c r="O662" s="35">
        <v>76.661506542261094</v>
      </c>
      <c r="P662" s="35">
        <v>431.72532631694406</v>
      </c>
      <c r="Q662" s="34">
        <v>9265.0836283365879</v>
      </c>
      <c r="R662" s="34">
        <v>361.56612173716229</v>
      </c>
      <c r="U662" s="36">
        <v>29.40140119305363</v>
      </c>
      <c r="V662" s="38">
        <v>0.87645262436549931</v>
      </c>
      <c r="W662" s="36">
        <v>53.136219608643643</v>
      </c>
      <c r="X662" s="35">
        <v>4085.7979698181152</v>
      </c>
      <c r="Y662" s="34">
        <v>2179.7800219406367</v>
      </c>
      <c r="Z662" s="35">
        <v>1906.017947877478</v>
      </c>
      <c r="AA662" s="34">
        <v>717.98982793622918</v>
      </c>
      <c r="AB662" s="34">
        <v>24.301061034202576</v>
      </c>
      <c r="AC662" s="34">
        <v>11.547979017098745</v>
      </c>
      <c r="AD662" s="34">
        <v>12.205504844586054</v>
      </c>
      <c r="AE662" s="39">
        <v>14.372175968839363</v>
      </c>
      <c r="AF662" s="39">
        <v>12.728872713656237</v>
      </c>
      <c r="AG662" s="39">
        <v>2.2359712699766034</v>
      </c>
      <c r="AH662" s="35">
        <v>3577.7346483373431</v>
      </c>
      <c r="AI662" s="35">
        <v>9370.8158043464809</v>
      </c>
      <c r="AJ662" s="35">
        <v>10890.836445648874</v>
      </c>
      <c r="AK662" s="35">
        <v>2394.9143821231755</v>
      </c>
      <c r="AL662" s="35">
        <v>5572.4184768794939</v>
      </c>
      <c r="AM662" s="35">
        <v>10092.772800722711</v>
      </c>
      <c r="AN662" s="38">
        <v>9.1461173226537837E-2</v>
      </c>
      <c r="AO662" s="38">
        <v>0.107080409217487</v>
      </c>
      <c r="AP662" s="38">
        <v>2.745556285106588E-2</v>
      </c>
      <c r="AQ662" s="36">
        <v>24.168463396330708</v>
      </c>
      <c r="AR662" s="36">
        <v>12.355827394524077</v>
      </c>
      <c r="AS662" s="36">
        <v>14.199805423265177</v>
      </c>
      <c r="AT662" s="36">
        <v>20.076381002796321</v>
      </c>
      <c r="AU662" s="36">
        <v>73.38494026695777</v>
      </c>
      <c r="AV662" s="36">
        <v>153.62901860367742</v>
      </c>
      <c r="AW662" s="36">
        <v>137.72545115436029</v>
      </c>
      <c r="AX662" s="36">
        <v>104.18576074395976</v>
      </c>
      <c r="AY662" s="36">
        <v>71.377989888878645</v>
      </c>
      <c r="AZ662" s="40">
        <v>0.9907339114493755</v>
      </c>
      <c r="BA662" s="40">
        <v>0.9862426867507641</v>
      </c>
      <c r="BB662" s="40">
        <v>0.95722430943000825</v>
      </c>
      <c r="BC662" s="40">
        <v>0.99161707777419683</v>
      </c>
      <c r="BD662" s="40">
        <v>0.9868306839173262</v>
      </c>
      <c r="BE662" s="40">
        <v>0.9847783139839752</v>
      </c>
      <c r="BF662" s="36">
        <v>131.20321527340906</v>
      </c>
      <c r="BG662" s="36">
        <v>112.06531696780547</v>
      </c>
      <c r="BH662" s="36">
        <v>437.06989600230088</v>
      </c>
      <c r="BJ662" s="41"/>
      <c r="BK662" s="41"/>
      <c r="BL662" s="35">
        <v>32.009998321533203</v>
      </c>
      <c r="BM662" s="35">
        <v>28.350000381469727</v>
      </c>
      <c r="BN662" s="35">
        <v>4.9800000190734863</v>
      </c>
      <c r="BO662" s="35">
        <v>2496.7798690795898</v>
      </c>
      <c r="BP662" s="35">
        <v>1360.8000183105469</v>
      </c>
      <c r="BQ662" s="35">
        <v>119.52000045776367</v>
      </c>
      <c r="BR662" s="35">
        <v>3977.0998878479004</v>
      </c>
      <c r="BS662" s="34">
        <v>113.46860353151958</v>
      </c>
      <c r="BT662" s="35">
        <v>22</v>
      </c>
      <c r="BU662" s="35">
        <v>76</v>
      </c>
      <c r="BV662" s="35">
        <v>428</v>
      </c>
      <c r="BW662" s="35">
        <v>69</v>
      </c>
      <c r="BX662" s="37"/>
      <c r="BY662" s="40">
        <v>0.95859194736393416</v>
      </c>
      <c r="CA662" s="38">
        <v>8.6218431083566055E-2</v>
      </c>
      <c r="CB662" s="38">
        <v>9.4881933686357792E-2</v>
      </c>
      <c r="CC662" s="36">
        <v>48.054544895887375</v>
      </c>
      <c r="CD662" s="36">
        <v>50.72409621411996</v>
      </c>
      <c r="CE662" s="35">
        <v>127.22698443862522</v>
      </c>
      <c r="CF662" s="36">
        <v>62.770926798686446</v>
      </c>
      <c r="CG662" s="42">
        <v>0.95859194736393416</v>
      </c>
      <c r="CH662" s="35">
        <v>3713.4620223431693</v>
      </c>
      <c r="CI662" s="42">
        <v>0.98125722630544421</v>
      </c>
      <c r="CJ662" s="42">
        <v>0.98899122953356278</v>
      </c>
      <c r="CK662" s="43">
        <v>0.84981036592190951</v>
      </c>
      <c r="CM662" s="39"/>
      <c r="CN662" s="35"/>
      <c r="CO662" s="42">
        <v>0.9835729416514789</v>
      </c>
      <c r="CQ662" s="37">
        <v>0.87645262436549931</v>
      </c>
    </row>
    <row r="663" spans="1:95" ht="11.25" customHeight="1">
      <c r="A663" s="33">
        <v>44067</v>
      </c>
      <c r="B663" s="34">
        <v>172.47554111480713</v>
      </c>
      <c r="C663" s="35">
        <v>148.38844676812491</v>
      </c>
      <c r="D663" s="35">
        <v>148.38844676812491</v>
      </c>
      <c r="E663" s="35">
        <v>136.74085293213528</v>
      </c>
      <c r="F663" s="34">
        <v>124.53840589523315</v>
      </c>
      <c r="G663" s="36">
        <v>13.68814300497373</v>
      </c>
      <c r="H663" s="34">
        <v>13.68814300497373</v>
      </c>
      <c r="I663" s="34">
        <v>3452.4830525716147</v>
      </c>
      <c r="J663" s="35">
        <v>1181.297712816204</v>
      </c>
      <c r="K663" s="35">
        <v>103.75418965075832</v>
      </c>
      <c r="L663" s="34">
        <v>609.3187198638916</v>
      </c>
      <c r="M663" s="34">
        <v>58.84492508570353</v>
      </c>
      <c r="N663" s="35">
        <v>18.762150027325763</v>
      </c>
      <c r="O663" s="35">
        <v>64.814700094398091</v>
      </c>
      <c r="P663" s="35">
        <v>365.00910053161027</v>
      </c>
      <c r="Q663" s="34">
        <v>8777.9364929199219</v>
      </c>
      <c r="R663" s="34">
        <v>353.23285325368244</v>
      </c>
      <c r="U663" s="36">
        <v>29.393721068346938</v>
      </c>
      <c r="V663" s="38">
        <v>0.87665139542646475</v>
      </c>
      <c r="W663" s="36">
        <v>44.924868991267985</v>
      </c>
      <c r="X663" s="35">
        <v>4061.8017724355063</v>
      </c>
      <c r="Y663" s="34">
        <v>2167.4311501046523</v>
      </c>
      <c r="Z663" s="35">
        <v>1894.3706223308538</v>
      </c>
      <c r="AA663" s="34">
        <v>713.07290951464995</v>
      </c>
      <c r="AB663" s="34">
        <v>24.087094346682232</v>
      </c>
      <c r="AC663" s="34">
        <v>11.647593835989634</v>
      </c>
      <c r="AD663" s="34">
        <v>12.194534748792648</v>
      </c>
      <c r="AE663" s="39">
        <v>14.29075483585485</v>
      </c>
      <c r="AF663" s="39">
        <v>12.656761208745044</v>
      </c>
      <c r="AG663" s="39">
        <v>2.2233040639448212</v>
      </c>
      <c r="AH663" s="35">
        <v>3405.3769187835519</v>
      </c>
      <c r="AI663" s="35">
        <v>8939.4512831338743</v>
      </c>
      <c r="AJ663" s="35">
        <v>10399.498826990564</v>
      </c>
      <c r="AK663" s="35">
        <v>2278.2270577717645</v>
      </c>
      <c r="AL663" s="35">
        <v>5308.9879072104977</v>
      </c>
      <c r="AM663" s="35">
        <v>9632.6896225797227</v>
      </c>
      <c r="AN663" s="38">
        <v>9.249414142787428E-2</v>
      </c>
      <c r="AO663" s="38">
        <v>0.10808531599162627</v>
      </c>
      <c r="AP663" s="38">
        <v>2.7602003839361997E-2</v>
      </c>
      <c r="AQ663" s="36">
        <v>24.171022424213042</v>
      </c>
      <c r="AR663" s="36">
        <v>12.581353740669266</v>
      </c>
      <c r="AS663" s="36">
        <v>14.336040477715279</v>
      </c>
      <c r="AT663" s="36">
        <v>17.746213706052465</v>
      </c>
      <c r="AU663" s="36">
        <v>64.76885568729503</v>
      </c>
      <c r="AV663" s="36">
        <v>135.35162613167782</v>
      </c>
      <c r="AW663" s="36">
        <v>135.4465263977701</v>
      </c>
      <c r="AX663" s="36">
        <v>102.65564080957586</v>
      </c>
      <c r="AY663" s="36">
        <v>70.61308379846993</v>
      </c>
      <c r="AZ663" s="40">
        <v>0.99176458291840486</v>
      </c>
      <c r="BA663" s="40">
        <v>0.98779151483725003</v>
      </c>
      <c r="BB663" s="40">
        <v>0.96210724991325347</v>
      </c>
      <c r="BC663" s="40">
        <v>0.99221051578440589</v>
      </c>
      <c r="BD663" s="40">
        <v>0.98780015008146305</v>
      </c>
      <c r="BE663" s="40">
        <v>0.98594871926378647</v>
      </c>
      <c r="BF663" s="36">
        <v>129.7379468012841</v>
      </c>
      <c r="BG663" s="36">
        <v>111.02340674037239</v>
      </c>
      <c r="BH663" s="36">
        <v>434.7510445197218</v>
      </c>
      <c r="BJ663" s="41"/>
      <c r="BK663" s="41"/>
      <c r="BL663" s="35">
        <v>32.009998321533203</v>
      </c>
      <c r="BM663" s="35">
        <v>28.350000381469727</v>
      </c>
      <c r="BN663" s="35">
        <v>4.9800000190734863</v>
      </c>
      <c r="BO663" s="35">
        <v>2496.7798690795898</v>
      </c>
      <c r="BP663" s="35">
        <v>1360.8000183105469</v>
      </c>
      <c r="BQ663" s="35">
        <v>119.52000045776367</v>
      </c>
      <c r="BR663" s="35">
        <v>3977.0998878479004</v>
      </c>
      <c r="BS663" s="34">
        <v>110.84364755948384</v>
      </c>
      <c r="BT663" s="35">
        <v>22</v>
      </c>
      <c r="BU663" s="35">
        <v>76</v>
      </c>
      <c r="BV663" s="35">
        <v>428</v>
      </c>
      <c r="BW663" s="35">
        <v>69</v>
      </c>
      <c r="BX663" s="37"/>
      <c r="BY663" s="40">
        <v>0.96318129432086153</v>
      </c>
      <c r="CA663" s="38">
        <v>8.710057527411294E-2</v>
      </c>
      <c r="CB663" s="38">
        <v>9.5878658462178953E-2</v>
      </c>
      <c r="CC663" s="36">
        <v>47.929222931464516</v>
      </c>
      <c r="CD663" s="36">
        <v>51.088416642597586</v>
      </c>
      <c r="CE663" s="35">
        <v>125.40303567261746</v>
      </c>
      <c r="CF663" s="36">
        <v>55.427133404531112</v>
      </c>
      <c r="CG663" s="42">
        <v>0.96318129432086153</v>
      </c>
      <c r="CH663" s="35">
        <v>3536.2454454444337</v>
      </c>
      <c r="CI663" s="42">
        <v>0.98335949073854301</v>
      </c>
      <c r="CJ663" s="42">
        <v>0.98979731131616511</v>
      </c>
      <c r="CK663" s="43">
        <v>0.84998807081160521</v>
      </c>
      <c r="CM663" s="39"/>
      <c r="CN663" s="35"/>
      <c r="CO663" s="42">
        <v>0.98549480147955149</v>
      </c>
      <c r="CQ663" s="37">
        <v>0.87665139542646475</v>
      </c>
    </row>
    <row r="664" spans="1:95" ht="11.25" customHeight="1">
      <c r="A664" s="33">
        <v>44066</v>
      </c>
      <c r="B664" s="34">
        <v>173.18255043029785</v>
      </c>
      <c r="C664" s="35">
        <v>149.08353463808695</v>
      </c>
      <c r="D664" s="35">
        <v>149.08353463808695</v>
      </c>
      <c r="E664" s="35">
        <v>137.52379928032556</v>
      </c>
      <c r="F664" s="34">
        <v>125.19775390625</v>
      </c>
      <c r="G664" s="36">
        <v>13.714154084523519</v>
      </c>
      <c r="H664" s="34">
        <v>13.714154084523519</v>
      </c>
      <c r="I664" s="34">
        <v>3455.3562444051108</v>
      </c>
      <c r="J664" s="35">
        <v>1134.8120364329845</v>
      </c>
      <c r="K664" s="35">
        <v>97.866170428061409</v>
      </c>
      <c r="L664" s="34">
        <v>610.42918841044104</v>
      </c>
      <c r="M664" s="34">
        <v>67.885324915250138</v>
      </c>
      <c r="N664" s="35">
        <v>21.485139596061614</v>
      </c>
      <c r="O664" s="35">
        <v>74.759975951218408</v>
      </c>
      <c r="P664" s="35">
        <v>293.26281623041501</v>
      </c>
      <c r="Q664" s="34">
        <v>8988.9269510904942</v>
      </c>
      <c r="R664" s="34">
        <v>354.91867478688556</v>
      </c>
      <c r="U664" s="36">
        <v>29.518622557322185</v>
      </c>
      <c r="V664" s="38">
        <v>0.87342562711166993</v>
      </c>
      <c r="W664" s="36">
        <v>46.67929029928596</v>
      </c>
      <c r="X664" s="35">
        <v>4065.7854328155518</v>
      </c>
      <c r="Y664" s="34">
        <v>2222.6780375440649</v>
      </c>
      <c r="Z664" s="35">
        <v>1843.1073952714871</v>
      </c>
      <c r="AA664" s="34">
        <v>708.29535883850247</v>
      </c>
      <c r="AB664" s="34">
        <v>24.099015792210896</v>
      </c>
      <c r="AC664" s="34">
        <v>11.559735357761383</v>
      </c>
      <c r="AD664" s="34">
        <v>12.236893872419992</v>
      </c>
      <c r="AE664" s="39">
        <v>14.655020027763067</v>
      </c>
      <c r="AF664" s="39">
        <v>12.158700390353406</v>
      </c>
      <c r="AG664" s="39">
        <v>2.0971322234584591</v>
      </c>
      <c r="AH664" s="35">
        <v>3572.8522230889844</v>
      </c>
      <c r="AI664" s="35">
        <v>9177.4028347356798</v>
      </c>
      <c r="AJ664" s="35">
        <v>10601.739641797387</v>
      </c>
      <c r="AK664" s="35">
        <v>2353.5479378910572</v>
      </c>
      <c r="AL664" s="35">
        <v>5519.2584613782301</v>
      </c>
      <c r="AM664" s="35">
        <v>9855.3458898609406</v>
      </c>
      <c r="AN664" s="38">
        <v>9.4285536726998784E-2</v>
      </c>
      <c r="AO664" s="38">
        <v>0.10374161978025744</v>
      </c>
      <c r="AP664" s="38">
        <v>2.6228357787562596E-2</v>
      </c>
      <c r="AQ664" s="36">
        <v>24.473812774772188</v>
      </c>
      <c r="AR664" s="36">
        <v>12.90009429639878</v>
      </c>
      <c r="AS664" s="36">
        <v>14.445885830692802</v>
      </c>
      <c r="AT664" s="36">
        <v>20.098585279821791</v>
      </c>
      <c r="AU664" s="36">
        <v>68.779091929975735</v>
      </c>
      <c r="AV664" s="36">
        <v>99.889177114903632</v>
      </c>
      <c r="AW664" s="36">
        <v>135.75857445819389</v>
      </c>
      <c r="AX664" s="36">
        <v>102.36702044754769</v>
      </c>
      <c r="AY664" s="36">
        <v>69.83620714061162</v>
      </c>
      <c r="AZ664" s="40">
        <v>0.99087116975602629</v>
      </c>
      <c r="BA664" s="40">
        <v>0.98645470646566713</v>
      </c>
      <c r="BB664" s="40">
        <v>0.97024327512115827</v>
      </c>
      <c r="BC664" s="40">
        <v>0.99146030341840774</v>
      </c>
      <c r="BD664" s="40">
        <v>0.9875383455202783</v>
      </c>
      <c r="BE664" s="40">
        <v>0.9898644676471815</v>
      </c>
      <c r="BF664" s="36">
        <v>127.27296695298745</v>
      </c>
      <c r="BG664" s="36">
        <v>115.67199379976967</v>
      </c>
      <c r="BH664" s="36">
        <v>457.5200665323531</v>
      </c>
      <c r="BJ664" s="41"/>
      <c r="BK664" s="41"/>
      <c r="BL664" s="35">
        <v>34.937708298365273</v>
      </c>
      <c r="BM664" s="35">
        <v>28.98645834128062</v>
      </c>
      <c r="BN664" s="35">
        <v>4.9995833337306976</v>
      </c>
      <c r="BO664" s="35">
        <v>2725.1412472724915</v>
      </c>
      <c r="BP664" s="35">
        <v>1391.3500003814697</v>
      </c>
      <c r="BQ664" s="35">
        <v>119.99000000953674</v>
      </c>
      <c r="BR664" s="35">
        <v>4236.4812476634979</v>
      </c>
      <c r="BS664" s="34">
        <v>111.495911916097</v>
      </c>
      <c r="BT664" s="35">
        <v>24.948307295640308</v>
      </c>
      <c r="BU664" s="35">
        <v>86.810460090637207</v>
      </c>
      <c r="BV664" s="35">
        <v>340.53354994455975</v>
      </c>
      <c r="BW664" s="35">
        <v>78.827691078186035</v>
      </c>
      <c r="BX664" s="37"/>
      <c r="BY664" s="40">
        <v>0.9583881920215237</v>
      </c>
      <c r="CA664" s="38">
        <v>8.6422334673731768E-2</v>
      </c>
      <c r="CB664" s="38">
        <v>9.5463528547668125E-2</v>
      </c>
      <c r="CC664" s="36">
        <v>47.895645022392266</v>
      </c>
      <c r="CD664" s="36">
        <v>51.819792901863771</v>
      </c>
      <c r="CE664" s="35">
        <v>125.65480277950594</v>
      </c>
      <c r="CF664" s="36">
        <v>62.531873991898948</v>
      </c>
      <c r="CG664" s="42">
        <v>0.9583881920215237</v>
      </c>
      <c r="CH664" s="35">
        <v>3605.7078706927396</v>
      </c>
      <c r="CI664" s="42">
        <v>0.98117281617098728</v>
      </c>
      <c r="CJ664" s="42">
        <v>0.98994994316761009</v>
      </c>
      <c r="CK664" s="43">
        <v>0.84986192741909661</v>
      </c>
      <c r="CM664" s="39"/>
      <c r="CN664" s="35"/>
      <c r="CO664" s="42">
        <v>0.98363550141609857</v>
      </c>
      <c r="CQ664" s="37">
        <v>0.87342562711166993</v>
      </c>
    </row>
    <row r="665" spans="1:95" ht="11.25" customHeight="1">
      <c r="A665" s="33">
        <v>44065</v>
      </c>
      <c r="B665" s="34">
        <v>173.27781454722086</v>
      </c>
      <c r="C665" s="35">
        <v>149.47258742650348</v>
      </c>
      <c r="D665" s="35">
        <v>149.47258742650348</v>
      </c>
      <c r="E665" s="35">
        <v>138.15707724293071</v>
      </c>
      <c r="F665" s="34">
        <v>125.98140541712444</v>
      </c>
      <c r="G665" s="36">
        <v>13.618586818377176</v>
      </c>
      <c r="H665" s="34">
        <v>13.618586818377176</v>
      </c>
      <c r="I665" s="34">
        <v>3432.1944936116538</v>
      </c>
      <c r="J665" s="35">
        <v>1126.2646711710095</v>
      </c>
      <c r="K665" s="35">
        <v>97.091781997500817</v>
      </c>
      <c r="L665" s="34">
        <v>606.41159756978357</v>
      </c>
      <c r="M665" s="34">
        <v>72.459583679835006</v>
      </c>
      <c r="N665" s="35">
        <v>22.930247999947788</v>
      </c>
      <c r="O665" s="35">
        <v>79.797263039818304</v>
      </c>
      <c r="P665" s="35">
        <v>310.93416287929199</v>
      </c>
      <c r="Q665" s="34">
        <v>9390.5717061360683</v>
      </c>
      <c r="R665" s="34">
        <v>351.47913328806561</v>
      </c>
      <c r="U665" s="36">
        <v>29.541125165091621</v>
      </c>
      <c r="V665" s="38">
        <v>0.87284600910247823</v>
      </c>
      <c r="W665" s="36">
        <v>49.738205265629318</v>
      </c>
      <c r="X665" s="35">
        <v>4038.6060911814375</v>
      </c>
      <c r="Y665" s="34">
        <v>2208.8380404431437</v>
      </c>
      <c r="Z665" s="35">
        <v>1829.7680507382941</v>
      </c>
      <c r="AA665" s="34">
        <v>703.50337956728436</v>
      </c>
      <c r="AB665" s="34">
        <v>23.805227120717365</v>
      </c>
      <c r="AC665" s="34">
        <v>11.315510183572769</v>
      </c>
      <c r="AD665" s="34">
        <v>12.055468330780664</v>
      </c>
      <c r="AE665" s="39">
        <v>14.563767299625123</v>
      </c>
      <c r="AF665" s="39">
        <v>12.067121476832245</v>
      </c>
      <c r="AG665" s="39">
        <v>2.0805381856607319</v>
      </c>
      <c r="AH665" s="35">
        <v>3722.324521204846</v>
      </c>
      <c r="AI665" s="35">
        <v>9553.7816027216941</v>
      </c>
      <c r="AJ665" s="35">
        <v>11033.642034583019</v>
      </c>
      <c r="AK665" s="35">
        <v>2451.4932588716201</v>
      </c>
      <c r="AL665" s="35">
        <v>5748.2373589634508</v>
      </c>
      <c r="AM665" s="35">
        <v>10258.216766108157</v>
      </c>
      <c r="AN665" s="38">
        <v>9.3736229262902385E-2</v>
      </c>
      <c r="AO665" s="38">
        <v>0.10341011806266927</v>
      </c>
      <c r="AP665" s="38">
        <v>2.6428137932047856E-2</v>
      </c>
      <c r="AQ665" s="36">
        <v>24.426268905346486</v>
      </c>
      <c r="AR665" s="36">
        <v>12.763361648132673</v>
      </c>
      <c r="AS665" s="36">
        <v>14.375519402336698</v>
      </c>
      <c r="AT665" s="36">
        <v>20.451606177481835</v>
      </c>
      <c r="AU665" s="36">
        <v>69.911649270146825</v>
      </c>
      <c r="AV665" s="36">
        <v>100.87683622256341</v>
      </c>
      <c r="AW665" s="36">
        <v>135.61379911412666</v>
      </c>
      <c r="AX665" s="36">
        <v>101.85404503672176</v>
      </c>
      <c r="AY665" s="36">
        <v>68.714241495506073</v>
      </c>
      <c r="AZ665" s="40">
        <v>0.99064641604990489</v>
      </c>
      <c r="BA665" s="40">
        <v>0.9861179596358548</v>
      </c>
      <c r="BB665" s="40">
        <v>0.96968925789260185</v>
      </c>
      <c r="BC665" s="40">
        <v>0.99165749034655903</v>
      </c>
      <c r="BD665" s="40">
        <v>0.98783772400053538</v>
      </c>
      <c r="BE665" s="40">
        <v>0.99016624053452951</v>
      </c>
      <c r="BF665" s="36">
        <v>128.01880440852332</v>
      </c>
      <c r="BG665" s="36">
        <v>116.04280340080147</v>
      </c>
      <c r="BH665" s="36">
        <v>454.06150183014984</v>
      </c>
      <c r="BJ665" s="41"/>
      <c r="BK665" s="41"/>
      <c r="BL665" s="35">
        <v>35</v>
      </c>
      <c r="BM665" s="35">
        <v>29</v>
      </c>
      <c r="BN665" s="35">
        <v>5</v>
      </c>
      <c r="BO665" s="35">
        <v>2730</v>
      </c>
      <c r="BP665" s="35">
        <v>1392</v>
      </c>
      <c r="BQ665" s="35">
        <v>120</v>
      </c>
      <c r="BR665" s="35">
        <v>4242</v>
      </c>
      <c r="BS665" s="34">
        <v>112.4332013130188</v>
      </c>
      <c r="BT665" s="35">
        <v>25</v>
      </c>
      <c r="BU665" s="35">
        <v>87</v>
      </c>
      <c r="BV665" s="35">
        <v>339</v>
      </c>
      <c r="BW665" s="35">
        <v>79</v>
      </c>
      <c r="BX665" s="37"/>
      <c r="BY665" s="40">
        <v>0.95735192616576215</v>
      </c>
      <c r="CA665" s="38">
        <v>8.6062579065891057E-2</v>
      </c>
      <c r="CB665" s="38">
        <v>9.5006639977087429E-2</v>
      </c>
      <c r="CC665" s="36">
        <v>47.176205635070794</v>
      </c>
      <c r="CD665" s="36">
        <v>51.565149955815862</v>
      </c>
      <c r="CE665" s="35">
        <v>125.12113822760618</v>
      </c>
      <c r="CF665" s="36">
        <v>63.634249536254423</v>
      </c>
      <c r="CG665" s="42">
        <v>0.95735192616576215</v>
      </c>
      <c r="CH665" s="35">
        <v>3754.1511108744994</v>
      </c>
      <c r="CI665" s="42">
        <v>0.98069881005323833</v>
      </c>
      <c r="CJ665" s="42">
        <v>0.99019656514590693</v>
      </c>
      <c r="CK665" s="43">
        <v>0.84984631234674668</v>
      </c>
      <c r="CM665" s="39"/>
      <c r="CN665" s="35"/>
      <c r="CO665" s="42">
        <v>0.98334701137281477</v>
      </c>
      <c r="CQ665" s="37">
        <v>0.87284600910247823</v>
      </c>
    </row>
    <row r="666" spans="1:95" ht="11.25" customHeight="1">
      <c r="A666" s="33">
        <v>44064</v>
      </c>
      <c r="B666" s="34">
        <v>173.63769865036011</v>
      </c>
      <c r="C666" s="35">
        <v>149.83037112156549</v>
      </c>
      <c r="D666" s="35">
        <v>149.83037112156549</v>
      </c>
      <c r="E666" s="35">
        <v>138.41413052876788</v>
      </c>
      <c r="F666" s="34">
        <v>126.40332500139873</v>
      </c>
      <c r="G666" s="36">
        <v>13.863824427127838</v>
      </c>
      <c r="H666" s="34">
        <v>13.863824427127838</v>
      </c>
      <c r="I666" s="34">
        <v>3435.4511337280273</v>
      </c>
      <c r="J666" s="35">
        <v>1127.3333281823229</v>
      </c>
      <c r="K666" s="35">
        <v>97.183907601924389</v>
      </c>
      <c r="L666" s="34">
        <v>606.05031394958496</v>
      </c>
      <c r="M666" s="34">
        <v>74.000468174616501</v>
      </c>
      <c r="N666" s="35">
        <v>23.417869675511554</v>
      </c>
      <c r="O666" s="35">
        <v>81.494186470780207</v>
      </c>
      <c r="P666" s="35">
        <v>317.54631279993663</v>
      </c>
      <c r="Q666" s="34">
        <v>9413.4390157063808</v>
      </c>
      <c r="R666" s="34">
        <v>353.69028695424396</v>
      </c>
      <c r="U666" s="36">
        <v>29.395166282300593</v>
      </c>
      <c r="V666" s="38">
        <v>0.87661398729993212</v>
      </c>
      <c r="W666" s="36">
        <v>50.79590978723833</v>
      </c>
      <c r="X666" s="35">
        <v>4041.5014476776123</v>
      </c>
      <c r="Y666" s="34">
        <v>2210.9338979437798</v>
      </c>
      <c r="Z666" s="35">
        <v>1830.5675497338323</v>
      </c>
      <c r="AA666" s="34">
        <v>703.23422155150934</v>
      </c>
      <c r="AB666" s="34">
        <v>23.807327528794605</v>
      </c>
      <c r="AC666" s="34">
        <v>11.416240592797598</v>
      </c>
      <c r="AD666" s="34">
        <v>12.053068409363428</v>
      </c>
      <c r="AE666" s="39">
        <v>14.577586140288659</v>
      </c>
      <c r="AF666" s="39">
        <v>12.078571373382031</v>
      </c>
      <c r="AG666" s="39">
        <v>2.0825123057555226</v>
      </c>
      <c r="AH666" s="35">
        <v>3760.7616046287235</v>
      </c>
      <c r="AI666" s="35">
        <v>9658.8829654376241</v>
      </c>
      <c r="AJ666" s="35">
        <v>11156.82394035795</v>
      </c>
      <c r="AK666" s="35">
        <v>2476.5333794182861</v>
      </c>
      <c r="AL666" s="35">
        <v>5809.2332883430254</v>
      </c>
      <c r="AM666" s="35">
        <v>10371.884520151505</v>
      </c>
      <c r="AN666" s="38">
        <v>9.4236573171630145E-2</v>
      </c>
      <c r="AO666" s="38">
        <v>0.10419477123105597</v>
      </c>
      <c r="AP666" s="38">
        <v>2.6739029180226522E-2</v>
      </c>
      <c r="AQ666" s="36">
        <v>24.405371256461144</v>
      </c>
      <c r="AR666" s="36">
        <v>12.872938156930404</v>
      </c>
      <c r="AS666" s="36">
        <v>14.383039870270075</v>
      </c>
      <c r="AT666" s="36">
        <v>20.784291382654683</v>
      </c>
      <c r="AU666" s="36">
        <v>71.020987540938918</v>
      </c>
      <c r="AV666" s="36">
        <v>102.42994414492075</v>
      </c>
      <c r="AW666" s="36">
        <v>135.60463291012107</v>
      </c>
      <c r="AX666" s="36">
        <v>101.61973088867764</v>
      </c>
      <c r="AY666" s="36">
        <v>68.273212301197646</v>
      </c>
      <c r="AZ666" s="40">
        <v>0.99054409285571099</v>
      </c>
      <c r="BA666" s="40">
        <v>0.98597161063675853</v>
      </c>
      <c r="BB666" s="40">
        <v>0.96938393286360092</v>
      </c>
      <c r="BC666" s="40">
        <v>0.99160750605851444</v>
      </c>
      <c r="BD666" s="40">
        <v>0.98777446454363405</v>
      </c>
      <c r="BE666" s="40">
        <v>0.99012426874345649</v>
      </c>
      <c r="BF666" s="36">
        <v>127.33909559874139</v>
      </c>
      <c r="BG666" s="36">
        <v>115.168926983769</v>
      </c>
      <c r="BH666" s="36">
        <v>448.78218723340876</v>
      </c>
      <c r="BJ666" s="41"/>
      <c r="BK666" s="41"/>
      <c r="BL666" s="35">
        <v>35</v>
      </c>
      <c r="BM666" s="35">
        <v>29</v>
      </c>
      <c r="BN666" s="35">
        <v>5</v>
      </c>
      <c r="BO666" s="35">
        <v>2730</v>
      </c>
      <c r="BP666" s="35">
        <v>1392</v>
      </c>
      <c r="BQ666" s="35">
        <v>120</v>
      </c>
      <c r="BR666" s="35">
        <v>4242</v>
      </c>
      <c r="BS666" s="34">
        <v>112.52014652887981</v>
      </c>
      <c r="BT666" s="35">
        <v>25</v>
      </c>
      <c r="BU666" s="35">
        <v>87</v>
      </c>
      <c r="BV666" s="35">
        <v>339</v>
      </c>
      <c r="BW666" s="35">
        <v>79</v>
      </c>
      <c r="BX666" s="37"/>
      <c r="BY666" s="40">
        <v>0.95688169899748654</v>
      </c>
      <c r="CA666" s="38">
        <v>8.6623589512021829E-2</v>
      </c>
      <c r="CB666" s="38">
        <v>9.5594919805235115E-2</v>
      </c>
      <c r="CC666" s="36">
        <v>47.276636530955628</v>
      </c>
      <c r="CD666" s="36">
        <v>51.661349283661622</v>
      </c>
      <c r="CE666" s="35">
        <v>124.96974771565777</v>
      </c>
      <c r="CF666" s="36">
        <v>64.652332131574852</v>
      </c>
      <c r="CG666" s="42">
        <v>0.95688169899748654</v>
      </c>
      <c r="CH666" s="35">
        <v>3793.4971724666648</v>
      </c>
      <c r="CI666" s="42">
        <v>0.98049281050959669</v>
      </c>
      <c r="CJ666" s="42">
        <v>0.99014361480334345</v>
      </c>
      <c r="CK666" s="43">
        <v>0.85004327678817415</v>
      </c>
      <c r="CM666" s="39"/>
      <c r="CN666" s="35"/>
      <c r="CO666" s="42">
        <v>0.98308058066914561</v>
      </c>
      <c r="CQ666" s="37">
        <v>0.87661398729993212</v>
      </c>
    </row>
    <row r="667" spans="1:95" ht="11.25" customHeight="1">
      <c r="A667" s="33">
        <v>44063</v>
      </c>
      <c r="B667" s="34">
        <v>175.14005947113037</v>
      </c>
      <c r="C667" s="35">
        <v>150.96858568986258</v>
      </c>
      <c r="D667" s="35">
        <v>150.96858568986258</v>
      </c>
      <c r="E667" s="35">
        <v>139.41668979326886</v>
      </c>
      <c r="F667" s="34">
        <v>127.11012069384257</v>
      </c>
      <c r="G667" s="36">
        <v>13.551132897535959</v>
      </c>
      <c r="H667" s="34">
        <v>13.551132897535959</v>
      </c>
      <c r="I667" s="34">
        <v>3470.4080912272134</v>
      </c>
      <c r="J667" s="35">
        <v>1138.8043524253374</v>
      </c>
      <c r="K667" s="35">
        <v>98.17278900218426</v>
      </c>
      <c r="L667" s="34">
        <v>611.94732920328772</v>
      </c>
      <c r="M667" s="34">
        <v>74.951567888259888</v>
      </c>
      <c r="N667" s="35">
        <v>23.718850597550599</v>
      </c>
      <c r="O667" s="35">
        <v>82.541600079476083</v>
      </c>
      <c r="P667" s="35">
        <v>321.62761410278608</v>
      </c>
      <c r="Q667" s="34">
        <v>9443.3007914225254</v>
      </c>
      <c r="R667" s="34">
        <v>359.61884498596191</v>
      </c>
      <c r="U667" s="36">
        <v>29.424012104670208</v>
      </c>
      <c r="V667" s="38">
        <v>0.87586774639407028</v>
      </c>
      <c r="W667" s="36">
        <v>51.448770187241429</v>
      </c>
      <c r="X667" s="35">
        <v>4082.355420430501</v>
      </c>
      <c r="Y667" s="34">
        <v>2233.4309497996919</v>
      </c>
      <c r="Z667" s="35">
        <v>1848.9244706308095</v>
      </c>
      <c r="AA667" s="34">
        <v>710.12011820547195</v>
      </c>
      <c r="AB667" s="34">
        <v>24.171473781267803</v>
      </c>
      <c r="AC667" s="34">
        <v>11.551895896593729</v>
      </c>
      <c r="AD667" s="34">
        <v>12.273874779542288</v>
      </c>
      <c r="AE667" s="39">
        <v>14.725918350327639</v>
      </c>
      <c r="AF667" s="39">
        <v>12.201475204557186</v>
      </c>
      <c r="AG667" s="39">
        <v>2.1037026214753767</v>
      </c>
      <c r="AH667" s="35">
        <v>3811.2228327923826</v>
      </c>
      <c r="AI667" s="35">
        <v>9790.8286878563122</v>
      </c>
      <c r="AJ667" s="35">
        <v>11309.942890451426</v>
      </c>
      <c r="AK667" s="35">
        <v>2509.6455853697498</v>
      </c>
      <c r="AL667" s="35">
        <v>5887.7763115935895</v>
      </c>
      <c r="AM667" s="35">
        <v>10513.892566343116</v>
      </c>
      <c r="AN667" s="38">
        <v>9.4095150768747346E-2</v>
      </c>
      <c r="AO667" s="38">
        <v>0.10414504788047048</v>
      </c>
      <c r="AP667" s="38">
        <v>2.6800580048467866E-2</v>
      </c>
      <c r="AQ667" s="36">
        <v>24.40855108424854</v>
      </c>
      <c r="AR667" s="36">
        <v>12.833644650488926</v>
      </c>
      <c r="AS667" s="36">
        <v>14.43462117150731</v>
      </c>
      <c r="AT667" s="36">
        <v>20.967187470215531</v>
      </c>
      <c r="AU667" s="36">
        <v>71.635349915513487</v>
      </c>
      <c r="AV667" s="36">
        <v>103.29855301206605</v>
      </c>
      <c r="AW667" s="36">
        <v>137.07355600909955</v>
      </c>
      <c r="AX667" s="36">
        <v>102.61533128645917</v>
      </c>
      <c r="AY667" s="36">
        <v>68.750947584818107</v>
      </c>
      <c r="AZ667" s="40">
        <v>0.9905489242242721</v>
      </c>
      <c r="BA667" s="40">
        <v>0.98598085326085783</v>
      </c>
      <c r="BB667" s="40">
        <v>0.96940927329499493</v>
      </c>
      <c r="BC667" s="40">
        <v>0.99164535917244812</v>
      </c>
      <c r="BD667" s="40">
        <v>0.98783320796775909</v>
      </c>
      <c r="BE667" s="40">
        <v>0.99017504198751816</v>
      </c>
      <c r="BF667" s="36">
        <v>127.53048272903843</v>
      </c>
      <c r="BG667" s="36">
        <v>115.22391361106924</v>
      </c>
      <c r="BH667" s="36">
        <v>447.75150307562149</v>
      </c>
      <c r="BJ667" s="41"/>
      <c r="BK667" s="41"/>
      <c r="BL667" s="35">
        <v>35</v>
      </c>
      <c r="BM667" s="35">
        <v>29</v>
      </c>
      <c r="BN667" s="35">
        <v>5</v>
      </c>
      <c r="BO667" s="35">
        <v>2730</v>
      </c>
      <c r="BP667" s="35">
        <v>1392</v>
      </c>
      <c r="BQ667" s="35">
        <v>120</v>
      </c>
      <c r="BR667" s="35">
        <v>4242</v>
      </c>
      <c r="BS667" s="34">
        <v>113.56131450335185</v>
      </c>
      <c r="BT667" s="35">
        <v>25</v>
      </c>
      <c r="BU667" s="35">
        <v>87</v>
      </c>
      <c r="BV667" s="35">
        <v>339</v>
      </c>
      <c r="BW667" s="35">
        <v>79</v>
      </c>
      <c r="BX667" s="37"/>
      <c r="BY667" s="40">
        <v>0.95690217475658157</v>
      </c>
      <c r="CA667" s="38">
        <v>8.6543986529254033E-2</v>
      </c>
      <c r="CB667" s="38">
        <v>9.5489329998611816E-2</v>
      </c>
      <c r="CC667" s="36">
        <v>47.997244457403824</v>
      </c>
      <c r="CD667" s="36">
        <v>51.676816906244774</v>
      </c>
      <c r="CE667" s="35">
        <v>126.29511086120816</v>
      </c>
      <c r="CF667" s="36">
        <v>65.214805440069171</v>
      </c>
      <c r="CG667" s="42">
        <v>0.95690217475658157</v>
      </c>
      <c r="CH667" s="35">
        <v>3844.5978740591395</v>
      </c>
      <c r="CI667" s="42">
        <v>0.9805047054741447</v>
      </c>
      <c r="CJ667" s="42">
        <v>0.9901902200373589</v>
      </c>
      <c r="CK667" s="43">
        <v>0.85009944843588481</v>
      </c>
      <c r="CM667" s="39"/>
      <c r="CN667" s="35"/>
      <c r="CO667" s="42">
        <v>0.98293338223940518</v>
      </c>
      <c r="CQ667" s="37">
        <v>0.87586774639407028</v>
      </c>
    </row>
    <row r="668" spans="1:95" ht="11.25" customHeight="1">
      <c r="A668" s="33">
        <v>44062</v>
      </c>
      <c r="B668" s="34">
        <v>172.44454272588095</v>
      </c>
      <c r="C668" s="35">
        <v>148.65455855925879</v>
      </c>
      <c r="D668" s="35">
        <v>148.65455855925879</v>
      </c>
      <c r="E668" s="35">
        <v>137.19814585645994</v>
      </c>
      <c r="F668" s="34">
        <v>124.9607268969218</v>
      </c>
      <c r="G668" s="36">
        <v>13.511135041713715</v>
      </c>
      <c r="H668" s="34">
        <v>13.511135041713715</v>
      </c>
      <c r="I668" s="34">
        <v>3439.2820790608725</v>
      </c>
      <c r="J668" s="35">
        <v>1128.5904417851802</v>
      </c>
      <c r="K668" s="35">
        <v>97.29227946423967</v>
      </c>
      <c r="L668" s="34">
        <v>606.85023943583167</v>
      </c>
      <c r="M668" s="34">
        <v>75.113186279932663</v>
      </c>
      <c r="N668" s="35">
        <v>23.76999565820654</v>
      </c>
      <c r="O668" s="35">
        <v>82.719584890558764</v>
      </c>
      <c r="P668" s="35">
        <v>322.32114112528063</v>
      </c>
      <c r="Q668" s="34">
        <v>9236.1140950520839</v>
      </c>
      <c r="R668" s="34">
        <v>351.3239272435506</v>
      </c>
      <c r="U668" s="36">
        <v>29.414170318179661</v>
      </c>
      <c r="V668" s="38">
        <v>0.8761222658128075</v>
      </c>
      <c r="W668" s="36">
        <v>51.559709394058302</v>
      </c>
      <c r="X668" s="35">
        <v>4046.1323184967041</v>
      </c>
      <c r="Y668" s="34">
        <v>2213.3993578114523</v>
      </c>
      <c r="Z668" s="35">
        <v>1832.7329606852516</v>
      </c>
      <c r="AA668" s="34">
        <v>704.14251890007131</v>
      </c>
      <c r="AB668" s="34">
        <v>23.789984166622162</v>
      </c>
      <c r="AC668" s="34">
        <v>11.456412702798843</v>
      </c>
      <c r="AD668" s="34">
        <v>12.172865897417068</v>
      </c>
      <c r="AE668" s="39">
        <v>14.593841919635951</v>
      </c>
      <c r="AF668" s="39">
        <v>12.092040447698359</v>
      </c>
      <c r="AG668" s="39">
        <v>2.0848345599479932</v>
      </c>
      <c r="AH668" s="35">
        <v>3741.3055803695347</v>
      </c>
      <c r="AI668" s="35">
        <v>9605.2394774399745</v>
      </c>
      <c r="AJ668" s="35">
        <v>11093.50828962678</v>
      </c>
      <c r="AK668" s="35">
        <v>2463.9830169487477</v>
      </c>
      <c r="AL668" s="35">
        <v>5778.2458434353221</v>
      </c>
      <c r="AM668" s="35">
        <v>10313.667386708141</v>
      </c>
      <c r="AN668" s="38">
        <v>9.4825282480436132E-2</v>
      </c>
      <c r="AO668" s="38">
        <v>0.1049569967784138</v>
      </c>
      <c r="AP668" s="38">
        <v>2.7015642080402982E-2</v>
      </c>
      <c r="AQ668" s="36">
        <v>24.345314415374034</v>
      </c>
      <c r="AR668" s="36">
        <v>12.894765457919153</v>
      </c>
      <c r="AS668" s="36">
        <v>14.497613543863118</v>
      </c>
      <c r="AT668" s="36">
        <v>21.216012308386297</v>
      </c>
      <c r="AU668" s="36">
        <v>72.515620782761474</v>
      </c>
      <c r="AV668" s="36">
        <v>104.61490085474905</v>
      </c>
      <c r="AW668" s="36">
        <v>134.83735049440344</v>
      </c>
      <c r="AX668" s="36">
        <v>100.93758587342184</v>
      </c>
      <c r="AY668" s="36">
        <v>67.611570107062846</v>
      </c>
      <c r="AZ668" s="40">
        <v>0.99035301968613332</v>
      </c>
      <c r="BA668" s="40">
        <v>0.98568430850263378</v>
      </c>
      <c r="BB668" s="40">
        <v>0.96874815436256201</v>
      </c>
      <c r="BC668" s="40">
        <v>0.99138954604701013</v>
      </c>
      <c r="BD668" s="40">
        <v>0.98745023615339134</v>
      </c>
      <c r="BE668" s="40">
        <v>0.98985667300173241</v>
      </c>
      <c r="BF668" s="36">
        <v>126.5485288955061</v>
      </c>
      <c r="BG668" s="36">
        <v>114.33253969084608</v>
      </c>
      <c r="BH668" s="36">
        <v>444.18711072222646</v>
      </c>
      <c r="BJ668" s="41"/>
      <c r="BK668" s="41"/>
      <c r="BL668" s="35">
        <v>35</v>
      </c>
      <c r="BM668" s="35">
        <v>29</v>
      </c>
      <c r="BN668" s="35">
        <v>5</v>
      </c>
      <c r="BO668" s="35">
        <v>2730</v>
      </c>
      <c r="BP668" s="35">
        <v>1392</v>
      </c>
      <c r="BQ668" s="35">
        <v>120</v>
      </c>
      <c r="BR668" s="35">
        <v>4242</v>
      </c>
      <c r="BS668" s="34">
        <v>111.4656994342804</v>
      </c>
      <c r="BT668" s="35">
        <v>25</v>
      </c>
      <c r="BU668" s="35">
        <v>87</v>
      </c>
      <c r="BV668" s="35">
        <v>339</v>
      </c>
      <c r="BW668" s="35">
        <v>79</v>
      </c>
      <c r="BX668" s="37"/>
      <c r="BY668" s="40">
        <v>0.95601402105984723</v>
      </c>
      <c r="CA668" s="38">
        <v>8.7217888591783685E-2</v>
      </c>
      <c r="CB668" s="38">
        <v>9.6231739211879053E-2</v>
      </c>
      <c r="CC668" s="36">
        <v>47.419262766838074</v>
      </c>
      <c r="CD668" s="36">
        <v>51.737693417156301</v>
      </c>
      <c r="CE668" s="35">
        <v>124.20962682023833</v>
      </c>
      <c r="CF668" s="36">
        <v>66.00693922551153</v>
      </c>
      <c r="CG668" s="42">
        <v>0.95601402105984723</v>
      </c>
      <c r="CH668" s="35">
        <v>3773.6048884339993</v>
      </c>
      <c r="CI668" s="42">
        <v>0.98009511104086378</v>
      </c>
      <c r="CJ668" s="42">
        <v>0.98988370719380769</v>
      </c>
      <c r="CK668" s="43">
        <v>0.85001720367333411</v>
      </c>
      <c r="CM668" s="39"/>
      <c r="CN668" s="35"/>
      <c r="CO668" s="42">
        <v>0.9827260820038195</v>
      </c>
      <c r="CQ668" s="37">
        <v>0.8761222658128075</v>
      </c>
    </row>
    <row r="669" spans="1:95" ht="11.25" customHeight="1">
      <c r="A669" s="33">
        <v>44061</v>
      </c>
      <c r="B669" s="34">
        <v>172.41441188139075</v>
      </c>
      <c r="C669" s="35">
        <v>148.13458731595207</v>
      </c>
      <c r="D669" s="35">
        <v>148.13458731595207</v>
      </c>
      <c r="E669" s="35">
        <v>136.32210176131304</v>
      </c>
      <c r="F669" s="34">
        <v>124.00613896987018</v>
      </c>
      <c r="G669" s="36">
        <v>13.510396256166345</v>
      </c>
      <c r="H669" s="34">
        <v>13.510396256166345</v>
      </c>
      <c r="I669" s="34">
        <v>3459.1197976505055</v>
      </c>
      <c r="J669" s="35">
        <v>1137.9534287597924</v>
      </c>
      <c r="K669" s="35">
        <v>118.96785846125103</v>
      </c>
      <c r="L669" s="34">
        <v>610.7022570441751</v>
      </c>
      <c r="M669" s="34">
        <v>70.693229002111096</v>
      </c>
      <c r="N669" s="35">
        <v>22.371275000668071</v>
      </c>
      <c r="O669" s="35">
        <v>77.852037002324892</v>
      </c>
      <c r="P669" s="35">
        <v>303.35448900905897</v>
      </c>
      <c r="Q669" s="34">
        <v>8739.9784438189345</v>
      </c>
      <c r="R669" s="34">
        <v>352.83351898193359</v>
      </c>
      <c r="U669" s="36">
        <v>29.310687647925484</v>
      </c>
      <c r="V669" s="38">
        <v>0.87880392927882789</v>
      </c>
      <c r="W669" s="36">
        <v>50.286611916641881</v>
      </c>
      <c r="X669" s="35">
        <v>4069.8220546946804</v>
      </c>
      <c r="Y669" s="34">
        <v>2202.1985104294617</v>
      </c>
      <c r="Z669" s="35">
        <v>1867.6235442652187</v>
      </c>
      <c r="AA669" s="34">
        <v>729.67011550542611</v>
      </c>
      <c r="AB669" s="34">
        <v>24.279824565438663</v>
      </c>
      <c r="AC669" s="34">
        <v>11.81248555463903</v>
      </c>
      <c r="AD669" s="34">
        <v>12.362742844749899</v>
      </c>
      <c r="AE669" s="39">
        <v>14.519990178655791</v>
      </c>
      <c r="AF669" s="39">
        <v>12.19235816528349</v>
      </c>
      <c r="AG669" s="39">
        <v>2.5493112527410933</v>
      </c>
      <c r="AH669" s="35">
        <v>3572.6896034743854</v>
      </c>
      <c r="AI669" s="35">
        <v>9023.0462882492011</v>
      </c>
      <c r="AJ669" s="35">
        <v>10721.685924556776</v>
      </c>
      <c r="AK669" s="35">
        <v>2369.8985711960977</v>
      </c>
      <c r="AL669" s="35">
        <v>5479.6367229886619</v>
      </c>
      <c r="AM669" s="35">
        <v>9823.5824407110213</v>
      </c>
      <c r="AN669" s="38">
        <v>9.4501653777096462E-2</v>
      </c>
      <c r="AO669" s="38">
        <v>0.10534652434590647</v>
      </c>
      <c r="AP669" s="38">
        <v>3.2444039088797741E-2</v>
      </c>
      <c r="AQ669" s="36">
        <v>24.479783685740394</v>
      </c>
      <c r="AR669" s="36">
        <v>12.834330849455187</v>
      </c>
      <c r="AS669" s="36">
        <v>14.242320492692711</v>
      </c>
      <c r="AT669" s="36">
        <v>20.718451881521084</v>
      </c>
      <c r="AU669" s="36">
        <v>72.786836548335828</v>
      </c>
      <c r="AV669" s="36">
        <v>126.78764839765799</v>
      </c>
      <c r="AW669" s="36">
        <v>135.02646686152792</v>
      </c>
      <c r="AX669" s="36">
        <v>101.70902485253451</v>
      </c>
      <c r="AY669" s="36">
        <v>69.052584350915438</v>
      </c>
      <c r="AZ669" s="40">
        <v>0.99056023946654514</v>
      </c>
      <c r="BA669" s="40">
        <v>0.98579248206806969</v>
      </c>
      <c r="BB669" s="40">
        <v>0.96911976961155288</v>
      </c>
      <c r="BC669" s="40">
        <v>0.99125766303531526</v>
      </c>
      <c r="BD669" s="40">
        <v>0.9867168499979253</v>
      </c>
      <c r="BE669" s="40">
        <v>0.98709354258867699</v>
      </c>
      <c r="BF669" s="36">
        <v>126.98190476438344</v>
      </c>
      <c r="BG669" s="36">
        <v>113.90978558151447</v>
      </c>
      <c r="BH669" s="36">
        <v>369.86763476509782</v>
      </c>
      <c r="BJ669" s="41"/>
      <c r="BK669" s="41"/>
      <c r="BL669" s="35">
        <v>32.75</v>
      </c>
      <c r="BM669" s="35">
        <v>27.5</v>
      </c>
      <c r="BN669" s="35">
        <v>5.75</v>
      </c>
      <c r="BO669" s="35">
        <v>2554.5</v>
      </c>
      <c r="BP669" s="35">
        <v>1320</v>
      </c>
      <c r="BQ669" s="35">
        <v>138</v>
      </c>
      <c r="BR669" s="35">
        <v>4012.5</v>
      </c>
      <c r="BS669" s="34">
        <v>110.46594978781307</v>
      </c>
      <c r="BT669" s="35">
        <v>25</v>
      </c>
      <c r="BU669" s="35">
        <v>87</v>
      </c>
      <c r="BV669" s="35">
        <v>339</v>
      </c>
      <c r="BW669" s="35">
        <v>79</v>
      </c>
      <c r="BX669" s="37"/>
      <c r="BY669" s="40">
        <v>0.95719704247728277</v>
      </c>
      <c r="CA669" s="38">
        <v>8.8042794008987874E-2</v>
      </c>
      <c r="CB669" s="38">
        <v>9.5934994169331711E-2</v>
      </c>
      <c r="CC669" s="36">
        <v>48.455052964827587</v>
      </c>
      <c r="CD669" s="36">
        <v>51.556435027888291</v>
      </c>
      <c r="CE669" s="35">
        <v>124.67590834215228</v>
      </c>
      <c r="CF669" s="36">
        <v>64.807785975140192</v>
      </c>
      <c r="CG669" s="42">
        <v>0.95719704247728277</v>
      </c>
      <c r="CH669" s="35">
        <v>3649.2662308494914</v>
      </c>
      <c r="CI669" s="42">
        <v>0.9806280976694719</v>
      </c>
      <c r="CJ669" s="42">
        <v>0.98913834359188835</v>
      </c>
      <c r="CK669" s="43">
        <v>0.84994374475421874</v>
      </c>
      <c r="CM669" s="39"/>
      <c r="CN669" s="35"/>
      <c r="CO669" s="42">
        <v>0.9830398986290837</v>
      </c>
      <c r="CQ669" s="37">
        <v>0.87880392927882789</v>
      </c>
    </row>
    <row r="670" spans="1:95" ht="11.25" customHeight="1">
      <c r="A670" s="33">
        <v>44060</v>
      </c>
      <c r="B670" s="34">
        <v>170.40105866732662</v>
      </c>
      <c r="C670" s="35">
        <v>146.15513171888378</v>
      </c>
      <c r="D670" s="35">
        <v>146.15513171888378</v>
      </c>
      <c r="E670" s="35">
        <v>134.20942873497532</v>
      </c>
      <c r="F670" s="34">
        <v>121.64851483906786</v>
      </c>
      <c r="G670" s="36">
        <v>13.647700989083068</v>
      </c>
      <c r="H670" s="34">
        <v>13.647700989083068</v>
      </c>
      <c r="I670" s="34">
        <v>3444.0962281945635</v>
      </c>
      <c r="J670" s="35">
        <v>1134.0316848933321</v>
      </c>
      <c r="K670" s="35">
        <v>126.00352054370354</v>
      </c>
      <c r="L670" s="34">
        <v>612.44623388002992</v>
      </c>
      <c r="M670" s="34">
        <v>65.313312791798211</v>
      </c>
      <c r="N670" s="35">
        <v>20.668769870822221</v>
      </c>
      <c r="O670" s="35">
        <v>71.927319150461329</v>
      </c>
      <c r="P670" s="35">
        <v>280.26851944834925</v>
      </c>
      <c r="Q670" s="34">
        <v>8126.6125095315174</v>
      </c>
      <c r="R670" s="34">
        <v>348.5145263671875</v>
      </c>
      <c r="U670" s="36">
        <v>29.024072399845824</v>
      </c>
      <c r="V670" s="38">
        <v>0.88628393151871854</v>
      </c>
      <c r="W670" s="36">
        <v>47.044136691344626</v>
      </c>
      <c r="X670" s="35">
        <v>4056.5424620745935</v>
      </c>
      <c r="Y670" s="34">
        <v>2184.061022757528</v>
      </c>
      <c r="Z670" s="35">
        <v>1872.4814393170657</v>
      </c>
      <c r="AA670" s="34">
        <v>738.44975442373345</v>
      </c>
      <c r="AB670" s="34">
        <v>24.24592694844285</v>
      </c>
      <c r="AC670" s="34">
        <v>11.945702983908458</v>
      </c>
      <c r="AD670" s="34">
        <v>12.52683298555139</v>
      </c>
      <c r="AE670" s="39">
        <v>14.400402347851832</v>
      </c>
      <c r="AF670" s="39">
        <v>12.150339480999987</v>
      </c>
      <c r="AG670" s="39">
        <v>2.7000754402222187</v>
      </c>
      <c r="AH670" s="35">
        <v>3346.3254741081983</v>
      </c>
      <c r="AI670" s="35">
        <v>8374.7938762354079</v>
      </c>
      <c r="AJ670" s="35">
        <v>10040.146091112834</v>
      </c>
      <c r="AK670" s="35">
        <v>2226.8682823663034</v>
      </c>
      <c r="AL670" s="35">
        <v>5112.6737734922817</v>
      </c>
      <c r="AM670" s="35">
        <v>9157.1856239278077</v>
      </c>
      <c r="AN670" s="38">
        <v>9.5530709936879385E-2</v>
      </c>
      <c r="AO670" s="38">
        <v>0.10627218627814715</v>
      </c>
      <c r="AP670" s="38">
        <v>3.4236723345658714E-2</v>
      </c>
      <c r="AQ670" s="36">
        <v>24.497709895181952</v>
      </c>
      <c r="AR670" s="36">
        <v>12.877515908713374</v>
      </c>
      <c r="AS670" s="36">
        <v>14.263054428875973</v>
      </c>
      <c r="AT670" s="36">
        <v>20.375375131013396</v>
      </c>
      <c r="AU670" s="36">
        <v>72.437259049288343</v>
      </c>
      <c r="AV670" s="36">
        <v>134.22785112823868</v>
      </c>
      <c r="AW670" s="36">
        <v>133.59939664154473</v>
      </c>
      <c r="AX670" s="36">
        <v>101.33084696613739</v>
      </c>
      <c r="AY670" s="36">
        <v>69.896685275541245</v>
      </c>
      <c r="AZ670" s="40">
        <v>0.99071845872767139</v>
      </c>
      <c r="BA670" s="40">
        <v>0.98593156490379186</v>
      </c>
      <c r="BB670" s="40">
        <v>0.96939359635606759</v>
      </c>
      <c r="BC670" s="40">
        <v>0.99085021090274716</v>
      </c>
      <c r="BD670" s="40">
        <v>0.98583182454846729</v>
      </c>
      <c r="BE670" s="40">
        <v>0.98534180078456646</v>
      </c>
      <c r="BF670" s="36">
        <v>125.61405654714423</v>
      </c>
      <c r="BG670" s="36">
        <v>112.91759791778718</v>
      </c>
      <c r="BH670" s="36">
        <v>350.50083148572173</v>
      </c>
      <c r="BJ670" s="41"/>
      <c r="BK670" s="41"/>
      <c r="BL670" s="35">
        <v>32</v>
      </c>
      <c r="BM670" s="35">
        <v>27</v>
      </c>
      <c r="BN670" s="35">
        <v>6</v>
      </c>
      <c r="BO670" s="35">
        <v>2496</v>
      </c>
      <c r="BP670" s="35">
        <v>1296</v>
      </c>
      <c r="BQ670" s="35">
        <v>144</v>
      </c>
      <c r="BR670" s="35">
        <v>3936</v>
      </c>
      <c r="BS670" s="34">
        <v>107.97398104732984</v>
      </c>
      <c r="BT670" s="35">
        <v>25</v>
      </c>
      <c r="BU670" s="35">
        <v>87</v>
      </c>
      <c r="BV670" s="35">
        <v>339</v>
      </c>
      <c r="BW670" s="35">
        <v>79</v>
      </c>
      <c r="BX670" s="37"/>
      <c r="BY670" s="40">
        <v>0.95801883823595124</v>
      </c>
      <c r="CA670" s="38">
        <v>8.9160944511489759E-2</v>
      </c>
      <c r="CB670" s="38">
        <v>9.6825074588593643E-2</v>
      </c>
      <c r="CC670" s="36">
        <v>48.718462917902698</v>
      </c>
      <c r="CD670" s="36">
        <v>51.638280232771301</v>
      </c>
      <c r="CE670" s="35">
        <v>123.78708333491176</v>
      </c>
      <c r="CF670" s="36">
        <v>63.954996479507663</v>
      </c>
      <c r="CG670" s="42">
        <v>0.95801883823595124</v>
      </c>
      <c r="CH670" s="35">
        <v>3430.6207248673513</v>
      </c>
      <c r="CI670" s="42">
        <v>0.98096166320037503</v>
      </c>
      <c r="CJ670" s="42">
        <v>0.98836298165046876</v>
      </c>
      <c r="CK670" s="43">
        <v>0.84902260000828067</v>
      </c>
      <c r="CM670" s="39"/>
      <c r="CN670" s="35"/>
      <c r="CO670" s="42">
        <v>0.98326307237397181</v>
      </c>
      <c r="CQ670" s="37">
        <v>0.88628393151871854</v>
      </c>
    </row>
    <row r="671" spans="1:95" ht="11.25" customHeight="1">
      <c r="A671" s="33">
        <v>44059</v>
      </c>
      <c r="B671" s="34">
        <v>170.73427327473959</v>
      </c>
      <c r="C671" s="35">
        <v>146.76929071214465</v>
      </c>
      <c r="D671" s="35">
        <v>146.76929071214465</v>
      </c>
      <c r="E671" s="35">
        <v>135.00412474738229</v>
      </c>
      <c r="F671" s="34">
        <v>122.64847225613065</v>
      </c>
      <c r="G671" s="36">
        <v>13.767929606967503</v>
      </c>
      <c r="H671" s="34">
        <v>13.767929606967503</v>
      </c>
      <c r="I671" s="34">
        <v>3424.6318359375</v>
      </c>
      <c r="J671" s="35">
        <v>1127.6226776867379</v>
      </c>
      <c r="K671" s="35">
        <v>125.29140863185975</v>
      </c>
      <c r="L671" s="34">
        <v>604.65376112196179</v>
      </c>
      <c r="M671" s="34">
        <v>76.021963331434463</v>
      </c>
      <c r="N671" s="35">
        <v>24.057583332732428</v>
      </c>
      <c r="O671" s="35">
        <v>83.720389997908853</v>
      </c>
      <c r="P671" s="35">
        <v>326.22082999185164</v>
      </c>
      <c r="Q671" s="34">
        <v>8675.5617404513887</v>
      </c>
      <c r="R671" s="34">
        <v>345.02859157986109</v>
      </c>
      <c r="U671" s="36">
        <v>29.075685916123561</v>
      </c>
      <c r="V671" s="38">
        <v>0.88493120153631333</v>
      </c>
      <c r="W671" s="36">
        <v>54.757406746599763</v>
      </c>
      <c r="X671" s="35">
        <v>4029.2855970594619</v>
      </c>
      <c r="Y671" s="34">
        <v>2171.7177496189024</v>
      </c>
      <c r="Z671" s="35">
        <v>1857.5678474405595</v>
      </c>
      <c r="AA671" s="34">
        <v>729.94516975382157</v>
      </c>
      <c r="AB671" s="34">
        <v>23.964982562594944</v>
      </c>
      <c r="AC671" s="34">
        <v>11.765165964762369</v>
      </c>
      <c r="AD671" s="34">
        <v>12.403196864657932</v>
      </c>
      <c r="AE671" s="39">
        <v>14.319018129355401</v>
      </c>
      <c r="AF671" s="39">
        <v>12.081671546643621</v>
      </c>
      <c r="AG671" s="39">
        <v>2.6848158992541373</v>
      </c>
      <c r="AH671" s="35">
        <v>3410.9390624420171</v>
      </c>
      <c r="AI671" s="35">
        <v>8550.841871766821</v>
      </c>
      <c r="AJ671" s="35">
        <v>10255.080598199498</v>
      </c>
      <c r="AK671" s="35">
        <v>2269.5839215443193</v>
      </c>
      <c r="AL671" s="35">
        <v>5215.1083667122521</v>
      </c>
      <c r="AM671" s="35">
        <v>9351.3956179556153</v>
      </c>
      <c r="AN671" s="38">
        <v>9.4734628805678608E-2</v>
      </c>
      <c r="AO671" s="38">
        <v>0.10537408255043033</v>
      </c>
      <c r="AP671" s="38">
        <v>3.3973868101811605E-2</v>
      </c>
      <c r="AQ671" s="36">
        <v>24.474497171912013</v>
      </c>
      <c r="AR671" s="36">
        <v>12.855464284557733</v>
      </c>
      <c r="AS671" s="36">
        <v>14.381745469361835</v>
      </c>
      <c r="AT671" s="36">
        <v>23.102900663304133</v>
      </c>
      <c r="AU671" s="36">
        <v>82.065263421487572</v>
      </c>
      <c r="AV671" s="36">
        <v>151.89407686774388</v>
      </c>
      <c r="AW671" s="36">
        <v>133.75622069541672</v>
      </c>
      <c r="AX671" s="36">
        <v>101.46183823922428</v>
      </c>
      <c r="AY671" s="36">
        <v>69.932494954970139</v>
      </c>
      <c r="AZ671" s="40">
        <v>0.98940000274748041</v>
      </c>
      <c r="BA671" s="40">
        <v>0.98394656752824328</v>
      </c>
      <c r="BB671" s="40">
        <v>0.96511527869000913</v>
      </c>
      <c r="BC671" s="40">
        <v>0.98982064490147414</v>
      </c>
      <c r="BD671" s="40">
        <v>0.98426393899208198</v>
      </c>
      <c r="BE671" s="40">
        <v>0.98375706866939816</v>
      </c>
      <c r="BF671" s="36">
        <v>126.66962599932299</v>
      </c>
      <c r="BG671" s="36">
        <v>113.87999505720008</v>
      </c>
      <c r="BH671" s="36">
        <v>353.21265050063931</v>
      </c>
      <c r="BJ671" s="41"/>
      <c r="BK671" s="41"/>
      <c r="BL671" s="35">
        <v>32</v>
      </c>
      <c r="BM671" s="35">
        <v>27</v>
      </c>
      <c r="BN671" s="35">
        <v>6</v>
      </c>
      <c r="BO671" s="35">
        <v>2496</v>
      </c>
      <c r="BP671" s="35">
        <v>1296</v>
      </c>
      <c r="BQ671" s="35">
        <v>144</v>
      </c>
      <c r="BR671" s="35">
        <v>3936</v>
      </c>
      <c r="BS671" s="34">
        <v>108.87600368923611</v>
      </c>
      <c r="BT671" s="35">
        <v>25</v>
      </c>
      <c r="BU671" s="35">
        <v>87</v>
      </c>
      <c r="BV671" s="35">
        <v>339</v>
      </c>
      <c r="BW671" s="35">
        <v>79</v>
      </c>
      <c r="BX671" s="37"/>
      <c r="BY671" s="40">
        <v>0.95205072630433529</v>
      </c>
      <c r="CA671" s="38">
        <v>8.8417532291380441E-2</v>
      </c>
      <c r="CB671" s="38">
        <v>9.6014908915394409E-2</v>
      </c>
      <c r="CC671" s="36">
        <v>48.133345392015244</v>
      </c>
      <c r="CD671" s="36">
        <v>51.711706925831578</v>
      </c>
      <c r="CE671" s="35">
        <v>123.70454967769825</v>
      </c>
      <c r="CF671" s="36">
        <v>72.47240253015552</v>
      </c>
      <c r="CG671" s="42">
        <v>0.95205072630433529</v>
      </c>
      <c r="CH671" s="35">
        <v>3498.5423984805157</v>
      </c>
      <c r="CI671" s="42">
        <v>0.97827038958725998</v>
      </c>
      <c r="CJ671" s="42">
        <v>0.98707232681333656</v>
      </c>
      <c r="CK671" s="43">
        <v>0.8499352437158505</v>
      </c>
      <c r="CM671" s="39"/>
      <c r="CN671" s="35"/>
      <c r="CO671" s="42">
        <v>0.98103407985613356</v>
      </c>
      <c r="CQ671" s="37">
        <v>0.88493120153631333</v>
      </c>
    </row>
    <row r="672" spans="1:95" ht="11.25" customHeight="1">
      <c r="A672" s="33">
        <v>44058</v>
      </c>
      <c r="B672" s="34">
        <v>177.21930972012606</v>
      </c>
      <c r="C672" s="35">
        <v>152.98857412296971</v>
      </c>
      <c r="D672" s="35">
        <v>152.98857412296971</v>
      </c>
      <c r="E672" s="35">
        <v>141.3350869628774</v>
      </c>
      <c r="F672" s="34">
        <v>128.9010718209403</v>
      </c>
      <c r="G672" s="36">
        <v>14.106070995330811</v>
      </c>
      <c r="H672" s="34">
        <v>14.106070995330811</v>
      </c>
      <c r="I672" s="34">
        <v>3465.4401622953869</v>
      </c>
      <c r="J672" s="35">
        <v>1141.0595656338471</v>
      </c>
      <c r="K672" s="35">
        <v>126.78439618153855</v>
      </c>
      <c r="L672" s="34">
        <v>611.62106468563991</v>
      </c>
      <c r="M672" s="34">
        <v>72.416277204241069</v>
      </c>
      <c r="N672" s="35">
        <v>22.916543419063633</v>
      </c>
      <c r="O672" s="35">
        <v>79.749571098341434</v>
      </c>
      <c r="P672" s="35">
        <v>310.74832876250281</v>
      </c>
      <c r="Q672" s="34">
        <v>9306.9954427083339</v>
      </c>
      <c r="R672" s="34">
        <v>364.02469981800425</v>
      </c>
      <c r="U672" s="36">
        <v>28.961649922186453</v>
      </c>
      <c r="V672" s="38">
        <v>0.88792333424160197</v>
      </c>
      <c r="W672" s="36">
        <v>52.160288582122398</v>
      </c>
      <c r="X672" s="35">
        <v>4077.0612269810267</v>
      </c>
      <c r="Y672" s="34">
        <v>2197.5962004800012</v>
      </c>
      <c r="Z672" s="35">
        <v>1879.4650265010257</v>
      </c>
      <c r="AA672" s="34">
        <v>738.40546086717848</v>
      </c>
      <c r="AB672" s="34">
        <v>24.230735597156343</v>
      </c>
      <c r="AC672" s="34">
        <v>11.653487160092308</v>
      </c>
      <c r="AD672" s="34">
        <v>12.318178131466819</v>
      </c>
      <c r="AE672" s="39">
        <v>14.489645277890119</v>
      </c>
      <c r="AF672" s="39">
        <v>12.225638203219791</v>
      </c>
      <c r="AG672" s="39">
        <v>2.7168084896043974</v>
      </c>
      <c r="AH672" s="35">
        <v>3627.8472792036318</v>
      </c>
      <c r="AI672" s="35">
        <v>9110.7303890907569</v>
      </c>
      <c r="AJ672" s="35">
        <v>10934.899758568794</v>
      </c>
      <c r="AK672" s="35">
        <v>2412.658776624065</v>
      </c>
      <c r="AL672" s="35">
        <v>5550.9185706191483</v>
      </c>
      <c r="AM672" s="35">
        <v>9967.3894477594476</v>
      </c>
      <c r="AN672" s="38">
        <v>9.2526227194114657E-2</v>
      </c>
      <c r="AO672" s="38">
        <v>0.10270045612478299</v>
      </c>
      <c r="AP672" s="38">
        <v>3.31686699032612E-2</v>
      </c>
      <c r="AQ672" s="36">
        <v>24.312997471991125</v>
      </c>
      <c r="AR672" s="36">
        <v>12.512589286667632</v>
      </c>
      <c r="AS672" s="36">
        <v>14.03903147883314</v>
      </c>
      <c r="AT672" s="36">
        <v>21.019599757648646</v>
      </c>
      <c r="AU672" s="36">
        <v>74.570222297152824</v>
      </c>
      <c r="AV672" s="36">
        <v>137.82989682435601</v>
      </c>
      <c r="AW672" s="36">
        <v>139.04915976019208</v>
      </c>
      <c r="AX672" s="36">
        <v>105.6999145499887</v>
      </c>
      <c r="AY672" s="36">
        <v>72.728802801593318</v>
      </c>
      <c r="AZ672" s="40">
        <v>0.99050153977798316</v>
      </c>
      <c r="BA672" s="40">
        <v>0.985633085752608</v>
      </c>
      <c r="BB672" s="40">
        <v>0.96882349883174712</v>
      </c>
      <c r="BC672" s="40">
        <v>0.99128778592260747</v>
      </c>
      <c r="BD672" s="40">
        <v>0.98656614732346259</v>
      </c>
      <c r="BE672" s="40">
        <v>0.98617191617256028</v>
      </c>
      <c r="BF672" s="36">
        <v>129.6929569474901</v>
      </c>
      <c r="BG672" s="36">
        <v>116.84466119040187</v>
      </c>
      <c r="BH672" s="36">
        <v>361.78719360766831</v>
      </c>
      <c r="BJ672" s="41"/>
      <c r="BK672" s="41"/>
      <c r="BL672" s="35">
        <v>32</v>
      </c>
      <c r="BM672" s="35">
        <v>27</v>
      </c>
      <c r="BN672" s="35">
        <v>6</v>
      </c>
      <c r="BO672" s="35">
        <v>2496</v>
      </c>
      <c r="BP672" s="35">
        <v>1296</v>
      </c>
      <c r="BQ672" s="35">
        <v>144</v>
      </c>
      <c r="BR672" s="35">
        <v>3936</v>
      </c>
      <c r="BS672" s="34">
        <v>114.85238066173736</v>
      </c>
      <c r="BT672" s="35">
        <v>25</v>
      </c>
      <c r="BU672" s="35">
        <v>87</v>
      </c>
      <c r="BV672" s="35">
        <v>339</v>
      </c>
      <c r="BW672" s="35">
        <v>79</v>
      </c>
      <c r="BX672" s="37"/>
      <c r="BY672" s="40">
        <v>0.95701625615466435</v>
      </c>
      <c r="CA672" s="38">
        <v>8.6284771285391956E-2</v>
      </c>
      <c r="CB672" s="38">
        <v>9.3704660233815684E-2</v>
      </c>
      <c r="CC672" s="36">
        <v>48.202400888715474</v>
      </c>
      <c r="CD672" s="36">
        <v>50.864618237491896</v>
      </c>
      <c r="CE672" s="35">
        <v>128.50240081765591</v>
      </c>
      <c r="CF672" s="36">
        <v>65.878937952377356</v>
      </c>
      <c r="CG672" s="42">
        <v>0.95701625615466435</v>
      </c>
      <c r="CH672" s="35">
        <v>3722.3808065176431</v>
      </c>
      <c r="CI672" s="42">
        <v>0.98054570959600784</v>
      </c>
      <c r="CJ672" s="42">
        <v>0.98895832241087356</v>
      </c>
      <c r="CK672" s="43">
        <v>0.84998482224449412</v>
      </c>
      <c r="CM672" s="39"/>
      <c r="CN672" s="35"/>
      <c r="CO672" s="42">
        <v>0.98275957974695793</v>
      </c>
      <c r="CQ672" s="37">
        <v>0.88792333424160197</v>
      </c>
    </row>
    <row r="673" spans="1:95" ht="11.25" customHeight="1">
      <c r="A673" s="33">
        <v>44057</v>
      </c>
      <c r="B673" s="34">
        <v>177.47972654684995</v>
      </c>
      <c r="C673" s="35">
        <v>153.53681843097391</v>
      </c>
      <c r="D673" s="35">
        <v>153.53681843097391</v>
      </c>
      <c r="E673" s="35">
        <v>142.09768088658649</v>
      </c>
      <c r="F673" s="34">
        <v>129.72739752745017</v>
      </c>
      <c r="G673" s="36">
        <v>13.70680692868355</v>
      </c>
      <c r="H673" s="34">
        <v>13.70680692868355</v>
      </c>
      <c r="I673" s="34">
        <v>3446.387232071314</v>
      </c>
      <c r="J673" s="35">
        <v>1135.2235870292218</v>
      </c>
      <c r="K673" s="35">
        <v>125.77761333562403</v>
      </c>
      <c r="L673" s="34">
        <v>608.79523722330725</v>
      </c>
      <c r="M673" s="34">
        <v>72.615814991486374</v>
      </c>
      <c r="N673" s="35">
        <v>22.932550466314915</v>
      </c>
      <c r="O673" s="35">
        <v>79.969315243788799</v>
      </c>
      <c r="P673" s="35">
        <v>311.60457319131496</v>
      </c>
      <c r="Q673" s="34">
        <v>9533.38069504958</v>
      </c>
      <c r="R673" s="34">
        <v>362.03350341014374</v>
      </c>
      <c r="U673" s="36">
        <v>28.926883141199749</v>
      </c>
      <c r="V673" s="38">
        <v>0.88883802383668709</v>
      </c>
      <c r="W673" s="36">
        <v>52.255418720328997</v>
      </c>
      <c r="X673" s="35">
        <v>4055.1824692946211</v>
      </c>
      <c r="Y673" s="34">
        <v>2185.3860317064677</v>
      </c>
      <c r="Z673" s="35">
        <v>1869.7964375881531</v>
      </c>
      <c r="AA673" s="34">
        <v>734.57285055893124</v>
      </c>
      <c r="AB673" s="34">
        <v>23.942908115876026</v>
      </c>
      <c r="AC673" s="34">
        <v>11.439137544387426</v>
      </c>
      <c r="AD673" s="34">
        <v>12.16133506481464</v>
      </c>
      <c r="AE673" s="39">
        <v>14.409138670592096</v>
      </c>
      <c r="AF673" s="39">
        <v>12.163109861027376</v>
      </c>
      <c r="AG673" s="39">
        <v>2.6952345714776573</v>
      </c>
      <c r="AH673" s="35">
        <v>3818.9965756597549</v>
      </c>
      <c r="AI673" s="35">
        <v>9597.364147153512</v>
      </c>
      <c r="AJ673" s="35">
        <v>11515.809965731725</v>
      </c>
      <c r="AK673" s="35">
        <v>2539.5774231450596</v>
      </c>
      <c r="AL673" s="35">
        <v>5845.0978436038076</v>
      </c>
      <c r="AM673" s="35">
        <v>10498.384321839461</v>
      </c>
      <c r="AN673" s="38">
        <v>9.1995059203844223E-2</v>
      </c>
      <c r="AO673" s="38">
        <v>0.10268371620136502</v>
      </c>
      <c r="AP673" s="38">
        <v>3.3612534594173474E-2</v>
      </c>
      <c r="AQ673" s="36">
        <v>24.21632199817228</v>
      </c>
      <c r="AR673" s="36">
        <v>12.378070650533141</v>
      </c>
      <c r="AS673" s="36">
        <v>13.963453192652393</v>
      </c>
      <c r="AT673" s="36">
        <v>19.892508738397588</v>
      </c>
      <c r="AU673" s="36">
        <v>70.721876574326473</v>
      </c>
      <c r="AV673" s="36">
        <v>130.31131019898851</v>
      </c>
      <c r="AW673" s="36">
        <v>139.21824119683464</v>
      </c>
      <c r="AX673" s="36">
        <v>105.28480008829656</v>
      </c>
      <c r="AY673" s="36">
        <v>71.271833535094032</v>
      </c>
      <c r="AZ673" s="40">
        <v>0.99096993450275883</v>
      </c>
      <c r="BA673" s="40">
        <v>0.98631856687714858</v>
      </c>
      <c r="BB673" s="40">
        <v>0.97031880681457872</v>
      </c>
      <c r="BC673" s="40">
        <v>0.99216700047925199</v>
      </c>
      <c r="BD673" s="40">
        <v>0.98790065137203542</v>
      </c>
      <c r="BE673" s="40">
        <v>0.98758748906458804</v>
      </c>
      <c r="BF673" s="36">
        <v>130.44178789439329</v>
      </c>
      <c r="BG673" s="36">
        <v>116.86370968954549</v>
      </c>
      <c r="BH673" s="36">
        <v>357.00967347104273</v>
      </c>
      <c r="BJ673" s="41"/>
      <c r="BK673" s="41"/>
      <c r="BL673" s="35">
        <v>32.07692307692308</v>
      </c>
      <c r="BM673" s="35">
        <v>27.076923076923077</v>
      </c>
      <c r="BN673" s="35">
        <v>6</v>
      </c>
      <c r="BO673" s="35">
        <v>2502.0000000000005</v>
      </c>
      <c r="BP673" s="35">
        <v>1299.6923076923076</v>
      </c>
      <c r="BQ673" s="35">
        <v>144</v>
      </c>
      <c r="BR673" s="35">
        <v>3945.6923076923081</v>
      </c>
      <c r="BS673" s="34">
        <v>116.06866777860202</v>
      </c>
      <c r="BT673" s="35">
        <v>24.948717948717949</v>
      </c>
      <c r="BU673" s="35">
        <v>87</v>
      </c>
      <c r="BV673" s="35">
        <v>339</v>
      </c>
      <c r="BW673" s="35">
        <v>79</v>
      </c>
      <c r="BX673" s="37"/>
      <c r="BY673" s="40">
        <v>0.95904936673787167</v>
      </c>
      <c r="CA673" s="38">
        <v>8.607422550550356E-2</v>
      </c>
      <c r="CB673" s="38">
        <v>9.3385152831964607E-2</v>
      </c>
      <c r="CC673" s="36">
        <v>47.543380725078094</v>
      </c>
      <c r="CD673" s="36">
        <v>50.557845841357818</v>
      </c>
      <c r="CE673" s="35">
        <v>128.1477632611674</v>
      </c>
      <c r="CF673" s="36">
        <v>62.467683592633435</v>
      </c>
      <c r="CG673" s="42">
        <v>0.95904936673787167</v>
      </c>
      <c r="CH673" s="35">
        <v>3918.8607611266339</v>
      </c>
      <c r="CI673" s="42">
        <v>0.98147017222152844</v>
      </c>
      <c r="CJ673" s="42">
        <v>0.99006904693859654</v>
      </c>
      <c r="CK673" s="43">
        <v>0.84987229506118767</v>
      </c>
      <c r="CM673" s="39"/>
      <c r="CN673" s="35"/>
      <c r="CO673" s="42">
        <v>0.98365229994828418</v>
      </c>
      <c r="CQ673" s="37">
        <v>0.88883802383668709</v>
      </c>
    </row>
    <row r="674" spans="1:95" ht="11.25" customHeight="1">
      <c r="A674" s="33">
        <v>44056</v>
      </c>
      <c r="B674" s="34">
        <v>177.12267843882242</v>
      </c>
      <c r="C674" s="35">
        <v>153.61244213581085</v>
      </c>
      <c r="D674" s="35">
        <v>153.61244213581085</v>
      </c>
      <c r="E674" s="35">
        <v>142.32795169949532</v>
      </c>
      <c r="F674" s="34">
        <v>130.19236850738525</v>
      </c>
      <c r="G674" s="36">
        <v>13.692787537972132</v>
      </c>
      <c r="H674" s="34">
        <v>13.692787537972132</v>
      </c>
      <c r="I674" s="34">
        <v>3416.8158137003579</v>
      </c>
      <c r="J674" s="35">
        <v>1140.5226638220945</v>
      </c>
      <c r="K674" s="35">
        <v>114.05226638220945</v>
      </c>
      <c r="L674" s="34">
        <v>603.26201375325525</v>
      </c>
      <c r="M674" s="34">
        <v>74.084982236226395</v>
      </c>
      <c r="N674" s="35">
        <v>21.569045461179837</v>
      </c>
      <c r="O674" s="35">
        <v>81.587258918375909</v>
      </c>
      <c r="P674" s="35">
        <v>317.90897440608541</v>
      </c>
      <c r="Q674" s="34">
        <v>9728.4860229492188</v>
      </c>
      <c r="R674" s="34">
        <v>357.6468499501546</v>
      </c>
      <c r="U674" s="36">
        <v>28.809991854208484</v>
      </c>
      <c r="V674" s="38">
        <v>0.89192181834491246</v>
      </c>
      <c r="W674" s="36">
        <v>51.494677623078012</v>
      </c>
      <c r="X674" s="35">
        <v>4020.0778274536133</v>
      </c>
      <c r="Y674" s="34">
        <v>2162.2408834960543</v>
      </c>
      <c r="Z674" s="35">
        <v>1857.836943957559</v>
      </c>
      <c r="AA674" s="34">
        <v>717.31428013546474</v>
      </c>
      <c r="AB674" s="34">
        <v>23.510236303011578</v>
      </c>
      <c r="AC674" s="34">
        <v>11.284490436315536</v>
      </c>
      <c r="AD674" s="34">
        <v>11.958497355381647</v>
      </c>
      <c r="AE674" s="39">
        <v>14.256533297776182</v>
      </c>
      <c r="AF674" s="39">
        <v>12.219885683808155</v>
      </c>
      <c r="AG674" s="39">
        <v>2.4439771367616312</v>
      </c>
      <c r="AH674" s="35">
        <v>3846.1589890832543</v>
      </c>
      <c r="AI674" s="35">
        <v>9831.7910847194289</v>
      </c>
      <c r="AJ674" s="35">
        <v>11630.478540645026</v>
      </c>
      <c r="AK674" s="35">
        <v>2560.2191635466097</v>
      </c>
      <c r="AL674" s="35">
        <v>5929.328089677274</v>
      </c>
      <c r="AM674" s="35">
        <v>10680.816509669852</v>
      </c>
      <c r="AN674" s="38">
        <v>9.1492112798330402E-2</v>
      </c>
      <c r="AO674" s="38">
        <v>0.10376349018802512</v>
      </c>
      <c r="AP674" s="38">
        <v>3.0809175847569151E-2</v>
      </c>
      <c r="AQ674" s="36">
        <v>24.064872445505841</v>
      </c>
      <c r="AR674" s="36">
        <v>12.419135608326377</v>
      </c>
      <c r="AS674" s="36">
        <v>14.087550530538744</v>
      </c>
      <c r="AT674" s="36">
        <v>18.426061378162768</v>
      </c>
      <c r="AU674" s="36">
        <v>71.70768811820345</v>
      </c>
      <c r="AV674" s="36">
        <v>118.90601443291649</v>
      </c>
      <c r="AW674" s="36">
        <v>138.98152215891736</v>
      </c>
      <c r="AX674" s="36">
        <v>105.03870522588646</v>
      </c>
      <c r="AY674" s="36">
        <v>70.752834889149312</v>
      </c>
      <c r="AZ674" s="40">
        <v>0.99157531286059863</v>
      </c>
      <c r="BA674" s="40">
        <v>0.98624004985313329</v>
      </c>
      <c r="BB674" s="40">
        <v>0.97023551765744998</v>
      </c>
      <c r="BC674" s="40">
        <v>0.99280293592028368</v>
      </c>
      <c r="BD674" s="40">
        <v>0.98790627082298854</v>
      </c>
      <c r="BE674" s="40">
        <v>0.98886732916671072</v>
      </c>
      <c r="BF674" s="36">
        <v>131.15884673524539</v>
      </c>
      <c r="BG674" s="36">
        <v>115.64761341638898</v>
      </c>
      <c r="BH674" s="36">
        <v>389.49435257116107</v>
      </c>
      <c r="BJ674" s="41"/>
      <c r="BK674" s="41"/>
      <c r="BL674" s="35">
        <v>35</v>
      </c>
      <c r="BM674" s="35">
        <v>30</v>
      </c>
      <c r="BN674" s="35">
        <v>6</v>
      </c>
      <c r="BO674" s="35">
        <v>2730</v>
      </c>
      <c r="BP674" s="35">
        <v>1440</v>
      </c>
      <c r="BQ674" s="35">
        <v>144</v>
      </c>
      <c r="BR674" s="35">
        <v>4314</v>
      </c>
      <c r="BS674" s="34">
        <v>116.51351698239644</v>
      </c>
      <c r="BT674" s="35">
        <v>23</v>
      </c>
      <c r="BU674" s="35">
        <v>87</v>
      </c>
      <c r="BV674" s="35">
        <v>339</v>
      </c>
      <c r="BW674" s="35">
        <v>79</v>
      </c>
      <c r="BX674" s="37"/>
      <c r="BY674" s="40">
        <v>0.95859007228645277</v>
      </c>
      <c r="CA674" s="38">
        <v>8.5709683650910917E-2</v>
      </c>
      <c r="CB674" s="38">
        <v>9.3562683155365825E-2</v>
      </c>
      <c r="CC674" s="36">
        <v>46.753224094708763</v>
      </c>
      <c r="CD674" s="36">
        <v>50.571558584370962</v>
      </c>
      <c r="CE674" s="35">
        <v>127.78694629045158</v>
      </c>
      <c r="CF674" s="36">
        <v>62.810564716437277</v>
      </c>
      <c r="CG674" s="42">
        <v>0.95859007228645277</v>
      </c>
      <c r="CH674" s="35">
        <v>3955.8804689406534</v>
      </c>
      <c r="CI674" s="42">
        <v>0.98127218887984602</v>
      </c>
      <c r="CJ674" s="42">
        <v>0.99060630600857758</v>
      </c>
      <c r="CK674" s="43">
        <v>0.84993772766449849</v>
      </c>
      <c r="CM674" s="39"/>
      <c r="CN674" s="35"/>
      <c r="CO674" s="42">
        <v>0.98356256846725321</v>
      </c>
      <c r="CQ674" s="37">
        <v>0.89192181834491246</v>
      </c>
    </row>
    <row r="675" spans="1:95" ht="11.25" customHeight="1">
      <c r="A675" s="33">
        <v>44055</v>
      </c>
      <c r="B675" s="34">
        <v>179.68321180343628</v>
      </c>
      <c r="C675" s="35">
        <v>155.50545038779578</v>
      </c>
      <c r="D675" s="35">
        <v>155.50545038779578</v>
      </c>
      <c r="E675" s="35">
        <v>143.90937587618828</v>
      </c>
      <c r="F675" s="34">
        <v>131.4499646027883</v>
      </c>
      <c r="G675" s="36">
        <v>13.632440567016602</v>
      </c>
      <c r="H675" s="34">
        <v>13.632440567016602</v>
      </c>
      <c r="I675" s="34">
        <v>3466.9523162841797</v>
      </c>
      <c r="J675" s="35">
        <v>1157.2580749766385</v>
      </c>
      <c r="K675" s="35">
        <v>115.72580749766385</v>
      </c>
      <c r="L675" s="34">
        <v>612.42143948872888</v>
      </c>
      <c r="M675" s="34">
        <v>72.867900451024369</v>
      </c>
      <c r="N675" s="35">
        <v>21.214705194602033</v>
      </c>
      <c r="O675" s="35">
        <v>80.246928344799002</v>
      </c>
      <c r="P675" s="35">
        <v>312.68630699869948</v>
      </c>
      <c r="Q675" s="34">
        <v>9672.7250366210938</v>
      </c>
      <c r="R675" s="34">
        <v>369.37835375467938</v>
      </c>
      <c r="U675" s="36">
        <v>28.568209498016927</v>
      </c>
      <c r="V675" s="38">
        <v>0.89834210473428011</v>
      </c>
      <c r="W675" s="36">
        <v>50.648713538615397</v>
      </c>
      <c r="X675" s="35">
        <v>4079.3737557729087</v>
      </c>
      <c r="Y675" s="34">
        <v>2193.9684338098773</v>
      </c>
      <c r="Z675" s="35">
        <v>1885.4053219630314</v>
      </c>
      <c r="AA675" s="34">
        <v>728.1472469863927</v>
      </c>
      <c r="AB675" s="34">
        <v>24.177761415640514</v>
      </c>
      <c r="AC675" s="34">
        <v>11.596074511607489</v>
      </c>
      <c r="AD675" s="34">
        <v>12.277720093727112</v>
      </c>
      <c r="AE675" s="39">
        <v>14.465725937207983</v>
      </c>
      <c r="AF675" s="39">
        <v>12.399193660463983</v>
      </c>
      <c r="AG675" s="39">
        <v>2.4798387320927966</v>
      </c>
      <c r="AH675" s="35">
        <v>3825.433029557732</v>
      </c>
      <c r="AI675" s="35">
        <v>9777.7275357263952</v>
      </c>
      <c r="AJ675" s="35">
        <v>11566.282717771668</v>
      </c>
      <c r="AK675" s="35">
        <v>2546.4438843526373</v>
      </c>
      <c r="AL675" s="35">
        <v>5897.10035118017</v>
      </c>
      <c r="AM675" s="35">
        <v>10621.976482242386</v>
      </c>
      <c r="AN675" s="38">
        <v>9.1945393705620507E-2</v>
      </c>
      <c r="AO675" s="38">
        <v>0.10410920914126955</v>
      </c>
      <c r="AP675" s="38">
        <v>3.0727167114306338E-2</v>
      </c>
      <c r="AQ675" s="36">
        <v>24.209512255679357</v>
      </c>
      <c r="AR675" s="36">
        <v>12.481812678621658</v>
      </c>
      <c r="AS675" s="36">
        <v>14.141264397016229</v>
      </c>
      <c r="AT675" s="36">
        <v>18.621852832792204</v>
      </c>
      <c r="AU675" s="36">
        <v>72.473632164578959</v>
      </c>
      <c r="AV675" s="36">
        <v>120.18500443722483</v>
      </c>
      <c r="AW675" s="36">
        <v>141.33574463280925</v>
      </c>
      <c r="AX675" s="36">
        <v>106.99070545079859</v>
      </c>
      <c r="AY675" s="36">
        <v>72.500778796253257</v>
      </c>
      <c r="AZ675" s="40">
        <v>0.99166888957382404</v>
      </c>
      <c r="BA675" s="40">
        <v>0.98639213790405667</v>
      </c>
      <c r="BB675" s="40">
        <v>0.97056232354482785</v>
      </c>
      <c r="BC675" s="40">
        <v>0.99268711439226298</v>
      </c>
      <c r="BD675" s="40">
        <v>0.98771029355977047</v>
      </c>
      <c r="BE675" s="40">
        <v>0.98868525037330413</v>
      </c>
      <c r="BF675" s="36">
        <v>130.512247719773</v>
      </c>
      <c r="BG675" s="36">
        <v>115.26357849589239</v>
      </c>
      <c r="BH675" s="36">
        <v>390.53388668599035</v>
      </c>
      <c r="BJ675" s="41"/>
      <c r="BK675" s="41"/>
      <c r="BL675" s="35">
        <v>35</v>
      </c>
      <c r="BM675" s="35">
        <v>30</v>
      </c>
      <c r="BN675" s="35">
        <v>6</v>
      </c>
      <c r="BO675" s="35">
        <v>2730</v>
      </c>
      <c r="BP675" s="35">
        <v>1440</v>
      </c>
      <c r="BQ675" s="35">
        <v>144</v>
      </c>
      <c r="BR675" s="35">
        <v>4314</v>
      </c>
      <c r="BS675" s="34">
        <v>117.83282526334126</v>
      </c>
      <c r="BT675" s="35">
        <v>23</v>
      </c>
      <c r="BU675" s="35">
        <v>87</v>
      </c>
      <c r="BV675" s="35">
        <v>339</v>
      </c>
      <c r="BW675" s="35">
        <v>79</v>
      </c>
      <c r="BX675" s="37"/>
      <c r="BY675" s="40">
        <v>0.95905029357748817</v>
      </c>
      <c r="CA675" s="38">
        <v>8.6042898390417941E-2</v>
      </c>
      <c r="CB675" s="38">
        <v>9.3962192407100659E-2</v>
      </c>
      <c r="CC675" s="36">
        <v>48.051556020975113</v>
      </c>
      <c r="CD675" s="36">
        <v>50.832589331317244</v>
      </c>
      <c r="CE675" s="35">
        <v>130.21554485508923</v>
      </c>
      <c r="CF675" s="36">
        <v>63.480465317850197</v>
      </c>
      <c r="CG675" s="42">
        <v>0.95905029357748817</v>
      </c>
      <c r="CH675" s="35">
        <v>3934.4415677851293</v>
      </c>
      <c r="CI675" s="42">
        <v>0.98147948083721448</v>
      </c>
      <c r="CJ675" s="42">
        <v>0.99045423348283201</v>
      </c>
      <c r="CK675" s="43">
        <v>0.84987366293121258</v>
      </c>
      <c r="CM675" s="39"/>
      <c r="CN675" s="35"/>
      <c r="CO675" s="42">
        <v>0.98338725647445091</v>
      </c>
      <c r="CQ675" s="37">
        <v>0.89834210473428011</v>
      </c>
    </row>
    <row r="676" spans="1:95" ht="11.25" customHeight="1">
      <c r="A676" s="33">
        <v>44054</v>
      </c>
      <c r="B676" s="34">
        <v>178.33536434173584</v>
      </c>
      <c r="C676" s="35">
        <v>154.26677274703979</v>
      </c>
      <c r="D676" s="35">
        <v>154.26677274703979</v>
      </c>
      <c r="E676" s="35">
        <v>142.67262334624925</v>
      </c>
      <c r="F676" s="34">
        <v>130.20485901832581</v>
      </c>
      <c r="G676" s="36">
        <v>13.599959274133047</v>
      </c>
      <c r="H676" s="34">
        <v>13.599959274133047</v>
      </c>
      <c r="I676" s="34">
        <v>3457.2526295979819</v>
      </c>
      <c r="J676" s="35">
        <v>1154.0203492399382</v>
      </c>
      <c r="K676" s="35">
        <v>115.40203492399382</v>
      </c>
      <c r="L676" s="34">
        <v>610.60516993204749</v>
      </c>
      <c r="M676" s="34">
        <v>71.180922110875443</v>
      </c>
      <c r="N676" s="35">
        <v>20.723559601900444</v>
      </c>
      <c r="O676" s="35">
        <v>78.38911675501474</v>
      </c>
      <c r="P676" s="35">
        <v>305.4472480454022</v>
      </c>
      <c r="Q676" s="34">
        <v>9419.5743408203125</v>
      </c>
      <c r="R676" s="34">
        <v>365.38772233327228</v>
      </c>
      <c r="U676" s="36">
        <v>28.496965743877265</v>
      </c>
      <c r="V676" s="38">
        <v>0.90024468636397359</v>
      </c>
      <c r="W676" s="36">
        <v>49.476135734572857</v>
      </c>
      <c r="X676" s="35">
        <v>4067.8577995300293</v>
      </c>
      <c r="Y676" s="34">
        <v>2187.8302454340496</v>
      </c>
      <c r="Z676" s="35">
        <v>1880.0275540959794</v>
      </c>
      <c r="AA676" s="34">
        <v>726.00720485604131</v>
      </c>
      <c r="AB676" s="34">
        <v>24.068591594696045</v>
      </c>
      <c r="AC676" s="34">
        <v>11.594149400790533</v>
      </c>
      <c r="AD676" s="34">
        <v>12.258218308289846</v>
      </c>
      <c r="AE676" s="39">
        <v>14.425254365499228</v>
      </c>
      <c r="AF676" s="39">
        <v>12.364503741856481</v>
      </c>
      <c r="AG676" s="39">
        <v>2.4729007483712961</v>
      </c>
      <c r="AH676" s="35">
        <v>3741.2501946063585</v>
      </c>
      <c r="AI676" s="35">
        <v>9563.5288056258614</v>
      </c>
      <c r="AJ676" s="35">
        <v>11313.270707346055</v>
      </c>
      <c r="AK676" s="35">
        <v>2490.3552958153414</v>
      </c>
      <c r="AL676" s="35">
        <v>5767.5758383697448</v>
      </c>
      <c r="AM676" s="35">
        <v>10389.447313612805</v>
      </c>
      <c r="AN676" s="38">
        <v>9.2525725590195215E-2</v>
      </c>
      <c r="AO676" s="38">
        <v>0.10459200153513479</v>
      </c>
      <c r="AP676" s="38">
        <v>3.0740861832337311E-2</v>
      </c>
      <c r="AQ676" s="36">
        <v>24.202949305028344</v>
      </c>
      <c r="AR676" s="36">
        <v>12.533781214998685</v>
      </c>
      <c r="AS676" s="36">
        <v>14.181535462132512</v>
      </c>
      <c r="AT676" s="36">
        <v>18.587676286410229</v>
      </c>
      <c r="AU676" s="36">
        <v>72.336025665384838</v>
      </c>
      <c r="AV676" s="36">
        <v>119.94788268762687</v>
      </c>
      <c r="AW676" s="36">
        <v>140.35295058918754</v>
      </c>
      <c r="AX676" s="36">
        <v>106.42380516443781</v>
      </c>
      <c r="AY676" s="36">
        <v>72.418781580317457</v>
      </c>
      <c r="AZ676" s="40">
        <v>0.99167847269153797</v>
      </c>
      <c r="BA676" s="40">
        <v>0.98640865435465652</v>
      </c>
      <c r="BB676" s="40">
        <v>0.97060024091510733</v>
      </c>
      <c r="BC676" s="40">
        <v>0.99253613477657421</v>
      </c>
      <c r="BD676" s="40">
        <v>0.98745815786518876</v>
      </c>
      <c r="BE676" s="40">
        <v>0.98845483507765952</v>
      </c>
      <c r="BF676" s="36">
        <v>129.69366004379239</v>
      </c>
      <c r="BG676" s="36">
        <v>114.73152653999963</v>
      </c>
      <c r="BH676" s="36">
        <v>390.35990810696171</v>
      </c>
      <c r="BJ676" s="41"/>
      <c r="BK676" s="41"/>
      <c r="BL676" s="35">
        <v>35</v>
      </c>
      <c r="BM676" s="35">
        <v>30</v>
      </c>
      <c r="BN676" s="35">
        <v>6</v>
      </c>
      <c r="BO676" s="35">
        <v>2730</v>
      </c>
      <c r="BP676" s="35">
        <v>1440</v>
      </c>
      <c r="BQ676" s="35">
        <v>144</v>
      </c>
      <c r="BR676" s="35">
        <v>4314</v>
      </c>
      <c r="BS676" s="34">
        <v>116.60459399223328</v>
      </c>
      <c r="BT676" s="35">
        <v>23</v>
      </c>
      <c r="BU676" s="35">
        <v>87</v>
      </c>
      <c r="BV676" s="35">
        <v>339</v>
      </c>
      <c r="BW676" s="35">
        <v>79</v>
      </c>
      <c r="BX676" s="37"/>
      <c r="BY676" s="40">
        <v>0.9590967435923855</v>
      </c>
      <c r="CA676" s="38">
        <v>8.6501355691318602E-2</v>
      </c>
      <c r="CB676" s="38">
        <v>9.4491051732889103E-2</v>
      </c>
      <c r="CC676" s="36">
        <v>47.920959303776428</v>
      </c>
      <c r="CD676" s="36">
        <v>50.918265982159539</v>
      </c>
      <c r="CE676" s="35">
        <v>129.45674703360004</v>
      </c>
      <c r="CF676" s="36">
        <v>63.361158197405629</v>
      </c>
      <c r="CG676" s="42">
        <v>0.9590967435923855</v>
      </c>
      <c r="CH676" s="35">
        <v>3847.9507598489931</v>
      </c>
      <c r="CI676" s="42">
        <v>0.98150160265728847</v>
      </c>
      <c r="CJ676" s="42">
        <v>0.99025817421310447</v>
      </c>
      <c r="CK676" s="43">
        <v>0.84989515365984714</v>
      </c>
      <c r="CM676" s="39"/>
      <c r="CN676" s="35"/>
      <c r="CO676" s="42">
        <v>0.98341847897073853</v>
      </c>
      <c r="CQ676" s="37">
        <v>0.90024468636397359</v>
      </c>
    </row>
    <row r="677" spans="1:95" ht="11.25" customHeight="1">
      <c r="A677" s="33">
        <v>44053</v>
      </c>
      <c r="B677" s="34">
        <v>174.47231975354646</v>
      </c>
      <c r="C677" s="35">
        <v>150.61693900258916</v>
      </c>
      <c r="D677" s="35">
        <v>150.61693900258916</v>
      </c>
      <c r="E677" s="35">
        <v>138.87259417082132</v>
      </c>
      <c r="F677" s="34">
        <v>126.74384765625</v>
      </c>
      <c r="G677" s="36">
        <v>13.553959776225843</v>
      </c>
      <c r="H677" s="34">
        <v>13.553959776225843</v>
      </c>
      <c r="I677" s="34">
        <v>3430.6473632812499</v>
      </c>
      <c r="J677" s="35">
        <v>1145.1395927503477</v>
      </c>
      <c r="K677" s="35">
        <v>114.51395927503476</v>
      </c>
      <c r="L677" s="34">
        <v>605.52157560649675</v>
      </c>
      <c r="M677" s="34">
        <v>66.918349215858868</v>
      </c>
      <c r="N677" s="35">
        <v>19.482557366642457</v>
      </c>
      <c r="O677" s="35">
        <v>73.69489090860408</v>
      </c>
      <c r="P677" s="35">
        <v>287.1559542300779</v>
      </c>
      <c r="Q677" s="34">
        <v>8743.485192228618</v>
      </c>
      <c r="R677" s="34">
        <v>353.53972328587582</v>
      </c>
      <c r="U677" s="36">
        <v>28.422078405904486</v>
      </c>
      <c r="V677" s="38">
        <v>0.90224988750200352</v>
      </c>
      <c r="W677" s="36">
        <v>46.513324508218588</v>
      </c>
      <c r="X677" s="35">
        <v>4036.1689388877467</v>
      </c>
      <c r="Y677" s="34">
        <v>2170.9938112558675</v>
      </c>
      <c r="Z677" s="35">
        <v>1865.1751276318791</v>
      </c>
      <c r="AA677" s="34">
        <v>720.03553488153148</v>
      </c>
      <c r="AB677" s="34">
        <v>23.855380750957288</v>
      </c>
      <c r="AC677" s="34">
        <v>11.744344831767835</v>
      </c>
      <c r="AD677" s="34">
        <v>12.173228273893658</v>
      </c>
      <c r="AE677" s="39">
        <v>14.314244909379346</v>
      </c>
      <c r="AF677" s="39">
        <v>12.269352779468012</v>
      </c>
      <c r="AG677" s="39">
        <v>2.453870555893602</v>
      </c>
      <c r="AH677" s="35">
        <v>3501.4503752224286</v>
      </c>
      <c r="AI677" s="35">
        <v>8952.9292664701115</v>
      </c>
      <c r="AJ677" s="35">
        <v>10591.767669826075</v>
      </c>
      <c r="AK677" s="35">
        <v>2330.6270413949178</v>
      </c>
      <c r="AL677" s="35">
        <v>5398.5048033654093</v>
      </c>
      <c r="AM677" s="35">
        <v>9726.4778929193344</v>
      </c>
      <c r="AN677" s="38">
        <v>9.3971919981086657E-2</v>
      </c>
      <c r="AO677" s="38">
        <v>0.10586559683324652</v>
      </c>
      <c r="AP677" s="38">
        <v>3.0725459248755839E-2</v>
      </c>
      <c r="AQ677" s="36">
        <v>24.27288762185583</v>
      </c>
      <c r="AR677" s="36">
        <v>12.849860406794978</v>
      </c>
      <c r="AS677" s="36">
        <v>14.259760152239076</v>
      </c>
      <c r="AT677" s="36">
        <v>18.569767820394496</v>
      </c>
      <c r="AU677" s="36">
        <v>72.254900636805175</v>
      </c>
      <c r="AV677" s="36">
        <v>119.79047028975256</v>
      </c>
      <c r="AW677" s="36">
        <v>137.43494718170061</v>
      </c>
      <c r="AX677" s="36">
        <v>104.56675724819536</v>
      </c>
      <c r="AY677" s="36">
        <v>72.057651443863534</v>
      </c>
      <c r="AZ677" s="40">
        <v>0.99164063703861349</v>
      </c>
      <c r="BA677" s="40">
        <v>0.9863490181832083</v>
      </c>
      <c r="BB677" s="40">
        <v>0.97047688203361648</v>
      </c>
      <c r="BC677" s="40">
        <v>0.99203228680926991</v>
      </c>
      <c r="BD677" s="40">
        <v>0.98661575690517833</v>
      </c>
      <c r="BE677" s="40">
        <v>0.98768408548206776</v>
      </c>
      <c r="BF677" s="36">
        <v>127.69772079164915</v>
      </c>
      <c r="BG677" s="36">
        <v>113.35127141352369</v>
      </c>
      <c r="BH677" s="36">
        <v>390.55559439639342</v>
      </c>
      <c r="BJ677" s="41"/>
      <c r="BK677" s="41"/>
      <c r="BL677" s="35">
        <v>35</v>
      </c>
      <c r="BM677" s="35">
        <v>30</v>
      </c>
      <c r="BN677" s="35">
        <v>6</v>
      </c>
      <c r="BO677" s="35">
        <v>2730</v>
      </c>
      <c r="BP677" s="35">
        <v>1440</v>
      </c>
      <c r="BQ677" s="35">
        <v>144</v>
      </c>
      <c r="BR677" s="35">
        <v>4314</v>
      </c>
      <c r="BS677" s="34">
        <v>113.16465189080489</v>
      </c>
      <c r="BT677" s="35">
        <v>23</v>
      </c>
      <c r="BU677" s="35">
        <v>87</v>
      </c>
      <c r="BV677" s="35">
        <v>339</v>
      </c>
      <c r="BW677" s="35">
        <v>79</v>
      </c>
      <c r="BX677" s="37"/>
      <c r="BY677" s="40">
        <v>0.95890931827048986</v>
      </c>
      <c r="CA677" s="38">
        <v>8.7658462856604877E-2</v>
      </c>
      <c r="CB677" s="38">
        <v>9.5830845414942606E-2</v>
      </c>
      <c r="CC677" s="36">
        <v>47.772953856618777</v>
      </c>
      <c r="CD677" s="36">
        <v>51.382508180889879</v>
      </c>
      <c r="CE677" s="35">
        <v>127.16767622130195</v>
      </c>
      <c r="CF677" s="36">
        <v>63.293109252198427</v>
      </c>
      <c r="CG677" s="42">
        <v>0.95890931827048986</v>
      </c>
      <c r="CH677" s="35">
        <v>3601.5464896696108</v>
      </c>
      <c r="CI677" s="42">
        <v>0.98141955145996251</v>
      </c>
      <c r="CJ677" s="42">
        <v>0.9896032850276083</v>
      </c>
      <c r="CK677" s="43">
        <v>0.84997615690155892</v>
      </c>
      <c r="CM677" s="39"/>
      <c r="CN677" s="35"/>
      <c r="CO677" s="42">
        <v>0.98343628727866839</v>
      </c>
      <c r="CQ677" s="37">
        <v>0.90224988750200352</v>
      </c>
    </row>
    <row r="678" spans="1:95" ht="11.25" customHeight="1">
      <c r="A678" s="33">
        <v>44052</v>
      </c>
      <c r="B678" s="34">
        <v>174.9230759938558</v>
      </c>
      <c r="C678" s="35">
        <v>151.00857637325925</v>
      </c>
      <c r="D678" s="35">
        <v>151.00857637325925</v>
      </c>
      <c r="E678" s="35">
        <v>139.33669153849286</v>
      </c>
      <c r="F678" s="34">
        <v>127.18721103668213</v>
      </c>
      <c r="G678" s="36">
        <v>13.545006662607193</v>
      </c>
      <c r="H678" s="34">
        <v>13.545006662607193</v>
      </c>
      <c r="I678" s="34">
        <v>3439.5861053466797</v>
      </c>
      <c r="J678" s="35">
        <v>1148.1233175009779</v>
      </c>
      <c r="K678" s="35">
        <v>114.8123317500978</v>
      </c>
      <c r="L678" s="34">
        <v>607.22445933024085</v>
      </c>
      <c r="M678" s="34">
        <v>69.037050644556686</v>
      </c>
      <c r="N678" s="35">
        <v>20.099394491453211</v>
      </c>
      <c r="O678" s="35">
        <v>76.028144380714338</v>
      </c>
      <c r="P678" s="35">
        <v>296.24759706967995</v>
      </c>
      <c r="Q678" s="34">
        <v>8954.7828165690098</v>
      </c>
      <c r="R678" s="34">
        <v>355.31055863698322</v>
      </c>
      <c r="U678" s="36">
        <v>28.53652057824311</v>
      </c>
      <c r="V678" s="38">
        <v>0.89918775698421671</v>
      </c>
      <c r="W678" s="36">
        <v>47.985982579492308</v>
      </c>
      <c r="X678" s="35">
        <v>4046.8105646769204</v>
      </c>
      <c r="Y678" s="34">
        <v>2176.6504560956041</v>
      </c>
      <c r="Z678" s="35">
        <v>1870.1601085813165</v>
      </c>
      <c r="AA678" s="34">
        <v>722.03679108033862</v>
      </c>
      <c r="AB678" s="34">
        <v>23.914499620596569</v>
      </c>
      <c r="AC678" s="34">
        <v>11.671884834766388</v>
      </c>
      <c r="AD678" s="34">
        <v>12.227594832579294</v>
      </c>
      <c r="AE678" s="39">
        <v>14.351541468762226</v>
      </c>
      <c r="AF678" s="39">
        <v>12.301321258939048</v>
      </c>
      <c r="AG678" s="39">
        <v>2.4602642517878097</v>
      </c>
      <c r="AH678" s="35">
        <v>3574.4803727489539</v>
      </c>
      <c r="AI678" s="35">
        <v>9137.4303888318755</v>
      </c>
      <c r="AJ678" s="35">
        <v>10809.096930180805</v>
      </c>
      <c r="AK678" s="35">
        <v>2379.3759973923165</v>
      </c>
      <c r="AL678" s="35">
        <v>5510.5329063964664</v>
      </c>
      <c r="AM678" s="35">
        <v>9926.4985203170145</v>
      </c>
      <c r="AN678" s="38">
        <v>9.3767725486438969E-2</v>
      </c>
      <c r="AO678" s="38">
        <v>0.10589427516624628</v>
      </c>
      <c r="AP678" s="38">
        <v>3.0912012360717122E-2</v>
      </c>
      <c r="AQ678" s="36">
        <v>24.236710190612786</v>
      </c>
      <c r="AR678" s="36">
        <v>12.718987387575186</v>
      </c>
      <c r="AS678" s="36">
        <v>14.263616148079892</v>
      </c>
      <c r="AT678" s="36">
        <v>18.750240576569166</v>
      </c>
      <c r="AU678" s="36">
        <v>72.968911169781123</v>
      </c>
      <c r="AV678" s="36">
        <v>120.99640237334083</v>
      </c>
      <c r="AW678" s="36">
        <v>137.62443650644599</v>
      </c>
      <c r="AX678" s="36">
        <v>104.4551034831901</v>
      </c>
      <c r="AY678" s="36">
        <v>71.565690008743616</v>
      </c>
      <c r="AZ678" s="40">
        <v>0.99155266149045762</v>
      </c>
      <c r="BA678" s="40">
        <v>0.98620312306048241</v>
      </c>
      <c r="BB678" s="40">
        <v>0.97015588160685906</v>
      </c>
      <c r="BC678" s="40">
        <v>0.99211968154796959</v>
      </c>
      <c r="BD678" s="40">
        <v>0.98675828410622857</v>
      </c>
      <c r="BE678" s="40">
        <v>0.98781076709721038</v>
      </c>
      <c r="BF678" s="36">
        <v>127.97580337741566</v>
      </c>
      <c r="BG678" s="36">
        <v>113.32057357360326</v>
      </c>
      <c r="BH678" s="36">
        <v>388.19860253580765</v>
      </c>
      <c r="BJ678" s="41"/>
      <c r="BK678" s="41"/>
      <c r="BL678" s="35">
        <v>35</v>
      </c>
      <c r="BM678" s="35">
        <v>30</v>
      </c>
      <c r="BN678" s="35">
        <v>6</v>
      </c>
      <c r="BO678" s="35">
        <v>2730</v>
      </c>
      <c r="BP678" s="35">
        <v>1440</v>
      </c>
      <c r="BQ678" s="35">
        <v>144</v>
      </c>
      <c r="BR678" s="35">
        <v>4314</v>
      </c>
      <c r="BS678" s="34">
        <v>113.57696024576823</v>
      </c>
      <c r="BT678" s="35">
        <v>23</v>
      </c>
      <c r="BU678" s="35">
        <v>87</v>
      </c>
      <c r="BV678" s="35">
        <v>339</v>
      </c>
      <c r="BW678" s="35">
        <v>79</v>
      </c>
      <c r="BX678" s="37"/>
      <c r="BY678" s="40">
        <v>0.95847875224597379</v>
      </c>
      <c r="CA678" s="38">
        <v>8.7591307283861802E-2</v>
      </c>
      <c r="CB678" s="38">
        <v>9.5717426193165589E-2</v>
      </c>
      <c r="CC678" s="36">
        <v>47.813979287942253</v>
      </c>
      <c r="CD678" s="36">
        <v>51.219313726267863</v>
      </c>
      <c r="CE678" s="35">
        <v>127.1613498382456</v>
      </c>
      <c r="CF678" s="36">
        <v>63.915386863210614</v>
      </c>
      <c r="CG678" s="42">
        <v>0.95847875224597379</v>
      </c>
      <c r="CH678" s="35">
        <v>3676.4672334301313</v>
      </c>
      <c r="CI678" s="42">
        <v>0.98122190508953744</v>
      </c>
      <c r="CJ678" s="42">
        <v>0.98971460805449096</v>
      </c>
      <c r="CK678" s="43">
        <v>0.84994986801940431</v>
      </c>
      <c r="CM678" s="39"/>
      <c r="CN678" s="35"/>
      <c r="CO678" s="42">
        <v>0.98327343815174917</v>
      </c>
      <c r="CQ678" s="37">
        <v>0.89918775698421671</v>
      </c>
    </row>
    <row r="679" spans="1:95" ht="11.25" customHeight="1">
      <c r="A679" s="33">
        <v>44051</v>
      </c>
      <c r="B679" s="34">
        <v>177.58416382471719</v>
      </c>
      <c r="C679" s="35">
        <v>153.40767606099445</v>
      </c>
      <c r="D679" s="35">
        <v>153.40767606099445</v>
      </c>
      <c r="E679" s="35">
        <v>141.6876308719317</v>
      </c>
      <c r="F679" s="34">
        <v>129.2578898270925</v>
      </c>
      <c r="G679" s="36">
        <v>13.583670487006506</v>
      </c>
      <c r="H679" s="34">
        <v>13.583670487006506</v>
      </c>
      <c r="I679" s="34">
        <v>3461.4253005981445</v>
      </c>
      <c r="J679" s="35">
        <v>1155.4131740522319</v>
      </c>
      <c r="K679" s="35">
        <v>115.54131740522318</v>
      </c>
      <c r="L679" s="34">
        <v>611.25740623474121</v>
      </c>
      <c r="M679" s="34">
        <v>71.851003567377731</v>
      </c>
      <c r="N679" s="35">
        <v>20.918646608223895</v>
      </c>
      <c r="O679" s="35">
        <v>79.127054561542565</v>
      </c>
      <c r="P679" s="35">
        <v>308.32266087773479</v>
      </c>
      <c r="Q679" s="34">
        <v>9346.4613342285156</v>
      </c>
      <c r="R679" s="34">
        <v>364.29570452372235</v>
      </c>
      <c r="U679" s="36">
        <v>28.526521921157837</v>
      </c>
      <c r="V679" s="38">
        <v>0.89945478379135657</v>
      </c>
      <c r="W679" s="36">
        <v>49.941893132931462</v>
      </c>
      <c r="X679" s="35">
        <v>4072.6827068328857</v>
      </c>
      <c r="Y679" s="34">
        <v>2190.4708091406897</v>
      </c>
      <c r="Z679" s="35">
        <v>1882.2118976921963</v>
      </c>
      <c r="AA679" s="34">
        <v>726.79872363996435</v>
      </c>
      <c r="AB679" s="34">
        <v>24.176487763722736</v>
      </c>
      <c r="AC679" s="34">
        <v>11.720045189062754</v>
      </c>
      <c r="AD679" s="34">
        <v>12.314165403445562</v>
      </c>
      <c r="AE679" s="39">
        <v>14.442664675652898</v>
      </c>
      <c r="AF679" s="39">
        <v>12.379426864845341</v>
      </c>
      <c r="AG679" s="39">
        <v>2.4758853729690684</v>
      </c>
      <c r="AH679" s="35">
        <v>3708.7780134886193</v>
      </c>
      <c r="AI679" s="35">
        <v>9478.9402313754035</v>
      </c>
      <c r="AJ679" s="35">
        <v>11212.392005876891</v>
      </c>
      <c r="AK679" s="35">
        <v>2468.8695264834341</v>
      </c>
      <c r="AL679" s="35">
        <v>5717.1126668166671</v>
      </c>
      <c r="AM679" s="35">
        <v>10297.190333459052</v>
      </c>
      <c r="AN679" s="38">
        <v>9.300702925051943E-2</v>
      </c>
      <c r="AO679" s="38">
        <v>0.10526905414369704</v>
      </c>
      <c r="AP679" s="38">
        <v>3.0953570572114463E-2</v>
      </c>
      <c r="AQ679" s="36">
        <v>24.268536471685302</v>
      </c>
      <c r="AR679" s="36">
        <v>12.648209156969484</v>
      </c>
      <c r="AS679" s="36">
        <v>14.223209436208705</v>
      </c>
      <c r="AT679" s="36">
        <v>18.932157950070025</v>
      </c>
      <c r="AU679" s="36">
        <v>73.685672715720969</v>
      </c>
      <c r="AV679" s="36">
        <v>122.20195027708957</v>
      </c>
      <c r="AW679" s="36">
        <v>139.67249505647328</v>
      </c>
      <c r="AX679" s="36">
        <v>105.77405491818097</v>
      </c>
      <c r="AY679" s="36">
        <v>71.944751499599008</v>
      </c>
      <c r="AZ679" s="40">
        <v>0.99152703438402456</v>
      </c>
      <c r="BA679" s="40">
        <v>0.98615961252245166</v>
      </c>
      <c r="BB679" s="40">
        <v>0.9700575932955332</v>
      </c>
      <c r="BC679" s="40">
        <v>0.99233164906165117</v>
      </c>
      <c r="BD679" s="40">
        <v>0.98711138348848571</v>
      </c>
      <c r="BE679" s="40">
        <v>0.98813249572749828</v>
      </c>
      <c r="BF679" s="36">
        <v>129.0225061127085</v>
      </c>
      <c r="BG679" s="36">
        <v>113.99361472004351</v>
      </c>
      <c r="BH679" s="36">
        <v>387.67740774987016</v>
      </c>
      <c r="BJ679" s="41"/>
      <c r="BK679" s="41"/>
      <c r="BL679" s="35">
        <v>35</v>
      </c>
      <c r="BM679" s="35">
        <v>30</v>
      </c>
      <c r="BN679" s="35">
        <v>6</v>
      </c>
      <c r="BO679" s="35">
        <v>2730</v>
      </c>
      <c r="BP679" s="35">
        <v>1440</v>
      </c>
      <c r="BQ679" s="35">
        <v>144</v>
      </c>
      <c r="BR679" s="35">
        <v>4314</v>
      </c>
      <c r="BS679" s="34">
        <v>115.75372815132141</v>
      </c>
      <c r="BT679" s="35">
        <v>23</v>
      </c>
      <c r="BU679" s="35">
        <v>87</v>
      </c>
      <c r="BV679" s="35">
        <v>339</v>
      </c>
      <c r="BW679" s="35">
        <v>79</v>
      </c>
      <c r="BX679" s="37"/>
      <c r="BY679" s="40">
        <v>0.9583540621284109</v>
      </c>
      <c r="CA679" s="38">
        <v>8.7002323827791467E-2</v>
      </c>
      <c r="CB679" s="38">
        <v>9.5028730176918472E-2</v>
      </c>
      <c r="CC679" s="36">
        <v>48.210698356231056</v>
      </c>
      <c r="CD679" s="36">
        <v>51.139955064863493</v>
      </c>
      <c r="CE679" s="35">
        <v>128.84851748133485</v>
      </c>
      <c r="CF679" s="36">
        <v>64.540867488577163</v>
      </c>
      <c r="CG679" s="42">
        <v>0.9583540621284109</v>
      </c>
      <c r="CH679" s="35">
        <v>3814.4301009582473</v>
      </c>
      <c r="CI679" s="42">
        <v>0.98116337128596809</v>
      </c>
      <c r="CJ679" s="42">
        <v>0.98998929954477377</v>
      </c>
      <c r="CK679" s="43">
        <v>0.8499128338160955</v>
      </c>
      <c r="CM679" s="39"/>
      <c r="CN679" s="35"/>
      <c r="CO679" s="42">
        <v>0.98310975080072893</v>
      </c>
      <c r="CQ679" s="37">
        <v>0.89945478379135657</v>
      </c>
    </row>
    <row r="680" spans="1:95" ht="11.25" customHeight="1">
      <c r="A680" s="33">
        <v>44050</v>
      </c>
      <c r="B680" s="34">
        <v>179.10035371780396</v>
      </c>
      <c r="C680" s="35">
        <v>154.92949275175729</v>
      </c>
      <c r="D680" s="35">
        <v>154.92949275175729</v>
      </c>
      <c r="E680" s="35">
        <v>143.30982519189516</v>
      </c>
      <c r="F680" s="34">
        <v>130.78562458356222</v>
      </c>
      <c r="G680" s="36">
        <v>13.893797665834427</v>
      </c>
      <c r="H680" s="34">
        <v>13.893797665834427</v>
      </c>
      <c r="I680" s="34">
        <v>3468.7493006388345</v>
      </c>
      <c r="J680" s="35">
        <v>1157.8579028558001</v>
      </c>
      <c r="K680" s="35">
        <v>115.78579028558002</v>
      </c>
      <c r="L680" s="34">
        <v>612.07236353556311</v>
      </c>
      <c r="M680" s="34">
        <v>74.755989551544189</v>
      </c>
      <c r="N680" s="35">
        <v>21.764402021335648</v>
      </c>
      <c r="O680" s="35">
        <v>82.326216341573982</v>
      </c>
      <c r="P680" s="35">
        <v>320.78836022751238</v>
      </c>
      <c r="Q680" s="34">
        <v>9640.7693786621094</v>
      </c>
      <c r="R680" s="34">
        <v>370.26471519470215</v>
      </c>
      <c r="U680" s="36">
        <v>28.526121996067193</v>
      </c>
      <c r="V680" s="38">
        <v>0.89946546631519486</v>
      </c>
      <c r="W680" s="36">
        <v>51.961078563485081</v>
      </c>
      <c r="X680" s="35">
        <v>4080.8216641743975</v>
      </c>
      <c r="Y680" s="34">
        <v>2195.1056074974545</v>
      </c>
      <c r="Z680" s="35">
        <v>1885.7160566769433</v>
      </c>
      <c r="AA680" s="34">
        <v>727.85815382114311</v>
      </c>
      <c r="AB680" s="34">
        <v>24.17086096604665</v>
      </c>
      <c r="AC680" s="34">
        <v>11.619667559862137</v>
      </c>
      <c r="AD680" s="34">
        <v>12.312461088101069</v>
      </c>
      <c r="AE680" s="39">
        <v>14.473223785697503</v>
      </c>
      <c r="AF680" s="39">
        <v>12.405620387740717</v>
      </c>
      <c r="AG680" s="39">
        <v>2.4811240775481433</v>
      </c>
      <c r="AH680" s="35">
        <v>3817.3923650061638</v>
      </c>
      <c r="AI680" s="35">
        <v>9759.0388729371261</v>
      </c>
      <c r="AJ680" s="35">
        <v>11544.473667304977</v>
      </c>
      <c r="AK680" s="35">
        <v>2541.0804104943036</v>
      </c>
      <c r="AL680" s="35">
        <v>5885.1804455855718</v>
      </c>
      <c r="AM680" s="35">
        <v>10601.807243593137</v>
      </c>
      <c r="AN680" s="38">
        <v>9.2639794227436831E-2</v>
      </c>
      <c r="AO680" s="38">
        <v>0.10505846970375936</v>
      </c>
      <c r="AP680" s="38">
        <v>3.1104135609577758E-2</v>
      </c>
      <c r="AQ680" s="36">
        <v>24.191902919796519</v>
      </c>
      <c r="AR680" s="36">
        <v>12.507052477445965</v>
      </c>
      <c r="AS680" s="36">
        <v>14.191410858883055</v>
      </c>
      <c r="AT680" s="36">
        <v>19.178565204382789</v>
      </c>
      <c r="AU680" s="36">
        <v>74.633925331802914</v>
      </c>
      <c r="AV680" s="36">
        <v>123.7522879121567</v>
      </c>
      <c r="AW680" s="36">
        <v>140.52454552658133</v>
      </c>
      <c r="AX680" s="36">
        <v>106.21159015977182</v>
      </c>
      <c r="AY680" s="36">
        <v>71.748832805066144</v>
      </c>
      <c r="AZ680" s="40">
        <v>0.99143498099019156</v>
      </c>
      <c r="BA680" s="40">
        <v>0.98601126726652433</v>
      </c>
      <c r="BB680" s="40">
        <v>0.9697421059582676</v>
      </c>
      <c r="BC680" s="40">
        <v>0.99245259413075715</v>
      </c>
      <c r="BD680" s="40">
        <v>0.98731832846556389</v>
      </c>
      <c r="BE680" s="40">
        <v>0.98832724599978528</v>
      </c>
      <c r="BF680" s="36">
        <v>129.53396647815521</v>
      </c>
      <c r="BG680" s="36">
        <v>114.2221092105875</v>
      </c>
      <c r="BH680" s="36">
        <v>385.80078709227638</v>
      </c>
      <c r="BJ680" s="41"/>
      <c r="BK680" s="41"/>
      <c r="BL680" s="35">
        <v>35</v>
      </c>
      <c r="BM680" s="35">
        <v>30</v>
      </c>
      <c r="BN680" s="35">
        <v>6</v>
      </c>
      <c r="BO680" s="35">
        <v>2730</v>
      </c>
      <c r="BP680" s="35">
        <v>1440</v>
      </c>
      <c r="BQ680" s="35">
        <v>144</v>
      </c>
      <c r="BR680" s="35">
        <v>4314</v>
      </c>
      <c r="BS680" s="34">
        <v>116.9065187772115</v>
      </c>
      <c r="BT680" s="35">
        <v>23</v>
      </c>
      <c r="BU680" s="35">
        <v>87</v>
      </c>
      <c r="BV680" s="35">
        <v>339</v>
      </c>
      <c r="BW680" s="35">
        <v>79</v>
      </c>
      <c r="BX680" s="37"/>
      <c r="BY680" s="40">
        <v>0.95790042554744104</v>
      </c>
      <c r="CA680" s="38">
        <v>8.6768065001002592E-2</v>
      </c>
      <c r="CB680" s="38">
        <v>9.4731068646753652E-2</v>
      </c>
      <c r="CC680" s="36">
        <v>48.10298961400985</v>
      </c>
      <c r="CD680" s="36">
        <v>50.890366256125539</v>
      </c>
      <c r="CE680" s="35">
        <v>129.40101551865672</v>
      </c>
      <c r="CF680" s="36">
        <v>65.374246197304899</v>
      </c>
      <c r="CG680" s="42">
        <v>0.95790042554744104</v>
      </c>
      <c r="CH680" s="35">
        <v>3926.3953651761904</v>
      </c>
      <c r="CI680" s="42">
        <v>0.98096065663316367</v>
      </c>
      <c r="CJ680" s="42">
        <v>0.99014957341693977</v>
      </c>
      <c r="CK680" s="43">
        <v>0.85001246956980336</v>
      </c>
      <c r="CM680" s="39"/>
      <c r="CN680" s="35"/>
      <c r="CO680" s="42">
        <v>0.98289165682995494</v>
      </c>
      <c r="CQ680" s="37">
        <v>0.89946546631519486</v>
      </c>
    </row>
    <row r="681" spans="1:95" ht="11.25" customHeight="1">
      <c r="A681" s="33">
        <v>44049</v>
      </c>
      <c r="B681" s="34">
        <v>177.98863744735718</v>
      </c>
      <c r="C681" s="35">
        <v>154.08724135160446</v>
      </c>
      <c r="D681" s="35">
        <v>154.08724135160446</v>
      </c>
      <c r="E681" s="35">
        <v>142.59673998753229</v>
      </c>
      <c r="F681" s="34">
        <v>130.28429500261942</v>
      </c>
      <c r="G681" s="36">
        <v>13.639034390449524</v>
      </c>
      <c r="H681" s="34">
        <v>13.639034390449524</v>
      </c>
      <c r="I681" s="34">
        <v>3448.3742853800454</v>
      </c>
      <c r="J681" s="35">
        <v>1151.0567851059957</v>
      </c>
      <c r="K681" s="35">
        <v>115.10567851059957</v>
      </c>
      <c r="L681" s="34">
        <v>608.24957466125488</v>
      </c>
      <c r="M681" s="34">
        <v>77.557584762573242</v>
      </c>
      <c r="N681" s="35">
        <v>22.580056323280818</v>
      </c>
      <c r="O681" s="35">
        <v>85.411517396757887</v>
      </c>
      <c r="P681" s="35">
        <v>332.81039537357378</v>
      </c>
      <c r="Q681" s="34">
        <v>9856.390625</v>
      </c>
      <c r="R681" s="34">
        <v>363.23638979593915</v>
      </c>
      <c r="U681" s="36">
        <v>28.441662567633166</v>
      </c>
      <c r="V681" s="38">
        <v>0.90172497020108433</v>
      </c>
      <c r="W681" s="36">
        <v>53.908399570626479</v>
      </c>
      <c r="X681" s="35">
        <v>4056.6238600413003</v>
      </c>
      <c r="Y681" s="34">
        <v>2182.2118217634502</v>
      </c>
      <c r="Z681" s="35">
        <v>1874.4120382778501</v>
      </c>
      <c r="AA681" s="34">
        <v>723.35525317185443</v>
      </c>
      <c r="AB681" s="34">
        <v>23.901396095752716</v>
      </c>
      <c r="AC681" s="34">
        <v>11.490501364072164</v>
      </c>
      <c r="AD681" s="34">
        <v>12.270088076591492</v>
      </c>
      <c r="AE681" s="39">
        <v>14.388209813824947</v>
      </c>
      <c r="AF681" s="39">
        <v>12.33275126899281</v>
      </c>
      <c r="AG681" s="39">
        <v>2.4665502537985624</v>
      </c>
      <c r="AH681" s="35">
        <v>3898.1383508550543</v>
      </c>
      <c r="AI681" s="35">
        <v>9965.2334222794016</v>
      </c>
      <c r="AJ681" s="35">
        <v>11788.081533320992</v>
      </c>
      <c r="AK681" s="35">
        <v>2594.8894566862919</v>
      </c>
      <c r="AL681" s="35">
        <v>6009.6059179464955</v>
      </c>
      <c r="AM681" s="35">
        <v>10825.669758908645</v>
      </c>
      <c r="AN681" s="38">
        <v>9.2980175709986429E-2</v>
      </c>
      <c r="AO681" s="38">
        <v>0.10582927080327942</v>
      </c>
      <c r="AP681" s="38">
        <v>3.1621252875146819E-2</v>
      </c>
      <c r="AQ681" s="36">
        <v>24.137313813365825</v>
      </c>
      <c r="AR681" s="36">
        <v>12.481079094398263</v>
      </c>
      <c r="AS681" s="36">
        <v>14.27541553890231</v>
      </c>
      <c r="AT681" s="36">
        <v>19.418918045543037</v>
      </c>
      <c r="AU681" s="36">
        <v>75.571743495603386</v>
      </c>
      <c r="AV681" s="36">
        <v>125.31057846468308</v>
      </c>
      <c r="AW681" s="36">
        <v>139.53735800721626</v>
      </c>
      <c r="AX681" s="36">
        <v>105.08198427637015</v>
      </c>
      <c r="AY681" s="36">
        <v>70.337186286950967</v>
      </c>
      <c r="AZ681" s="40">
        <v>0.99129825886605738</v>
      </c>
      <c r="BA681" s="40">
        <v>0.98578750111688807</v>
      </c>
      <c r="BB681" s="40">
        <v>0.96925729282479745</v>
      </c>
      <c r="BC681" s="40">
        <v>0.99251647579995894</v>
      </c>
      <c r="BD681" s="40">
        <v>0.98742484207326753</v>
      </c>
      <c r="BE681" s="40">
        <v>0.98842468122015614</v>
      </c>
      <c r="BF681" s="36">
        <v>129.05976901387115</v>
      </c>
      <c r="BG681" s="36">
        <v>113.39017937963668</v>
      </c>
      <c r="BH681" s="36">
        <v>379.49160481973104</v>
      </c>
      <c r="BJ681" s="41"/>
      <c r="BK681" s="41"/>
      <c r="BL681" s="35">
        <v>35</v>
      </c>
      <c r="BM681" s="35">
        <v>30</v>
      </c>
      <c r="BN681" s="35">
        <v>6</v>
      </c>
      <c r="BO681" s="35">
        <v>2730</v>
      </c>
      <c r="BP681" s="35">
        <v>1440</v>
      </c>
      <c r="BQ681" s="35">
        <v>144</v>
      </c>
      <c r="BR681" s="35">
        <v>4314</v>
      </c>
      <c r="BS681" s="34">
        <v>116.66284314791362</v>
      </c>
      <c r="BT681" s="35">
        <v>23</v>
      </c>
      <c r="BU681" s="35">
        <v>87</v>
      </c>
      <c r="BV681" s="35">
        <v>339</v>
      </c>
      <c r="BW681" s="35">
        <v>79</v>
      </c>
      <c r="BX681" s="37"/>
      <c r="BY681" s="40">
        <v>0.95722916060797003</v>
      </c>
      <c r="CA681" s="38">
        <v>8.7274458486265846E-2</v>
      </c>
      <c r="CB681" s="38">
        <v>9.5221022266807245E-2</v>
      </c>
      <c r="CC681" s="36">
        <v>47.661985536416374</v>
      </c>
      <c r="CD681" s="36">
        <v>50.893808446666398</v>
      </c>
      <c r="CE681" s="35">
        <v>128.14761957097429</v>
      </c>
      <c r="CF681" s="36">
        <v>66.194977860603103</v>
      </c>
      <c r="CG681" s="42">
        <v>0.95722916060797003</v>
      </c>
      <c r="CH681" s="35">
        <v>4009.4522911171475</v>
      </c>
      <c r="CI681" s="42">
        <v>0.9806563143463759</v>
      </c>
      <c r="CJ681" s="42">
        <v>0.99023246587464919</v>
      </c>
      <c r="CK681" s="43">
        <v>0.85006014961045406</v>
      </c>
      <c r="CM681" s="39"/>
      <c r="CN681" s="35"/>
      <c r="CO681" s="42">
        <v>0.98267687257219305</v>
      </c>
      <c r="CQ681" s="37">
        <v>0.90172497020108433</v>
      </c>
    </row>
    <row r="682" spans="1:95" ht="11.25" customHeight="1">
      <c r="A682" s="33">
        <v>44048</v>
      </c>
      <c r="B682" s="34">
        <v>177.19015718347887</v>
      </c>
      <c r="C682" s="35">
        <v>153.12809715270998</v>
      </c>
      <c r="D682" s="35">
        <v>153.12809715270998</v>
      </c>
      <c r="E682" s="35">
        <v>141.39246294358199</v>
      </c>
      <c r="F682" s="34">
        <v>129.01410091624541</v>
      </c>
      <c r="G682" s="36">
        <v>13.789418691747329</v>
      </c>
      <c r="H682" s="34">
        <v>13.789418691747329</v>
      </c>
      <c r="I682" s="34">
        <v>3457.5449017693013</v>
      </c>
      <c r="J682" s="35">
        <v>1155.1932467847926</v>
      </c>
      <c r="K682" s="35">
        <v>116.24872846492583</v>
      </c>
      <c r="L682" s="34">
        <v>611.15986974379598</v>
      </c>
      <c r="M682" s="34">
        <v>75.595085233800546</v>
      </c>
      <c r="N682" s="35">
        <v>22.354922346404486</v>
      </c>
      <c r="O682" s="35">
        <v>84.5599236581387</v>
      </c>
      <c r="P682" s="35">
        <v>329.4921163230922</v>
      </c>
      <c r="Q682" s="34">
        <v>9607.5917509191167</v>
      </c>
      <c r="R682" s="34">
        <v>362.95043693991266</v>
      </c>
      <c r="U682" s="36">
        <v>28.636925706156983</v>
      </c>
      <c r="V682" s="38">
        <v>0.89651168025007399</v>
      </c>
      <c r="W682" s="36">
        <v>53.464599516638017</v>
      </c>
      <c r="X682" s="35">
        <v>4068.7047715130975</v>
      </c>
      <c r="Y682" s="34">
        <v>2186.102926519583</v>
      </c>
      <c r="Z682" s="35">
        <v>1882.6018449935143</v>
      </c>
      <c r="AA682" s="34">
        <v>727.40859820872186</v>
      </c>
      <c r="AB682" s="34">
        <v>24.062060030768901</v>
      </c>
      <c r="AC682" s="34">
        <v>11.735634209127987</v>
      </c>
      <c r="AD682" s="34">
        <v>12.309532558216768</v>
      </c>
      <c r="AE682" s="39">
        <v>14.413865449579667</v>
      </c>
      <c r="AF682" s="39">
        <v>12.377070501265633</v>
      </c>
      <c r="AG682" s="39">
        <v>2.4910441813912678</v>
      </c>
      <c r="AH682" s="35">
        <v>3777.9560414092803</v>
      </c>
      <c r="AI682" s="35">
        <v>9643.4163390108752</v>
      </c>
      <c r="AJ682" s="35">
        <v>11415.018012334125</v>
      </c>
      <c r="AK682" s="35">
        <v>2517.0302587171277</v>
      </c>
      <c r="AL682" s="35">
        <v>5820.6044813681337</v>
      </c>
      <c r="AM682" s="35">
        <v>10479.46626801745</v>
      </c>
      <c r="AN682" s="38">
        <v>9.3034845241416628E-2</v>
      </c>
      <c r="AO682" s="38">
        <v>0.10588911780014432</v>
      </c>
      <c r="AP682" s="38">
        <v>3.1603793194645534E-2</v>
      </c>
      <c r="AQ682" s="36">
        <v>24.175519403512936</v>
      </c>
      <c r="AR682" s="36">
        <v>12.657756011035792</v>
      </c>
      <c r="AS682" s="36">
        <v>14.209696306213315</v>
      </c>
      <c r="AT682" s="36">
        <v>19.740545794735166</v>
      </c>
      <c r="AU682" s="36">
        <v>77.077077494205398</v>
      </c>
      <c r="AV682" s="36">
        <v>128.68407589879692</v>
      </c>
      <c r="AW682" s="36">
        <v>138.89633179449348</v>
      </c>
      <c r="AX682" s="36">
        <v>104.7906385678487</v>
      </c>
      <c r="AY682" s="36">
        <v>70.663992479694599</v>
      </c>
      <c r="AZ682" s="40">
        <v>0.99111853253691173</v>
      </c>
      <c r="BA682" s="40">
        <v>0.98547231238115962</v>
      </c>
      <c r="BB682" s="40">
        <v>0.96855831128263881</v>
      </c>
      <c r="BC682" s="40">
        <v>0.99215720759559067</v>
      </c>
      <c r="BD682" s="40">
        <v>0.98675789125666746</v>
      </c>
      <c r="BE682" s="40">
        <v>0.98772035973897543</v>
      </c>
      <c r="BF682" s="36">
        <v>128.98393036352277</v>
      </c>
      <c r="BG682" s="36">
        <v>113.32609289132868</v>
      </c>
      <c r="BH682" s="36">
        <v>379.7012569375089</v>
      </c>
      <c r="BJ682" s="41"/>
      <c r="BK682" s="41"/>
      <c r="BL682" s="35">
        <v>34.71764705882353</v>
      </c>
      <c r="BM682" s="35">
        <v>29.811764705882354</v>
      </c>
      <c r="BN682" s="35">
        <v>6</v>
      </c>
      <c r="BO682" s="35">
        <v>2707.9764705882353</v>
      </c>
      <c r="BP682" s="35">
        <v>1430.964705882353</v>
      </c>
      <c r="BQ682" s="35">
        <v>144</v>
      </c>
      <c r="BR682" s="35">
        <v>4282.9411764705883</v>
      </c>
      <c r="BS682" s="34">
        <v>115.24172219669117</v>
      </c>
      <c r="BT682" s="35">
        <v>23</v>
      </c>
      <c r="BU682" s="35">
        <v>87</v>
      </c>
      <c r="BV682" s="35">
        <v>339</v>
      </c>
      <c r="BW682" s="35">
        <v>77.776470588235298</v>
      </c>
      <c r="BX682" s="37"/>
      <c r="BY682" s="40">
        <v>0.95705026694665163</v>
      </c>
      <c r="CA682" s="38">
        <v>8.7319244132726126E-2</v>
      </c>
      <c r="CB682" s="38">
        <v>9.5264140126214564E-2</v>
      </c>
      <c r="CC682" s="36">
        <v>48.107226798113651</v>
      </c>
      <c r="CD682" s="36">
        <v>51.042971720762047</v>
      </c>
      <c r="CE682" s="35">
        <v>127.8154549807042</v>
      </c>
      <c r="CF682" s="36">
        <v>66.31831467889242</v>
      </c>
      <c r="CG682" s="42">
        <v>0.95705026694665163</v>
      </c>
      <c r="CH682" s="35">
        <v>3888.4917519277396</v>
      </c>
      <c r="CI682" s="42">
        <v>0.98055927849240676</v>
      </c>
      <c r="CJ682" s="42">
        <v>0.9897195307100769</v>
      </c>
      <c r="CK682" s="43">
        <v>0.84979006733965756</v>
      </c>
      <c r="CM682" s="39"/>
      <c r="CN682" s="35"/>
      <c r="CO682" s="42">
        <v>0.98264459550996242</v>
      </c>
      <c r="CQ682" s="37">
        <v>0.89651168025007399</v>
      </c>
    </row>
    <row r="683" spans="1:95" ht="11.25" customHeight="1">
      <c r="A683" s="33">
        <v>44047</v>
      </c>
      <c r="B683" s="34">
        <v>177.42949597040811</v>
      </c>
      <c r="C683" s="35">
        <v>153.18611971537271</v>
      </c>
      <c r="D683" s="35">
        <v>153.18611971537271</v>
      </c>
      <c r="E683" s="35">
        <v>141.31104820966721</v>
      </c>
      <c r="F683" s="34">
        <v>129.01282540957132</v>
      </c>
      <c r="G683" s="36">
        <v>13.651518871386846</v>
      </c>
      <c r="H683" s="34">
        <v>13.651518871386846</v>
      </c>
      <c r="I683" s="34">
        <v>3468.5314559936523</v>
      </c>
      <c r="J683" s="35">
        <v>1170.1069972026778</v>
      </c>
      <c r="K683" s="35">
        <v>125.36860684314406</v>
      </c>
      <c r="L683" s="34">
        <v>611.52949015299475</v>
      </c>
      <c r="M683" s="34">
        <v>68.615849256515503</v>
      </c>
      <c r="N683" s="35">
        <v>23.91158383181601</v>
      </c>
      <c r="O683" s="35">
        <v>90.448164929043159</v>
      </c>
      <c r="P683" s="35">
        <v>352.4359529993751</v>
      </c>
      <c r="Q683" s="34">
        <v>9313.6381123860683</v>
      </c>
      <c r="R683" s="34">
        <v>365.48329416910809</v>
      </c>
      <c r="U683" s="36">
        <v>28.494554758071899</v>
      </c>
      <c r="V683" s="38">
        <v>0.90030915850852711</v>
      </c>
      <c r="W683" s="36">
        <v>58.232034171876698</v>
      </c>
      <c r="X683" s="35">
        <v>4080.060946146647</v>
      </c>
      <c r="Y683" s="34">
        <v>2173.0558519478304</v>
      </c>
      <c r="Z683" s="35">
        <v>1907.0050941988168</v>
      </c>
      <c r="AA683" s="34">
        <v>736.89809699613886</v>
      </c>
      <c r="AB683" s="34">
        <v>24.2433762550354</v>
      </c>
      <c r="AC683" s="34">
        <v>11.875071505705515</v>
      </c>
      <c r="AD683" s="34">
        <v>12.28688300649325</v>
      </c>
      <c r="AE683" s="39">
        <v>14.327840782073608</v>
      </c>
      <c r="AF683" s="39">
        <v>12.536860684314405</v>
      </c>
      <c r="AG683" s="39">
        <v>2.6864701466388015</v>
      </c>
      <c r="AH683" s="35">
        <v>3653.3528952732586</v>
      </c>
      <c r="AI683" s="35">
        <v>9310.8240874727562</v>
      </c>
      <c r="AJ683" s="35">
        <v>11147.367799695203</v>
      </c>
      <c r="AK683" s="35">
        <v>2448.676711290303</v>
      </c>
      <c r="AL683" s="35">
        <v>5624.9175548743497</v>
      </c>
      <c r="AM683" s="35">
        <v>10174.051197530873</v>
      </c>
      <c r="AN683" s="38">
        <v>9.2447921935239707E-2</v>
      </c>
      <c r="AO683" s="38">
        <v>0.10655728607147048</v>
      </c>
      <c r="AP683" s="38">
        <v>3.3405738264379474E-2</v>
      </c>
      <c r="AQ683" s="36">
        <v>24.139792098247476</v>
      </c>
      <c r="AR683" s="36">
        <v>12.56265499542274</v>
      </c>
      <c r="AS683" s="36">
        <v>14.028279160532648</v>
      </c>
      <c r="AT683" s="36">
        <v>21.666428029823816</v>
      </c>
      <c r="AU683" s="36">
        <v>86.779870182580169</v>
      </c>
      <c r="AV683" s="36">
        <v>153.54707076274318</v>
      </c>
      <c r="AW683" s="36">
        <v>139.53246333421112</v>
      </c>
      <c r="AX683" s="36">
        <v>105.92471814140657</v>
      </c>
      <c r="AY683" s="36">
        <v>72.402341715574906</v>
      </c>
      <c r="AZ683" s="40">
        <v>0.99023489555743915</v>
      </c>
      <c r="BA683" s="40">
        <v>0.98392009055303153</v>
      </c>
      <c r="BB683" s="40">
        <v>0.96535932971470528</v>
      </c>
      <c r="BC683" s="40">
        <v>0.99115178090683653</v>
      </c>
      <c r="BD683" s="40">
        <v>0.98457224139980859</v>
      </c>
      <c r="BE683" s="40">
        <v>0.98490797148730613</v>
      </c>
      <c r="BF683" s="36">
        <v>129.8028095039937</v>
      </c>
      <c r="BG683" s="36">
        <v>112.61548076544777</v>
      </c>
      <c r="BH683" s="36">
        <v>359.21972162476038</v>
      </c>
      <c r="BJ683" s="41"/>
      <c r="BK683" s="41"/>
      <c r="BL683" s="35">
        <v>32</v>
      </c>
      <c r="BM683" s="35">
        <v>28</v>
      </c>
      <c r="BN683" s="35">
        <v>6</v>
      </c>
      <c r="BO683" s="35">
        <v>2496</v>
      </c>
      <c r="BP683" s="35">
        <v>1344</v>
      </c>
      <c r="BQ683" s="35">
        <v>144</v>
      </c>
      <c r="BR683" s="35">
        <v>3984</v>
      </c>
      <c r="BS683" s="34">
        <v>115.32508198420207</v>
      </c>
      <c r="BT683" s="35">
        <v>23</v>
      </c>
      <c r="BU683" s="35">
        <v>87</v>
      </c>
      <c r="BV683" s="35">
        <v>339</v>
      </c>
      <c r="BW683" s="35">
        <v>66</v>
      </c>
      <c r="BX683" s="37"/>
      <c r="BY683" s="40">
        <v>0.96011399250946483</v>
      </c>
      <c r="CA683" s="38">
        <v>8.7516169071495911E-2</v>
      </c>
      <c r="CB683" s="38">
        <v>9.5073652595503322E-2</v>
      </c>
      <c r="CC683" s="36">
        <v>48.405330767234162</v>
      </c>
      <c r="CD683" s="36">
        <v>50.730726254202864</v>
      </c>
      <c r="CE683" s="35">
        <v>128.63304128939984</v>
      </c>
      <c r="CF683" s="36">
        <v>62.064448775746854</v>
      </c>
      <c r="CG683" s="42">
        <v>0.96011399250946483</v>
      </c>
      <c r="CH683" s="35">
        <v>3799.4100495924117</v>
      </c>
      <c r="CI683" s="42">
        <v>0.98194039380827658</v>
      </c>
      <c r="CJ683" s="42">
        <v>0.98804731875746277</v>
      </c>
      <c r="CK683" s="43">
        <v>0.850117559952004</v>
      </c>
      <c r="CM683" s="39"/>
      <c r="CN683" s="35"/>
      <c r="CO683" s="42">
        <v>0.98375782590118899</v>
      </c>
      <c r="CQ683" s="37">
        <v>0.90030915850852711</v>
      </c>
    </row>
    <row r="684" spans="1:95" ht="11.25" customHeight="1">
      <c r="A684" s="33">
        <v>44046</v>
      </c>
      <c r="B684" s="34">
        <v>175.33600918451944</v>
      </c>
      <c r="C684" s="35">
        <v>151.15697197119394</v>
      </c>
      <c r="D684" s="35">
        <v>151.15697197119394</v>
      </c>
      <c r="E684" s="35">
        <v>139.20893166462579</v>
      </c>
      <c r="F684" s="34">
        <v>126.73550772666931</v>
      </c>
      <c r="G684" s="36">
        <v>13.63414823015531</v>
      </c>
      <c r="H684" s="34">
        <v>13.63414823015531</v>
      </c>
      <c r="I684" s="34">
        <v>3458.9496027628579</v>
      </c>
      <c r="J684" s="35">
        <v>1166.8745647874703</v>
      </c>
      <c r="K684" s="35">
        <v>125.02227479865752</v>
      </c>
      <c r="L684" s="34">
        <v>611.0843346913656</v>
      </c>
      <c r="M684" s="34">
        <v>62.382675528526306</v>
      </c>
      <c r="N684" s="35">
        <v>21.739417229637958</v>
      </c>
      <c r="O684" s="35">
        <v>82.231708651239217</v>
      </c>
      <c r="P684" s="35">
        <v>320.42010612379426</v>
      </c>
      <c r="Q684" s="34">
        <v>8780.7104797363281</v>
      </c>
      <c r="R684" s="34">
        <v>359.84831651051837</v>
      </c>
      <c r="U684" s="36">
        <v>28.423277227966878</v>
      </c>
      <c r="V684" s="38">
        <v>0.90221774455116832</v>
      </c>
      <c r="W684" s="36">
        <v>52.94214284996692</v>
      </c>
      <c r="X684" s="35">
        <v>4070.0339374542236</v>
      </c>
      <c r="Y684" s="34">
        <v>2167.0527631767304</v>
      </c>
      <c r="Z684" s="35">
        <v>1902.9811742774934</v>
      </c>
      <c r="AA684" s="34">
        <v>736.10660949002317</v>
      </c>
      <c r="AB684" s="34">
        <v>24.1790372133255</v>
      </c>
      <c r="AC684" s="34">
        <v>11.948040306568146</v>
      </c>
      <c r="AD684" s="34">
        <v>12.347875197728476</v>
      </c>
      <c r="AE684" s="39">
        <v>14.288259976989432</v>
      </c>
      <c r="AF684" s="39">
        <v>12.502227479865754</v>
      </c>
      <c r="AG684" s="39">
        <v>2.6790487456855181</v>
      </c>
      <c r="AH684" s="35">
        <v>3464.8180090556089</v>
      </c>
      <c r="AI684" s="35">
        <v>8826.886310378075</v>
      </c>
      <c r="AJ684" s="35">
        <v>10567.231619493064</v>
      </c>
      <c r="AK684" s="35">
        <v>2322.359067097776</v>
      </c>
      <c r="AL684" s="35">
        <v>5333.7577053224522</v>
      </c>
      <c r="AM684" s="35">
        <v>9644.9177847852643</v>
      </c>
      <c r="AN684" s="38">
        <v>9.3340035087145543E-2</v>
      </c>
      <c r="AO684" s="38">
        <v>0.10712893676283337</v>
      </c>
      <c r="AP684" s="38">
        <v>3.3240265906629395E-2</v>
      </c>
      <c r="AQ684" s="36">
        <v>24.160731559514296</v>
      </c>
      <c r="AR684" s="36">
        <v>12.67445949020304</v>
      </c>
      <c r="AS684" s="36">
        <v>14.117331711499009</v>
      </c>
      <c r="AT684" s="36">
        <v>20.756171416746803</v>
      </c>
      <c r="AU684" s="36">
        <v>83.149515253319677</v>
      </c>
      <c r="AV684" s="36">
        <v>147.16169184605232</v>
      </c>
      <c r="AW684" s="36">
        <v>138.10924409836068</v>
      </c>
      <c r="AX684" s="36">
        <v>105.29117360439849</v>
      </c>
      <c r="AY684" s="36">
        <v>72.715583072184884</v>
      </c>
      <c r="AZ684" s="40">
        <v>0.99063908008988222</v>
      </c>
      <c r="BA684" s="40">
        <v>0.9845827813720931</v>
      </c>
      <c r="BB684" s="40">
        <v>0.96677834759470394</v>
      </c>
      <c r="BC684" s="40">
        <v>0.99106246242847984</v>
      </c>
      <c r="BD684" s="40">
        <v>0.984410706326171</v>
      </c>
      <c r="BE684" s="40">
        <v>0.98474204807860588</v>
      </c>
      <c r="BF684" s="36">
        <v>128.56219722647819</v>
      </c>
      <c r="BG684" s="36">
        <v>112.01455332807151</v>
      </c>
      <c r="BH684" s="36">
        <v>361.00794240658394</v>
      </c>
      <c r="BJ684" s="41"/>
      <c r="BK684" s="41"/>
      <c r="BL684" s="35">
        <v>32</v>
      </c>
      <c r="BM684" s="35">
        <v>28</v>
      </c>
      <c r="BN684" s="35">
        <v>6</v>
      </c>
      <c r="BO684" s="35">
        <v>2496</v>
      </c>
      <c r="BP684" s="35">
        <v>1344</v>
      </c>
      <c r="BQ684" s="35">
        <v>144</v>
      </c>
      <c r="BR684" s="35">
        <v>3984</v>
      </c>
      <c r="BS684" s="34">
        <v>113.10521308581035</v>
      </c>
      <c r="BT684" s="35">
        <v>23</v>
      </c>
      <c r="BU684" s="35">
        <v>87</v>
      </c>
      <c r="BV684" s="35">
        <v>339</v>
      </c>
      <c r="BW684" s="35">
        <v>66</v>
      </c>
      <c r="BX684" s="37"/>
      <c r="BY684" s="40">
        <v>0.96176552729484122</v>
      </c>
      <c r="CA684" s="38">
        <v>8.8136520554483067E-2</v>
      </c>
      <c r="CB684" s="38">
        <v>9.5819431947117964E-2</v>
      </c>
      <c r="CC684" s="36">
        <v>48.474952717622124</v>
      </c>
      <c r="CD684" s="36">
        <v>50.952522761216343</v>
      </c>
      <c r="CE684" s="35">
        <v>127.74116388139659</v>
      </c>
      <c r="CF684" s="36">
        <v>59.465064002357089</v>
      </c>
      <c r="CG684" s="42">
        <v>0.96176552729484122</v>
      </c>
      <c r="CH684" s="35">
        <v>3602.9233806321549</v>
      </c>
      <c r="CI684" s="42">
        <v>0.98268553923076185</v>
      </c>
      <c r="CJ684" s="42">
        <v>0.98792263417976123</v>
      </c>
      <c r="CK684" s="43">
        <v>0.84985768077560686</v>
      </c>
      <c r="CM684" s="39"/>
      <c r="CN684" s="35"/>
      <c r="CO684" s="42">
        <v>0.98443808103713237</v>
      </c>
      <c r="CQ684" s="37">
        <v>0.90221774455116832</v>
      </c>
    </row>
    <row r="685" spans="1:95" ht="11.25" customHeight="1">
      <c r="A685" s="33">
        <v>44045</v>
      </c>
      <c r="B685" s="34">
        <v>174.46453269322714</v>
      </c>
      <c r="C685" s="35">
        <v>150.67502635717392</v>
      </c>
      <c r="D685" s="35">
        <v>150.67502635717392</v>
      </c>
      <c r="E685" s="35">
        <v>138.91700968146324</v>
      </c>
      <c r="F685" s="34">
        <v>126.5507648785909</v>
      </c>
      <c r="G685" s="36">
        <v>13.592176904280981</v>
      </c>
      <c r="H685" s="34">
        <v>13.592176904280981</v>
      </c>
      <c r="I685" s="34">
        <v>3434.4787216186523</v>
      </c>
      <c r="J685" s="35">
        <v>1158.6193277749671</v>
      </c>
      <c r="K685" s="35">
        <v>124.13778511874646</v>
      </c>
      <c r="L685" s="34">
        <v>606.11232376098633</v>
      </c>
      <c r="M685" s="34">
        <v>60.854890425999962</v>
      </c>
      <c r="N685" s="35">
        <v>21.207007269666654</v>
      </c>
      <c r="O685" s="35">
        <v>80.217810106999949</v>
      </c>
      <c r="P685" s="35">
        <v>312.5728462789998</v>
      </c>
      <c r="Q685" s="34">
        <v>8968.7791341145839</v>
      </c>
      <c r="R685" s="34">
        <v>355.5086094538371</v>
      </c>
      <c r="U685" s="36">
        <v>28.53819326118187</v>
      </c>
      <c r="V685" s="38">
        <v>0.89914309533633874</v>
      </c>
      <c r="W685" s="36">
        <v>51.645561444044155</v>
      </c>
      <c r="X685" s="35">
        <v>4040.5910453796387</v>
      </c>
      <c r="Y685" s="34">
        <v>2151.721608724939</v>
      </c>
      <c r="Z685" s="35">
        <v>1888.8694366546999</v>
      </c>
      <c r="AA685" s="34">
        <v>730.25010887973281</v>
      </c>
      <c r="AB685" s="34">
        <v>23.789506336053211</v>
      </c>
      <c r="AC685" s="34">
        <v>11.758016675710678</v>
      </c>
      <c r="AD685" s="34">
        <v>12.174790302912394</v>
      </c>
      <c r="AE685" s="39">
        <v>14.187175442142454</v>
      </c>
      <c r="AF685" s="39">
        <v>12.413778511874648</v>
      </c>
      <c r="AG685" s="39">
        <v>2.6600953954017101</v>
      </c>
      <c r="AH685" s="35">
        <v>3529.8658403709705</v>
      </c>
      <c r="AI685" s="35">
        <v>9003.0986866024687</v>
      </c>
      <c r="AJ685" s="35">
        <v>10783.004138187396</v>
      </c>
      <c r="AK685" s="35">
        <v>2365.3177511931885</v>
      </c>
      <c r="AL685" s="35">
        <v>5436.5759695582001</v>
      </c>
      <c r="AM685" s="35">
        <v>9839.592869503289</v>
      </c>
      <c r="AN685" s="38">
        <v>9.2937309546123115E-2</v>
      </c>
      <c r="AO685" s="38">
        <v>0.1068908645445933</v>
      </c>
      <c r="AP685" s="38">
        <v>3.3448745493980449E-2</v>
      </c>
      <c r="AQ685" s="36">
        <v>24.033894927681985</v>
      </c>
      <c r="AR685" s="36">
        <v>12.615794689464579</v>
      </c>
      <c r="AS685" s="36">
        <v>14.088969286415349</v>
      </c>
      <c r="AT685" s="36">
        <v>19.672187640871901</v>
      </c>
      <c r="AU685" s="36">
        <v>78.746829308862175</v>
      </c>
      <c r="AV685" s="36">
        <v>139.24567197442164</v>
      </c>
      <c r="AW685" s="36">
        <v>137.25704890130194</v>
      </c>
      <c r="AX685" s="36">
        <v>104.4220503177816</v>
      </c>
      <c r="AY685" s="36">
        <v>71.506610259624637</v>
      </c>
      <c r="AZ685" s="40">
        <v>0.99103418250720499</v>
      </c>
      <c r="BA685" s="40">
        <v>0.98524479184027314</v>
      </c>
      <c r="BB685" s="40">
        <v>0.96823315248664565</v>
      </c>
      <c r="BC685" s="40">
        <v>0.99168306768469128</v>
      </c>
      <c r="BD685" s="40">
        <v>0.98551536302448439</v>
      </c>
      <c r="BE685" s="40">
        <v>0.98584843155391133</v>
      </c>
      <c r="BF685" s="36">
        <v>129.11929620734949</v>
      </c>
      <c r="BG685" s="36">
        <v>112.26403726011381</v>
      </c>
      <c r="BH685" s="36">
        <v>358.75784944339875</v>
      </c>
      <c r="BJ685" s="41"/>
      <c r="BK685" s="41"/>
      <c r="BL685" s="35">
        <v>32</v>
      </c>
      <c r="BM685" s="35">
        <v>28</v>
      </c>
      <c r="BN685" s="35">
        <v>6</v>
      </c>
      <c r="BO685" s="35">
        <v>2496</v>
      </c>
      <c r="BP685" s="35">
        <v>1344</v>
      </c>
      <c r="BQ685" s="35">
        <v>144</v>
      </c>
      <c r="BR685" s="35">
        <v>3984</v>
      </c>
      <c r="BS685" s="34">
        <v>113.01886185010274</v>
      </c>
      <c r="BT685" s="35">
        <v>23</v>
      </c>
      <c r="BU685" s="35">
        <v>87</v>
      </c>
      <c r="BV685" s="35">
        <v>339</v>
      </c>
      <c r="BW685" s="35">
        <v>66</v>
      </c>
      <c r="BX685" s="37"/>
      <c r="BY685" s="40">
        <v>0.96337158818727098</v>
      </c>
      <c r="CA685" s="38">
        <v>8.7884276897290753E-2</v>
      </c>
      <c r="CB685" s="38">
        <v>9.5494343856975375E-2</v>
      </c>
      <c r="CC685" s="36">
        <v>47.722313314676278</v>
      </c>
      <c r="CD685" s="36">
        <v>50.738658903561912</v>
      </c>
      <c r="CE685" s="35">
        <v>126.69338822733401</v>
      </c>
      <c r="CF685" s="36">
        <v>56.328980732610191</v>
      </c>
      <c r="CG685" s="42">
        <v>0.96337158818727098</v>
      </c>
      <c r="CH685" s="35">
        <v>3671.55938335163</v>
      </c>
      <c r="CI685" s="42">
        <v>0.98342532856694587</v>
      </c>
      <c r="CJ685" s="42">
        <v>0.98877586041250032</v>
      </c>
      <c r="CK685" s="43">
        <v>0.84999414269997264</v>
      </c>
      <c r="CM685" s="39"/>
      <c r="CN685" s="35"/>
      <c r="CO685" s="42">
        <v>0.98525878937274725</v>
      </c>
      <c r="CQ685" s="37">
        <v>0.89914309533633874</v>
      </c>
    </row>
    <row r="686" spans="1:95" ht="11.25" customHeight="1">
      <c r="A686" s="33">
        <v>44044</v>
      </c>
      <c r="B686" s="34">
        <v>178.00549475351968</v>
      </c>
      <c r="C686" s="35">
        <v>153.81312346458435</v>
      </c>
      <c r="D686" s="35">
        <v>153.81312346458435</v>
      </c>
      <c r="E686" s="35">
        <v>141.99662074446678</v>
      </c>
      <c r="F686" s="34">
        <v>129.43537378311157</v>
      </c>
      <c r="G686" s="36">
        <v>13.697212278842926</v>
      </c>
      <c r="H686" s="34">
        <v>13.697212278842926</v>
      </c>
      <c r="I686" s="34">
        <v>3472.9785207112632</v>
      </c>
      <c r="J686" s="35">
        <v>1171.6072118062093</v>
      </c>
      <c r="K686" s="35">
        <v>125.52934412209385</v>
      </c>
      <c r="L686" s="34">
        <v>612.81140581766761</v>
      </c>
      <c r="M686" s="34">
        <v>63.251956860224404</v>
      </c>
      <c r="N686" s="35">
        <v>22.042348602805475</v>
      </c>
      <c r="O686" s="35">
        <v>83.377579497568533</v>
      </c>
      <c r="P686" s="35">
        <v>324.88505114569807</v>
      </c>
      <c r="Q686" s="34">
        <v>9461.3015848795567</v>
      </c>
      <c r="R686" s="34">
        <v>367.88823541005451</v>
      </c>
      <c r="U686" s="36">
        <v>28.493154667041924</v>
      </c>
      <c r="V686" s="38">
        <v>0.90034660091961949</v>
      </c>
      <c r="W686" s="36">
        <v>53.679873574878293</v>
      </c>
      <c r="X686" s="35">
        <v>4085.7899265289307</v>
      </c>
      <c r="Y686" s="34">
        <v>2175.8419647829601</v>
      </c>
      <c r="Z686" s="35">
        <v>1909.9479617459706</v>
      </c>
      <c r="AA686" s="34">
        <v>738.34074993976151</v>
      </c>
      <c r="AB686" s="34">
        <v>24.192371288935345</v>
      </c>
      <c r="AC686" s="34">
        <v>11.816502720117569</v>
      </c>
      <c r="AD686" s="34">
        <v>12.415067056814829</v>
      </c>
      <c r="AE686" s="39">
        <v>14.346210756810725</v>
      </c>
      <c r="AF686" s="39">
        <v>12.552934412209385</v>
      </c>
      <c r="AG686" s="39">
        <v>2.6899145169020109</v>
      </c>
      <c r="AH686" s="35">
        <v>3702.5965375740561</v>
      </c>
      <c r="AI686" s="35">
        <v>9445.6129330989097</v>
      </c>
      <c r="AJ686" s="35">
        <v>11313.918545671555</v>
      </c>
      <c r="AK686" s="35">
        <v>2480.9395000485747</v>
      </c>
      <c r="AL686" s="35">
        <v>5703.1094416239739</v>
      </c>
      <c r="AM686" s="35">
        <v>10323.627028954363</v>
      </c>
      <c r="AN686" s="38">
        <v>9.2315484747905047E-2</v>
      </c>
      <c r="AO686" s="38">
        <v>0.10651303635638859</v>
      </c>
      <c r="AP686" s="38">
        <v>3.3625169967991191E-2</v>
      </c>
      <c r="AQ686" s="36">
        <v>24.036762790343705</v>
      </c>
      <c r="AR686" s="36">
        <v>12.469656449357901</v>
      </c>
      <c r="AS686" s="36">
        <v>14.131777863301423</v>
      </c>
      <c r="AT686" s="36">
        <v>19.739067849466267</v>
      </c>
      <c r="AU686" s="36">
        <v>79.003711783070187</v>
      </c>
      <c r="AV686" s="36">
        <v>139.67773782510517</v>
      </c>
      <c r="AW686" s="36">
        <v>139.91761107298024</v>
      </c>
      <c r="AX686" s="36">
        <v>106.10900051505061</v>
      </c>
      <c r="AY686" s="36">
        <v>72.025075095902935</v>
      </c>
      <c r="AZ686" s="40">
        <v>0.99111532199702024</v>
      </c>
      <c r="BA686" s="40">
        <v>0.98538032973924028</v>
      </c>
      <c r="BB686" s="40">
        <v>0.96852995073974457</v>
      </c>
      <c r="BC686" s="40">
        <v>0.99204371253346579</v>
      </c>
      <c r="BD686" s="40">
        <v>0.98614725658138991</v>
      </c>
      <c r="BE686" s="40">
        <v>0.98647009065386082</v>
      </c>
      <c r="BF686" s="36">
        <v>129.98902657305626</v>
      </c>
      <c r="BG686" s="36">
        <v>112.66226567655488</v>
      </c>
      <c r="BH686" s="36">
        <v>356.87551948207727</v>
      </c>
      <c r="BJ686" s="41"/>
      <c r="BK686" s="41"/>
      <c r="BL686" s="35">
        <v>32</v>
      </c>
      <c r="BM686" s="35">
        <v>28</v>
      </c>
      <c r="BN686" s="35">
        <v>6</v>
      </c>
      <c r="BO686" s="35">
        <v>2496</v>
      </c>
      <c r="BP686" s="35">
        <v>1344</v>
      </c>
      <c r="BQ686" s="35">
        <v>144</v>
      </c>
      <c r="BR686" s="35">
        <v>3984</v>
      </c>
      <c r="BS686" s="34">
        <v>115.75608277320862</v>
      </c>
      <c r="BT686" s="35">
        <v>23</v>
      </c>
      <c r="BU686" s="35">
        <v>87</v>
      </c>
      <c r="BV686" s="35">
        <v>339</v>
      </c>
      <c r="BW686" s="35">
        <v>66</v>
      </c>
      <c r="BX686" s="37"/>
      <c r="BY686" s="40">
        <v>0.96370167079706404</v>
      </c>
      <c r="CA686" s="38">
        <v>8.7468250897833569E-2</v>
      </c>
      <c r="CB686" s="38">
        <v>9.4983683551492976E-2</v>
      </c>
      <c r="CC686" s="36">
        <v>48.423941065867744</v>
      </c>
      <c r="CD686" s="36">
        <v>50.63819710300303</v>
      </c>
      <c r="CE686" s="35">
        <v>128.86617776579217</v>
      </c>
      <c r="CF686" s="36">
        <v>56.514992385824108</v>
      </c>
      <c r="CG686" s="42">
        <v>0.96370167079706404</v>
      </c>
      <c r="CH686" s="35">
        <v>3851.4072223477142</v>
      </c>
      <c r="CI686" s="42">
        <v>0.98357692313261347</v>
      </c>
      <c r="CJ686" s="42">
        <v>0.98926506712806472</v>
      </c>
      <c r="CK686" s="43">
        <v>0.85001397114455191</v>
      </c>
      <c r="CM686" s="39"/>
      <c r="CN686" s="35"/>
      <c r="CO686" s="42">
        <v>0.98521011039926887</v>
      </c>
      <c r="CQ686" s="37">
        <v>0.90034660091961949</v>
      </c>
    </row>
    <row r="687" spans="1:95" ht="11.25" customHeight="1">
      <c r="A687" s="33">
        <v>44043</v>
      </c>
      <c r="B687" s="34">
        <v>178.07597732543945</v>
      </c>
      <c r="C687" s="35">
        <v>153.92277252674103</v>
      </c>
      <c r="D687" s="35">
        <v>153.92277252674103</v>
      </c>
      <c r="E687" s="35">
        <v>142.06954210003218</v>
      </c>
      <c r="F687" s="34">
        <v>129.45221471786499</v>
      </c>
      <c r="G687" s="36">
        <v>13.633569737275442</v>
      </c>
      <c r="H687" s="34">
        <v>13.633569737275442</v>
      </c>
      <c r="I687" s="34">
        <v>3471.6736323038735</v>
      </c>
      <c r="J687" s="35">
        <v>1171.1670084880539</v>
      </c>
      <c r="K687" s="35">
        <v>125.48217948086291</v>
      </c>
      <c r="L687" s="34">
        <v>612.35680389404297</v>
      </c>
      <c r="M687" s="34">
        <v>67.722329219182328</v>
      </c>
      <c r="N687" s="35">
        <v>23.600205636987784</v>
      </c>
      <c r="O687" s="35">
        <v>89.270343061649427</v>
      </c>
      <c r="P687" s="35">
        <v>347.8465091712547</v>
      </c>
      <c r="Q687" s="34">
        <v>9551.7443644205723</v>
      </c>
      <c r="R687" s="34">
        <v>367.96365229288739</v>
      </c>
      <c r="U687" s="36">
        <v>28.457358898939916</v>
      </c>
      <c r="V687" s="38">
        <v>0.90130452869479483</v>
      </c>
      <c r="W687" s="36">
        <v>57.47373284775076</v>
      </c>
      <c r="X687" s="35">
        <v>4084.0304361979165</v>
      </c>
      <c r="Y687" s="34">
        <v>2175.024444334957</v>
      </c>
      <c r="Z687" s="35">
        <v>1909.0059918629597</v>
      </c>
      <c r="AA687" s="34">
        <v>737.83898337490587</v>
      </c>
      <c r="AB687" s="34">
        <v>24.153204798698425</v>
      </c>
      <c r="AC687" s="34">
        <v>11.853230426708857</v>
      </c>
      <c r="AD687" s="34">
        <v>12.45331135392189</v>
      </c>
      <c r="AE687" s="39">
        <v>14.340820512098617</v>
      </c>
      <c r="AF687" s="39">
        <v>12.548217948086291</v>
      </c>
      <c r="AG687" s="39">
        <v>2.6889038460184906</v>
      </c>
      <c r="AH687" s="35">
        <v>3729.7982416309487</v>
      </c>
      <c r="AI687" s="35">
        <v>9508.3844431657635</v>
      </c>
      <c r="AJ687" s="35">
        <v>11385.532305106806</v>
      </c>
      <c r="AK687" s="35">
        <v>2499.674309625233</v>
      </c>
      <c r="AL687" s="35">
        <v>5743.316173630561</v>
      </c>
      <c r="AM687" s="35">
        <v>10390.651838817368</v>
      </c>
      <c r="AN687" s="38">
        <v>9.2334223937854634E-2</v>
      </c>
      <c r="AO687" s="38">
        <v>0.10660301865039121</v>
      </c>
      <c r="AP687" s="38">
        <v>3.3700606417202419E-2</v>
      </c>
      <c r="AQ687" s="36">
        <v>24.014076192543325</v>
      </c>
      <c r="AR687" s="36">
        <v>12.518649841781468</v>
      </c>
      <c r="AS687" s="36">
        <v>14.190374060219575</v>
      </c>
      <c r="AT687" s="36">
        <v>20.990168500829178</v>
      </c>
      <c r="AU687" s="36">
        <v>84.052960485886302</v>
      </c>
      <c r="AV687" s="36">
        <v>148.68708381414746</v>
      </c>
      <c r="AW687" s="36">
        <v>139.98543466887355</v>
      </c>
      <c r="AX687" s="36">
        <v>106.09235842326662</v>
      </c>
      <c r="AY687" s="36">
        <v>71.913282023442591</v>
      </c>
      <c r="AZ687" s="40">
        <v>0.99055868776739708</v>
      </c>
      <c r="BA687" s="40">
        <v>0.98445665529062831</v>
      </c>
      <c r="BB687" s="40">
        <v>0.96652312919659467</v>
      </c>
      <c r="BC687" s="40">
        <v>0.99160283864981758</v>
      </c>
      <c r="BD687" s="40">
        <v>0.9853650821328972</v>
      </c>
      <c r="BE687" s="40">
        <v>0.98569030257960499</v>
      </c>
      <c r="BF687" s="36">
        <v>129.96264535754995</v>
      </c>
      <c r="BG687" s="36">
        <v>112.56716884682668</v>
      </c>
      <c r="BH687" s="36">
        <v>356.07667860465028</v>
      </c>
      <c r="BJ687" s="41"/>
      <c r="BK687" s="41"/>
      <c r="BL687" s="35">
        <v>32</v>
      </c>
      <c r="BM687" s="35">
        <v>28</v>
      </c>
      <c r="BN687" s="35">
        <v>6</v>
      </c>
      <c r="BO687" s="35">
        <v>2496</v>
      </c>
      <c r="BP687" s="35">
        <v>1344</v>
      </c>
      <c r="BQ687" s="35">
        <v>144</v>
      </c>
      <c r="BR687" s="35">
        <v>3984</v>
      </c>
      <c r="BS687" s="34">
        <v>115.88782866795857</v>
      </c>
      <c r="BT687" s="35">
        <v>23</v>
      </c>
      <c r="BU687" s="35">
        <v>87</v>
      </c>
      <c r="BV687" s="35">
        <v>339</v>
      </c>
      <c r="BW687" s="35">
        <v>66</v>
      </c>
      <c r="BX687" s="37"/>
      <c r="BY687" s="40">
        <v>0.96143364987869784</v>
      </c>
      <c r="CA687" s="38">
        <v>8.7518859442561991E-2</v>
      </c>
      <c r="CB687" s="38">
        <v>9.5028505858204854E-2</v>
      </c>
      <c r="CC687" s="36">
        <v>48.45974657932917</v>
      </c>
      <c r="CD687" s="36">
        <v>50.723100094544371</v>
      </c>
      <c r="CE687" s="35">
        <v>128.80883822563476</v>
      </c>
      <c r="CF687" s="36">
        <v>60.118094473044238</v>
      </c>
      <c r="CG687" s="42">
        <v>0.96143364987869784</v>
      </c>
      <c r="CH687" s="35">
        <v>3879.1309937183128</v>
      </c>
      <c r="CI687" s="42">
        <v>0.9825418813314506</v>
      </c>
      <c r="CJ687" s="42">
        <v>0.98866075079316906</v>
      </c>
      <c r="CK687" s="43">
        <v>0.8500606659376112</v>
      </c>
      <c r="CM687" s="39"/>
      <c r="CN687" s="35"/>
      <c r="CO687" s="42">
        <v>0.98426718393249435</v>
      </c>
      <c r="CQ687" s="37">
        <v>0.90130452869479483</v>
      </c>
    </row>
    <row r="688" spans="1:95" ht="11.25" customHeight="1">
      <c r="A688" s="33">
        <v>44042</v>
      </c>
      <c r="B688" s="34">
        <v>177.65369621912637</v>
      </c>
      <c r="C688" s="35">
        <v>153.65708742539087</v>
      </c>
      <c r="D688" s="35">
        <v>153.65708742539087</v>
      </c>
      <c r="E688" s="35">
        <v>141.93257366617519</v>
      </c>
      <c r="F688" s="34">
        <v>129.50495608647665</v>
      </c>
      <c r="G688" s="36">
        <v>13.604050298531851</v>
      </c>
      <c r="H688" s="34">
        <v>13.604050298531851</v>
      </c>
      <c r="I688" s="34">
        <v>3458.4689025878906</v>
      </c>
      <c r="J688" s="35">
        <v>1203.4988345956021</v>
      </c>
      <c r="K688" s="35">
        <v>138.03342870361823</v>
      </c>
      <c r="L688" s="34">
        <v>610.1467170715332</v>
      </c>
      <c r="M688" s="34">
        <v>68.77618821461995</v>
      </c>
      <c r="N688" s="35">
        <v>20.468720498127414</v>
      </c>
      <c r="O688" s="35">
        <v>65.461285366652774</v>
      </c>
      <c r="P688" s="35">
        <v>391.77002299324687</v>
      </c>
      <c r="Q688" s="34">
        <v>9630.3258056640625</v>
      </c>
      <c r="R688" s="34">
        <v>364.60749689737958</v>
      </c>
      <c r="U688" s="36">
        <v>28.343165715535481</v>
      </c>
      <c r="V688" s="38">
        <v>0.90436878773228269</v>
      </c>
      <c r="W688" s="36">
        <v>50.944776295937032</v>
      </c>
      <c r="X688" s="35">
        <v>4068.6156196594238</v>
      </c>
      <c r="Y688" s="34">
        <v>2116.9366392886704</v>
      </c>
      <c r="Z688" s="35">
        <v>1951.6789803707536</v>
      </c>
      <c r="AA688" s="34">
        <v>748.18014577515146</v>
      </c>
      <c r="AB688" s="34">
        <v>23.996608793735504</v>
      </c>
      <c r="AC688" s="34">
        <v>11.724513759215673</v>
      </c>
      <c r="AD688" s="34">
        <v>12.372272551059723</v>
      </c>
      <c r="AE688" s="39">
        <v>13.957823995309916</v>
      </c>
      <c r="AF688" s="39">
        <v>12.894630370667166</v>
      </c>
      <c r="AG688" s="39">
        <v>2.9578591865061048</v>
      </c>
      <c r="AH688" s="35">
        <v>3661.457227963097</v>
      </c>
      <c r="AI688" s="35">
        <v>9445.8621611380404</v>
      </c>
      <c r="AJ688" s="35">
        <v>11494.168489204505</v>
      </c>
      <c r="AK688" s="35">
        <v>2488.1946955614662</v>
      </c>
      <c r="AL688" s="35">
        <v>5666.4999969832279</v>
      </c>
      <c r="AM688" s="35">
        <v>10403.100096878245</v>
      </c>
      <c r="AN688" s="38">
        <v>9.0349834435860685E-2</v>
      </c>
      <c r="AO688" s="38">
        <v>0.10982188449654905</v>
      </c>
      <c r="AP688" s="38">
        <v>3.7122778084186146E-2</v>
      </c>
      <c r="AQ688" s="36">
        <v>23.69652987635677</v>
      </c>
      <c r="AR688" s="36">
        <v>12.019785230444283</v>
      </c>
      <c r="AS688" s="36">
        <v>13.971632846198412</v>
      </c>
      <c r="AT688" s="36">
        <v>17.861076467675932</v>
      </c>
      <c r="AU688" s="36">
        <v>64.413815940784758</v>
      </c>
      <c r="AV688" s="36">
        <v>184.61757706319378</v>
      </c>
      <c r="AW688" s="36">
        <v>139.71271164841008</v>
      </c>
      <c r="AX688" s="36">
        <v>106.18558668916832</v>
      </c>
      <c r="AY688" s="36">
        <v>72.058064208369075</v>
      </c>
      <c r="AZ688" s="40">
        <v>0.99177366605007222</v>
      </c>
      <c r="BA688" s="40">
        <v>0.98844766868410772</v>
      </c>
      <c r="BB688" s="40">
        <v>0.96234103110179536</v>
      </c>
      <c r="BC688" s="40">
        <v>0.99282167247621855</v>
      </c>
      <c r="BD688" s="40">
        <v>0.98863252166679993</v>
      </c>
      <c r="BE688" s="40">
        <v>0.98225359985543215</v>
      </c>
      <c r="BF688" s="36">
        <v>132.81706684829396</v>
      </c>
      <c r="BG688" s="36">
        <v>109.26783905604059</v>
      </c>
      <c r="BH688" s="36">
        <v>323.25166971035111</v>
      </c>
      <c r="BJ688" s="41"/>
      <c r="BK688" s="41"/>
      <c r="BL688" s="35">
        <v>32</v>
      </c>
      <c r="BM688" s="35">
        <v>29.5625</v>
      </c>
      <c r="BN688" s="35">
        <v>6.78125</v>
      </c>
      <c r="BO688" s="35">
        <v>2496</v>
      </c>
      <c r="BP688" s="35">
        <v>1419</v>
      </c>
      <c r="BQ688" s="35">
        <v>162.75</v>
      </c>
      <c r="BR688" s="35">
        <v>4077.75</v>
      </c>
      <c r="BS688" s="34">
        <v>115.84215490023296</v>
      </c>
      <c r="BT688" s="35">
        <v>19.875</v>
      </c>
      <c r="BU688" s="35">
        <v>63.5625</v>
      </c>
      <c r="BV688" s="35">
        <v>380.40625</v>
      </c>
      <c r="BW688" s="35">
        <v>66.78125</v>
      </c>
      <c r="BX688" s="37"/>
      <c r="BY688" s="40">
        <v>0.96107783907480837</v>
      </c>
      <c r="CA688" s="38">
        <v>8.8064561439013034E-2</v>
      </c>
      <c r="CB688" s="38">
        <v>9.50014525132028E-2</v>
      </c>
      <c r="CC688" s="36">
        <v>48.093395104010902</v>
      </c>
      <c r="CD688" s="36">
        <v>49.687947952999465</v>
      </c>
      <c r="CE688" s="35">
        <v>128.36139991839363</v>
      </c>
      <c r="CF688" s="36">
        <v>60.54485237495944</v>
      </c>
      <c r="CG688" s="42">
        <v>0.96107783907480837</v>
      </c>
      <c r="CH688" s="35">
        <v>3910.0979698626834</v>
      </c>
      <c r="CI688" s="42">
        <v>0.98241062276579338</v>
      </c>
      <c r="CJ688" s="42">
        <v>0.98979025259787889</v>
      </c>
      <c r="CK688" s="43">
        <v>0.85003579248840233</v>
      </c>
      <c r="CM688" s="39"/>
      <c r="CN688" s="35"/>
      <c r="CO688" s="42">
        <v>0.98415550202316171</v>
      </c>
      <c r="CQ688" s="37">
        <v>0.90436878773228269</v>
      </c>
    </row>
    <row r="689" spans="1:95" ht="11.25" customHeight="1">
      <c r="A689" s="33">
        <v>44041</v>
      </c>
      <c r="B689" s="34">
        <v>177.83714182000412</v>
      </c>
      <c r="C689" s="35">
        <v>153.87236324109529</v>
      </c>
      <c r="D689" s="35">
        <v>153.87236324109529</v>
      </c>
      <c r="E689" s="35">
        <v>142.01918888092041</v>
      </c>
      <c r="F689" s="34">
        <v>129.62784817344263</v>
      </c>
      <c r="G689" s="36">
        <v>13.717732871206183</v>
      </c>
      <c r="H689" s="34">
        <v>13.717732871206183</v>
      </c>
      <c r="I689" s="34">
        <v>3458.3386898643093</v>
      </c>
      <c r="J689" s="35">
        <v>1213.4521718822136</v>
      </c>
      <c r="K689" s="35">
        <v>141.56942005292495</v>
      </c>
      <c r="L689" s="34">
        <v>610.38421181126648</v>
      </c>
      <c r="M689" s="34">
        <v>71.321875281082953</v>
      </c>
      <c r="N689" s="35">
        <v>20.225606422993671</v>
      </c>
      <c r="O689" s="35">
        <v>60.676819268981021</v>
      </c>
      <c r="P689" s="35">
        <v>417.2861956743958</v>
      </c>
      <c r="Q689" s="34">
        <v>9720.8423314144729</v>
      </c>
      <c r="R689" s="34">
        <v>365.27809383994656</v>
      </c>
      <c r="U689" s="36">
        <v>28.338829588007041</v>
      </c>
      <c r="V689" s="38">
        <v>0.90448539427774177</v>
      </c>
      <c r="W689" s="36">
        <v>50.672956689186982</v>
      </c>
      <c r="X689" s="35">
        <v>4068.7229016755759</v>
      </c>
      <c r="Y689" s="34">
        <v>2103.3170979291708</v>
      </c>
      <c r="Z689" s="35">
        <v>1965.4058037464049</v>
      </c>
      <c r="AA689" s="34">
        <v>751.95363186419149</v>
      </c>
      <c r="AB689" s="34">
        <v>23.96477857890882</v>
      </c>
      <c r="AC689" s="34">
        <v>11.853174360174881</v>
      </c>
      <c r="AD689" s="34">
        <v>12.466401351125617</v>
      </c>
      <c r="AE689" s="39">
        <v>13.868024821511016</v>
      </c>
      <c r="AF689" s="39">
        <v>13.001273270166575</v>
      </c>
      <c r="AG689" s="39">
        <v>3.0336304297055348</v>
      </c>
      <c r="AH689" s="35">
        <v>3663.853026134932</v>
      </c>
      <c r="AI689" s="35">
        <v>9478.4163298008025</v>
      </c>
      <c r="AJ689" s="35">
        <v>11580.008922285811</v>
      </c>
      <c r="AK689" s="35">
        <v>2499.3586863251662</v>
      </c>
      <c r="AL689" s="35">
        <v>5676.880049639276</v>
      </c>
      <c r="AM689" s="35">
        <v>10459.161060806555</v>
      </c>
      <c r="AN689" s="38">
        <v>8.9761731342712425E-2</v>
      </c>
      <c r="AO689" s="38">
        <v>0.11078465509613361</v>
      </c>
      <c r="AP689" s="38">
        <v>3.8164275024784623E-2</v>
      </c>
      <c r="AQ689" s="36">
        <v>23.583760918449666</v>
      </c>
      <c r="AR689" s="36">
        <v>12.034486499617936</v>
      </c>
      <c r="AS689" s="36">
        <v>14.015803294848393</v>
      </c>
      <c r="AT689" s="36">
        <v>17.459312754800511</v>
      </c>
      <c r="AU689" s="36">
        <v>60.097369520213647</v>
      </c>
      <c r="AV689" s="36">
        <v>200.62403435000763</v>
      </c>
      <c r="AW689" s="36">
        <v>139.74135425983266</v>
      </c>
      <c r="AX689" s="36">
        <v>106.14702703795018</v>
      </c>
      <c r="AY689" s="36">
        <v>71.89641133031455</v>
      </c>
      <c r="AZ689" s="40">
        <v>0.99190768154500797</v>
      </c>
      <c r="BA689" s="40">
        <v>0.98931159039147987</v>
      </c>
      <c r="BB689" s="40">
        <v>0.96010328235234021</v>
      </c>
      <c r="BC689" s="40">
        <v>0.99301448293503192</v>
      </c>
      <c r="BD689" s="40">
        <v>0.98941366225907268</v>
      </c>
      <c r="BE689" s="40">
        <v>0.98081834353791497</v>
      </c>
      <c r="BF689" s="36">
        <v>133.68726093510512</v>
      </c>
      <c r="BG689" s="36">
        <v>108.31825029907775</v>
      </c>
      <c r="BH689" s="36">
        <v>314.43018352128962</v>
      </c>
      <c r="BJ689" s="41"/>
      <c r="BK689" s="41"/>
      <c r="BL689" s="35">
        <v>32</v>
      </c>
      <c r="BM689" s="35">
        <v>30</v>
      </c>
      <c r="BN689" s="35">
        <v>7</v>
      </c>
      <c r="BO689" s="35">
        <v>2496</v>
      </c>
      <c r="BP689" s="35">
        <v>1440</v>
      </c>
      <c r="BQ689" s="35">
        <v>168</v>
      </c>
      <c r="BR689" s="35">
        <v>4104</v>
      </c>
      <c r="BS689" s="34">
        <v>115.93114021702817</v>
      </c>
      <c r="BT689" s="35">
        <v>19</v>
      </c>
      <c r="BU689" s="35">
        <v>57</v>
      </c>
      <c r="BV689" s="35">
        <v>392</v>
      </c>
      <c r="BW689" s="35">
        <v>67</v>
      </c>
      <c r="BX689" s="37"/>
      <c r="BY689" s="40">
        <v>0.95993801438543225</v>
      </c>
      <c r="CA689" s="38">
        <v>8.8233473932938761E-2</v>
      </c>
      <c r="CB689" s="38">
        <v>9.5026019243178952E-2</v>
      </c>
      <c r="CC689" s="36">
        <v>48.284354290209322</v>
      </c>
      <c r="CD689" s="36">
        <v>49.634050712915993</v>
      </c>
      <c r="CE689" s="35">
        <v>128.20874585418991</v>
      </c>
      <c r="CF689" s="36">
        <v>62.313176705562476</v>
      </c>
      <c r="CG689" s="42">
        <v>0.95993801438543225</v>
      </c>
      <c r="CH689" s="35">
        <v>3940.1183262094719</v>
      </c>
      <c r="CI689" s="42">
        <v>0.98189854482119143</v>
      </c>
      <c r="CJ689" s="42">
        <v>0.9899108380151862</v>
      </c>
      <c r="CK689" s="43">
        <v>0.84998137583665401</v>
      </c>
      <c r="CM689" s="39"/>
      <c r="CN689" s="35"/>
      <c r="CO689" s="42">
        <v>0.98369273417123748</v>
      </c>
      <c r="CQ689" s="37">
        <v>0.90448539427774177</v>
      </c>
    </row>
    <row r="690" spans="1:95" ht="11.25" customHeight="1">
      <c r="A690" s="33">
        <v>44040</v>
      </c>
      <c r="B690" s="34">
        <v>178.31975587209067</v>
      </c>
      <c r="C690" s="35">
        <v>154.15952652692795</v>
      </c>
      <c r="D690" s="35">
        <v>154.15952652692795</v>
      </c>
      <c r="E690" s="35">
        <v>142.06887492537498</v>
      </c>
      <c r="F690" s="34">
        <v>129.51797389984131</v>
      </c>
      <c r="G690" s="36">
        <v>13.62614823381106</v>
      </c>
      <c r="H690" s="34">
        <v>13.62614823381106</v>
      </c>
      <c r="I690" s="34">
        <v>3469.8961817423501</v>
      </c>
      <c r="J690" s="35">
        <v>1217.5074321902982</v>
      </c>
      <c r="K690" s="35">
        <v>142.04253375553481</v>
      </c>
      <c r="L690" s="34">
        <v>612.68388493855798</v>
      </c>
      <c r="M690" s="34">
        <v>72.414259751637772</v>
      </c>
      <c r="N690" s="35">
        <v>20.535387093748025</v>
      </c>
      <c r="O690" s="35">
        <v>61.606161281244077</v>
      </c>
      <c r="P690" s="35">
        <v>423.67746003943296</v>
      </c>
      <c r="Q690" s="34">
        <v>9485.5199279785156</v>
      </c>
      <c r="R690" s="34">
        <v>367.89487902323407</v>
      </c>
      <c r="U690" s="36">
        <v>28.187287780973648</v>
      </c>
      <c r="V690" s="38">
        <v>0.90857221289547796</v>
      </c>
      <c r="W690" s="36">
        <v>51.449076929242516</v>
      </c>
      <c r="X690" s="35">
        <v>4082.5800666809082</v>
      </c>
      <c r="Y690" s="34">
        <v>2110.3462157965173</v>
      </c>
      <c r="Z690" s="35">
        <v>1972.2338508843909</v>
      </c>
      <c r="AA690" s="34">
        <v>754.72641869409279</v>
      </c>
      <c r="AB690" s="34">
        <v>24.160229345162708</v>
      </c>
      <c r="AC690" s="34">
        <v>12.090651601552963</v>
      </c>
      <c r="AD690" s="34">
        <v>12.453557759523392</v>
      </c>
      <c r="AE690" s="39">
        <v>13.91437065360341</v>
      </c>
      <c r="AF690" s="39">
        <v>13.044722487753196</v>
      </c>
      <c r="AG690" s="39">
        <v>3.0437685804757462</v>
      </c>
      <c r="AH690" s="35">
        <v>3562.6817728231572</v>
      </c>
      <c r="AI690" s="35">
        <v>9210.5370381629418</v>
      </c>
      <c r="AJ690" s="35">
        <v>11247.65247225979</v>
      </c>
      <c r="AK690" s="35">
        <v>2430.7871852849385</v>
      </c>
      <c r="AL690" s="35">
        <v>5518.5681220484284</v>
      </c>
      <c r="AM690" s="35">
        <v>10161.34513571867</v>
      </c>
      <c r="AN690" s="38">
        <v>8.9940307423287194E-2</v>
      </c>
      <c r="AO690" s="38">
        <v>0.110557032418724</v>
      </c>
      <c r="AP690" s="38">
        <v>3.7636411705035393E-2</v>
      </c>
      <c r="AQ690" s="36">
        <v>23.65436797174339</v>
      </c>
      <c r="AR690" s="36">
        <v>12.210825200261821</v>
      </c>
      <c r="AS690" s="36">
        <v>13.923527840609131</v>
      </c>
      <c r="AT690" s="36">
        <v>18.370331153748761</v>
      </c>
      <c r="AU690" s="36">
        <v>63.262589540093479</v>
      </c>
      <c r="AV690" s="36">
        <v>211.31814969638714</v>
      </c>
      <c r="AW690" s="36">
        <v>140.56223397474233</v>
      </c>
      <c r="AX690" s="36">
        <v>107.20324268850447</v>
      </c>
      <c r="AY690" s="36">
        <v>73.4789378004009</v>
      </c>
      <c r="AZ690" s="40">
        <v>0.99155196011478863</v>
      </c>
      <c r="BA690" s="40">
        <v>0.98883656776200557</v>
      </c>
      <c r="BB690" s="40">
        <v>0.9583049828166802</v>
      </c>
      <c r="BC690" s="40">
        <v>0.99244264110615865</v>
      </c>
      <c r="BD690" s="40">
        <v>0.98853641231910516</v>
      </c>
      <c r="BE690" s="40">
        <v>0.97920372284634116</v>
      </c>
      <c r="BF690" s="36">
        <v>133.4218254728022</v>
      </c>
      <c r="BG690" s="36">
        <v>108.54126361271319</v>
      </c>
      <c r="BH690" s="36">
        <v>318.84017249164361</v>
      </c>
      <c r="BJ690" s="41"/>
      <c r="BK690" s="41"/>
      <c r="BL690" s="35">
        <v>32</v>
      </c>
      <c r="BM690" s="35">
        <v>30</v>
      </c>
      <c r="BN690" s="35">
        <v>7</v>
      </c>
      <c r="BO690" s="35">
        <v>2496</v>
      </c>
      <c r="BP690" s="35">
        <v>1440</v>
      </c>
      <c r="BQ690" s="35">
        <v>168</v>
      </c>
      <c r="BR690" s="35">
        <v>4104</v>
      </c>
      <c r="BS690" s="34">
        <v>115.94401621818542</v>
      </c>
      <c r="BT690" s="35">
        <v>19</v>
      </c>
      <c r="BU690" s="35">
        <v>57</v>
      </c>
      <c r="BV690" s="35">
        <v>392</v>
      </c>
      <c r="BW690" s="35">
        <v>67</v>
      </c>
      <c r="BX690" s="37"/>
      <c r="BY690" s="40">
        <v>0.95818298707736771</v>
      </c>
      <c r="CA690" s="38">
        <v>8.8169036106906684E-2</v>
      </c>
      <c r="CB690" s="38">
        <v>9.5033150871816116E-2</v>
      </c>
      <c r="CC690" s="36">
        <v>48.70443870623906</v>
      </c>
      <c r="CD690" s="36">
        <v>49.788721012614346</v>
      </c>
      <c r="CE690" s="35">
        <v>129.33157426186358</v>
      </c>
      <c r="CF690" s="36">
        <v>65.587650986588329</v>
      </c>
      <c r="CG690" s="42">
        <v>0.95818298707736771</v>
      </c>
      <c r="CH690" s="35">
        <v>3830.6746815354973</v>
      </c>
      <c r="CI690" s="42">
        <v>0.98109621260696267</v>
      </c>
      <c r="CJ690" s="42">
        <v>0.98907442097273079</v>
      </c>
      <c r="CK690" s="43">
        <v>0.84992728251949179</v>
      </c>
      <c r="CM690" s="39"/>
      <c r="CN690" s="35"/>
      <c r="CO690" s="42">
        <v>0.98283580911343715</v>
      </c>
      <c r="CQ690" s="37">
        <v>0.90857221289547796</v>
      </c>
    </row>
    <row r="691" spans="1:95" ht="11.25" customHeight="1">
      <c r="A691" s="33">
        <v>44039</v>
      </c>
      <c r="B691" s="34">
        <v>176.18834575017294</v>
      </c>
      <c r="C691" s="35">
        <v>151.92541666825613</v>
      </c>
      <c r="D691" s="35">
        <v>151.92541666825613</v>
      </c>
      <c r="E691" s="35">
        <v>139.79111205538115</v>
      </c>
      <c r="F691" s="34">
        <v>127.25719141960144</v>
      </c>
      <c r="G691" s="36">
        <v>13.349216530720392</v>
      </c>
      <c r="H691" s="34">
        <v>13.349216530720392</v>
      </c>
      <c r="I691" s="34">
        <v>3469.701789855957</v>
      </c>
      <c r="J691" s="35">
        <v>1217.439224510862</v>
      </c>
      <c r="K691" s="35">
        <v>142.03457619293391</v>
      </c>
      <c r="L691" s="34">
        <v>612.87211163838708</v>
      </c>
      <c r="M691" s="34">
        <v>70.179259856541947</v>
      </c>
      <c r="N691" s="35">
        <v>19.901581153347717</v>
      </c>
      <c r="O691" s="35">
        <v>59.704743460043147</v>
      </c>
      <c r="P691" s="35">
        <v>410.6010427427529</v>
      </c>
      <c r="Q691" s="34">
        <v>9037.9877014160156</v>
      </c>
      <c r="R691" s="34">
        <v>362.05028120676678</v>
      </c>
      <c r="U691" s="36">
        <v>28.154797024197048</v>
      </c>
      <c r="V691" s="38">
        <v>0.90945137032648105</v>
      </c>
      <c r="W691" s="36">
        <v>49.861148226608314</v>
      </c>
      <c r="X691" s="35">
        <v>4082.5739014943442</v>
      </c>
      <c r="Y691" s="34">
        <v>2110.2279891521612</v>
      </c>
      <c r="Z691" s="35">
        <v>1972.3459123421831</v>
      </c>
      <c r="AA691" s="34">
        <v>754.90668783132105</v>
      </c>
      <c r="AB691" s="34">
        <v>24.262929081916809</v>
      </c>
      <c r="AC691" s="34">
        <v>12.134304612874985</v>
      </c>
      <c r="AD691" s="34">
        <v>12.492088655630747</v>
      </c>
      <c r="AE691" s="39">
        <v>13.913591137266996</v>
      </c>
      <c r="AF691" s="39">
        <v>13.043991691187808</v>
      </c>
      <c r="AG691" s="39">
        <v>3.0435980612771552</v>
      </c>
      <c r="AH691" s="35">
        <v>3407.605028884168</v>
      </c>
      <c r="AI691" s="35">
        <v>8806.769181125941</v>
      </c>
      <c r="AJ691" s="35">
        <v>10752.601207960783</v>
      </c>
      <c r="AK691" s="35">
        <v>2325.1602284183091</v>
      </c>
      <c r="AL691" s="35">
        <v>5277.6344691364275</v>
      </c>
      <c r="AM691" s="35">
        <v>9715.030953845262</v>
      </c>
      <c r="AN691" s="38">
        <v>9.0915432107288516E-2</v>
      </c>
      <c r="AO691" s="38">
        <v>0.11147287249273616</v>
      </c>
      <c r="AP691" s="38">
        <v>3.7581802277755913E-2</v>
      </c>
      <c r="AQ691" s="36">
        <v>23.754294222457347</v>
      </c>
      <c r="AR691" s="36">
        <v>12.252941766617123</v>
      </c>
      <c r="AS691" s="36">
        <v>13.960963001365849</v>
      </c>
      <c r="AT691" s="36">
        <v>18.629080780782516</v>
      </c>
      <c r="AU691" s="36">
        <v>64.167401667920004</v>
      </c>
      <c r="AV691" s="36">
        <v>214.39971400214833</v>
      </c>
      <c r="AW691" s="36">
        <v>139.18137144216934</v>
      </c>
      <c r="AX691" s="36">
        <v>106.41939920271632</v>
      </c>
      <c r="AY691" s="36">
        <v>73.65278565125837</v>
      </c>
      <c r="AZ691" s="40">
        <v>0.99144077001227315</v>
      </c>
      <c r="BA691" s="40">
        <v>0.98868721511328672</v>
      </c>
      <c r="BB691" s="40">
        <v>0.95773548795742791</v>
      </c>
      <c r="BC691" s="40">
        <v>0.99198804428482112</v>
      </c>
      <c r="BD691" s="40">
        <v>0.98784163586107177</v>
      </c>
      <c r="BE691" s="40">
        <v>0.97793113423717015</v>
      </c>
      <c r="BF691" s="36">
        <v>131.99079322241909</v>
      </c>
      <c r="BG691" s="36">
        <v>107.64950908376339</v>
      </c>
      <c r="BH691" s="36">
        <v>319.30347329570765</v>
      </c>
      <c r="BJ691" s="41"/>
      <c r="BK691" s="41"/>
      <c r="BL691" s="35">
        <v>32</v>
      </c>
      <c r="BM691" s="35">
        <v>30</v>
      </c>
      <c r="BN691" s="35">
        <v>7</v>
      </c>
      <c r="BO691" s="35">
        <v>2496</v>
      </c>
      <c r="BP691" s="35">
        <v>1440</v>
      </c>
      <c r="BQ691" s="35">
        <v>168</v>
      </c>
      <c r="BR691" s="35">
        <v>4104</v>
      </c>
      <c r="BS691" s="34">
        <v>113.90432492891948</v>
      </c>
      <c r="BT691" s="35">
        <v>19</v>
      </c>
      <c r="BU691" s="35">
        <v>57</v>
      </c>
      <c r="BV691" s="35">
        <v>392</v>
      </c>
      <c r="BW691" s="35">
        <v>67</v>
      </c>
      <c r="BX691" s="37"/>
      <c r="BY691" s="40">
        <v>0.95763519587551749</v>
      </c>
      <c r="CA691" s="38">
        <v>8.8960432257906549E-2</v>
      </c>
      <c r="CB691" s="38">
        <v>9.5945321079920848E-2</v>
      </c>
      <c r="CC691" s="36">
        <v>48.889322350422539</v>
      </c>
      <c r="CD691" s="36">
        <v>49.968198990440321</v>
      </c>
      <c r="CE691" s="35">
        <v>128.43943680499484</v>
      </c>
      <c r="CF691" s="36">
        <v>66.522210425067797</v>
      </c>
      <c r="CG691" s="42">
        <v>0.95763519587551749</v>
      </c>
      <c r="CH691" s="35">
        <v>3663.6254302959451</v>
      </c>
      <c r="CI691" s="42">
        <v>0.98084431359270452</v>
      </c>
      <c r="CJ691" s="42">
        <v>0.98841208798159719</v>
      </c>
      <c r="CK691" s="43">
        <v>0.84988095098191418</v>
      </c>
      <c r="CM691" s="39"/>
      <c r="CN691" s="35"/>
      <c r="CO691" s="42">
        <v>0.98259123629590805</v>
      </c>
      <c r="CQ691" s="37">
        <v>0.90945137032648105</v>
      </c>
    </row>
    <row r="692" spans="1:95" ht="11.25" customHeight="1">
      <c r="A692" s="33">
        <v>44038</v>
      </c>
      <c r="B692" s="34">
        <v>174.39076042175293</v>
      </c>
      <c r="C692" s="35">
        <v>150.62740912040076</v>
      </c>
      <c r="D692" s="35">
        <v>150.62740912040076</v>
      </c>
      <c r="E692" s="35">
        <v>138.69338977336884</v>
      </c>
      <c r="F692" s="34">
        <v>126.30083107948303</v>
      </c>
      <c r="G692" s="36">
        <v>13.439288020133972</v>
      </c>
      <c r="H692" s="34">
        <v>13.439288020133972</v>
      </c>
      <c r="I692" s="34">
        <v>3432.6688537597656</v>
      </c>
      <c r="J692" s="35">
        <v>1188.6773992938392</v>
      </c>
      <c r="K692" s="35">
        <v>141.51297460595933</v>
      </c>
      <c r="L692" s="34">
        <v>606.52887662251794</v>
      </c>
      <c r="M692" s="34">
        <v>71.548498908678695</v>
      </c>
      <c r="N692" s="35">
        <v>20.471702823935274</v>
      </c>
      <c r="O692" s="35">
        <v>67.95211868285223</v>
      </c>
      <c r="P692" s="35">
        <v>373.10139471009973</v>
      </c>
      <c r="Q692" s="34">
        <v>9142.4605509440098</v>
      </c>
      <c r="R692" s="34">
        <v>358.02916876475018</v>
      </c>
      <c r="U692" s="36">
        <v>28.242627647187973</v>
      </c>
      <c r="V692" s="38">
        <v>0.90707718017000394</v>
      </c>
      <c r="W692" s="36">
        <v>51.450681107053882</v>
      </c>
      <c r="X692" s="35">
        <v>4039.1977303822837</v>
      </c>
      <c r="Y692" s="34">
        <v>2102.4784798599671</v>
      </c>
      <c r="Z692" s="35">
        <v>1936.7192505223165</v>
      </c>
      <c r="AA692" s="34">
        <v>748.0418512284773</v>
      </c>
      <c r="AB692" s="34">
        <v>23.763351301352184</v>
      </c>
      <c r="AC692" s="34">
        <v>11.934019347031912</v>
      </c>
      <c r="AD692" s="34">
        <v>12.299838354190191</v>
      </c>
      <c r="AE692" s="39">
        <v>13.862495471604181</v>
      </c>
      <c r="AF692" s="39">
        <v>12.735829278148277</v>
      </c>
      <c r="AG692" s="39">
        <v>3.0324208844134142</v>
      </c>
      <c r="AH692" s="35">
        <v>3472.5814749343508</v>
      </c>
      <c r="AI692" s="35">
        <v>8882.7145605394726</v>
      </c>
      <c r="AJ692" s="35">
        <v>10868.144633627342</v>
      </c>
      <c r="AK692" s="35">
        <v>2359.7042614139291</v>
      </c>
      <c r="AL692" s="35">
        <v>5354.9130401327729</v>
      </c>
      <c r="AM692" s="35">
        <v>9808.766945522053</v>
      </c>
      <c r="AN692" s="38">
        <v>9.1533964271100554E-2</v>
      </c>
      <c r="AO692" s="38">
        <v>0.11024703951680222</v>
      </c>
      <c r="AP692" s="38">
        <v>3.8267377897278097E-2</v>
      </c>
      <c r="AQ692" s="36">
        <v>23.728066552893765</v>
      </c>
      <c r="AR692" s="36">
        <v>12.337915468062523</v>
      </c>
      <c r="AS692" s="36">
        <v>13.94764852288456</v>
      </c>
      <c r="AT692" s="36">
        <v>18.763768292438545</v>
      </c>
      <c r="AU692" s="36">
        <v>70.093376190913546</v>
      </c>
      <c r="AV692" s="36">
        <v>191.74662956209519</v>
      </c>
      <c r="AW692" s="36">
        <v>137.37363395799292</v>
      </c>
      <c r="AX692" s="36">
        <v>104.78630681950123</v>
      </c>
      <c r="AY692" s="36">
        <v>71.879494652232196</v>
      </c>
      <c r="AZ692" s="40">
        <v>0.99132446249358863</v>
      </c>
      <c r="BA692" s="40">
        <v>0.98731032265630081</v>
      </c>
      <c r="BB692" s="40">
        <v>0.96196245697524396</v>
      </c>
      <c r="BC692" s="40">
        <v>0.99204825426674637</v>
      </c>
      <c r="BD692" s="40">
        <v>0.98691045481680206</v>
      </c>
      <c r="BE692" s="40">
        <v>0.9804515052068159</v>
      </c>
      <c r="BF692" s="36">
        <v>131.09887783794682</v>
      </c>
      <c r="BG692" s="36">
        <v>108.84646020967428</v>
      </c>
      <c r="BH692" s="36">
        <v>313.58302186817826</v>
      </c>
      <c r="BJ692" s="41"/>
      <c r="BK692" s="41"/>
      <c r="BL692" s="35">
        <v>32</v>
      </c>
      <c r="BM692" s="35">
        <v>29.399218757947285</v>
      </c>
      <c r="BN692" s="35">
        <v>7</v>
      </c>
      <c r="BO692" s="35">
        <v>2496</v>
      </c>
      <c r="BP692" s="35">
        <v>1411.1625003814697</v>
      </c>
      <c r="BQ692" s="35">
        <v>168</v>
      </c>
      <c r="BR692" s="35">
        <v>4075.1625003814697</v>
      </c>
      <c r="BS692" s="34">
        <v>112.90879813830058</v>
      </c>
      <c r="BT692" s="35">
        <v>20.8125</v>
      </c>
      <c r="BU692" s="35">
        <v>69.083333333333329</v>
      </c>
      <c r="BV692" s="35">
        <v>379.3125</v>
      </c>
      <c r="BW692" s="35">
        <v>72.739583333333329</v>
      </c>
      <c r="BX692" s="37"/>
      <c r="BY692" s="40">
        <v>0.9573021521816375</v>
      </c>
      <c r="CA692" s="38">
        <v>8.89994945299135E-2</v>
      </c>
      <c r="CB692" s="38">
        <v>9.5818064240393686E-2</v>
      </c>
      <c r="CC692" s="36">
        <v>47.997209002574287</v>
      </c>
      <c r="CD692" s="36">
        <v>50.013630543840847</v>
      </c>
      <c r="CE692" s="35">
        <v>126.52065754842104</v>
      </c>
      <c r="CF692" s="36">
        <v>66.191861629950239</v>
      </c>
      <c r="CG692" s="42">
        <v>0.9573021521816375</v>
      </c>
      <c r="CH692" s="35">
        <v>3703.9865666615788</v>
      </c>
      <c r="CI692" s="42">
        <v>0.98068338056280657</v>
      </c>
      <c r="CJ692" s="42">
        <v>0.98854867859317541</v>
      </c>
      <c r="CK692" s="43">
        <v>0.84983927078877763</v>
      </c>
      <c r="CM692" s="39"/>
      <c r="CN692" s="35"/>
      <c r="CO692" s="42">
        <v>0.98267768808512834</v>
      </c>
      <c r="CQ692" s="37">
        <v>0.90707718017000394</v>
      </c>
    </row>
    <row r="693" spans="1:95" ht="11.25" customHeight="1">
      <c r="A693" s="33">
        <v>44037</v>
      </c>
      <c r="B693" s="34">
        <v>176.98442824681601</v>
      </c>
      <c r="C693" s="35">
        <v>153.14141492048901</v>
      </c>
      <c r="D693" s="35">
        <v>153.14141492048901</v>
      </c>
      <c r="E693" s="35">
        <v>141.25957796971005</v>
      </c>
      <c r="F693" s="34">
        <v>128.71746031443277</v>
      </c>
      <c r="G693" s="36">
        <v>13.617963085571924</v>
      </c>
      <c r="H693" s="34">
        <v>13.617963085571924</v>
      </c>
      <c r="I693" s="34">
        <v>3453.3470815022788</v>
      </c>
      <c r="J693" s="35">
        <v>1158.0086021804048</v>
      </c>
      <c r="K693" s="35">
        <v>144.75107527255059</v>
      </c>
      <c r="L693" s="34">
        <v>609.92406908671057</v>
      </c>
      <c r="M693" s="34">
        <v>76.55765287081401</v>
      </c>
      <c r="N693" s="35">
        <v>22.255131648492448</v>
      </c>
      <c r="O693" s="35">
        <v>86.349910796150681</v>
      </c>
      <c r="P693" s="35">
        <v>311.57184307889423</v>
      </c>
      <c r="Q693" s="34">
        <v>9729.0796305338536</v>
      </c>
      <c r="R693" s="34">
        <v>372.80014419555664</v>
      </c>
      <c r="U693" s="36">
        <v>28.316953093917277</v>
      </c>
      <c r="V693" s="38">
        <v>0.90507397447821092</v>
      </c>
      <c r="W693" s="36">
        <v>55.875039506466535</v>
      </c>
      <c r="X693" s="35">
        <v>4063.2711505889893</v>
      </c>
      <c r="Y693" s="34">
        <v>2150.5874040493231</v>
      </c>
      <c r="Z693" s="35">
        <v>1912.6837465396661</v>
      </c>
      <c r="AA693" s="34">
        <v>754.67514435926114</v>
      </c>
      <c r="AB693" s="34">
        <v>23.843013326327007</v>
      </c>
      <c r="AC693" s="34">
        <v>11.881836950778961</v>
      </c>
      <c r="AD693" s="34">
        <v>12.50284923116366</v>
      </c>
      <c r="AE693" s="39">
        <v>14.179697169555975</v>
      </c>
      <c r="AF693" s="39">
        <v>12.407235023361478</v>
      </c>
      <c r="AG693" s="39">
        <v>3.1018087558403695</v>
      </c>
      <c r="AH693" s="35">
        <v>3738.9560329226906</v>
      </c>
      <c r="AI693" s="35">
        <v>9343.6845593809358</v>
      </c>
      <c r="AJ693" s="35">
        <v>11487.243231569897</v>
      </c>
      <c r="AK693" s="35">
        <v>2514.9918202404606</v>
      </c>
      <c r="AL693" s="35">
        <v>5708.9898106419432</v>
      </c>
      <c r="AM693" s="35">
        <v>10341.781481561711</v>
      </c>
      <c r="AN693" s="38">
        <v>9.2341035647122663E-2</v>
      </c>
      <c r="AO693" s="38">
        <v>0.10647137991554234</v>
      </c>
      <c r="AP693" s="38">
        <v>3.9418502920257566E-2</v>
      </c>
      <c r="AQ693" s="36">
        <v>23.807383711252793</v>
      </c>
      <c r="AR693" s="36">
        <v>12.404376263093576</v>
      </c>
      <c r="AS693" s="36">
        <v>14.021853958310125</v>
      </c>
      <c r="AT693" s="36">
        <v>19.533615490791362</v>
      </c>
      <c r="AU693" s="36">
        <v>81.211333305141395</v>
      </c>
      <c r="AV693" s="36">
        <v>155.00421311168662</v>
      </c>
      <c r="AW693" s="36">
        <v>138.98127505512073</v>
      </c>
      <c r="AX693" s="36">
        <v>105.46933386029865</v>
      </c>
      <c r="AY693" s="36">
        <v>71.219507864085415</v>
      </c>
      <c r="AZ693" s="40">
        <v>0.99115101231368441</v>
      </c>
      <c r="BA693" s="40">
        <v>0.98487474778196515</v>
      </c>
      <c r="BB693" s="40">
        <v>0.9698725172607453</v>
      </c>
      <c r="BC693" s="40">
        <v>0.99223312961354926</v>
      </c>
      <c r="BD693" s="40">
        <v>0.98577483302671909</v>
      </c>
      <c r="BE693" s="40">
        <v>0.98501184603561365</v>
      </c>
      <c r="BF693" s="36">
        <v>129.95305841985018</v>
      </c>
      <c r="BG693" s="36">
        <v>112.70634427316443</v>
      </c>
      <c r="BH693" s="36">
        <v>304.4255644176958</v>
      </c>
      <c r="BJ693" s="41"/>
      <c r="BK693" s="41"/>
      <c r="BL693" s="35">
        <v>32</v>
      </c>
      <c r="BM693" s="35">
        <v>28</v>
      </c>
      <c r="BN693" s="35">
        <v>7</v>
      </c>
      <c r="BO693" s="35">
        <v>2496</v>
      </c>
      <c r="BP693" s="35">
        <v>1344</v>
      </c>
      <c r="BQ693" s="35">
        <v>168</v>
      </c>
      <c r="BR693" s="35">
        <v>4008</v>
      </c>
      <c r="BS693" s="34">
        <v>115.12937307357788</v>
      </c>
      <c r="BT693" s="35">
        <v>25</v>
      </c>
      <c r="BU693" s="35">
        <v>97</v>
      </c>
      <c r="BV693" s="35">
        <v>350</v>
      </c>
      <c r="BW693" s="35">
        <v>86</v>
      </c>
      <c r="BX693" s="37"/>
      <c r="BY693" s="40">
        <v>0.95679101938190791</v>
      </c>
      <c r="CA693" s="38">
        <v>8.8395140576718531E-2</v>
      </c>
      <c r="CB693" s="38">
        <v>9.486104492822113E-2</v>
      </c>
      <c r="CC693" s="36">
        <v>48.22769950826963</v>
      </c>
      <c r="CD693" s="36">
        <v>50.233613932656496</v>
      </c>
      <c r="CE693" s="35">
        <v>127.58851486576422</v>
      </c>
      <c r="CF693" s="36">
        <v>67.278777111225011</v>
      </c>
      <c r="CG693" s="42">
        <v>0.95679101938190791</v>
      </c>
      <c r="CH693" s="35">
        <v>3914.1020902508303</v>
      </c>
      <c r="CI693" s="42">
        <v>0.98044055798608265</v>
      </c>
      <c r="CJ693" s="42">
        <v>0.98901106933329386</v>
      </c>
      <c r="CK693" s="43">
        <v>0.84989333803177292</v>
      </c>
      <c r="CM693" s="39"/>
      <c r="CN693" s="35"/>
      <c r="CO693" s="42">
        <v>0.98239324391739968</v>
      </c>
      <c r="CQ693" s="37">
        <v>0.90507397447821092</v>
      </c>
    </row>
    <row r="694" spans="1:95" ht="11.25" customHeight="1">
      <c r="A694" s="33">
        <v>44036</v>
      </c>
      <c r="B694" s="34">
        <v>176.6357887463692</v>
      </c>
      <c r="C694" s="35">
        <v>153.08692117837759</v>
      </c>
      <c r="D694" s="35">
        <v>153.08692117837759</v>
      </c>
      <c r="E694" s="35">
        <v>141.26100387328711</v>
      </c>
      <c r="F694" s="34">
        <v>128.97523968036359</v>
      </c>
      <c r="G694" s="36">
        <v>13.65616602775378</v>
      </c>
      <c r="H694" s="34">
        <v>13.65616602775378</v>
      </c>
      <c r="I694" s="34">
        <v>3436.7568547175479</v>
      </c>
      <c r="J694" s="35">
        <v>1152.4454123603753</v>
      </c>
      <c r="K694" s="35">
        <v>144.05567654504691</v>
      </c>
      <c r="L694" s="34">
        <v>606.25005321013623</v>
      </c>
      <c r="M694" s="34">
        <v>76.35012113131009</v>
      </c>
      <c r="N694" s="35">
        <v>22.194802654450609</v>
      </c>
      <c r="O694" s="35">
        <v>86.115834299268357</v>
      </c>
      <c r="P694" s="35">
        <v>310.72723716230854</v>
      </c>
      <c r="Q694" s="34">
        <v>9797.8569961939102</v>
      </c>
      <c r="R694" s="34">
        <v>376.26641728327826</v>
      </c>
      <c r="U694" s="36">
        <v>28.299337092453875</v>
      </c>
      <c r="V694" s="38">
        <v>0.90554826801225108</v>
      </c>
      <c r="W694" s="36">
        <v>55.723573993760787</v>
      </c>
      <c r="X694" s="35">
        <v>4043.0069079276841</v>
      </c>
      <c r="Y694" s="34">
        <v>2140.2557658121259</v>
      </c>
      <c r="Z694" s="35">
        <v>1902.7511421155584</v>
      </c>
      <c r="AA694" s="34">
        <v>750.30572975518317</v>
      </c>
      <c r="AB694" s="34">
        <v>23.5488675679916</v>
      </c>
      <c r="AC694" s="34">
        <v>11.825917305090488</v>
      </c>
      <c r="AD694" s="34">
        <v>12.291562202649239</v>
      </c>
      <c r="AE694" s="39">
        <v>14.111576477882148</v>
      </c>
      <c r="AF694" s="39">
        <v>12.347629418146878</v>
      </c>
      <c r="AG694" s="39">
        <v>3.0869073545367196</v>
      </c>
      <c r="AH694" s="35">
        <v>3764.696675006694</v>
      </c>
      <c r="AI694" s="35">
        <v>9414.878255325033</v>
      </c>
      <c r="AJ694" s="35">
        <v>11578.184678714524</v>
      </c>
      <c r="AK694" s="35">
        <v>2531.9254459900808</v>
      </c>
      <c r="AL694" s="35">
        <v>5750.0747241764102</v>
      </c>
      <c r="AM694" s="35">
        <v>10422.064338238517</v>
      </c>
      <c r="AN694" s="38">
        <v>9.2160918144265289E-2</v>
      </c>
      <c r="AO694" s="38">
        <v>0.10628884784793269</v>
      </c>
      <c r="AP694" s="38">
        <v>3.9423636618376036E-2</v>
      </c>
      <c r="AQ694" s="36">
        <v>23.693033868276679</v>
      </c>
      <c r="AR694" s="36">
        <v>12.445963451405891</v>
      </c>
      <c r="AS694" s="36">
        <v>13.907680909373246</v>
      </c>
      <c r="AT694" s="36">
        <v>19.267506912300547</v>
      </c>
      <c r="AU694" s="36">
        <v>80.068122596532376</v>
      </c>
      <c r="AV694" s="36">
        <v>152.73632448996059</v>
      </c>
      <c r="AW694" s="36">
        <v>138.65653571794147</v>
      </c>
      <c r="AX694" s="36">
        <v>105.19800204869284</v>
      </c>
      <c r="AY694" s="36">
        <v>70.905270243690524</v>
      </c>
      <c r="AZ694" s="40">
        <v>0.99123402204057731</v>
      </c>
      <c r="BA694" s="40">
        <v>0.98502352779222313</v>
      </c>
      <c r="BB694" s="40">
        <v>0.97018563433520055</v>
      </c>
      <c r="BC694" s="40">
        <v>0.99239017604455315</v>
      </c>
      <c r="BD694" s="40">
        <v>0.98607529007233885</v>
      </c>
      <c r="BE694" s="40">
        <v>0.98534490677345254</v>
      </c>
      <c r="BF694" s="36">
        <v>130.20703614536092</v>
      </c>
      <c r="BG694" s="36">
        <v>112.89989724197956</v>
      </c>
      <c r="BH694" s="36">
        <v>304.38592249012851</v>
      </c>
      <c r="BJ694" s="41"/>
      <c r="BK694" s="41"/>
      <c r="BL694" s="35">
        <v>32</v>
      </c>
      <c r="BM694" s="35">
        <v>28</v>
      </c>
      <c r="BN694" s="35">
        <v>7</v>
      </c>
      <c r="BO694" s="35">
        <v>2496</v>
      </c>
      <c r="BP694" s="35">
        <v>1344</v>
      </c>
      <c r="BQ694" s="35">
        <v>168</v>
      </c>
      <c r="BR694" s="35">
        <v>4008</v>
      </c>
      <c r="BS694" s="34">
        <v>115.24388063870944</v>
      </c>
      <c r="BT694" s="35">
        <v>25</v>
      </c>
      <c r="BU694" s="35">
        <v>97</v>
      </c>
      <c r="BV694" s="35">
        <v>350</v>
      </c>
      <c r="BW694" s="35">
        <v>86</v>
      </c>
      <c r="BX694" s="37"/>
      <c r="BY694" s="40">
        <v>0.95719132751787828</v>
      </c>
      <c r="CA694" s="38">
        <v>8.8243890605296568E-2</v>
      </c>
      <c r="CB694" s="38">
        <v>9.4687882771356022E-2</v>
      </c>
      <c r="CC694" s="36">
        <v>47.666347075731331</v>
      </c>
      <c r="CD694" s="36">
        <v>50.046678229055821</v>
      </c>
      <c r="CE694" s="35">
        <v>127.17636822814805</v>
      </c>
      <c r="CF694" s="36">
        <v>66.339777737710293</v>
      </c>
      <c r="CG694" s="42">
        <v>0.95719132751787828</v>
      </c>
      <c r="CH694" s="35">
        <v>3941.7897084102815</v>
      </c>
      <c r="CI694" s="42">
        <v>0.980630595039505</v>
      </c>
      <c r="CJ694" s="42">
        <v>0.98924216945006849</v>
      </c>
      <c r="CK694" s="43">
        <v>0.85004971126282824</v>
      </c>
      <c r="CM694" s="39"/>
      <c r="CN694" s="35"/>
      <c r="CO694" s="42">
        <v>0.98263897865933547</v>
      </c>
      <c r="CQ694" s="37">
        <v>0.90554826801225108</v>
      </c>
    </row>
    <row r="695" spans="1:95" ht="11.25" customHeight="1">
      <c r="A695" s="33">
        <v>44035</v>
      </c>
      <c r="B695" s="34">
        <v>177.59245920181274</v>
      </c>
      <c r="C695" s="35">
        <v>153.91346379121146</v>
      </c>
      <c r="D695" s="35">
        <v>153.91346379121146</v>
      </c>
      <c r="E695" s="35">
        <v>142.03328592578572</v>
      </c>
      <c r="F695" s="34">
        <v>129.55092191696167</v>
      </c>
      <c r="G695" s="36">
        <v>13.515826165676117</v>
      </c>
      <c r="H695" s="34">
        <v>13.515826165676117</v>
      </c>
      <c r="I695" s="34">
        <v>3449.901781717936</v>
      </c>
      <c r="J695" s="35">
        <v>1156.8532920730804</v>
      </c>
      <c r="K695" s="35">
        <v>144.60666150913505</v>
      </c>
      <c r="L695" s="34">
        <v>609.17060979207361</v>
      </c>
      <c r="M695" s="34">
        <v>77.683574994405106</v>
      </c>
      <c r="N695" s="35">
        <v>22.582434591396833</v>
      </c>
      <c r="O695" s="35">
        <v>87.619846214619713</v>
      </c>
      <c r="P695" s="35">
        <v>316.15408427955566</v>
      </c>
      <c r="Q695" s="34">
        <v>9887.1876627604161</v>
      </c>
      <c r="R695" s="34">
        <v>379.60325717926025</v>
      </c>
      <c r="U695" s="36">
        <v>28.219787544674343</v>
      </c>
      <c r="V695" s="38">
        <v>0.90769385143737824</v>
      </c>
      <c r="W695" s="36">
        <v>56.696785481921353</v>
      </c>
      <c r="X695" s="35">
        <v>4059.0723915100098</v>
      </c>
      <c r="Y695" s="34">
        <v>2148.4418281357207</v>
      </c>
      <c r="Z695" s="35">
        <v>1910.6305633742891</v>
      </c>
      <c r="AA695" s="34">
        <v>753.77727130120866</v>
      </c>
      <c r="AB695" s="34">
        <v>23.678995410601299</v>
      </c>
      <c r="AC695" s="34">
        <v>11.880177865425745</v>
      </c>
      <c r="AD695" s="34">
        <v>12.498447974522909</v>
      </c>
      <c r="AE695" s="39">
        <v>14.165550515180577</v>
      </c>
      <c r="AF695" s="39">
        <v>12.394856700783006</v>
      </c>
      <c r="AG695" s="39">
        <v>3.0987141751957514</v>
      </c>
      <c r="AH695" s="35">
        <v>3792.1537021412287</v>
      </c>
      <c r="AI695" s="35">
        <v>9477.6557065023517</v>
      </c>
      <c r="AJ695" s="35">
        <v>11652.439162408667</v>
      </c>
      <c r="AK695" s="35">
        <v>2550.7226835839592</v>
      </c>
      <c r="AL695" s="35">
        <v>5790.4842166197568</v>
      </c>
      <c r="AM695" s="35">
        <v>10490.276522583597</v>
      </c>
      <c r="AN695" s="38">
        <v>9.2108248961039821E-2</v>
      </c>
      <c r="AO695" s="38">
        <v>0.10619588955559048</v>
      </c>
      <c r="AP695" s="38">
        <v>3.939020499233456E-2</v>
      </c>
      <c r="AQ695" s="36">
        <v>23.680762789350634</v>
      </c>
      <c r="AR695" s="36">
        <v>12.423255379594167</v>
      </c>
      <c r="AS695" s="36">
        <v>14.042399806375014</v>
      </c>
      <c r="AT695" s="36">
        <v>19.580256578787239</v>
      </c>
      <c r="AU695" s="36">
        <v>81.399818725107224</v>
      </c>
      <c r="AV695" s="36">
        <v>155.35110074446024</v>
      </c>
      <c r="AW695" s="36">
        <v>139.5964340858732</v>
      </c>
      <c r="AX695" s="36">
        <v>105.94322684079677</v>
      </c>
      <c r="AY695" s="36">
        <v>71.405665564177355</v>
      </c>
      <c r="AZ695" s="40">
        <v>0.99114665238336808</v>
      </c>
      <c r="BA695" s="40">
        <v>0.98486830411122883</v>
      </c>
      <c r="BB695" s="40">
        <v>0.96986217821818765</v>
      </c>
      <c r="BC695" s="40">
        <v>0.992323643528635</v>
      </c>
      <c r="BD695" s="40">
        <v>0.98594248500125869</v>
      </c>
      <c r="BE695" s="40">
        <v>0.98519094321202905</v>
      </c>
      <c r="BF695" s="36">
        <v>130.28149091267375</v>
      </c>
      <c r="BG695" s="36">
        <v>112.9987238698005</v>
      </c>
      <c r="BH695" s="36">
        <v>304.64426377916112</v>
      </c>
      <c r="BJ695" s="41"/>
      <c r="BK695" s="41"/>
      <c r="BL695" s="35">
        <v>32</v>
      </c>
      <c r="BM695" s="35">
        <v>28</v>
      </c>
      <c r="BN695" s="35">
        <v>7</v>
      </c>
      <c r="BO695" s="35">
        <v>2496</v>
      </c>
      <c r="BP695" s="35">
        <v>1344</v>
      </c>
      <c r="BQ695" s="35">
        <v>168</v>
      </c>
      <c r="BR695" s="35">
        <v>4008</v>
      </c>
      <c r="BS695" s="34">
        <v>116.02576462427776</v>
      </c>
      <c r="BT695" s="35">
        <v>25</v>
      </c>
      <c r="BU695" s="35">
        <v>97</v>
      </c>
      <c r="BV695" s="35">
        <v>350</v>
      </c>
      <c r="BW695" s="35">
        <v>86</v>
      </c>
      <c r="BX695" s="37"/>
      <c r="BY695" s="40">
        <v>0.95676903829136706</v>
      </c>
      <c r="CA695" s="38">
        <v>8.818140691630319E-2</v>
      </c>
      <c r="CB695" s="38">
        <v>9.4622509832380547E-2</v>
      </c>
      <c r="CC695" s="36">
        <v>48.057621250549957</v>
      </c>
      <c r="CD695" s="36">
        <v>50.146417975319821</v>
      </c>
      <c r="CE695" s="35">
        <v>128.00287307171607</v>
      </c>
      <c r="CF695" s="36">
        <v>67.436106119044823</v>
      </c>
      <c r="CG695" s="42">
        <v>0.95676903829136706</v>
      </c>
      <c r="CH695" s="35">
        <v>3969.9054543803795</v>
      </c>
      <c r="CI695" s="42">
        <v>0.98043188285285499</v>
      </c>
      <c r="CJ695" s="42">
        <v>0.98914044074921759</v>
      </c>
      <c r="CK695" s="43">
        <v>0.84992368919898542</v>
      </c>
      <c r="CM695" s="39"/>
      <c r="CN695" s="35"/>
      <c r="CO695" s="42">
        <v>0.9823520711496363</v>
      </c>
      <c r="CQ695" s="37">
        <v>0.90769385143737824</v>
      </c>
    </row>
    <row r="696" spans="1:95" ht="11.25" customHeight="1">
      <c r="A696" s="33">
        <v>44034</v>
      </c>
      <c r="B696" s="34">
        <v>176.6075037320455</v>
      </c>
      <c r="C696" s="35">
        <v>153.00467020273209</v>
      </c>
      <c r="D696" s="35">
        <v>153.00467020273209</v>
      </c>
      <c r="E696" s="35">
        <v>141.11767968535423</v>
      </c>
      <c r="F696" s="34">
        <v>128.68020884195963</v>
      </c>
      <c r="G696" s="36">
        <v>13.693257590134939</v>
      </c>
      <c r="H696" s="34">
        <v>13.693257590134939</v>
      </c>
      <c r="I696" s="34">
        <v>3449.5440495808921</v>
      </c>
      <c r="J696" s="35">
        <v>1156.7333339911972</v>
      </c>
      <c r="K696" s="35">
        <v>144.59166674889966</v>
      </c>
      <c r="L696" s="34">
        <v>608.70781453450525</v>
      </c>
      <c r="M696" s="34">
        <v>76.386095921198532</v>
      </c>
      <c r="N696" s="35">
        <v>22.205260442208878</v>
      </c>
      <c r="O696" s="35">
        <v>86.156410515770432</v>
      </c>
      <c r="P696" s="35">
        <v>310.87364619092426</v>
      </c>
      <c r="Q696" s="34">
        <v>9773.1051737467442</v>
      </c>
      <c r="R696" s="34">
        <v>376.57451089223224</v>
      </c>
      <c r="U696" s="36">
        <v>28.263832683916448</v>
      </c>
      <c r="V696" s="38">
        <v>0.90650511352548202</v>
      </c>
      <c r="W696" s="36">
        <v>55.749829929397222</v>
      </c>
      <c r="X696" s="35">
        <v>4058.2518641153974</v>
      </c>
      <c r="Y696" s="34">
        <v>2148.219048840795</v>
      </c>
      <c r="Z696" s="35">
        <v>1910.0328152746019</v>
      </c>
      <c r="AA696" s="34">
        <v>753.29948128340493</v>
      </c>
      <c r="AB696" s="34">
        <v>23.602833529313404</v>
      </c>
      <c r="AC696" s="34">
        <v>11.886990517377853</v>
      </c>
      <c r="AD696" s="34">
        <v>12.408442407846451</v>
      </c>
      <c r="AE696" s="39">
        <v>14.16408164070854</v>
      </c>
      <c r="AF696" s="39">
        <v>12.393571435619972</v>
      </c>
      <c r="AG696" s="39">
        <v>3.0983928589049929</v>
      </c>
      <c r="AH696" s="35">
        <v>3752.1993868430122</v>
      </c>
      <c r="AI696" s="35">
        <v>9381.6126811907052</v>
      </c>
      <c r="AJ696" s="35">
        <v>11536.264296297542</v>
      </c>
      <c r="AK696" s="35">
        <v>2523.6343770579379</v>
      </c>
      <c r="AL696" s="35">
        <v>5730.4649138894556</v>
      </c>
      <c r="AM696" s="35">
        <v>10384.800624674315</v>
      </c>
      <c r="AN696" s="38">
        <v>9.263554050756953E-2</v>
      </c>
      <c r="AO696" s="38">
        <v>0.1068494838613796</v>
      </c>
      <c r="AP696" s="38">
        <v>3.9650840210399968E-2</v>
      </c>
      <c r="AQ696" s="36">
        <v>23.613009653070822</v>
      </c>
      <c r="AR696" s="36">
        <v>12.437909890489813</v>
      </c>
      <c r="AS696" s="36">
        <v>13.955719718500148</v>
      </c>
      <c r="AT696" s="36">
        <v>19.432385938836049</v>
      </c>
      <c r="AU696" s="36">
        <v>80.764294036013737</v>
      </c>
      <c r="AV696" s="36">
        <v>154.08985525686938</v>
      </c>
      <c r="AW696" s="36">
        <v>138.60568379417521</v>
      </c>
      <c r="AX696" s="36">
        <v>105.1463748370398</v>
      </c>
      <c r="AY696" s="36">
        <v>70.836051781105027</v>
      </c>
      <c r="AZ696" s="40">
        <v>0.99120107863323059</v>
      </c>
      <c r="BA696" s="40">
        <v>0.98496519709824149</v>
      </c>
      <c r="BB696" s="40">
        <v>0.97006455324214047</v>
      </c>
      <c r="BC696" s="40">
        <v>0.99229984100886659</v>
      </c>
      <c r="BD696" s="40">
        <v>0.98590615329652265</v>
      </c>
      <c r="BE696" s="40">
        <v>0.98516198232147556</v>
      </c>
      <c r="BF696" s="36">
        <v>129.53991453225711</v>
      </c>
      <c r="BG696" s="36">
        <v>112.30751489233315</v>
      </c>
      <c r="BH696" s="36">
        <v>302.64175831644889</v>
      </c>
      <c r="BJ696" s="41"/>
      <c r="BK696" s="41"/>
      <c r="BL696" s="35">
        <v>32</v>
      </c>
      <c r="BM696" s="35">
        <v>28</v>
      </c>
      <c r="BN696" s="35">
        <v>7</v>
      </c>
      <c r="BO696" s="35">
        <v>2496</v>
      </c>
      <c r="BP696" s="35">
        <v>1344</v>
      </c>
      <c r="BQ696" s="35">
        <v>168</v>
      </c>
      <c r="BR696" s="35">
        <v>4008</v>
      </c>
      <c r="BS696" s="34">
        <v>114.91983755429585</v>
      </c>
      <c r="BT696" s="35">
        <v>25</v>
      </c>
      <c r="BU696" s="35">
        <v>97</v>
      </c>
      <c r="BV696" s="35">
        <v>350</v>
      </c>
      <c r="BW696" s="35">
        <v>86</v>
      </c>
      <c r="BX696" s="37"/>
      <c r="BY696" s="40">
        <v>0.95703196188927064</v>
      </c>
      <c r="CA696" s="38">
        <v>8.8706450333241621E-2</v>
      </c>
      <c r="CB696" s="38">
        <v>9.5180977188606519E-2</v>
      </c>
      <c r="CC696" s="36">
        <v>47.898266454537705</v>
      </c>
      <c r="CD696" s="36">
        <v>50.006639262060787</v>
      </c>
      <c r="CE696" s="35">
        <v>127.13274874279044</v>
      </c>
      <c r="CF696" s="36">
        <v>66.914167470952393</v>
      </c>
      <c r="CG696" s="42">
        <v>0.95703196188927064</v>
      </c>
      <c r="CH696" s="35">
        <v>3928.4887111650014</v>
      </c>
      <c r="CI696" s="42">
        <v>0.98055585708974946</v>
      </c>
      <c r="CJ696" s="42">
        <v>0.98911180355093409</v>
      </c>
      <c r="CK696" s="43">
        <v>0.85000738374152407</v>
      </c>
      <c r="CM696" s="39"/>
      <c r="CN696" s="35"/>
      <c r="CO696" s="42">
        <v>0.98248866171893068</v>
      </c>
      <c r="CQ696" s="37">
        <v>0.90650511352548202</v>
      </c>
    </row>
    <row r="697" spans="1:95" ht="11.25" customHeight="1">
      <c r="A697" s="33">
        <v>44033</v>
      </c>
      <c r="B697" s="34">
        <v>176.2152541478475</v>
      </c>
      <c r="C697" s="35">
        <v>152.21711482604346</v>
      </c>
      <c r="D697" s="35">
        <v>152.21711482604346</v>
      </c>
      <c r="E697" s="35">
        <v>140.06105771660805</v>
      </c>
      <c r="F697" s="34">
        <v>127.33327865600586</v>
      </c>
      <c r="G697" s="36">
        <v>13.568723032871882</v>
      </c>
      <c r="H697" s="34">
        <v>13.568723032871882</v>
      </c>
      <c r="I697" s="34">
        <v>3470.9600321451821</v>
      </c>
      <c r="J697" s="35">
        <v>1163.9147413181449</v>
      </c>
      <c r="K697" s="35">
        <v>145.48934266476812</v>
      </c>
      <c r="L697" s="34">
        <v>613.46339098612464</v>
      </c>
      <c r="M697" s="34">
        <v>73.017499446868896</v>
      </c>
      <c r="N697" s="35">
        <v>21.22601728106654</v>
      </c>
      <c r="O697" s="35">
        <v>82.356947050538167</v>
      </c>
      <c r="P697" s="35">
        <v>297.16424193493157</v>
      </c>
      <c r="Q697" s="34">
        <v>9374.4060872395839</v>
      </c>
      <c r="R697" s="34">
        <v>376.68135960896808</v>
      </c>
      <c r="U697" s="36">
        <v>28.297821857311103</v>
      </c>
      <c r="V697" s="38">
        <v>0.90558907842813541</v>
      </c>
      <c r="W697" s="36">
        <v>53.291284584464542</v>
      </c>
      <c r="X697" s="35">
        <v>4084.4234231313067</v>
      </c>
      <c r="Y697" s="34">
        <v>2161.555948162269</v>
      </c>
      <c r="Z697" s="35">
        <v>1922.8674749690376</v>
      </c>
      <c r="AA697" s="34">
        <v>758.9527336508927</v>
      </c>
      <c r="AB697" s="34">
        <v>23.998139321804047</v>
      </c>
      <c r="AC697" s="34">
        <v>12.1560571094354</v>
      </c>
      <c r="AD697" s="34">
        <v>12.63303060332934</v>
      </c>
      <c r="AE697" s="39">
        <v>14.252017240630344</v>
      </c>
      <c r="AF697" s="39">
        <v>12.470515085551554</v>
      </c>
      <c r="AG697" s="39">
        <v>3.1176287713878885</v>
      </c>
      <c r="AH697" s="35">
        <v>3621.1942471876459</v>
      </c>
      <c r="AI697" s="35">
        <v>9048.2843914478308</v>
      </c>
      <c r="AJ697" s="35">
        <v>11123.705250851379</v>
      </c>
      <c r="AK697" s="35">
        <v>2435.8007990782062</v>
      </c>
      <c r="AL697" s="35">
        <v>5528.8913478240884</v>
      </c>
      <c r="AM697" s="35">
        <v>10014.666002551892</v>
      </c>
      <c r="AN697" s="38">
        <v>9.3137359362408093E-2</v>
      </c>
      <c r="AO697" s="38">
        <v>0.10720913028840756</v>
      </c>
      <c r="AP697" s="38">
        <v>3.9463986774452876E-2</v>
      </c>
      <c r="AQ697" s="36">
        <v>23.77502995503761</v>
      </c>
      <c r="AR697" s="36">
        <v>12.588145856403189</v>
      </c>
      <c r="AS697" s="36">
        <v>14.046979561209659</v>
      </c>
      <c r="AT697" s="36">
        <v>19.345157556819355</v>
      </c>
      <c r="AU697" s="36">
        <v>80.43270628364165</v>
      </c>
      <c r="AV697" s="36">
        <v>153.53140288109594</v>
      </c>
      <c r="AW697" s="36">
        <v>138.57458754508789</v>
      </c>
      <c r="AX697" s="36">
        <v>105.33769123458613</v>
      </c>
      <c r="AY697" s="36">
        <v>71.540936350350265</v>
      </c>
      <c r="AZ697" s="40">
        <v>0.99128581561796869</v>
      </c>
      <c r="BA697" s="40">
        <v>0.98510425655534906</v>
      </c>
      <c r="BB697" s="40">
        <v>0.9703270940978751</v>
      </c>
      <c r="BC697" s="40">
        <v>0.99205798866469697</v>
      </c>
      <c r="BD697" s="40">
        <v>0.98545229030132842</v>
      </c>
      <c r="BE697" s="40">
        <v>0.98466934365639625</v>
      </c>
      <c r="BF697" s="36">
        <v>128.84196075719336</v>
      </c>
      <c r="BG697" s="36">
        <v>111.93076529693246</v>
      </c>
      <c r="BH697" s="36">
        <v>304.07470153948645</v>
      </c>
      <c r="BJ697" s="41"/>
      <c r="BK697" s="41"/>
      <c r="BL697" s="35">
        <v>32</v>
      </c>
      <c r="BM697" s="35">
        <v>28</v>
      </c>
      <c r="BN697" s="35">
        <v>7</v>
      </c>
      <c r="BO697" s="35">
        <v>2496</v>
      </c>
      <c r="BP697" s="35">
        <v>1344</v>
      </c>
      <c r="BQ697" s="35">
        <v>168</v>
      </c>
      <c r="BR697" s="35">
        <v>4008</v>
      </c>
      <c r="BS697" s="34">
        <v>113.80604362487793</v>
      </c>
      <c r="BT697" s="35">
        <v>25</v>
      </c>
      <c r="BU697" s="35">
        <v>97</v>
      </c>
      <c r="BV697" s="35">
        <v>350</v>
      </c>
      <c r="BW697" s="35">
        <v>86</v>
      </c>
      <c r="BX697" s="37"/>
      <c r="BY697" s="40">
        <v>0.95744953944717437</v>
      </c>
      <c r="CA697" s="38">
        <v>8.9052586444655094E-2</v>
      </c>
      <c r="CB697" s="38">
        <v>9.5606254953667286E-2</v>
      </c>
      <c r="CC697" s="36">
        <v>48.787227034568787</v>
      </c>
      <c r="CD697" s="36">
        <v>50.410155372650458</v>
      </c>
      <c r="CE697" s="35">
        <v>127.4802476125778</v>
      </c>
      <c r="CF697" s="36">
        <v>66.632749807598572</v>
      </c>
      <c r="CG697" s="42">
        <v>0.95744953944717437</v>
      </c>
      <c r="CH697" s="35">
        <v>3790.6818000008725</v>
      </c>
      <c r="CI697" s="42">
        <v>0.98073763420426052</v>
      </c>
      <c r="CJ697" s="42">
        <v>0.98876198198709087</v>
      </c>
      <c r="CK697" s="43">
        <v>0.84980416390918279</v>
      </c>
      <c r="CM697" s="39"/>
      <c r="CN697" s="35"/>
      <c r="CO697" s="42">
        <v>0.98256230830361535</v>
      </c>
      <c r="CQ697" s="37">
        <v>0.90558907842813541</v>
      </c>
    </row>
    <row r="698" spans="1:95" ht="11.25" customHeight="1">
      <c r="A698" s="33">
        <v>44032</v>
      </c>
      <c r="B698" s="34">
        <v>173.53445100784302</v>
      </c>
      <c r="C698" s="35">
        <v>149.51731822888055</v>
      </c>
      <c r="D698" s="35">
        <v>149.51731822888055</v>
      </c>
      <c r="E698" s="35">
        <v>137.06055818994838</v>
      </c>
      <c r="F698" s="34">
        <v>124.32643294334412</v>
      </c>
      <c r="G698" s="36">
        <v>13.470711221297583</v>
      </c>
      <c r="H698" s="34">
        <v>13.470711221297583</v>
      </c>
      <c r="I698" s="34">
        <v>3471.3673070271811</v>
      </c>
      <c r="J698" s="35">
        <v>1186.7814737448095</v>
      </c>
      <c r="K698" s="35">
        <v>141.10352978706865</v>
      </c>
      <c r="L698" s="34">
        <v>612.87679354349768</v>
      </c>
      <c r="M698" s="34">
        <v>67.94686619440715</v>
      </c>
      <c r="N698" s="35">
        <v>19.751995986746266</v>
      </c>
      <c r="O698" s="35">
        <v>76.637744428575502</v>
      </c>
      <c r="P698" s="35">
        <v>276.52794381444772</v>
      </c>
      <c r="Q698" s="34">
        <v>8641.8391723632813</v>
      </c>
      <c r="R698" s="34">
        <v>370.55887889862061</v>
      </c>
      <c r="U698" s="36">
        <v>28.243398533927071</v>
      </c>
      <c r="V698" s="38">
        <v>0.90705637555735974</v>
      </c>
      <c r="W698" s="36">
        <v>49.637322372049788</v>
      </c>
      <c r="X698" s="35">
        <v>4084.2441005706787</v>
      </c>
      <c r="Y698" s="34">
        <v>2143.4823034953029</v>
      </c>
      <c r="Z698" s="35">
        <v>1940.7617970753761</v>
      </c>
      <c r="AA698" s="34">
        <v>753.98032333056631</v>
      </c>
      <c r="AB698" s="34">
        <v>24.017132778962452</v>
      </c>
      <c r="AC698" s="34">
        <v>12.456760038932165</v>
      </c>
      <c r="AD698" s="34">
        <v>12.584610829750696</v>
      </c>
      <c r="AE698" s="39">
        <v>14.132850352716282</v>
      </c>
      <c r="AF698" s="39">
        <v>12.715515790122959</v>
      </c>
      <c r="AG698" s="39">
        <v>3.0236470668657569</v>
      </c>
      <c r="AH698" s="35">
        <v>3342.0471508249025</v>
      </c>
      <c r="AI698" s="35">
        <v>8481.872777287761</v>
      </c>
      <c r="AJ698" s="35">
        <v>10371.001442821087</v>
      </c>
      <c r="AK698" s="35">
        <v>2259.7285092324573</v>
      </c>
      <c r="AL698" s="35">
        <v>5136.5060418106141</v>
      </c>
      <c r="AM698" s="35">
        <v>9363.2105905754743</v>
      </c>
      <c r="AN698" s="38">
        <v>9.3670415951072603E-2</v>
      </c>
      <c r="AO698" s="38">
        <v>0.1103502932567928</v>
      </c>
      <c r="AP698" s="38">
        <v>3.8203682620015174E-2</v>
      </c>
      <c r="AQ698" s="36">
        <v>23.688984361234613</v>
      </c>
      <c r="AR698" s="36">
        <v>12.806864235426394</v>
      </c>
      <c r="AS698" s="36">
        <v>14.078592303304855</v>
      </c>
      <c r="AT698" s="36">
        <v>19.273330804152661</v>
      </c>
      <c r="AU698" s="36">
        <v>82.280723588296937</v>
      </c>
      <c r="AV698" s="36">
        <v>148.44349546249808</v>
      </c>
      <c r="AW698" s="36">
        <v>136.85529083083563</v>
      </c>
      <c r="AX698" s="36">
        <v>104.51888550120671</v>
      </c>
      <c r="AY698" s="36">
        <v>71.789371111543531</v>
      </c>
      <c r="AZ698" s="40">
        <v>0.9912591287377901</v>
      </c>
      <c r="BA698" s="40">
        <v>0.98507979085301323</v>
      </c>
      <c r="BB698" s="40">
        <v>0.97046654658255938</v>
      </c>
      <c r="BC698" s="40">
        <v>0.99147095293730714</v>
      </c>
      <c r="BD698" s="40">
        <v>0.98398118820097935</v>
      </c>
      <c r="BE698" s="40">
        <v>0.98414609027250621</v>
      </c>
      <c r="BF698" s="36">
        <v>128.10875107321002</v>
      </c>
      <c r="BG698" s="36">
        <v>108.74461359223729</v>
      </c>
      <c r="BH698" s="36">
        <v>314.10584469972321</v>
      </c>
      <c r="BJ698" s="41"/>
      <c r="BK698" s="41"/>
      <c r="BL698" s="35">
        <v>32.71875</v>
      </c>
      <c r="BM698" s="35">
        <v>29.4375</v>
      </c>
      <c r="BN698" s="35">
        <v>7</v>
      </c>
      <c r="BO698" s="35">
        <v>2552.0625</v>
      </c>
      <c r="BP698" s="35">
        <v>1413</v>
      </c>
      <c r="BQ698" s="35">
        <v>168</v>
      </c>
      <c r="BR698" s="35">
        <v>4133.0625</v>
      </c>
      <c r="BS698" s="34">
        <v>110.89888723691304</v>
      </c>
      <c r="BT698" s="35">
        <v>25</v>
      </c>
      <c r="BU698" s="35">
        <v>97</v>
      </c>
      <c r="BV698" s="35">
        <v>350</v>
      </c>
      <c r="BW698" s="35">
        <v>86</v>
      </c>
      <c r="BX698" s="37"/>
      <c r="BY698" s="40">
        <v>0.95749199976804811</v>
      </c>
      <c r="CA698" s="38">
        <v>9.013329935593388E-2</v>
      </c>
      <c r="CB698" s="38">
        <v>9.7118284313422551E-2</v>
      </c>
      <c r="CC698" s="36">
        <v>49.05850364764531</v>
      </c>
      <c r="CD698" s="36">
        <v>50.574440899965865</v>
      </c>
      <c r="CE698" s="35">
        <v>126.39653092065838</v>
      </c>
      <c r="CF698" s="36">
        <v>66.662877912001619</v>
      </c>
      <c r="CG698" s="42">
        <v>0.95749199976804811</v>
      </c>
      <c r="CH698" s="35">
        <v>3531.9743664384787</v>
      </c>
      <c r="CI698" s="42">
        <v>0.98076235579735471</v>
      </c>
      <c r="CJ698" s="42">
        <v>0.98790225019531419</v>
      </c>
      <c r="CK698" s="43">
        <v>0.84994119390222977</v>
      </c>
      <c r="CM698" s="39"/>
      <c r="CN698" s="35"/>
      <c r="CO698" s="42">
        <v>0.98255442382342362</v>
      </c>
      <c r="CQ698" s="37">
        <v>0.90705637555735974</v>
      </c>
    </row>
    <row r="699" spans="1:95" ht="11.25" customHeight="1">
      <c r="A699" s="33">
        <v>44031</v>
      </c>
      <c r="B699" s="34">
        <v>173.95894209543863</v>
      </c>
      <c r="C699" s="35">
        <v>150.00325685739517</v>
      </c>
      <c r="D699" s="35">
        <v>150.00325685739517</v>
      </c>
      <c r="E699" s="35">
        <v>137.66267865896225</v>
      </c>
      <c r="F699" s="34">
        <v>125.00596181551616</v>
      </c>
      <c r="G699" s="36">
        <v>13.475011905034384</v>
      </c>
      <c r="H699" s="34">
        <v>13.475011905034384</v>
      </c>
      <c r="I699" s="34">
        <v>3468.9191258748374</v>
      </c>
      <c r="J699" s="35">
        <v>1194.4628267000874</v>
      </c>
      <c r="K699" s="35">
        <v>139.35399644834354</v>
      </c>
      <c r="L699" s="34">
        <v>611.7472197214762</v>
      </c>
      <c r="M699" s="34">
        <v>70.543160041173294</v>
      </c>
      <c r="N699" s="35">
        <v>20.506732570108518</v>
      </c>
      <c r="O699" s="35">
        <v>79.566122372021042</v>
      </c>
      <c r="P699" s="35">
        <v>287.09425598151921</v>
      </c>
      <c r="Q699" s="34">
        <v>8951.5422871907558</v>
      </c>
      <c r="R699" s="34">
        <v>370.61428801218671</v>
      </c>
      <c r="U699" s="36">
        <v>28.339294680842652</v>
      </c>
      <c r="V699" s="38">
        <v>0.90447288618465915</v>
      </c>
      <c r="W699" s="36">
        <v>51.552219238657301</v>
      </c>
      <c r="X699" s="35">
        <v>4080.6663455963135</v>
      </c>
      <c r="Y699" s="34">
        <v>2135.1023027264064</v>
      </c>
      <c r="Z699" s="35">
        <v>1945.5640428699071</v>
      </c>
      <c r="AA699" s="34">
        <v>751.10121616981974</v>
      </c>
      <c r="AB699" s="34">
        <v>23.955685238043468</v>
      </c>
      <c r="AC699" s="34">
        <v>12.340578198432922</v>
      </c>
      <c r="AD699" s="34">
        <v>12.667747964461645</v>
      </c>
      <c r="AE699" s="39">
        <v>14.077597600393888</v>
      </c>
      <c r="AF699" s="39">
        <v>12.797816000358079</v>
      </c>
      <c r="AG699" s="39">
        <v>2.9861570667502186</v>
      </c>
      <c r="AH699" s="35">
        <v>3431.0526770035954</v>
      </c>
      <c r="AI699" s="35">
        <v>8760.8617859632341</v>
      </c>
      <c r="AJ699" s="35">
        <v>10691.158045936092</v>
      </c>
      <c r="AK699" s="35">
        <v>2324.3098937122845</v>
      </c>
      <c r="AL699" s="35">
        <v>5286.8877822183213</v>
      </c>
      <c r="AM699" s="35">
        <v>9662.033473044572</v>
      </c>
      <c r="AN699" s="38">
        <v>9.2948956190224072E-2</v>
      </c>
      <c r="AO699" s="38">
        <v>0.11095789928060533</v>
      </c>
      <c r="AP699" s="38">
        <v>3.8049064653200737E-2</v>
      </c>
      <c r="AQ699" s="36">
        <v>23.621175051279572</v>
      </c>
      <c r="AR699" s="36">
        <v>12.673847328971352</v>
      </c>
      <c r="AS699" s="36">
        <v>14.234171505583891</v>
      </c>
      <c r="AT699" s="36">
        <v>19.322554786635564</v>
      </c>
      <c r="AU699" s="36">
        <v>83.294139280547881</v>
      </c>
      <c r="AV699" s="36">
        <v>147.07732660588854</v>
      </c>
      <c r="AW699" s="36">
        <v>136.9870717656716</v>
      </c>
      <c r="AX699" s="36">
        <v>104.32134755391283</v>
      </c>
      <c r="AY699" s="36">
        <v>70.984612246889569</v>
      </c>
      <c r="AZ699" s="40">
        <v>0.99117728121126059</v>
      </c>
      <c r="BA699" s="40">
        <v>0.98495029105031695</v>
      </c>
      <c r="BB699" s="40">
        <v>0.97028635257966522</v>
      </c>
      <c r="BC699" s="40">
        <v>0.99168675621142144</v>
      </c>
      <c r="BD699" s="40">
        <v>0.98424514710512756</v>
      </c>
      <c r="BE699" s="40">
        <v>0.98477780821022731</v>
      </c>
      <c r="BF699" s="36">
        <v>129.1031173652072</v>
      </c>
      <c r="BG699" s="36">
        <v>108.14912753217126</v>
      </c>
      <c r="BH699" s="36">
        <v>315.38225996813156</v>
      </c>
      <c r="BJ699" s="41"/>
      <c r="BK699" s="41"/>
      <c r="BL699" s="35">
        <v>33</v>
      </c>
      <c r="BM699" s="35">
        <v>30</v>
      </c>
      <c r="BN699" s="35">
        <v>7</v>
      </c>
      <c r="BO699" s="35">
        <v>2574</v>
      </c>
      <c r="BP699" s="35">
        <v>1440</v>
      </c>
      <c r="BQ699" s="35">
        <v>168</v>
      </c>
      <c r="BR699" s="35">
        <v>4182</v>
      </c>
      <c r="BS699" s="34">
        <v>111.51933177312215</v>
      </c>
      <c r="BT699" s="35">
        <v>25</v>
      </c>
      <c r="BU699" s="35">
        <v>97</v>
      </c>
      <c r="BV699" s="35">
        <v>350</v>
      </c>
      <c r="BW699" s="35">
        <v>86</v>
      </c>
      <c r="BX699" s="37"/>
      <c r="BY699" s="40">
        <v>0.95715759788161359</v>
      </c>
      <c r="CA699" s="38">
        <v>8.992783533322235E-2</v>
      </c>
      <c r="CB699" s="38">
        <v>9.6944579402067479E-2</v>
      </c>
      <c r="CC699" s="36">
        <v>48.964011400938041</v>
      </c>
      <c r="CD699" s="36">
        <v>50.529193885834815</v>
      </c>
      <c r="CE699" s="35">
        <v>126.18848928381932</v>
      </c>
      <c r="CF699" s="36">
        <v>66.932435123702177</v>
      </c>
      <c r="CG699" s="42">
        <v>0.95715759788161359</v>
      </c>
      <c r="CH699" s="35">
        <v>3639.1950493259897</v>
      </c>
      <c r="CI699" s="42">
        <v>0.98061572433325916</v>
      </c>
      <c r="CJ699" s="42">
        <v>0.98820000961721632</v>
      </c>
      <c r="CK699" s="43">
        <v>0.85008643983312959</v>
      </c>
      <c r="CM699" s="39"/>
      <c r="CN699" s="35"/>
      <c r="CO699" s="42">
        <v>0.98248388110132756</v>
      </c>
      <c r="CQ699" s="37">
        <v>0.90447288618465915</v>
      </c>
    </row>
    <row r="700" spans="1:95" ht="11.25" customHeight="1">
      <c r="A700" s="33">
        <v>44030</v>
      </c>
      <c r="B700" s="34">
        <v>173.98055394490561</v>
      </c>
      <c r="C700" s="35">
        <v>150.43915218114853</v>
      </c>
      <c r="D700" s="35">
        <v>150.43915218114853</v>
      </c>
      <c r="E700" s="35">
        <v>138.39846103390059</v>
      </c>
      <c r="F700" s="34">
        <v>125.81766279538472</v>
      </c>
      <c r="G700" s="36">
        <v>13.558511972427368</v>
      </c>
      <c r="H700" s="34">
        <v>13.558511972427368</v>
      </c>
      <c r="I700" s="34">
        <v>3441.7347920735679</v>
      </c>
      <c r="J700" s="35">
        <v>1185.1023674284882</v>
      </c>
      <c r="K700" s="35">
        <v>138.26194286665697</v>
      </c>
      <c r="L700" s="34">
        <v>607.98983001708984</v>
      </c>
      <c r="M700" s="34">
        <v>75.756191253662109</v>
      </c>
      <c r="N700" s="35">
        <v>22.022148620250615</v>
      </c>
      <c r="O700" s="35">
        <v>85.445936646572378</v>
      </c>
      <c r="P700" s="35">
        <v>308.3100806835086</v>
      </c>
      <c r="Q700" s="34">
        <v>9497.3994445800781</v>
      </c>
      <c r="R700" s="34">
        <v>367.49259980519611</v>
      </c>
      <c r="U700" s="36">
        <v>28.490833750477538</v>
      </c>
      <c r="V700" s="38">
        <v>0.90040867301740035</v>
      </c>
      <c r="W700" s="36">
        <v>55.361849085226865</v>
      </c>
      <c r="X700" s="35">
        <v>4049.7246220906577</v>
      </c>
      <c r="Y700" s="34">
        <v>2118.3704817784228</v>
      </c>
      <c r="Z700" s="35">
        <v>1931.3541403122349</v>
      </c>
      <c r="AA700" s="34">
        <v>746.25177288374675</v>
      </c>
      <c r="AB700" s="34">
        <v>23.541401763757069</v>
      </c>
      <c r="AC700" s="34">
        <v>12.04069114724795</v>
      </c>
      <c r="AD700" s="34">
        <v>12.513755212227503</v>
      </c>
      <c r="AE700" s="39">
        <v>13.967277901835756</v>
      </c>
      <c r="AF700" s="39">
        <v>12.69752536530523</v>
      </c>
      <c r="AG700" s="39">
        <v>2.9627559185712209</v>
      </c>
      <c r="AH700" s="35">
        <v>3618.0519886544462</v>
      </c>
      <c r="AI700" s="35">
        <v>9228.0886378791602</v>
      </c>
      <c r="AJ700" s="35">
        <v>11256.520450996084</v>
      </c>
      <c r="AK700" s="35">
        <v>2451.5352690595068</v>
      </c>
      <c r="AL700" s="35">
        <v>5572.4142553084566</v>
      </c>
      <c r="AM700" s="35">
        <v>10175.219403703</v>
      </c>
      <c r="AN700" s="38">
        <v>9.2131211142402428E-2</v>
      </c>
      <c r="AO700" s="38">
        <v>0.11054302039324802</v>
      </c>
      <c r="AP700" s="38">
        <v>3.8542093431786106E-2</v>
      </c>
      <c r="AQ700" s="36">
        <v>23.476023394243551</v>
      </c>
      <c r="AR700" s="36">
        <v>12.498127536054428</v>
      </c>
      <c r="AS700" s="36">
        <v>14.195397182964269</v>
      </c>
      <c r="AT700" s="36">
        <v>19.431709020801343</v>
      </c>
      <c r="AU700" s="36">
        <v>83.82271210907308</v>
      </c>
      <c r="AV700" s="36">
        <v>148.13614830335621</v>
      </c>
      <c r="AW700" s="36">
        <v>136.50377548840342</v>
      </c>
      <c r="AX700" s="36">
        <v>103.42545304178779</v>
      </c>
      <c r="AY700" s="36">
        <v>69.215003327117842</v>
      </c>
      <c r="AZ700" s="40">
        <v>0.99101699702297208</v>
      </c>
      <c r="BA700" s="40">
        <v>0.98466626264097756</v>
      </c>
      <c r="BB700" s="40">
        <v>0.96969990833108655</v>
      </c>
      <c r="BC700" s="40">
        <v>0.99207365716249474</v>
      </c>
      <c r="BD700" s="40">
        <v>0.98495755909941174</v>
      </c>
      <c r="BE700" s="40">
        <v>0.98544147871156018</v>
      </c>
      <c r="BF700" s="36">
        <v>130.24902040473802</v>
      </c>
      <c r="BG700" s="36">
        <v>108.55502190288408</v>
      </c>
      <c r="BH700" s="36">
        <v>311.34790385058488</v>
      </c>
      <c r="BJ700" s="41"/>
      <c r="BK700" s="41"/>
      <c r="BL700" s="35">
        <v>33</v>
      </c>
      <c r="BM700" s="35">
        <v>30</v>
      </c>
      <c r="BN700" s="35">
        <v>7</v>
      </c>
      <c r="BO700" s="35">
        <v>2574</v>
      </c>
      <c r="BP700" s="35">
        <v>1440</v>
      </c>
      <c r="BQ700" s="35">
        <v>168</v>
      </c>
      <c r="BR700" s="35">
        <v>4182</v>
      </c>
      <c r="BS700" s="34">
        <v>112.27487683296204</v>
      </c>
      <c r="BT700" s="35">
        <v>25</v>
      </c>
      <c r="BU700" s="35">
        <v>97</v>
      </c>
      <c r="BV700" s="35">
        <v>350</v>
      </c>
      <c r="BW700" s="35">
        <v>86</v>
      </c>
      <c r="BX700" s="37"/>
      <c r="BY700" s="40">
        <v>0.95638688216766887</v>
      </c>
      <c r="CA700" s="38">
        <v>8.9448731268974402E-2</v>
      </c>
      <c r="CB700" s="38">
        <v>9.6318211033802253E-2</v>
      </c>
      <c r="CC700" s="36">
        <v>48.095848123232521</v>
      </c>
      <c r="CD700" s="36">
        <v>50.169548113262252</v>
      </c>
      <c r="CE700" s="35">
        <v>125.14422187043519</v>
      </c>
      <c r="CF700" s="36">
        <v>67.344920202323976</v>
      </c>
      <c r="CG700" s="42">
        <v>0.95638688216766887</v>
      </c>
      <c r="CH700" s="35">
        <v>3836.4335652858563</v>
      </c>
      <c r="CI700" s="42">
        <v>0.98025348544045032</v>
      </c>
      <c r="CJ700" s="42">
        <v>0.98873535723015871</v>
      </c>
      <c r="CK700" s="43">
        <v>0.8498688462171986</v>
      </c>
      <c r="CM700" s="39"/>
      <c r="CN700" s="35"/>
      <c r="CO700" s="42">
        <v>0.98237593436866033</v>
      </c>
      <c r="CQ700" s="37">
        <v>0.90040867301740035</v>
      </c>
    </row>
    <row r="701" spans="1:95" ht="11.25" customHeight="1">
      <c r="A701" s="33">
        <v>44029</v>
      </c>
      <c r="B701" s="34">
        <v>175.45816898345947</v>
      </c>
      <c r="C701" s="35">
        <v>151.79866735140482</v>
      </c>
      <c r="D701" s="35">
        <v>151.79866735140482</v>
      </c>
      <c r="E701" s="35">
        <v>139.72547262907028</v>
      </c>
      <c r="F701" s="34">
        <v>127.0891588528951</v>
      </c>
      <c r="G701" s="36">
        <v>13.588822662830353</v>
      </c>
      <c r="H701" s="34">
        <v>13.588822662830353</v>
      </c>
      <c r="I701" s="34">
        <v>3455.5769983927407</v>
      </c>
      <c r="J701" s="35">
        <v>1189.8686938511589</v>
      </c>
      <c r="K701" s="35">
        <v>138.8180142826352</v>
      </c>
      <c r="L701" s="34">
        <v>609.92646217346191</v>
      </c>
      <c r="M701" s="34">
        <v>77.987534920374557</v>
      </c>
      <c r="N701" s="35">
        <v>22.670795034992604</v>
      </c>
      <c r="O701" s="35">
        <v>87.962684735771305</v>
      </c>
      <c r="P701" s="35">
        <v>317.39113048989645</v>
      </c>
      <c r="Q701" s="34">
        <v>9792.5301310221348</v>
      </c>
      <c r="R701" s="34">
        <v>372.7482795715332</v>
      </c>
      <c r="U701" s="36">
        <v>28.46280764650415</v>
      </c>
      <c r="V701" s="38">
        <v>0.90115863476458991</v>
      </c>
      <c r="W701" s="36">
        <v>56.99249219557251</v>
      </c>
      <c r="X701" s="35">
        <v>4065.5034605662026</v>
      </c>
      <c r="Y701" s="34">
        <v>2126.8902902589466</v>
      </c>
      <c r="Z701" s="35">
        <v>1938.613170307256</v>
      </c>
      <c r="AA701" s="34">
        <v>748.74447645609712</v>
      </c>
      <c r="AB701" s="34">
        <v>23.659501632054646</v>
      </c>
      <c r="AC701" s="34">
        <v>12.073194722334543</v>
      </c>
      <c r="AD701" s="34">
        <v>12.673949817816416</v>
      </c>
      <c r="AE701" s="39">
        <v>14.023452463245803</v>
      </c>
      <c r="AF701" s="39">
        <v>12.748593148405273</v>
      </c>
      <c r="AG701" s="39">
        <v>2.974671734627897</v>
      </c>
      <c r="AH701" s="35">
        <v>3727.2594629796454</v>
      </c>
      <c r="AI701" s="35">
        <v>9510.6547870581089</v>
      </c>
      <c r="AJ701" s="35">
        <v>11603.02277685451</v>
      </c>
      <c r="AK701" s="35">
        <v>2525.3340610965902</v>
      </c>
      <c r="AL701" s="35">
        <v>5741.640471261634</v>
      </c>
      <c r="AM701" s="35">
        <v>10487.584474917714</v>
      </c>
      <c r="AN701" s="38">
        <v>9.1890476150007477E-2</v>
      </c>
      <c r="AO701" s="38">
        <v>0.11056754202134111</v>
      </c>
      <c r="AP701" s="38">
        <v>3.8868308911246978E-2</v>
      </c>
      <c r="AQ701" s="36">
        <v>23.458131105609358</v>
      </c>
      <c r="AR701" s="36">
        <v>12.463715464731459</v>
      </c>
      <c r="AS701" s="36">
        <v>14.30687142774959</v>
      </c>
      <c r="AT701" s="36">
        <v>19.513812163883721</v>
      </c>
      <c r="AU701" s="36">
        <v>84.155193147741613</v>
      </c>
      <c r="AV701" s="36">
        <v>148.67610377374419</v>
      </c>
      <c r="AW701" s="36">
        <v>137.52627917429379</v>
      </c>
      <c r="AX701" s="36">
        <v>103.90485839477788</v>
      </c>
      <c r="AY701" s="36">
        <v>68.967526356013238</v>
      </c>
      <c r="AZ701" s="40">
        <v>0.99102265502840114</v>
      </c>
      <c r="BA701" s="40">
        <v>0.98467986890226811</v>
      </c>
      <c r="BB701" s="40">
        <v>0.96973648877403817</v>
      </c>
      <c r="BC701" s="40">
        <v>0.9922727798810862</v>
      </c>
      <c r="BD701" s="40">
        <v>0.98534300544087361</v>
      </c>
      <c r="BE701" s="40">
        <v>0.98582360846491202</v>
      </c>
      <c r="BF701" s="36">
        <v>130.59024724619434</v>
      </c>
      <c r="BG701" s="36">
        <v>108.53094661074974</v>
      </c>
      <c r="BH701" s="36">
        <v>308.73481085583495</v>
      </c>
      <c r="BJ701" s="41"/>
      <c r="BK701" s="41"/>
      <c r="BL701" s="35">
        <v>33</v>
      </c>
      <c r="BM701" s="35">
        <v>30</v>
      </c>
      <c r="BN701" s="35">
        <v>7</v>
      </c>
      <c r="BO701" s="35">
        <v>2574</v>
      </c>
      <c r="BP701" s="35">
        <v>1440</v>
      </c>
      <c r="BQ701" s="35">
        <v>168</v>
      </c>
      <c r="BR701" s="35">
        <v>4182</v>
      </c>
      <c r="BS701" s="34">
        <v>113.49399018287659</v>
      </c>
      <c r="BT701" s="35">
        <v>25</v>
      </c>
      <c r="BU701" s="35">
        <v>97</v>
      </c>
      <c r="BV701" s="35">
        <v>350</v>
      </c>
      <c r="BW701" s="35">
        <v>86</v>
      </c>
      <c r="BX701" s="37"/>
      <c r="BY701" s="40">
        <v>0.95641166731977023</v>
      </c>
      <c r="CA701" s="38">
        <v>8.9383590470632573E-2</v>
      </c>
      <c r="CB701" s="38">
        <v>9.6191588239583917E-2</v>
      </c>
      <c r="CC701" s="36">
        <v>48.406646172205605</v>
      </c>
      <c r="CD701" s="36">
        <v>50.22871799809041</v>
      </c>
      <c r="CE701" s="35">
        <v>125.80933756644001</v>
      </c>
      <c r="CF701" s="36">
        <v>67.616586684671546</v>
      </c>
      <c r="CG701" s="42">
        <v>0.95641166731977023</v>
      </c>
      <c r="CH701" s="35">
        <v>3952.6748789252874</v>
      </c>
      <c r="CI701" s="42">
        <v>0.98026968134005021</v>
      </c>
      <c r="CJ701" s="42">
        <v>0.98902338463363038</v>
      </c>
      <c r="CK701" s="43">
        <v>0.84997517082705487</v>
      </c>
      <c r="CM701" s="39"/>
      <c r="CN701" s="35"/>
      <c r="CO701" s="42">
        <v>0.98230483965356763</v>
      </c>
      <c r="CQ701" s="37">
        <v>0.90115863476458991</v>
      </c>
    </row>
    <row r="702" spans="1:95" ht="11.25" customHeight="1">
      <c r="A702" s="33">
        <v>44028</v>
      </c>
      <c r="B702" s="34">
        <v>175.69558970133463</v>
      </c>
      <c r="C702" s="35">
        <v>151.85449401537576</v>
      </c>
      <c r="D702" s="35">
        <v>151.85449401537576</v>
      </c>
      <c r="E702" s="35">
        <v>139.69795916477838</v>
      </c>
      <c r="F702" s="34">
        <v>126.84636481602986</v>
      </c>
      <c r="G702" s="36">
        <v>13.736502548058828</v>
      </c>
      <c r="H702" s="34">
        <v>13.736502548058828</v>
      </c>
      <c r="I702" s="34">
        <v>3469.6417770385742</v>
      </c>
      <c r="J702" s="35">
        <v>1181.9929403680026</v>
      </c>
      <c r="K702" s="35">
        <v>174.83645576276706</v>
      </c>
      <c r="L702" s="34">
        <v>613.14282671610511</v>
      </c>
      <c r="M702" s="34">
        <v>78.069675763448075</v>
      </c>
      <c r="N702" s="35">
        <v>19.062843443366358</v>
      </c>
      <c r="O702" s="35">
        <v>68.156997172897562</v>
      </c>
      <c r="P702" s="35">
        <v>296.79380868748859</v>
      </c>
      <c r="Q702" s="34">
        <v>9760.2239990234375</v>
      </c>
      <c r="R702" s="34">
        <v>377.01981353759766</v>
      </c>
      <c r="U702" s="36">
        <v>28.482216022632745</v>
      </c>
      <c r="V702" s="38">
        <v>0.90063919693160099</v>
      </c>
      <c r="W702" s="36">
        <v>49.782568299652844</v>
      </c>
      <c r="X702" s="35">
        <v>4082.7846037546792</v>
      </c>
      <c r="Y702" s="34">
        <v>2112.8123809078047</v>
      </c>
      <c r="Z702" s="35">
        <v>1969.9722228468745</v>
      </c>
      <c r="AA702" s="34">
        <v>787.97928247887216</v>
      </c>
      <c r="AB702" s="34">
        <v>23.841095685958862</v>
      </c>
      <c r="AC702" s="34">
        <v>12.156534850597382</v>
      </c>
      <c r="AD702" s="34">
        <v>12.72998164097468</v>
      </c>
      <c r="AE702" s="39">
        <v>13.930631082908603</v>
      </c>
      <c r="AF702" s="39">
        <v>12.664210075371455</v>
      </c>
      <c r="AG702" s="39">
        <v>3.7464954806307227</v>
      </c>
      <c r="AH702" s="35">
        <v>3693.4963841436074</v>
      </c>
      <c r="AI702" s="35">
        <v>9131.6159605327703</v>
      </c>
      <c r="AJ702" s="35">
        <v>11650.847899681279</v>
      </c>
      <c r="AK702" s="35">
        <v>2517.4666963086352</v>
      </c>
      <c r="AL702" s="35">
        <v>5613.9210442283738</v>
      </c>
      <c r="AM702" s="35">
        <v>10289.13785526042</v>
      </c>
      <c r="AN702" s="38">
        <v>9.1216210974061657E-2</v>
      </c>
      <c r="AO702" s="38">
        <v>0.10934507875789833</v>
      </c>
      <c r="AP702" s="38">
        <v>4.8498629218385957E-2</v>
      </c>
      <c r="AQ702" s="36">
        <v>23.3538167527559</v>
      </c>
      <c r="AR702" s="36">
        <v>12.071003739548336</v>
      </c>
      <c r="AS702" s="36">
        <v>13.722015905223573</v>
      </c>
      <c r="AT702" s="36">
        <v>16.341186762889876</v>
      </c>
      <c r="AU702" s="36">
        <v>66.210676853747543</v>
      </c>
      <c r="AV702" s="36">
        <v>178.37478806649261</v>
      </c>
      <c r="AW702" s="36">
        <v>137.54652004597003</v>
      </c>
      <c r="AX702" s="36">
        <v>104.31090380674087</v>
      </c>
      <c r="AY702" s="36">
        <v>69.573939209480656</v>
      </c>
      <c r="AZ702" s="40">
        <v>0.99242776737769023</v>
      </c>
      <c r="BA702" s="40">
        <v>0.98785928825219771</v>
      </c>
      <c r="BB702" s="40">
        <v>0.97115464746779046</v>
      </c>
      <c r="BC702" s="40">
        <v>0.9935088766866903</v>
      </c>
      <c r="BD702" s="40">
        <v>0.98820598360181455</v>
      </c>
      <c r="BE702" s="40">
        <v>0.98266377702624552</v>
      </c>
      <c r="BF702" s="36">
        <v>131.55556311599409</v>
      </c>
      <c r="BG702" s="36">
        <v>109.74430798636381</v>
      </c>
      <c r="BH702" s="36">
        <v>247.42967365046204</v>
      </c>
      <c r="BJ702" s="41"/>
      <c r="BK702" s="41"/>
      <c r="BL702" s="35">
        <v>33</v>
      </c>
      <c r="BM702" s="35">
        <v>30</v>
      </c>
      <c r="BN702" s="35">
        <v>8.875</v>
      </c>
      <c r="BO702" s="35">
        <v>2574</v>
      </c>
      <c r="BP702" s="35">
        <v>1440</v>
      </c>
      <c r="BQ702" s="35">
        <v>213</v>
      </c>
      <c r="BR702" s="35">
        <v>4227</v>
      </c>
      <c r="BS702" s="34">
        <v>113.09681391716003</v>
      </c>
      <c r="BT702" s="35">
        <v>20.3125</v>
      </c>
      <c r="BU702" s="35">
        <v>72.625</v>
      </c>
      <c r="BV702" s="35">
        <v>316.25</v>
      </c>
      <c r="BW702" s="35">
        <v>83.1875</v>
      </c>
      <c r="BX702" s="37"/>
      <c r="BY702" s="40">
        <v>0.95643440110137412</v>
      </c>
      <c r="CA702" s="38">
        <v>9.0182635583981277E-2</v>
      </c>
      <c r="CB702" s="38">
        <v>9.5239566709752657E-2</v>
      </c>
      <c r="CC702" s="36">
        <v>48.727612177530922</v>
      </c>
      <c r="CD702" s="36">
        <v>49.146836397527807</v>
      </c>
      <c r="CE702" s="35">
        <v>125.78965113224807</v>
      </c>
      <c r="CF702" s="36">
        <v>67.73102560950592</v>
      </c>
      <c r="CG702" s="42">
        <v>0.95643440110137412</v>
      </c>
      <c r="CH702" s="35">
        <v>3963.9441549935545</v>
      </c>
      <c r="CI702" s="42">
        <v>0.98030505155702041</v>
      </c>
      <c r="CJ702" s="42">
        <v>0.99007673495385895</v>
      </c>
      <c r="CK702" s="43">
        <v>0.84982239176854046</v>
      </c>
      <c r="CM702" s="39"/>
      <c r="CN702" s="35"/>
      <c r="CO702" s="42">
        <v>0.98227489115684352</v>
      </c>
      <c r="CQ702" s="37">
        <v>0.90063919693160099</v>
      </c>
    </row>
    <row r="703" spans="1:95" ht="11.25" customHeight="1">
      <c r="A703" s="33">
        <v>44027</v>
      </c>
      <c r="B703" s="34">
        <v>174.5546703338623</v>
      </c>
      <c r="C703" s="35">
        <v>150.74920996030173</v>
      </c>
      <c r="D703" s="35">
        <v>150.74920996030173</v>
      </c>
      <c r="E703" s="35">
        <v>138.52372531096142</v>
      </c>
      <c r="F703" s="34">
        <v>125.67273712158203</v>
      </c>
      <c r="G703" s="36">
        <v>13.657597502072653</v>
      </c>
      <c r="H703" s="34">
        <v>13.657597502072653</v>
      </c>
      <c r="I703" s="34">
        <v>3468.7579447428384</v>
      </c>
      <c r="J703" s="35">
        <v>1180.8537684230939</v>
      </c>
      <c r="K703" s="35">
        <v>177.12806526346409</v>
      </c>
      <c r="L703" s="34">
        <v>612.43329874674475</v>
      </c>
      <c r="M703" s="34">
        <v>77.567902882893875</v>
      </c>
      <c r="N703" s="35">
        <v>18.691060935637079</v>
      </c>
      <c r="O703" s="35">
        <v>66.353266321511626</v>
      </c>
      <c r="P703" s="35">
        <v>208.40532943235343</v>
      </c>
      <c r="Q703" s="34">
        <v>9635.4808756510411</v>
      </c>
      <c r="R703" s="34">
        <v>374.01743316650391</v>
      </c>
      <c r="U703" s="36">
        <v>28.506947976571546</v>
      </c>
      <c r="V703" s="38">
        <v>0.89997781168536684</v>
      </c>
      <c r="W703" s="36">
        <v>44.604029671086273</v>
      </c>
      <c r="X703" s="35">
        <v>4081.191243489583</v>
      </c>
      <c r="Y703" s="34">
        <v>2110.7761110562806</v>
      </c>
      <c r="Z703" s="35">
        <v>1970.4151324333029</v>
      </c>
      <c r="AA703" s="34">
        <v>789.56136401020888</v>
      </c>
      <c r="AB703" s="34">
        <v>23.805460373560589</v>
      </c>
      <c r="AC703" s="34">
        <v>12.225484649340311</v>
      </c>
      <c r="AD703" s="34">
        <v>12.692447106043497</v>
      </c>
      <c r="AE703" s="39">
        <v>13.917205127843609</v>
      </c>
      <c r="AF703" s="39">
        <v>12.652004661676006</v>
      </c>
      <c r="AG703" s="39">
        <v>3.7956013985028023</v>
      </c>
      <c r="AH703" s="35">
        <v>3651.5204773061414</v>
      </c>
      <c r="AI703" s="35">
        <v>9013.4320455416091</v>
      </c>
      <c r="AJ703" s="35">
        <v>11560.023404974669</v>
      </c>
      <c r="AK703" s="35">
        <v>2489.6410533707881</v>
      </c>
      <c r="AL703" s="35">
        <v>5546.3487439960254</v>
      </c>
      <c r="AM703" s="35">
        <v>10181.330883803799</v>
      </c>
      <c r="AN703" s="38">
        <v>9.1665787125158993E-2</v>
      </c>
      <c r="AO703" s="38">
        <v>0.10993092479623366</v>
      </c>
      <c r="AP703" s="38">
        <v>4.9812715011815924E-2</v>
      </c>
      <c r="AQ703" s="36">
        <v>23.325559712844075</v>
      </c>
      <c r="AR703" s="36">
        <v>12.126110803267608</v>
      </c>
      <c r="AS703" s="36">
        <v>13.668785930795179</v>
      </c>
      <c r="AT703" s="36">
        <v>16.174060320212583</v>
      </c>
      <c r="AU703" s="36">
        <v>65.133018859183736</v>
      </c>
      <c r="AV703" s="36">
        <v>128.1439866841452</v>
      </c>
      <c r="AW703" s="36">
        <v>136.63959268283361</v>
      </c>
      <c r="AX703" s="36">
        <v>103.57889274518634</v>
      </c>
      <c r="AY703" s="36">
        <v>68.576005942341851</v>
      </c>
      <c r="AZ703" s="40">
        <v>0.99249246757466081</v>
      </c>
      <c r="BA703" s="40">
        <v>0.98803658598040023</v>
      </c>
      <c r="BB703" s="40">
        <v>0.9795306397748178</v>
      </c>
      <c r="BC703" s="40">
        <v>0.99350345693476017</v>
      </c>
      <c r="BD703" s="40">
        <v>0.98825659512851749</v>
      </c>
      <c r="BE703" s="40">
        <v>0.9874138275097224</v>
      </c>
      <c r="BF703" s="36">
        <v>130.91034699364326</v>
      </c>
      <c r="BG703" s="36">
        <v>109.15945646998807</v>
      </c>
      <c r="BH703" s="36">
        <v>240.90234786747754</v>
      </c>
      <c r="BJ703" s="41"/>
      <c r="BK703" s="41"/>
      <c r="BL703" s="35">
        <v>33</v>
      </c>
      <c r="BM703" s="35">
        <v>30</v>
      </c>
      <c r="BN703" s="35">
        <v>9</v>
      </c>
      <c r="BO703" s="35">
        <v>2574</v>
      </c>
      <c r="BP703" s="35">
        <v>1440</v>
      </c>
      <c r="BQ703" s="35">
        <v>216</v>
      </c>
      <c r="BR703" s="35">
        <v>4230</v>
      </c>
      <c r="BS703" s="34">
        <v>112.05459880828857</v>
      </c>
      <c r="BT703" s="35">
        <v>20</v>
      </c>
      <c r="BU703" s="35">
        <v>71</v>
      </c>
      <c r="BV703" s="35">
        <v>223</v>
      </c>
      <c r="BW703" s="35">
        <v>83</v>
      </c>
      <c r="BX703" s="37"/>
      <c r="BY703" s="40">
        <v>0.95624147793193792</v>
      </c>
      <c r="CA703" s="38">
        <v>9.0814139641768002E-2</v>
      </c>
      <c r="CB703" s="38">
        <v>9.5746528181864771E-2</v>
      </c>
      <c r="CC703" s="36">
        <v>48.723392128944397</v>
      </c>
      <c r="CD703" s="36">
        <v>49.120456446906864</v>
      </c>
      <c r="CE703" s="35">
        <v>124.98155452970038</v>
      </c>
      <c r="CF703" s="36">
        <v>67.931001773003842</v>
      </c>
      <c r="CG703" s="42">
        <v>0.95624147793193792</v>
      </c>
      <c r="CH703" s="35">
        <v>3922.9895351376613</v>
      </c>
      <c r="CI703" s="42">
        <v>0.98022734901836228</v>
      </c>
      <c r="CJ703" s="42">
        <v>0.99085012044875653</v>
      </c>
      <c r="CK703" s="43">
        <v>0.84993761325845407</v>
      </c>
      <c r="CM703" s="39"/>
      <c r="CN703" s="35"/>
      <c r="CO703" s="42">
        <v>0.98222255769175648</v>
      </c>
      <c r="CQ703" s="37">
        <v>0.89997781168536684</v>
      </c>
    </row>
    <row r="704" spans="1:95" ht="11.25" customHeight="1">
      <c r="A704" s="33">
        <v>44026</v>
      </c>
      <c r="B704" s="34">
        <v>173.09726969401041</v>
      </c>
      <c r="C704" s="35">
        <v>149.42032178242999</v>
      </c>
      <c r="D704" s="35">
        <v>149.42032178242999</v>
      </c>
      <c r="E704" s="35">
        <v>136.96935411294299</v>
      </c>
      <c r="F704" s="34">
        <v>124.05689303080241</v>
      </c>
      <c r="G704" s="36">
        <v>13.787283738454184</v>
      </c>
      <c r="H704" s="34">
        <v>13.787283738454184</v>
      </c>
      <c r="I704" s="34">
        <v>3465.9898376464844</v>
      </c>
      <c r="J704" s="35">
        <v>1179.9114340924202</v>
      </c>
      <c r="K704" s="35">
        <v>176.98671511386303</v>
      </c>
      <c r="L704" s="34">
        <v>610.68284098307288</v>
      </c>
      <c r="M704" s="34">
        <v>76.65052191416423</v>
      </c>
      <c r="N704" s="35">
        <v>18.470005280521502</v>
      </c>
      <c r="O704" s="35">
        <v>65.568518745851321</v>
      </c>
      <c r="P704" s="35">
        <v>145.91304171611986</v>
      </c>
      <c r="Q704" s="34">
        <v>9379.8030192057286</v>
      </c>
      <c r="R704" s="34">
        <v>369.93309656778973</v>
      </c>
      <c r="U704" s="36">
        <v>28.599333763122559</v>
      </c>
      <c r="V704" s="38">
        <v>0.89751246780970118</v>
      </c>
      <c r="W704" s="36">
        <v>41.011271299472845</v>
      </c>
      <c r="X704" s="35">
        <v>4076.6726786295571</v>
      </c>
      <c r="Y704" s="34">
        <v>2109.0916884402013</v>
      </c>
      <c r="Z704" s="35">
        <v>1967.580990189356</v>
      </c>
      <c r="AA704" s="34">
        <v>787.66955609693593</v>
      </c>
      <c r="AB704" s="34">
        <v>23.676947911580402</v>
      </c>
      <c r="AC704" s="34">
        <v>12.450967669487</v>
      </c>
      <c r="AD704" s="34">
        <v>12.714375178019205</v>
      </c>
      <c r="AE704" s="39">
        <v>13.906099044660669</v>
      </c>
      <c r="AF704" s="39">
        <v>12.641908222418788</v>
      </c>
      <c r="AG704" s="39">
        <v>3.7925724667256362</v>
      </c>
      <c r="AH704" s="35">
        <v>3569.4453179284633</v>
      </c>
      <c r="AI704" s="35">
        <v>8818.1746448467729</v>
      </c>
      <c r="AJ704" s="35">
        <v>11331.549822173432</v>
      </c>
      <c r="AK704" s="35">
        <v>2433.3155127879363</v>
      </c>
      <c r="AL704" s="35">
        <v>5423.6050157688233</v>
      </c>
      <c r="AM704" s="35">
        <v>9970.0329394441214</v>
      </c>
      <c r="AN704" s="38">
        <v>9.2179819711681543E-2</v>
      </c>
      <c r="AO704" s="38">
        <v>0.1105687083570101</v>
      </c>
      <c r="AP704" s="38">
        <v>5.0349367247252891E-2</v>
      </c>
      <c r="AQ704" s="36">
        <v>23.241983645085718</v>
      </c>
      <c r="AR704" s="36">
        <v>12.381549060743032</v>
      </c>
      <c r="AS704" s="36">
        <v>13.745932151585338</v>
      </c>
      <c r="AT704" s="36">
        <v>16.294926820900955</v>
      </c>
      <c r="AU704" s="36">
        <v>65.586638385221789</v>
      </c>
      <c r="AV704" s="36">
        <v>91.296359022608854</v>
      </c>
      <c r="AW704" s="36">
        <v>135.39728446222895</v>
      </c>
      <c r="AX704" s="36">
        <v>102.61737172411746</v>
      </c>
      <c r="AY704" s="36">
        <v>67.605240344778522</v>
      </c>
      <c r="AZ704" s="40">
        <v>0.99240953128213127</v>
      </c>
      <c r="BA704" s="40">
        <v>0.98791052841141369</v>
      </c>
      <c r="BB704" s="40">
        <v>0.98536483855145063</v>
      </c>
      <c r="BC704" s="40">
        <v>0.99330340568854913</v>
      </c>
      <c r="BD704" s="40">
        <v>0.98790718752664841</v>
      </c>
      <c r="BE704" s="40">
        <v>0.99084292302973087</v>
      </c>
      <c r="BF704" s="36">
        <v>130.18033705786576</v>
      </c>
      <c r="BG704" s="36">
        <v>108.52980177044091</v>
      </c>
      <c r="BH704" s="36">
        <v>238.33467342441591</v>
      </c>
      <c r="BJ704" s="41"/>
      <c r="BK704" s="41"/>
      <c r="BL704" s="35">
        <v>33</v>
      </c>
      <c r="BM704" s="35">
        <v>30</v>
      </c>
      <c r="BN704" s="35">
        <v>9</v>
      </c>
      <c r="BO704" s="35">
        <v>2574</v>
      </c>
      <c r="BP704" s="35">
        <v>1440</v>
      </c>
      <c r="BQ704" s="35">
        <v>216</v>
      </c>
      <c r="BR704" s="35">
        <v>4230</v>
      </c>
      <c r="BS704" s="34">
        <v>110.35667673746745</v>
      </c>
      <c r="BT704" s="35">
        <v>20</v>
      </c>
      <c r="BU704" s="35">
        <v>71</v>
      </c>
      <c r="BV704" s="35">
        <v>158</v>
      </c>
      <c r="BW704" s="35">
        <v>83</v>
      </c>
      <c r="BX704" s="37"/>
      <c r="BY704" s="40">
        <v>0.95575284074310174</v>
      </c>
      <c r="CA704" s="38">
        <v>9.1371391683878103E-2</v>
      </c>
      <c r="CB704" s="38">
        <v>9.6303843805524689E-2</v>
      </c>
      <c r="CC704" s="36">
        <v>48.842290759086602</v>
      </c>
      <c r="CD704" s="36">
        <v>49.369464857414087</v>
      </c>
      <c r="CE704" s="35">
        <v>123.89018615165413</v>
      </c>
      <c r="CF704" s="36">
        <v>68.404670816996486</v>
      </c>
      <c r="CG704" s="42">
        <v>0.95575284074310174</v>
      </c>
      <c r="CH704" s="35">
        <v>3836.1400632489799</v>
      </c>
      <c r="CI704" s="42">
        <v>0.98001884168711872</v>
      </c>
      <c r="CJ704" s="42">
        <v>0.99118293865133</v>
      </c>
      <c r="CK704" s="43">
        <v>0.85020066875019162</v>
      </c>
      <c r="CM704" s="39"/>
      <c r="CN704" s="35"/>
      <c r="CO704" s="42">
        <v>0.98209859920619025</v>
      </c>
      <c r="CQ704" s="37">
        <v>0.89751246780970118</v>
      </c>
    </row>
    <row r="705" spans="1:95" ht="11.25" customHeight="1">
      <c r="A705" s="33">
        <v>44025</v>
      </c>
      <c r="B705" s="34">
        <v>171.33872858683267</v>
      </c>
      <c r="C705" s="35">
        <v>147.44811677932739</v>
      </c>
      <c r="D705" s="35">
        <v>147.44811677932739</v>
      </c>
      <c r="E705" s="35">
        <v>134.8168318271637</v>
      </c>
      <c r="F705" s="34">
        <v>121.69447294871013</v>
      </c>
      <c r="G705" s="36">
        <v>13.432340463002523</v>
      </c>
      <c r="H705" s="34">
        <v>13.432340463002523</v>
      </c>
      <c r="I705" s="34">
        <v>3467.8146870930991</v>
      </c>
      <c r="J705" s="35">
        <v>1180.5326594359485</v>
      </c>
      <c r="K705" s="35">
        <v>177.07989891539228</v>
      </c>
      <c r="L705" s="34">
        <v>612.72662099202478</v>
      </c>
      <c r="M705" s="34">
        <v>72.36388238271077</v>
      </c>
      <c r="N705" s="35">
        <v>17.437080092219464</v>
      </c>
      <c r="O705" s="35">
        <v>61.901634327379092</v>
      </c>
      <c r="P705" s="35">
        <v>137.75293272853375</v>
      </c>
      <c r="Q705" s="34">
        <v>8869.085693359375</v>
      </c>
      <c r="R705" s="34">
        <v>365.69280497233075</v>
      </c>
      <c r="U705" s="36">
        <v>28.503796082955823</v>
      </c>
      <c r="V705" s="38">
        <v>0.9000620670061471</v>
      </c>
      <c r="W705" s="36">
        <v>38.717737838809008</v>
      </c>
      <c r="X705" s="35">
        <v>4080.541308085124</v>
      </c>
      <c r="Y705" s="34">
        <v>2110.2021287417583</v>
      </c>
      <c r="Z705" s="35">
        <v>1970.3391793433657</v>
      </c>
      <c r="AA705" s="34">
        <v>789.80651990741706</v>
      </c>
      <c r="AB705" s="34">
        <v>23.890611807505291</v>
      </c>
      <c r="AC705" s="34">
        <v>12.631284952163696</v>
      </c>
      <c r="AD705" s="34">
        <v>12.951530337333679</v>
      </c>
      <c r="AE705" s="39">
        <v>13.913420629066538</v>
      </c>
      <c r="AF705" s="39">
        <v>12.648564208242306</v>
      </c>
      <c r="AG705" s="39">
        <v>3.7945692624726917</v>
      </c>
      <c r="AH705" s="35">
        <v>3393.5710586904797</v>
      </c>
      <c r="AI705" s="35">
        <v>8373.4546969843996</v>
      </c>
      <c r="AJ705" s="35">
        <v>10753.598118124786</v>
      </c>
      <c r="AK705" s="35">
        <v>2313.9503826624536</v>
      </c>
      <c r="AL705" s="35">
        <v>5153.6930929742457</v>
      </c>
      <c r="AM705" s="35">
        <v>9464.4913754514291</v>
      </c>
      <c r="AN705" s="38">
        <v>9.3122251273112952E-2</v>
      </c>
      <c r="AO705" s="38">
        <v>0.11134939200055224</v>
      </c>
      <c r="AP705" s="38">
        <v>5.0086037555833331E-2</v>
      </c>
      <c r="AQ705" s="36">
        <v>23.413207041331756</v>
      </c>
      <c r="AR705" s="36">
        <v>12.527460563439273</v>
      </c>
      <c r="AS705" s="36">
        <v>13.939766824832379</v>
      </c>
      <c r="AT705" s="36">
        <v>16.23170364512865</v>
      </c>
      <c r="AU705" s="36">
        <v>65.38109368157366</v>
      </c>
      <c r="AV705" s="36">
        <v>91.100357036413598</v>
      </c>
      <c r="AW705" s="36">
        <v>134.47851570722631</v>
      </c>
      <c r="AX705" s="36">
        <v>102.24117654700869</v>
      </c>
      <c r="AY705" s="36">
        <v>68.189619711319921</v>
      </c>
      <c r="AZ705" s="40">
        <v>0.99246436733351384</v>
      </c>
      <c r="BA705" s="40">
        <v>0.98798887841967808</v>
      </c>
      <c r="BB705" s="40">
        <v>0.98544528942296561</v>
      </c>
      <c r="BC705" s="40">
        <v>0.9929852844871927</v>
      </c>
      <c r="BD705" s="40">
        <v>0.9873137393899718</v>
      </c>
      <c r="BE705" s="40">
        <v>0.99037451106218921</v>
      </c>
      <c r="BF705" s="36">
        <v>128.86286398731795</v>
      </c>
      <c r="BG705" s="36">
        <v>107.76888660461195</v>
      </c>
      <c r="BH705" s="36">
        <v>239.58772914752976</v>
      </c>
      <c r="BJ705" s="41"/>
      <c r="BK705" s="41"/>
      <c r="BL705" s="35">
        <v>33</v>
      </c>
      <c r="BM705" s="35">
        <v>30</v>
      </c>
      <c r="BN705" s="35">
        <v>9</v>
      </c>
      <c r="BO705" s="35">
        <v>2574</v>
      </c>
      <c r="BP705" s="35">
        <v>1440</v>
      </c>
      <c r="BQ705" s="35">
        <v>216</v>
      </c>
      <c r="BR705" s="35">
        <v>4230</v>
      </c>
      <c r="BS705" s="34">
        <v>108.40136114756267</v>
      </c>
      <c r="BT705" s="35">
        <v>20</v>
      </c>
      <c r="BU705" s="35">
        <v>71</v>
      </c>
      <c r="BV705" s="35">
        <v>158</v>
      </c>
      <c r="BW705" s="35">
        <v>83</v>
      </c>
      <c r="BX705" s="37"/>
      <c r="BY705" s="40">
        <v>0.95608040522311866</v>
      </c>
      <c r="CA705" s="38">
        <v>9.2069142111128793E-2</v>
      </c>
      <c r="CB705" s="38">
        <v>9.7129641458592889E-2</v>
      </c>
      <c r="CC705" s="36">
        <v>49.47342709700267</v>
      </c>
      <c r="CD705" s="36">
        <v>49.880434429603412</v>
      </c>
      <c r="CE705" s="35">
        <v>123.48185896386069</v>
      </c>
      <c r="CF705" s="36">
        <v>68.179536917745466</v>
      </c>
      <c r="CG705" s="42">
        <v>0.95608040522311866</v>
      </c>
      <c r="CH705" s="35">
        <v>3645.8053134642028</v>
      </c>
      <c r="CI705" s="42">
        <v>0.98015146828727628</v>
      </c>
      <c r="CJ705" s="42">
        <v>0.99075266630808145</v>
      </c>
      <c r="CK705" s="43">
        <v>0.84984182863729929</v>
      </c>
      <c r="CM705" s="39"/>
      <c r="CN705" s="35"/>
      <c r="CO705" s="42">
        <v>0.98215751641337268</v>
      </c>
      <c r="CQ705" s="37">
        <v>0.9000620670061471</v>
      </c>
    </row>
    <row r="706" spans="1:95" ht="11.25" customHeight="1">
      <c r="A706" s="33">
        <v>44024</v>
      </c>
      <c r="B706" s="34">
        <v>171.38125610351563</v>
      </c>
      <c r="C706" s="35">
        <v>147.65578921635947</v>
      </c>
      <c r="D706" s="35">
        <v>147.65578921635947</v>
      </c>
      <c r="E706" s="35">
        <v>135.17976470788321</v>
      </c>
      <c r="F706" s="34">
        <v>122.09081427256267</v>
      </c>
      <c r="G706" s="36">
        <v>13.556082924207052</v>
      </c>
      <c r="H706" s="34">
        <v>13.556082924207052</v>
      </c>
      <c r="I706" s="34">
        <v>3465.110066731771</v>
      </c>
      <c r="J706" s="35">
        <v>1179.6119376108156</v>
      </c>
      <c r="K706" s="35">
        <v>176.94179064162233</v>
      </c>
      <c r="L706" s="34">
        <v>611.27628072102868</v>
      </c>
      <c r="M706" s="34">
        <v>73.457798004150391</v>
      </c>
      <c r="N706" s="35">
        <v>17.700674217867565</v>
      </c>
      <c r="O706" s="35">
        <v>62.837393473429849</v>
      </c>
      <c r="P706" s="35">
        <v>139.83532632115376</v>
      </c>
      <c r="Q706" s="34">
        <v>9100.8093668619786</v>
      </c>
      <c r="R706" s="34">
        <v>365.95219167073566</v>
      </c>
      <c r="U706" s="36">
        <v>28.617848466943808</v>
      </c>
      <c r="V706" s="38">
        <v>0.89701939133296249</v>
      </c>
      <c r="W706" s="36">
        <v>39.303028965460825</v>
      </c>
      <c r="X706" s="35">
        <v>4076.3863474527998</v>
      </c>
      <c r="Y706" s="34">
        <v>2108.5563384793327</v>
      </c>
      <c r="Z706" s="35">
        <v>1967.8300089734666</v>
      </c>
      <c r="AA706" s="34">
        <v>788.21807136265102</v>
      </c>
      <c r="AB706" s="34">
        <v>23.72546688715617</v>
      </c>
      <c r="AC706" s="34">
        <v>12.476024508476257</v>
      </c>
      <c r="AD706" s="34">
        <v>12.831638693809509</v>
      </c>
      <c r="AE706" s="39">
        <v>13.902569264698897</v>
      </c>
      <c r="AF706" s="39">
        <v>12.638699331544453</v>
      </c>
      <c r="AG706" s="39">
        <v>3.7916097994633358</v>
      </c>
      <c r="AH706" s="35">
        <v>3468.2674149250133</v>
      </c>
      <c r="AI706" s="35">
        <v>8564.6817854530964</v>
      </c>
      <c r="AJ706" s="35">
        <v>11003.362076795627</v>
      </c>
      <c r="AK706" s="35">
        <v>2364.4995548463721</v>
      </c>
      <c r="AL706" s="35">
        <v>5268.9438814624345</v>
      </c>
      <c r="AM706" s="35">
        <v>9682.3977494161445</v>
      </c>
      <c r="AN706" s="38">
        <v>9.2907834765459205E-2</v>
      </c>
      <c r="AO706" s="38">
        <v>0.11133289853239199</v>
      </c>
      <c r="AP706" s="38">
        <v>5.0487302196108363E-2</v>
      </c>
      <c r="AQ706" s="36">
        <v>23.289826947532511</v>
      </c>
      <c r="AR706" s="36">
        <v>12.401081388939589</v>
      </c>
      <c r="AS706" s="36">
        <v>13.855733371930844</v>
      </c>
      <c r="AT706" s="36">
        <v>16.057779218016755</v>
      </c>
      <c r="AU706" s="36">
        <v>64.647797341529838</v>
      </c>
      <c r="AV706" s="36">
        <v>90.020415139857903</v>
      </c>
      <c r="AW706" s="36">
        <v>134.22844533258797</v>
      </c>
      <c r="AX706" s="36">
        <v>101.83116159796927</v>
      </c>
      <c r="AY706" s="36">
        <v>67.366394450540938</v>
      </c>
      <c r="AZ706" s="40">
        <v>0.99251398707959693</v>
      </c>
      <c r="BA706" s="40">
        <v>0.98807400593228767</v>
      </c>
      <c r="BB706" s="40">
        <v>0.98555777918443954</v>
      </c>
      <c r="BC706" s="40">
        <v>0.99320880429640857</v>
      </c>
      <c r="BD706" s="40">
        <v>0.98773040692861092</v>
      </c>
      <c r="BE706" s="40">
        <v>0.99070267329750161</v>
      </c>
      <c r="BF706" s="36">
        <v>129.16025898454473</v>
      </c>
      <c r="BG706" s="36">
        <v>107.78485208043546</v>
      </c>
      <c r="BH706" s="36">
        <v>237.6835259168389</v>
      </c>
      <c r="BJ706" s="41"/>
      <c r="BK706" s="41"/>
      <c r="BL706" s="35">
        <v>33</v>
      </c>
      <c r="BM706" s="35">
        <v>30</v>
      </c>
      <c r="BN706" s="35">
        <v>9</v>
      </c>
      <c r="BO706" s="35">
        <v>2574</v>
      </c>
      <c r="BP706" s="35">
        <v>1440</v>
      </c>
      <c r="BQ706" s="35">
        <v>216</v>
      </c>
      <c r="BR706" s="35">
        <v>4230</v>
      </c>
      <c r="BS706" s="34">
        <v>108.59027290344238</v>
      </c>
      <c r="BT706" s="35">
        <v>20</v>
      </c>
      <c r="BU706" s="35">
        <v>71</v>
      </c>
      <c r="BV706" s="35">
        <v>158</v>
      </c>
      <c r="BW706" s="35">
        <v>83</v>
      </c>
      <c r="BX706" s="37"/>
      <c r="BY706" s="40">
        <v>0.956364035095286</v>
      </c>
      <c r="CA706" s="38">
        <v>9.2016569959781552E-2</v>
      </c>
      <c r="CB706" s="38">
        <v>9.7014042044277979E-2</v>
      </c>
      <c r="CC706" s="36">
        <v>49.03313008944194</v>
      </c>
      <c r="CD706" s="36">
        <v>49.546641708402944</v>
      </c>
      <c r="CE706" s="35">
        <v>123.02108827567916</v>
      </c>
      <c r="CF706" s="36">
        <v>67.422254158142877</v>
      </c>
      <c r="CG706" s="42">
        <v>0.956364035095286</v>
      </c>
      <c r="CH706" s="35">
        <v>3726.9264674596579</v>
      </c>
      <c r="CI706" s="42">
        <v>0.98028997925085959</v>
      </c>
      <c r="CJ706" s="42">
        <v>0.99105473617888817</v>
      </c>
      <c r="CK706" s="43">
        <v>0.85004456677591533</v>
      </c>
      <c r="CM706" s="39"/>
      <c r="CN706" s="35"/>
      <c r="CO706" s="42">
        <v>0.98235569618723861</v>
      </c>
      <c r="CQ706" s="37">
        <v>0.89701939133296249</v>
      </c>
    </row>
    <row r="707" spans="1:95" ht="11.25" customHeight="1">
      <c r="A707" s="33">
        <v>44023</v>
      </c>
      <c r="B707" s="34">
        <v>172.92849795023599</v>
      </c>
      <c r="C707" s="35">
        <v>149.12913266817728</v>
      </c>
      <c r="D707" s="35">
        <v>149.12913266817728</v>
      </c>
      <c r="E707" s="35">
        <v>136.48096978664398</v>
      </c>
      <c r="F707" s="34">
        <v>123.51614252726237</v>
      </c>
      <c r="G707" s="36">
        <v>13.766101638476053</v>
      </c>
      <c r="H707" s="34">
        <v>13.766101638476053</v>
      </c>
      <c r="I707" s="34">
        <v>3470.3380533854165</v>
      </c>
      <c r="J707" s="35">
        <v>1181.391677748227</v>
      </c>
      <c r="K707" s="35">
        <v>177.20875166223405</v>
      </c>
      <c r="L707" s="34">
        <v>613.37176513671875</v>
      </c>
      <c r="M707" s="34">
        <v>76.65382321675618</v>
      </c>
      <c r="N707" s="35">
        <v>18.470800775121972</v>
      </c>
      <c r="O707" s="35">
        <v>65.571342751682991</v>
      </c>
      <c r="P707" s="35">
        <v>145.91932612346358</v>
      </c>
      <c r="Q707" s="34">
        <v>9430.3861083984375</v>
      </c>
      <c r="R707" s="34">
        <v>371.40027236938477</v>
      </c>
      <c r="U707" s="36">
        <v>28.554211722479927</v>
      </c>
      <c r="V707" s="38">
        <v>0.8987155301191283</v>
      </c>
      <c r="W707" s="36">
        <v>41.01303763599423</v>
      </c>
      <c r="X707" s="35">
        <v>4083.7098185221353</v>
      </c>
      <c r="Y707" s="34">
        <v>2111.7376239749556</v>
      </c>
      <c r="Z707" s="35">
        <v>1971.9721945471799</v>
      </c>
      <c r="AA707" s="34">
        <v>790.58051679895277</v>
      </c>
      <c r="AB707" s="34">
        <v>23.799365282058716</v>
      </c>
      <c r="AC707" s="34">
        <v>12.648162881533304</v>
      </c>
      <c r="AD707" s="34">
        <v>12.977832754453024</v>
      </c>
      <c r="AE707" s="39">
        <v>13.923544773461245</v>
      </c>
      <c r="AF707" s="39">
        <v>12.657767975873861</v>
      </c>
      <c r="AG707" s="39">
        <v>3.7973303927621584</v>
      </c>
      <c r="AH707" s="35">
        <v>3576.8160524265204</v>
      </c>
      <c r="AI707" s="35">
        <v>8823.7898778670369</v>
      </c>
      <c r="AJ707" s="35">
        <v>11330.906597232448</v>
      </c>
      <c r="AK707" s="35">
        <v>2439.0064018445569</v>
      </c>
      <c r="AL707" s="35">
        <v>5431.5057615116375</v>
      </c>
      <c r="AM707" s="35">
        <v>9973.0678797736164</v>
      </c>
      <c r="AN707" s="38">
        <v>9.2581404411566703E-2</v>
      </c>
      <c r="AO707" s="38">
        <v>0.11129843528249081</v>
      </c>
      <c r="AP707" s="38">
        <v>5.0862698155356434E-2</v>
      </c>
      <c r="AQ707" s="36">
        <v>23.296049389495806</v>
      </c>
      <c r="AR707" s="36">
        <v>12.527808692968406</v>
      </c>
      <c r="AS707" s="36">
        <v>13.946902753604359</v>
      </c>
      <c r="AT707" s="36">
        <v>16.29982182516526</v>
      </c>
      <c r="AU707" s="36">
        <v>65.664121620584183</v>
      </c>
      <c r="AV707" s="36">
        <v>91.509510893292259</v>
      </c>
      <c r="AW707" s="36">
        <v>135.16003566538342</v>
      </c>
      <c r="AX707" s="36">
        <v>102.20927749513478</v>
      </c>
      <c r="AY707" s="36">
        <v>67.096711750226362</v>
      </c>
      <c r="AZ707" s="40">
        <v>0.99242691582885845</v>
      </c>
      <c r="BA707" s="40">
        <v>0.98792759399864216</v>
      </c>
      <c r="BB707" s="40">
        <v>0.98536866209249385</v>
      </c>
      <c r="BC707" s="40">
        <v>0.99331702376310371</v>
      </c>
      <c r="BD707" s="40">
        <v>0.98791051238757965</v>
      </c>
      <c r="BE707" s="40">
        <v>0.99082433690450622</v>
      </c>
      <c r="BF707" s="36">
        <v>129.61566176566635</v>
      </c>
      <c r="BG707" s="36">
        <v>107.81822735910295</v>
      </c>
      <c r="BH707" s="36">
        <v>235.92928482375959</v>
      </c>
      <c r="BJ707" s="41"/>
      <c r="BK707" s="41"/>
      <c r="BL707" s="35">
        <v>33</v>
      </c>
      <c r="BM707" s="35">
        <v>30</v>
      </c>
      <c r="BN707" s="35">
        <v>9</v>
      </c>
      <c r="BO707" s="35">
        <v>2574</v>
      </c>
      <c r="BP707" s="35">
        <v>1440</v>
      </c>
      <c r="BQ707" s="35">
        <v>216</v>
      </c>
      <c r="BR707" s="35">
        <v>4230</v>
      </c>
      <c r="BS707" s="34">
        <v>109.73130734761556</v>
      </c>
      <c r="BT707" s="35">
        <v>20</v>
      </c>
      <c r="BU707" s="35">
        <v>71</v>
      </c>
      <c r="BV707" s="35">
        <v>158</v>
      </c>
      <c r="BW707" s="35">
        <v>83</v>
      </c>
      <c r="BX707" s="37"/>
      <c r="BY707" s="40">
        <v>0.95586366650553567</v>
      </c>
      <c r="CA707" s="38">
        <v>9.1895861289268771E-2</v>
      </c>
      <c r="CB707" s="38">
        <v>9.68228426864578E-2</v>
      </c>
      <c r="CC707" s="36">
        <v>49.425360918045044</v>
      </c>
      <c r="CD707" s="36">
        <v>49.770760836068575</v>
      </c>
      <c r="CE707" s="35">
        <v>123.55931297517917</v>
      </c>
      <c r="CF707" s="36">
        <v>68.472662422821728</v>
      </c>
      <c r="CG707" s="42">
        <v>0.95586366650553567</v>
      </c>
      <c r="CH707" s="35">
        <v>3842.447621029728</v>
      </c>
      <c r="CI707" s="42">
        <v>0.98005078252798306</v>
      </c>
      <c r="CJ707" s="42">
        <v>0.99118811022556053</v>
      </c>
      <c r="CK707" s="43">
        <v>0.84980035497265238</v>
      </c>
      <c r="CM707" s="39"/>
      <c r="CN707" s="35"/>
      <c r="CO707" s="42">
        <v>0.98208080590389157</v>
      </c>
      <c r="CQ707" s="37">
        <v>0.8987155301191283</v>
      </c>
    </row>
    <row r="708" spans="1:95" ht="11.25" customHeight="1">
      <c r="A708" s="33">
        <v>44022</v>
      </c>
      <c r="B708" s="34">
        <v>174.05773289998373</v>
      </c>
      <c r="C708" s="35">
        <v>150.27429978052777</v>
      </c>
      <c r="D708" s="35">
        <v>150.27429978052777</v>
      </c>
      <c r="E708" s="35">
        <v>137.73884073893231</v>
      </c>
      <c r="F708" s="34">
        <v>124.73684533437093</v>
      </c>
      <c r="G708" s="36">
        <v>13.820754170417786</v>
      </c>
      <c r="H708" s="34">
        <v>13.820754170417786</v>
      </c>
      <c r="I708" s="34">
        <v>3470.9204711914063</v>
      </c>
      <c r="J708" s="35">
        <v>1181.5899476396276</v>
      </c>
      <c r="K708" s="35">
        <v>177.23849214594415</v>
      </c>
      <c r="L708" s="34">
        <v>612.44191233317054</v>
      </c>
      <c r="M708" s="34">
        <v>79.022348403930664</v>
      </c>
      <c r="N708" s="35">
        <v>19.041529735886908</v>
      </c>
      <c r="O708" s="35">
        <v>67.597430562398515</v>
      </c>
      <c r="P708" s="35">
        <v>150.42808491350655</v>
      </c>
      <c r="Q708" s="34">
        <v>9749.5205485026036</v>
      </c>
      <c r="R708" s="34">
        <v>373.34789148966473</v>
      </c>
      <c r="U708" s="36">
        <v>28.359865612453884</v>
      </c>
      <c r="V708" s="38">
        <v>0.880554439546537</v>
      </c>
      <c r="W708" s="36">
        <v>42.280298792279936</v>
      </c>
      <c r="X708" s="35">
        <v>4083.3623835245767</v>
      </c>
      <c r="Y708" s="34">
        <v>2112.0920314058344</v>
      </c>
      <c r="Z708" s="35">
        <v>1971.270352118742</v>
      </c>
      <c r="AA708" s="34">
        <v>789.68040447911471</v>
      </c>
      <c r="AB708" s="34">
        <v>23.783433119455974</v>
      </c>
      <c r="AC708" s="34">
        <v>12.535459041595459</v>
      </c>
      <c r="AD708" s="34">
        <v>13.025652964909872</v>
      </c>
      <c r="AE708" s="39">
        <v>13.925881525752756</v>
      </c>
      <c r="AF708" s="39">
        <v>12.659892296138867</v>
      </c>
      <c r="AG708" s="39">
        <v>3.7979676888416605</v>
      </c>
      <c r="AH708" s="35">
        <v>3680.5094877899983</v>
      </c>
      <c r="AI708" s="35">
        <v>9086.4693473891784</v>
      </c>
      <c r="AJ708" s="35">
        <v>11672.527628543407</v>
      </c>
      <c r="AK708" s="35">
        <v>2509.3521409994451</v>
      </c>
      <c r="AL708" s="35">
        <v>5590.7684313586715</v>
      </c>
      <c r="AM708" s="35">
        <v>10271.776617094893</v>
      </c>
      <c r="AN708" s="38">
        <v>9.0235941620057561E-2</v>
      </c>
      <c r="AO708" s="38">
        <v>0.10868410446477572</v>
      </c>
      <c r="AP708" s="38">
        <v>5.0056877409163564E-2</v>
      </c>
      <c r="AQ708" s="36">
        <v>23.286506236359617</v>
      </c>
      <c r="AR708" s="36">
        <v>12.426985002975277</v>
      </c>
      <c r="AS708" s="36">
        <v>14.025707282772782</v>
      </c>
      <c r="AT708" s="36">
        <v>15.387803026902029</v>
      </c>
      <c r="AU708" s="36">
        <v>69.42117384217697</v>
      </c>
      <c r="AV708" s="36">
        <v>97.398053421983008</v>
      </c>
      <c r="AW708" s="36">
        <v>135.89370911352017</v>
      </c>
      <c r="AX708" s="36">
        <v>102.56996108533089</v>
      </c>
      <c r="AY708" s="36">
        <v>66.810346205326894</v>
      </c>
      <c r="AZ708" s="40">
        <v>0.99241177456731811</v>
      </c>
      <c r="BA708" s="40">
        <v>0.98790909847325392</v>
      </c>
      <c r="BB708" s="40">
        <v>0.98535520285135925</v>
      </c>
      <c r="BC708" s="40">
        <v>0.99386781840002203</v>
      </c>
      <c r="BD708" s="40">
        <v>0.98758289228135554</v>
      </c>
      <c r="BE708" s="40">
        <v>0.99051789607068685</v>
      </c>
      <c r="BF708" s="36">
        <v>132.98470414955642</v>
      </c>
      <c r="BG708" s="36">
        <v>110.41173002340166</v>
      </c>
      <c r="BH708" s="36">
        <v>239.72729864694364</v>
      </c>
      <c r="BJ708" s="41"/>
      <c r="BK708" s="41"/>
      <c r="BL708" s="35">
        <v>33</v>
      </c>
      <c r="BM708" s="35">
        <v>30</v>
      </c>
      <c r="BN708" s="35">
        <v>9</v>
      </c>
      <c r="BO708" s="35">
        <v>2574</v>
      </c>
      <c r="BP708" s="35">
        <v>1440</v>
      </c>
      <c r="BQ708" s="35">
        <v>216</v>
      </c>
      <c r="BR708" s="35">
        <v>4230</v>
      </c>
      <c r="BS708" s="34">
        <v>110.90044593811035</v>
      </c>
      <c r="BT708" s="35">
        <v>20</v>
      </c>
      <c r="BU708" s="35">
        <v>71</v>
      </c>
      <c r="BV708" s="35">
        <v>158</v>
      </c>
      <c r="BW708" s="35">
        <v>83</v>
      </c>
      <c r="BX708" s="37"/>
      <c r="BY708" s="40">
        <v>0.95577040216404574</v>
      </c>
      <c r="CA708" s="38">
        <v>8.9710703456624324E-2</v>
      </c>
      <c r="CB708" s="38">
        <v>9.4464470373447879E-2</v>
      </c>
      <c r="CC708" s="36">
        <v>49.344545125961311</v>
      </c>
      <c r="CD708" s="36">
        <v>49.739198522107671</v>
      </c>
      <c r="CE708" s="35">
        <v>123.97431946879817</v>
      </c>
      <c r="CF708" s="36">
        <v>67.209697829836415</v>
      </c>
      <c r="CG708" s="42">
        <v>0.95577040216404574</v>
      </c>
      <c r="CH708" s="35">
        <v>3954.7240428798</v>
      </c>
      <c r="CI708" s="42">
        <v>0.98001823956687828</v>
      </c>
      <c r="CJ708" s="42">
        <v>0.99132065446935524</v>
      </c>
      <c r="CK708" s="43">
        <v>0.85001529259214614</v>
      </c>
      <c r="CM708" s="39"/>
      <c r="CN708" s="35"/>
      <c r="CO708" s="42">
        <v>0.98241132186277846</v>
      </c>
      <c r="CQ708" s="37">
        <v>0.880554439546537</v>
      </c>
    </row>
    <row r="709" spans="1:95" ht="11.25" customHeight="1">
      <c r="A709" s="33">
        <v>44021</v>
      </c>
      <c r="B709" s="34">
        <v>172.62471199035645</v>
      </c>
      <c r="C709" s="35">
        <v>149.2955621878306</v>
      </c>
      <c r="D709" s="35">
        <v>149.2955621878306</v>
      </c>
      <c r="E709" s="35">
        <v>136.9208836555481</v>
      </c>
      <c r="F709" s="34">
        <v>123.8594175974528</v>
      </c>
      <c r="G709" s="36">
        <v>13.628026167551676</v>
      </c>
      <c r="H709" s="34">
        <v>13.628026167551676</v>
      </c>
      <c r="I709" s="34">
        <v>3439.5978902180991</v>
      </c>
      <c r="J709" s="35">
        <v>1170.9269413508423</v>
      </c>
      <c r="K709" s="35">
        <v>175.63904120262632</v>
      </c>
      <c r="L709" s="34">
        <v>607.98949940999353</v>
      </c>
      <c r="M709" s="34">
        <v>81.239253044128418</v>
      </c>
      <c r="N709" s="35">
        <v>19.575723625091186</v>
      </c>
      <c r="O709" s="35">
        <v>69.493818869073706</v>
      </c>
      <c r="P709" s="35">
        <v>154.64821663822036</v>
      </c>
      <c r="Q709" s="34">
        <v>9914.3666585286464</v>
      </c>
      <c r="R709" s="34">
        <v>364.27211507161456</v>
      </c>
      <c r="U709" s="36">
        <v>28.290162439699529</v>
      </c>
      <c r="V709" s="38">
        <v>0.88285579771248901</v>
      </c>
      <c r="W709" s="36">
        <v>43.466436542862048</v>
      </c>
      <c r="X709" s="35">
        <v>4047.5873896280928</v>
      </c>
      <c r="Y709" s="34">
        <v>2093.0319076646306</v>
      </c>
      <c r="Z709" s="35">
        <v>1954.5554819634622</v>
      </c>
      <c r="AA709" s="34">
        <v>783.62854061261987</v>
      </c>
      <c r="AB709" s="34">
        <v>23.329149802525837</v>
      </c>
      <c r="AC709" s="34">
        <v>12.374678532282511</v>
      </c>
      <c r="AD709" s="34">
        <v>12.894400080045065</v>
      </c>
      <c r="AE709" s="39">
        <v>13.800210380206357</v>
      </c>
      <c r="AF709" s="39">
        <v>12.545645800187597</v>
      </c>
      <c r="AG709" s="39">
        <v>3.7636937400562784</v>
      </c>
      <c r="AH709" s="35">
        <v>3739.6758447042503</v>
      </c>
      <c r="AI709" s="35">
        <v>9223.7984755011566</v>
      </c>
      <c r="AJ709" s="35">
        <v>11843.739868461098</v>
      </c>
      <c r="AK709" s="35">
        <v>2550.1856814248627</v>
      </c>
      <c r="AL709" s="35">
        <v>5678.3529700774516</v>
      </c>
      <c r="AM709" s="35">
        <v>10424.826436738373</v>
      </c>
      <c r="AN709" s="38">
        <v>9.0463919493965719E-2</v>
      </c>
      <c r="AO709" s="38">
        <v>0.10919207126627568</v>
      </c>
      <c r="AP709" s="38">
        <v>5.0798596336109898E-2</v>
      </c>
      <c r="AQ709" s="36">
        <v>23.142001381186226</v>
      </c>
      <c r="AR709" s="36">
        <v>12.420912457376701</v>
      </c>
      <c r="AS709" s="36">
        <v>14.041877706463342</v>
      </c>
      <c r="AT709" s="36">
        <v>15.466035020477884</v>
      </c>
      <c r="AU709" s="36">
        <v>69.815786532174286</v>
      </c>
      <c r="AV709" s="36">
        <v>98.025614448840585</v>
      </c>
      <c r="AW709" s="36">
        <v>134.67906113254298</v>
      </c>
      <c r="AX709" s="36">
        <v>101.43590099809576</v>
      </c>
      <c r="AY709" s="36">
        <v>65.411233358448015</v>
      </c>
      <c r="AZ709" s="40">
        <v>0.9923238045889452</v>
      </c>
      <c r="BA709" s="40">
        <v>0.98776162397172607</v>
      </c>
      <c r="BB709" s="40">
        <v>0.98516539171403161</v>
      </c>
      <c r="BC709" s="40">
        <v>0.99393532983377242</v>
      </c>
      <c r="BD709" s="40">
        <v>0.98770492308243696</v>
      </c>
      <c r="BE709" s="40">
        <v>0.99059690681243506</v>
      </c>
      <c r="BF709" s="36">
        <v>132.64956976356132</v>
      </c>
      <c r="BG709" s="36">
        <v>109.89808931032007</v>
      </c>
      <c r="BH709" s="36">
        <v>236.22699967144302</v>
      </c>
      <c r="BJ709" s="41"/>
      <c r="BK709" s="41"/>
      <c r="BL709" s="35">
        <v>33</v>
      </c>
      <c r="BM709" s="35">
        <v>30</v>
      </c>
      <c r="BN709" s="35">
        <v>9</v>
      </c>
      <c r="BO709" s="35">
        <v>2574</v>
      </c>
      <c r="BP709" s="35">
        <v>1440</v>
      </c>
      <c r="BQ709" s="35">
        <v>216</v>
      </c>
      <c r="BR709" s="35">
        <v>4230</v>
      </c>
      <c r="BS709" s="34">
        <v>110.31994152069092</v>
      </c>
      <c r="BT709" s="35">
        <v>20</v>
      </c>
      <c r="BU709" s="35">
        <v>71</v>
      </c>
      <c r="BV709" s="35">
        <v>158</v>
      </c>
      <c r="BW709" s="35">
        <v>83</v>
      </c>
      <c r="BX709" s="37"/>
      <c r="BY709" s="40">
        <v>0.95526447189470653</v>
      </c>
      <c r="CA709" s="38">
        <v>9.0110476355847971E-2</v>
      </c>
      <c r="CB709" s="38">
        <v>9.4813997212648812E-2</v>
      </c>
      <c r="CC709" s="36">
        <v>48.598228414853416</v>
      </c>
      <c r="CD709" s="36">
        <v>49.604791545026274</v>
      </c>
      <c r="CE709" s="35">
        <v>122.54037000592056</v>
      </c>
      <c r="CF709" s="36">
        <v>67.582913559903318</v>
      </c>
      <c r="CG709" s="42">
        <v>0.95526447189470653</v>
      </c>
      <c r="CH709" s="35">
        <v>4017.2030097481356</v>
      </c>
      <c r="CI709" s="42">
        <v>0.97977716016666483</v>
      </c>
      <c r="CJ709" s="42">
        <v>0.99140745198993119</v>
      </c>
      <c r="CK709" s="43">
        <v>0.84978965470443912</v>
      </c>
      <c r="CM709" s="39"/>
      <c r="CN709" s="35"/>
      <c r="CO709" s="42">
        <v>0.9823136518603256</v>
      </c>
      <c r="CQ709" s="37">
        <v>0.88285579771248901</v>
      </c>
    </row>
    <row r="710" spans="1:95" ht="11.25" customHeight="1">
      <c r="A710" s="33">
        <v>44020</v>
      </c>
      <c r="B710" s="34">
        <v>172.41946156819662</v>
      </c>
      <c r="C710" s="35">
        <v>148.92264993985495</v>
      </c>
      <c r="D710" s="35">
        <v>148.92264993985495</v>
      </c>
      <c r="E710" s="35">
        <v>136.38483985265097</v>
      </c>
      <c r="F710" s="34">
        <v>123.26403172810872</v>
      </c>
      <c r="G710" s="36">
        <v>13.76089326540629</v>
      </c>
      <c r="H710" s="34">
        <v>13.76089326540629</v>
      </c>
      <c r="I710" s="34">
        <v>3450.8565266927085</v>
      </c>
      <c r="J710" s="35">
        <v>1170.6905003454135</v>
      </c>
      <c r="K710" s="35">
        <v>183.07432088150574</v>
      </c>
      <c r="L710" s="34">
        <v>610.23277282714844</v>
      </c>
      <c r="M710" s="34">
        <v>80.455711364746094</v>
      </c>
      <c r="N710" s="35">
        <v>19.733644075154892</v>
      </c>
      <c r="O710" s="35">
        <v>70.054436466799856</v>
      </c>
      <c r="P710" s="35">
        <v>155.89578819372363</v>
      </c>
      <c r="Q710" s="34">
        <v>9776.5497639973964</v>
      </c>
      <c r="R710" s="34">
        <v>366.25484212239581</v>
      </c>
      <c r="U710" s="36">
        <v>28.254871191801854</v>
      </c>
      <c r="V710" s="38">
        <v>0.88402369264316216</v>
      </c>
      <c r="W710" s="36">
        <v>44.028443073181968</v>
      </c>
      <c r="X710" s="35">
        <v>4061.0892995198569</v>
      </c>
      <c r="Y710" s="34">
        <v>2097.0917054657893</v>
      </c>
      <c r="Z710" s="35">
        <v>1963.9975940540676</v>
      </c>
      <c r="AA710" s="34">
        <v>793.30709370865418</v>
      </c>
      <c r="AB710" s="34">
        <v>23.496811628341675</v>
      </c>
      <c r="AC710" s="34">
        <v>12.537810087203979</v>
      </c>
      <c r="AD710" s="34">
        <v>13.004225333531698</v>
      </c>
      <c r="AE710" s="39">
        <v>13.826978277796412</v>
      </c>
      <c r="AF710" s="39">
        <v>12.54311250370086</v>
      </c>
      <c r="AG710" s="39">
        <v>3.9230211617465516</v>
      </c>
      <c r="AH710" s="35">
        <v>3688.0835563290379</v>
      </c>
      <c r="AI710" s="35">
        <v>9027.2420665532518</v>
      </c>
      <c r="AJ710" s="35">
        <v>11688.71121002612</v>
      </c>
      <c r="AK710" s="35">
        <v>2517.2509577919991</v>
      </c>
      <c r="AL710" s="35">
        <v>5581.7960089421667</v>
      </c>
      <c r="AM710" s="35">
        <v>10243.620837960951</v>
      </c>
      <c r="AN710" s="38">
        <v>9.0932466600742445E-2</v>
      </c>
      <c r="AO710" s="38">
        <v>0.10942421004804914</v>
      </c>
      <c r="AP710" s="38">
        <v>5.2846446101129131E-2</v>
      </c>
      <c r="AQ710" s="36">
        <v>23.175305078785847</v>
      </c>
      <c r="AR710" s="36">
        <v>12.453977352264646</v>
      </c>
      <c r="AS710" s="36">
        <v>13.981426277016755</v>
      </c>
      <c r="AT710" s="36">
        <v>15.846357444939271</v>
      </c>
      <c r="AU710" s="36">
        <v>71.676691742524966</v>
      </c>
      <c r="AV710" s="36">
        <v>104.96025635504586</v>
      </c>
      <c r="AW710" s="36">
        <v>134.42257592003529</v>
      </c>
      <c r="AX710" s="36">
        <v>101.33414376846983</v>
      </c>
      <c r="AY710" s="36">
        <v>65.624917276137424</v>
      </c>
      <c r="AZ710" s="40">
        <v>0.99216063697818024</v>
      </c>
      <c r="BA710" s="40">
        <v>0.98744948107122321</v>
      </c>
      <c r="BB710" s="40">
        <v>0.98478118326910313</v>
      </c>
      <c r="BC710" s="40">
        <v>0.99370489565377351</v>
      </c>
      <c r="BD710" s="40">
        <v>0.98715884786407515</v>
      </c>
      <c r="BE710" s="40">
        <v>0.98975359806699581</v>
      </c>
      <c r="BF710" s="36">
        <v>131.96606722094594</v>
      </c>
      <c r="BG710" s="36">
        <v>109.66494521395853</v>
      </c>
      <c r="BH710" s="36">
        <v>227.07298002662858</v>
      </c>
      <c r="BJ710" s="41"/>
      <c r="BK710" s="41"/>
      <c r="BL710" s="35">
        <v>32.749166488647461</v>
      </c>
      <c r="BM710" s="35">
        <v>29.708333333333332</v>
      </c>
      <c r="BN710" s="35">
        <v>9.2916666666666661</v>
      </c>
      <c r="BO710" s="35">
        <v>2554.434986114502</v>
      </c>
      <c r="BP710" s="35">
        <v>1426</v>
      </c>
      <c r="BQ710" s="35">
        <v>223</v>
      </c>
      <c r="BR710" s="35">
        <v>4203.434986114502</v>
      </c>
      <c r="BS710" s="34">
        <v>109.5092248916626</v>
      </c>
      <c r="BT710" s="35">
        <v>20</v>
      </c>
      <c r="BU710" s="35">
        <v>71</v>
      </c>
      <c r="BV710" s="35">
        <v>158</v>
      </c>
      <c r="BW710" s="35">
        <v>81.541666666666671</v>
      </c>
      <c r="BX710" s="37"/>
      <c r="BY710" s="40">
        <v>0.95514782121960862</v>
      </c>
      <c r="CA710" s="38">
        <v>9.0756061223942447E-2</v>
      </c>
      <c r="CB710" s="38">
        <v>9.5185189348565777E-2</v>
      </c>
      <c r="CC710" s="36">
        <v>49.038847049077354</v>
      </c>
      <c r="CD710" s="36">
        <v>49.61070870806725</v>
      </c>
      <c r="CE710" s="35">
        <v>122.39210955795353</v>
      </c>
      <c r="CF710" s="36">
        <v>68.093609509469474</v>
      </c>
      <c r="CG710" s="42">
        <v>0.95514782121960862</v>
      </c>
      <c r="CH710" s="35">
        <v>3966.7849095113233</v>
      </c>
      <c r="CI710" s="42">
        <v>0.97971765215405704</v>
      </c>
      <c r="CJ710" s="42">
        <v>0.99097795274718559</v>
      </c>
      <c r="CK710" s="43">
        <v>0.84973667707841427</v>
      </c>
      <c r="CM710" s="39"/>
      <c r="CN710" s="35"/>
      <c r="CO710" s="42">
        <v>0.98218000348854384</v>
      </c>
      <c r="CQ710" s="37">
        <v>0.88402369264316216</v>
      </c>
    </row>
    <row r="711" spans="1:95" ht="11.25" customHeight="1">
      <c r="A711" s="33">
        <v>44019</v>
      </c>
      <c r="B711" s="34">
        <v>171.1534620920817</v>
      </c>
      <c r="C711" s="35">
        <v>147.24992116292316</v>
      </c>
      <c r="D711" s="35">
        <v>147.24992116292316</v>
      </c>
      <c r="E711" s="35">
        <v>134.27433510621387</v>
      </c>
      <c r="F711" s="34">
        <v>120.96885967254639</v>
      </c>
      <c r="G711" s="36">
        <v>13.705492814381918</v>
      </c>
      <c r="H711" s="34">
        <v>13.705492814381918</v>
      </c>
      <c r="I711" s="34">
        <v>3472.2492065429688</v>
      </c>
      <c r="J711" s="35">
        <v>1167.7855457711364</v>
      </c>
      <c r="K711" s="35">
        <v>201.34233547778211</v>
      </c>
      <c r="L711" s="34">
        <v>613.41544850667321</v>
      </c>
      <c r="M711" s="34">
        <v>75.592829386393234</v>
      </c>
      <c r="N711" s="35">
        <v>19.382776765741852</v>
      </c>
      <c r="O711" s="35">
        <v>68.80885751838359</v>
      </c>
      <c r="P711" s="35">
        <v>153.12393644936066</v>
      </c>
      <c r="Q711" s="34">
        <v>9429.9335123697911</v>
      </c>
      <c r="R711" s="34">
        <v>366.03200658162433</v>
      </c>
      <c r="U711" s="36">
        <v>28.188975652058918</v>
      </c>
      <c r="V711" s="38">
        <v>0.88620924889542774</v>
      </c>
      <c r="W711" s="36">
        <v>43.760871508410006</v>
      </c>
      <c r="X711" s="35">
        <v>4085.6646550496421</v>
      </c>
      <c r="Y711" s="34">
        <v>2103.1213252940502</v>
      </c>
      <c r="Z711" s="35">
        <v>1982.5433297555917</v>
      </c>
      <c r="AA711" s="34">
        <v>814.75778398445527</v>
      </c>
      <c r="AB711" s="34">
        <v>23.903540929158527</v>
      </c>
      <c r="AC711" s="34">
        <v>12.97558605670929</v>
      </c>
      <c r="AD711" s="34">
        <v>13.266240278879801</v>
      </c>
      <c r="AE711" s="39">
        <v>13.866734012927804</v>
      </c>
      <c r="AF711" s="39">
        <v>12.511987990405032</v>
      </c>
      <c r="AG711" s="39">
        <v>4.3144786173810452</v>
      </c>
      <c r="AH711" s="35">
        <v>3460.6874019409438</v>
      </c>
      <c r="AI711" s="35">
        <v>8322.238669137525</v>
      </c>
      <c r="AJ711" s="35">
        <v>11003.600286406117</v>
      </c>
      <c r="AK711" s="35">
        <v>2366.7962187530911</v>
      </c>
      <c r="AL711" s="35">
        <v>5198.2480630025912</v>
      </c>
      <c r="AM711" s="35">
        <v>9538.4296425853609</v>
      </c>
      <c r="AN711" s="38">
        <v>9.1872814864603441E-2</v>
      </c>
      <c r="AO711" s="38">
        <v>0.10934129560813456</v>
      </c>
      <c r="AP711" s="38">
        <v>5.7076504743888978E-2</v>
      </c>
      <c r="AQ711" s="36">
        <v>23.325612137795712</v>
      </c>
      <c r="AR711" s="36">
        <v>12.613385760977183</v>
      </c>
      <c r="AS711" s="36">
        <v>13.895706920646562</v>
      </c>
      <c r="AT711" s="36">
        <v>16.642672893199169</v>
      </c>
      <c r="AU711" s="36">
        <v>75.595682178286467</v>
      </c>
      <c r="AV711" s="36">
        <v>122.06474379585175</v>
      </c>
      <c r="AW711" s="36">
        <v>133.75913160318376</v>
      </c>
      <c r="AX711" s="36">
        <v>101.40943929276555</v>
      </c>
      <c r="AY711" s="36">
        <v>66.989576044318213</v>
      </c>
      <c r="AZ711" s="40">
        <v>0.99181054261783752</v>
      </c>
      <c r="BA711" s="40">
        <v>0.98676306773273947</v>
      </c>
      <c r="BB711" s="40">
        <v>0.98394663040069796</v>
      </c>
      <c r="BC711" s="40">
        <v>0.99296826961217344</v>
      </c>
      <c r="BD711" s="40">
        <v>0.98545746927386513</v>
      </c>
      <c r="BE711" s="40">
        <v>0.98720284697065008</v>
      </c>
      <c r="BF711" s="36">
        <v>130.615351425608</v>
      </c>
      <c r="BG711" s="36">
        <v>109.74810508013815</v>
      </c>
      <c r="BH711" s="36">
        <v>210.24412854020824</v>
      </c>
      <c r="BJ711" s="41"/>
      <c r="BK711" s="41"/>
      <c r="BL711" s="35">
        <v>32.139999389648438</v>
      </c>
      <c r="BM711" s="35">
        <v>29</v>
      </c>
      <c r="BN711" s="35">
        <v>10</v>
      </c>
      <c r="BO711" s="35">
        <v>2506.9199523925781</v>
      </c>
      <c r="BP711" s="35">
        <v>1392</v>
      </c>
      <c r="BQ711" s="35">
        <v>240</v>
      </c>
      <c r="BR711" s="35">
        <v>4138.9199523925781</v>
      </c>
      <c r="BS711" s="34">
        <v>107.22946357727051</v>
      </c>
      <c r="BT711" s="35">
        <v>20</v>
      </c>
      <c r="BU711" s="35">
        <v>71</v>
      </c>
      <c r="BV711" s="35">
        <v>158</v>
      </c>
      <c r="BW711" s="35">
        <v>78</v>
      </c>
      <c r="BX711" s="37"/>
      <c r="BY711" s="40">
        <v>0.95525077293231242</v>
      </c>
      <c r="CA711" s="38">
        <v>9.1895319083219087E-2</v>
      </c>
      <c r="CB711" s="38">
        <v>9.5730103952012577E-2</v>
      </c>
      <c r="CC711" s="36">
        <v>50.145367264747613</v>
      </c>
      <c r="CD711" s="36">
        <v>49.834704819419457</v>
      </c>
      <c r="CE711" s="35">
        <v>122.29740506823232</v>
      </c>
      <c r="CF711" s="36">
        <v>68.539869511086223</v>
      </c>
      <c r="CG711" s="42">
        <v>0.95525077293231242</v>
      </c>
      <c r="CH711" s="35">
        <v>3734.9243908482522</v>
      </c>
      <c r="CI711" s="42">
        <v>0.97976054627193543</v>
      </c>
      <c r="CJ711" s="42">
        <v>0.98964234588127109</v>
      </c>
      <c r="CK711" s="43">
        <v>0.84986152797720982</v>
      </c>
      <c r="CM711" s="39"/>
      <c r="CN711" s="35"/>
      <c r="CO711" s="42">
        <v>0.98206321790867379</v>
      </c>
      <c r="CQ711" s="37">
        <v>0.88620924889542774</v>
      </c>
    </row>
    <row r="712" spans="1:95" ht="11.25" customHeight="1">
      <c r="A712" s="33">
        <v>44018</v>
      </c>
      <c r="B712" s="34">
        <v>169.37982368469238</v>
      </c>
      <c r="C712" s="35">
        <v>145.36936918894449</v>
      </c>
      <c r="D712" s="35">
        <v>145.36936918894449</v>
      </c>
      <c r="E712" s="35">
        <v>132.30972051620483</v>
      </c>
      <c r="F712" s="34">
        <v>118.93424065907796</v>
      </c>
      <c r="G712" s="36">
        <v>13.55613374710083</v>
      </c>
      <c r="H712" s="34">
        <v>13.55613374710083</v>
      </c>
      <c r="I712" s="34">
        <v>3471.0398152669272</v>
      </c>
      <c r="J712" s="35">
        <v>1167.3788037525387</v>
      </c>
      <c r="K712" s="35">
        <v>201.27220754354116</v>
      </c>
      <c r="L712" s="34">
        <v>613.29848988850915</v>
      </c>
      <c r="M712" s="34">
        <v>76.152939796447754</v>
      </c>
      <c r="N712" s="35">
        <v>19.526394819601986</v>
      </c>
      <c r="O712" s="35">
        <v>69.318701609587052</v>
      </c>
      <c r="P712" s="35">
        <v>154.25851907485571</v>
      </c>
      <c r="Q712" s="34">
        <v>9394.2748616536464</v>
      </c>
      <c r="R712" s="34">
        <v>362.91123326619464</v>
      </c>
      <c r="U712" s="36">
        <v>28.058244563915107</v>
      </c>
      <c r="V712" s="38">
        <v>0.89056406031369517</v>
      </c>
      <c r="W712" s="36">
        <v>44.085120777604978</v>
      </c>
      <c r="X712" s="35">
        <v>4084.3383051554365</v>
      </c>
      <c r="Y712" s="34">
        <v>2102.3888039708472</v>
      </c>
      <c r="Z712" s="35">
        <v>1981.9495011845891</v>
      </c>
      <c r="AA712" s="34">
        <v>814.57069743205034</v>
      </c>
      <c r="AB712" s="34">
        <v>24.010454495747883</v>
      </c>
      <c r="AC712" s="34">
        <v>13.059648672739664</v>
      </c>
      <c r="AD712" s="34">
        <v>13.398871858914694</v>
      </c>
      <c r="AE712" s="39">
        <v>13.861904202005586</v>
      </c>
      <c r="AF712" s="39">
        <v>12.507630040205772</v>
      </c>
      <c r="AG712" s="39">
        <v>4.3129758759330246</v>
      </c>
      <c r="AH712" s="35">
        <v>3312.1433145551641</v>
      </c>
      <c r="AI712" s="35">
        <v>7959.5050836120281</v>
      </c>
      <c r="AJ712" s="35">
        <v>10521.029744714038</v>
      </c>
      <c r="AK712" s="35">
        <v>2265.6304420606125</v>
      </c>
      <c r="AL712" s="35">
        <v>4973.6478966553705</v>
      </c>
      <c r="AM712" s="35">
        <v>9121.4607929388822</v>
      </c>
      <c r="AN712" s="38">
        <v>9.3107363017914641E-2</v>
      </c>
      <c r="AO712" s="38">
        <v>0.11054635435483987</v>
      </c>
      <c r="AP712" s="38">
        <v>5.713209442183103E-2</v>
      </c>
      <c r="AQ712" s="36">
        <v>23.441066191410592</v>
      </c>
      <c r="AR712" s="36">
        <v>12.700419797035662</v>
      </c>
      <c r="AS712" s="36">
        <v>14.039114666880307</v>
      </c>
      <c r="AT712" s="36">
        <v>17.594565228513471</v>
      </c>
      <c r="AU712" s="36">
        <v>79.958128632701687</v>
      </c>
      <c r="AV712" s="36">
        <v>129.17735736692532</v>
      </c>
      <c r="AW712" s="36">
        <v>132.58794245351254</v>
      </c>
      <c r="AX712" s="36">
        <v>100.7617651302449</v>
      </c>
      <c r="AY712" s="36">
        <v>67.229835471220426</v>
      </c>
      <c r="AZ712" s="40">
        <v>0.99138147402281429</v>
      </c>
      <c r="BA712" s="40">
        <v>0.98606280479641473</v>
      </c>
      <c r="BB712" s="40">
        <v>0.98308839750818522</v>
      </c>
      <c r="BC712" s="40">
        <v>0.99223414158731416</v>
      </c>
      <c r="BD712" s="40">
        <v>0.9839236451204213</v>
      </c>
      <c r="BE712" s="40">
        <v>0.98583808445825649</v>
      </c>
      <c r="BF712" s="36">
        <v>128.88346969606582</v>
      </c>
      <c r="BG712" s="36">
        <v>108.55174799778121</v>
      </c>
      <c r="BH712" s="36">
        <v>210.03956045088765</v>
      </c>
      <c r="BJ712" s="41"/>
      <c r="BK712" s="41"/>
      <c r="BL712" s="35">
        <v>32.139999389648438</v>
      </c>
      <c r="BM712" s="35">
        <v>29</v>
      </c>
      <c r="BN712" s="35">
        <v>10</v>
      </c>
      <c r="BO712" s="35">
        <v>2506.9199523925781</v>
      </c>
      <c r="BP712" s="35">
        <v>1392</v>
      </c>
      <c r="BQ712" s="35">
        <v>240</v>
      </c>
      <c r="BR712" s="35">
        <v>4138.9199523925781</v>
      </c>
      <c r="BS712" s="34">
        <v>105.29737599690755</v>
      </c>
      <c r="BT712" s="35">
        <v>20</v>
      </c>
      <c r="BU712" s="35">
        <v>71</v>
      </c>
      <c r="BV712" s="35">
        <v>158</v>
      </c>
      <c r="BW712" s="35">
        <v>78</v>
      </c>
      <c r="BX712" s="37"/>
      <c r="BY712" s="40">
        <v>0.95291319659908369</v>
      </c>
      <c r="CA712" s="38">
        <v>9.2931797270357344E-2</v>
      </c>
      <c r="CB712" s="38">
        <v>9.6886370985657097E-2</v>
      </c>
      <c r="CC712" s="36">
        <v>50.468975027402244</v>
      </c>
      <c r="CD712" s="36">
        <v>50.180600655326565</v>
      </c>
      <c r="CE712" s="35">
        <v>121.5566580274639</v>
      </c>
      <c r="CF712" s="36">
        <v>72.487370772945724</v>
      </c>
      <c r="CG712" s="42">
        <v>0.95291319659908369</v>
      </c>
      <c r="CH712" s="35">
        <v>3573.9330048769025</v>
      </c>
      <c r="CI712" s="42">
        <v>0.97869211882468665</v>
      </c>
      <c r="CJ712" s="42">
        <v>0.98855141357725917</v>
      </c>
      <c r="CK712" s="43">
        <v>0.84984140782011708</v>
      </c>
      <c r="CM712" s="39"/>
      <c r="CN712" s="35"/>
      <c r="CO712" s="42">
        <v>0.9810301626892185</v>
      </c>
      <c r="CQ712" s="37">
        <v>0.89056406031369517</v>
      </c>
    </row>
    <row r="713" spans="1:95" ht="11.25" customHeight="1">
      <c r="A713" s="33">
        <v>44017</v>
      </c>
      <c r="B713" s="34">
        <v>168.40267372131348</v>
      </c>
      <c r="C713" s="35">
        <v>144.49443880716959</v>
      </c>
      <c r="D713" s="35">
        <v>144.49443880716959</v>
      </c>
      <c r="E713" s="35">
        <v>131.37843636671701</v>
      </c>
      <c r="F713" s="34">
        <v>117.72708956400554</v>
      </c>
      <c r="G713" s="36">
        <v>13.483993291854858</v>
      </c>
      <c r="H713" s="34">
        <v>13.483993291854858</v>
      </c>
      <c r="I713" s="34">
        <v>3464.3086954752603</v>
      </c>
      <c r="J713" s="35">
        <v>1165.1149960786108</v>
      </c>
      <c r="K713" s="35">
        <v>200.88189587562255</v>
      </c>
      <c r="L713" s="34">
        <v>611.58652750651038</v>
      </c>
      <c r="M713" s="34">
        <v>77.18214225769043</v>
      </c>
      <c r="N713" s="35">
        <v>19.790292886587288</v>
      </c>
      <c r="O713" s="35">
        <v>70.255539747384873</v>
      </c>
      <c r="P713" s="35">
        <v>156.34331380403958</v>
      </c>
      <c r="Q713" s="34">
        <v>9356.1964925130214</v>
      </c>
      <c r="R713" s="34">
        <v>357.24297714233398</v>
      </c>
      <c r="U713" s="36">
        <v>28.125034791451917</v>
      </c>
      <c r="V713" s="38">
        <v>0.88833605720263054</v>
      </c>
      <c r="W713" s="36">
        <v>44.680928568213844</v>
      </c>
      <c r="X713" s="35">
        <v>4075.8952229817705</v>
      </c>
      <c r="Y713" s="34">
        <v>2098.3118035210273</v>
      </c>
      <c r="Z713" s="35">
        <v>1977.5834194607439</v>
      </c>
      <c r="AA713" s="34">
        <v>812.46842338213287</v>
      </c>
      <c r="AB713" s="34">
        <v>23.908234914143879</v>
      </c>
      <c r="AC713" s="34">
        <v>13.116002440452576</v>
      </c>
      <c r="AD713" s="34">
        <v>13.40397572517395</v>
      </c>
      <c r="AE713" s="39">
        <v>13.835022880358423</v>
      </c>
      <c r="AF713" s="39">
        <v>12.483374957985117</v>
      </c>
      <c r="AG713" s="39">
        <v>4.3046120544776256</v>
      </c>
      <c r="AH713" s="35">
        <v>3298.7316706456213</v>
      </c>
      <c r="AI713" s="35">
        <v>7928.5066210773857</v>
      </c>
      <c r="AJ713" s="35">
        <v>10481.353732647216</v>
      </c>
      <c r="AK713" s="35">
        <v>2256.4251274967</v>
      </c>
      <c r="AL713" s="35">
        <v>4953.837641101115</v>
      </c>
      <c r="AM713" s="35">
        <v>9086.4737311898498</v>
      </c>
      <c r="AN713" s="38">
        <v>9.3261649378730022E-2</v>
      </c>
      <c r="AO713" s="38">
        <v>0.11085603811804212</v>
      </c>
      <c r="AP713" s="38">
        <v>5.7573780155346671E-2</v>
      </c>
      <c r="AQ713" s="36">
        <v>23.415395051873496</v>
      </c>
      <c r="AR713" s="36">
        <v>12.799606029471239</v>
      </c>
      <c r="AS713" s="36">
        <v>14.100925916316163</v>
      </c>
      <c r="AT713" s="36">
        <v>17.825673722801088</v>
      </c>
      <c r="AU713" s="36">
        <v>81.001891144176483</v>
      </c>
      <c r="AV713" s="36">
        <v>130.8442630364014</v>
      </c>
      <c r="AW713" s="36">
        <v>131.7813887993361</v>
      </c>
      <c r="AX713" s="36">
        <v>100.03453378831979</v>
      </c>
      <c r="AY713" s="36">
        <v>66.418117586577353</v>
      </c>
      <c r="AZ713" s="40">
        <v>0.99122935981990989</v>
      </c>
      <c r="BA713" s="40">
        <v>0.98581795673631134</v>
      </c>
      <c r="BB713" s="40">
        <v>0.98279384077594567</v>
      </c>
      <c r="BC713" s="40">
        <v>0.99210003757466703</v>
      </c>
      <c r="BD713" s="40">
        <v>0.98364865847194538</v>
      </c>
      <c r="BE713" s="40">
        <v>0.98560010550767674</v>
      </c>
      <c r="BF713" s="36">
        <v>128.67025277741672</v>
      </c>
      <c r="BG713" s="36">
        <v>108.24850142327942</v>
      </c>
      <c r="BH713" s="36">
        <v>208.42821102976686</v>
      </c>
      <c r="BJ713" s="41"/>
      <c r="BK713" s="41"/>
      <c r="BL713" s="35">
        <v>32.139999389648438</v>
      </c>
      <c r="BM713" s="35">
        <v>29</v>
      </c>
      <c r="BN713" s="35">
        <v>10</v>
      </c>
      <c r="BO713" s="35">
        <v>2506.9199523925781</v>
      </c>
      <c r="BP713" s="35">
        <v>1392</v>
      </c>
      <c r="BQ713" s="35">
        <v>240</v>
      </c>
      <c r="BR713" s="35">
        <v>4138.9199523925781</v>
      </c>
      <c r="BS713" s="34">
        <v>104.30789407094319</v>
      </c>
      <c r="BT713" s="35">
        <v>20</v>
      </c>
      <c r="BU713" s="35">
        <v>71</v>
      </c>
      <c r="BV713" s="35">
        <v>158</v>
      </c>
      <c r="BW713" s="35">
        <v>78</v>
      </c>
      <c r="BX713" s="37"/>
      <c r="BY713" s="40">
        <v>0.95208160672219744</v>
      </c>
      <c r="CA713" s="38">
        <v>9.3181794699568554E-2</v>
      </c>
      <c r="CB713" s="38">
        <v>9.7109585723163083E-2</v>
      </c>
      <c r="CC713" s="36">
        <v>50.428213079770401</v>
      </c>
      <c r="CD713" s="36">
        <v>50.315926997660902</v>
      </c>
      <c r="CE713" s="35">
        <v>120.74454778191657</v>
      </c>
      <c r="CF713" s="36">
        <v>73.434267414915709</v>
      </c>
      <c r="CG713" s="42">
        <v>0.95208160672219744</v>
      </c>
      <c r="CH713" s="35">
        <v>3559.666056499349</v>
      </c>
      <c r="CI713" s="42">
        <v>0.97831758905676869</v>
      </c>
      <c r="CJ713" s="42">
        <v>0.98835560713107773</v>
      </c>
      <c r="CK713" s="43">
        <v>0.84995038045676341</v>
      </c>
      <c r="CM713" s="39"/>
      <c r="CN713" s="35"/>
      <c r="CO713" s="42">
        <v>0.98078236124385276</v>
      </c>
      <c r="CQ713" s="37">
        <v>0.88833605720263054</v>
      </c>
    </row>
    <row r="714" spans="1:95" ht="11.25" customHeight="1">
      <c r="A714" s="33">
        <v>44016</v>
      </c>
      <c r="B714" s="34">
        <v>170.20163896348743</v>
      </c>
      <c r="C714" s="35">
        <v>146.4558572769165</v>
      </c>
      <c r="D714" s="35">
        <v>146.4558572769165</v>
      </c>
      <c r="E714" s="35">
        <v>133.50910049014621</v>
      </c>
      <c r="F714" s="34">
        <v>119.81963051689996</v>
      </c>
      <c r="G714" s="36">
        <v>13.621385786268446</v>
      </c>
      <c r="H714" s="34">
        <v>13.621385786268446</v>
      </c>
      <c r="I714" s="34">
        <v>3449.8928087022568</v>
      </c>
      <c r="J714" s="35">
        <v>1152.750463767763</v>
      </c>
      <c r="K714" s="35">
        <v>221.0984241376535</v>
      </c>
      <c r="L714" s="34">
        <v>609.78583102756079</v>
      </c>
      <c r="M714" s="34">
        <v>74.586597018771698</v>
      </c>
      <c r="N714" s="35">
        <v>19.646469590065202</v>
      </c>
      <c r="O714" s="35">
        <v>69.387531274835879</v>
      </c>
      <c r="P714" s="35">
        <v>170.21941209712978</v>
      </c>
      <c r="Q714" s="34">
        <v>9812.9914279513887</v>
      </c>
      <c r="R714" s="34">
        <v>361.28235032823352</v>
      </c>
      <c r="U714" s="36">
        <v>28.025469073542848</v>
      </c>
      <c r="V714" s="38">
        <v>0.89165979787972949</v>
      </c>
      <c r="W714" s="36">
        <v>45.916987909616758</v>
      </c>
      <c r="X714" s="35">
        <v>4059.6786397298174</v>
      </c>
      <c r="Y714" s="34">
        <v>2076.0439207968407</v>
      </c>
      <c r="Z714" s="35">
        <v>1983.6347189329772</v>
      </c>
      <c r="AA714" s="34">
        <v>830.88425516521431</v>
      </c>
      <c r="AB714" s="34">
        <v>23.745781686570908</v>
      </c>
      <c r="AC714" s="34">
        <v>12.94675678677029</v>
      </c>
      <c r="AD714" s="34">
        <v>13.323817571004232</v>
      </c>
      <c r="AE714" s="39">
        <v>13.688201675583564</v>
      </c>
      <c r="AF714" s="39">
        <v>12.350897826083175</v>
      </c>
      <c r="AG714" s="39">
        <v>4.7378233743782889</v>
      </c>
      <c r="AH714" s="35">
        <v>3392.8769920558939</v>
      </c>
      <c r="AI714" s="35">
        <v>8003.8128636001738</v>
      </c>
      <c r="AJ714" s="35">
        <v>10844.146435378563</v>
      </c>
      <c r="AK714" s="35">
        <v>2329.5810179338891</v>
      </c>
      <c r="AL714" s="35">
        <v>5054.5746075439956</v>
      </c>
      <c r="AM714" s="35">
        <v>9280.6485188278857</v>
      </c>
      <c r="AN714" s="38">
        <v>9.1659889689926263E-2</v>
      </c>
      <c r="AO714" s="38">
        <v>0.10856984212595544</v>
      </c>
      <c r="AP714" s="38">
        <v>6.259407938114496E-2</v>
      </c>
      <c r="AQ714" s="36">
        <v>23.314993380315329</v>
      </c>
      <c r="AR714" s="36">
        <v>12.470051341306608</v>
      </c>
      <c r="AS714" s="36">
        <v>13.774821824032287</v>
      </c>
      <c r="AT714" s="36">
        <v>17.021967995525344</v>
      </c>
      <c r="AU714" s="36">
        <v>77.864874276683011</v>
      </c>
      <c r="AV714" s="36">
        <v>154.08779962640989</v>
      </c>
      <c r="AW714" s="36">
        <v>133.15768959221441</v>
      </c>
      <c r="AX714" s="36">
        <v>101.43515771591713</v>
      </c>
      <c r="AY714" s="36">
        <v>67.490834183600853</v>
      </c>
      <c r="AZ714" s="40">
        <v>0.99156652228927844</v>
      </c>
      <c r="BA714" s="40">
        <v>0.98627233018357774</v>
      </c>
      <c r="BB714" s="40">
        <v>0.98165867269385321</v>
      </c>
      <c r="BC714" s="40">
        <v>0.9926931204089986</v>
      </c>
      <c r="BD714" s="40">
        <v>0.98459516768028932</v>
      </c>
      <c r="BE714" s="40">
        <v>0.98339687153178923</v>
      </c>
      <c r="BF714" s="36">
        <v>130.91876981954127</v>
      </c>
      <c r="BG714" s="36">
        <v>110.52793082335337</v>
      </c>
      <c r="BH714" s="36">
        <v>191.7114225281621</v>
      </c>
      <c r="BJ714" s="41"/>
      <c r="BK714" s="41"/>
      <c r="BL714" s="35">
        <v>32.139999389648438</v>
      </c>
      <c r="BM714" s="35">
        <v>29</v>
      </c>
      <c r="BN714" s="35">
        <v>11.1244445376926</v>
      </c>
      <c r="BO714" s="35">
        <v>2506.9199523925781</v>
      </c>
      <c r="BP714" s="35">
        <v>1392</v>
      </c>
      <c r="BQ714" s="35">
        <v>266.98666890462243</v>
      </c>
      <c r="BR714" s="35">
        <v>4165.9066212972002</v>
      </c>
      <c r="BS714" s="34">
        <v>106.35413191053603</v>
      </c>
      <c r="BT714" s="35">
        <v>21.833333333333332</v>
      </c>
      <c r="BU714" s="35">
        <v>77.111111111111114</v>
      </c>
      <c r="BV714" s="35">
        <v>189.16666666666666</v>
      </c>
      <c r="BW714" s="35">
        <v>82.888888888888886</v>
      </c>
      <c r="BX714" s="37"/>
      <c r="BY714" s="40">
        <v>0.95528032489599157</v>
      </c>
      <c r="CA714" s="38">
        <v>9.242054482005059E-2</v>
      </c>
      <c r="CB714" s="38">
        <v>9.5447413355707403E-2</v>
      </c>
      <c r="CC714" s="36">
        <v>50.016356044345436</v>
      </c>
      <c r="CD714" s="36">
        <v>49.559866545654224</v>
      </c>
      <c r="CE714" s="35">
        <v>121.75171144578208</v>
      </c>
      <c r="CF714" s="36">
        <v>68.510182975835534</v>
      </c>
      <c r="CG714" s="42">
        <v>0.95528032489599157</v>
      </c>
      <c r="CH714" s="35">
        <v>3685.5963940954198</v>
      </c>
      <c r="CI714" s="42">
        <v>0.97976267907732262</v>
      </c>
      <c r="CJ714" s="42">
        <v>0.98861437571545818</v>
      </c>
      <c r="CK714" s="43">
        <v>0.84979455638189538</v>
      </c>
      <c r="CM714" s="39"/>
      <c r="CN714" s="35"/>
      <c r="CO714" s="42">
        <v>0.9820709868308739</v>
      </c>
      <c r="CQ714" s="37">
        <v>0.89165979787972949</v>
      </c>
    </row>
    <row r="715" spans="1:95" ht="11.25" customHeight="1">
      <c r="A715" s="33">
        <v>44015</v>
      </c>
      <c r="B715" s="34">
        <v>172.74182192484537</v>
      </c>
      <c r="C715" s="35">
        <v>148.88445019721985</v>
      </c>
      <c r="D715" s="35">
        <v>148.88445019721985</v>
      </c>
      <c r="E715" s="35">
        <v>135.86845688025156</v>
      </c>
      <c r="F715" s="34">
        <v>122.61532020568848</v>
      </c>
      <c r="G715" s="36">
        <v>13.647869427998861</v>
      </c>
      <c r="H715" s="34">
        <v>13.647869427998861</v>
      </c>
      <c r="I715" s="34">
        <v>3463.496337890625</v>
      </c>
      <c r="J715" s="35">
        <v>1152.5447643823904</v>
      </c>
      <c r="K715" s="35">
        <v>235.278106657791</v>
      </c>
      <c r="L715" s="34">
        <v>611.99893697102868</v>
      </c>
      <c r="M715" s="34">
        <v>72.098257064819336</v>
      </c>
      <c r="N715" s="35">
        <v>19.282092005707494</v>
      </c>
      <c r="O715" s="35">
        <v>67.906497933143797</v>
      </c>
      <c r="P715" s="35">
        <v>175.21553170403769</v>
      </c>
      <c r="Q715" s="34">
        <v>10324.225911458334</v>
      </c>
      <c r="R715" s="34">
        <v>368.91400273640949</v>
      </c>
      <c r="U715" s="36">
        <v>27.884128888448078</v>
      </c>
      <c r="V715" s="38">
        <v>0.89640324280869821</v>
      </c>
      <c r="W715" s="36">
        <v>46.055479323970353</v>
      </c>
      <c r="X715" s="35">
        <v>4075.4952748616538</v>
      </c>
      <c r="Y715" s="34">
        <v>2075.6734668504437</v>
      </c>
      <c r="Z715" s="35">
        <v>1999.8218080112101</v>
      </c>
      <c r="AA715" s="34">
        <v>847.27704362881968</v>
      </c>
      <c r="AB715" s="34">
        <v>23.85737172762553</v>
      </c>
      <c r="AC715" s="34">
        <v>13.015993316968283</v>
      </c>
      <c r="AD715" s="34">
        <v>13.367326696713766</v>
      </c>
      <c r="AE715" s="39">
        <v>13.685759122090838</v>
      </c>
      <c r="AF715" s="39">
        <v>12.34869390409704</v>
      </c>
      <c r="AG715" s="39">
        <v>5.0416737140955208</v>
      </c>
      <c r="AH715" s="35">
        <v>3566.1092334881696</v>
      </c>
      <c r="AI715" s="35">
        <v>8324.6888243432149</v>
      </c>
      <c r="AJ715" s="35">
        <v>11457.688786794368</v>
      </c>
      <c r="AK715" s="35">
        <v>2453.7168979282342</v>
      </c>
      <c r="AL715" s="35">
        <v>5288.7540448479685</v>
      </c>
      <c r="AM715" s="35">
        <v>9724.9555825666157</v>
      </c>
      <c r="AN715" s="38">
        <v>9.0878419189798207E-2</v>
      </c>
      <c r="AO715" s="38">
        <v>0.10786338379696382</v>
      </c>
      <c r="AP715" s="38">
        <v>6.66128885882393E-2</v>
      </c>
      <c r="AQ715" s="36">
        <v>23.239708152700754</v>
      </c>
      <c r="AR715" s="36">
        <v>12.322165026906037</v>
      </c>
      <c r="AS715" s="36">
        <v>13.556342458395168</v>
      </c>
      <c r="AT715" s="36">
        <v>15.942612659906322</v>
      </c>
      <c r="AU715" s="36">
        <v>73.203096897608717</v>
      </c>
      <c r="AV715" s="36">
        <v>161.9282301728216</v>
      </c>
      <c r="AW715" s="36">
        <v>134.9930926034211</v>
      </c>
      <c r="AX715" s="36">
        <v>102.62434637616271</v>
      </c>
      <c r="AY715" s="36">
        <v>67.845318860658253</v>
      </c>
      <c r="AZ715" s="40">
        <v>0.99214168023133065</v>
      </c>
      <c r="BA715" s="40">
        <v>0.98716020874532906</v>
      </c>
      <c r="BB715" s="40">
        <v>0.98198289645475223</v>
      </c>
      <c r="BC715" s="40">
        <v>0.99350266826895661</v>
      </c>
      <c r="BD715" s="40">
        <v>0.98615872542438998</v>
      </c>
      <c r="BE715" s="40">
        <v>0.98334920619451449</v>
      </c>
      <c r="BF715" s="36">
        <v>132.04455036721293</v>
      </c>
      <c r="BG715" s="36">
        <v>111.25184077840677</v>
      </c>
      <c r="BH715" s="36">
        <v>180.14531803562465</v>
      </c>
      <c r="BJ715" s="41"/>
      <c r="BK715" s="41"/>
      <c r="BL715" s="35">
        <v>32.139999389648438</v>
      </c>
      <c r="BM715" s="35">
        <v>29</v>
      </c>
      <c r="BN715" s="35">
        <v>11.840000152587891</v>
      </c>
      <c r="BO715" s="35">
        <v>2506.9199523925781</v>
      </c>
      <c r="BP715" s="35">
        <v>1392</v>
      </c>
      <c r="BQ715" s="35">
        <v>284.16000366210938</v>
      </c>
      <c r="BR715" s="35">
        <v>4183.0799560546875</v>
      </c>
      <c r="BS715" s="34">
        <v>108.86345481872559</v>
      </c>
      <c r="BT715" s="35">
        <v>23</v>
      </c>
      <c r="BU715" s="35">
        <v>81</v>
      </c>
      <c r="BV715" s="35">
        <v>209</v>
      </c>
      <c r="BW715" s="35">
        <v>86</v>
      </c>
      <c r="BX715" s="37"/>
      <c r="BY715" s="40">
        <v>0.95902785345490948</v>
      </c>
      <c r="CA715" s="38">
        <v>9.243112296784177E-2</v>
      </c>
      <c r="CB715" s="38">
        <v>9.4882114468042039E-2</v>
      </c>
      <c r="CC715" s="36">
        <v>50.240691741307579</v>
      </c>
      <c r="CD715" s="36">
        <v>49.118215638001956</v>
      </c>
      <c r="CE715" s="35">
        <v>122.97812428454129</v>
      </c>
      <c r="CF715" s="36">
        <v>63.309821530215132</v>
      </c>
      <c r="CG715" s="42">
        <v>0.95902785345490948</v>
      </c>
      <c r="CH715" s="35">
        <v>3891.0709487549352</v>
      </c>
      <c r="CI715" s="42">
        <v>0.98147084491278958</v>
      </c>
      <c r="CJ715" s="42">
        <v>0.98952805262678445</v>
      </c>
      <c r="CK715" s="43">
        <v>0.84983446288210862</v>
      </c>
      <c r="CM715" s="39"/>
      <c r="CN715" s="35"/>
      <c r="CO715" s="42">
        <v>0.98343191370032379</v>
      </c>
      <c r="CQ715" s="37">
        <v>0.89640324280869821</v>
      </c>
    </row>
    <row r="716" spans="1:95" ht="11.25" customHeight="1">
      <c r="A716" s="33">
        <v>44014</v>
      </c>
      <c r="B716" s="34">
        <v>172.66799163818359</v>
      </c>
      <c r="C716" s="35">
        <v>149.18273615837097</v>
      </c>
      <c r="D716" s="35">
        <v>149.18273615837097</v>
      </c>
      <c r="E716" s="35">
        <v>136.3680302699407</v>
      </c>
      <c r="F716" s="34">
        <v>123.22493616739909</v>
      </c>
      <c r="G716" s="36">
        <v>13.718350688616434</v>
      </c>
      <c r="H716" s="34">
        <v>13.718350688616434</v>
      </c>
      <c r="I716" s="34">
        <v>3432.7277730305991</v>
      </c>
      <c r="J716" s="35">
        <v>1142.3059349229718</v>
      </c>
      <c r="K716" s="35">
        <v>233.18797316879377</v>
      </c>
      <c r="L716" s="34">
        <v>606.28662363688147</v>
      </c>
      <c r="M716" s="34">
        <v>83.642790794372559</v>
      </c>
      <c r="N716" s="35">
        <v>22.369583584541495</v>
      </c>
      <c r="O716" s="35">
        <v>78.779837841211361</v>
      </c>
      <c r="P716" s="35">
        <v>203.27143344213795</v>
      </c>
      <c r="Q716" s="34">
        <v>10738.933756510416</v>
      </c>
      <c r="R716" s="34">
        <v>362.15529886881512</v>
      </c>
      <c r="U716" s="36">
        <v>27.830736902025009</v>
      </c>
      <c r="V716" s="38">
        <v>0.89820282836879162</v>
      </c>
      <c r="W716" s="36">
        <v>53.429985395709451</v>
      </c>
      <c r="X716" s="35">
        <v>4039.0143966674805</v>
      </c>
      <c r="Y716" s="34">
        <v>2057.2338649388334</v>
      </c>
      <c r="Z716" s="35">
        <v>1981.7805317286472</v>
      </c>
      <c r="AA716" s="34">
        <v>839.47459680567522</v>
      </c>
      <c r="AB716" s="34">
        <v>23.485255479812622</v>
      </c>
      <c r="AC716" s="34">
        <v>12.814705888430277</v>
      </c>
      <c r="AD716" s="34">
        <v>13.295322179794312</v>
      </c>
      <c r="AE716" s="39">
        <v>13.564179329267034</v>
      </c>
      <c r="AF716" s="39">
        <v>12.238992159888983</v>
      </c>
      <c r="AG716" s="39">
        <v>4.9968851393312956</v>
      </c>
      <c r="AH716" s="35">
        <v>3694.3142632224658</v>
      </c>
      <c r="AI716" s="35">
        <v>8614.1134420740491</v>
      </c>
      <c r="AJ716" s="35">
        <v>11849.063916274996</v>
      </c>
      <c r="AK716" s="35">
        <v>2542.7803329143117</v>
      </c>
      <c r="AL716" s="35">
        <v>5476.1950062894639</v>
      </c>
      <c r="AM716" s="35">
        <v>10060.260136697423</v>
      </c>
      <c r="AN716" s="38">
        <v>9.0512149676008125E-2</v>
      </c>
      <c r="AO716" s="38">
        <v>0.10770159733196563</v>
      </c>
      <c r="AP716" s="38">
        <v>6.7195719076320728E-2</v>
      </c>
      <c r="AQ716" s="36">
        <v>23.188680292795596</v>
      </c>
      <c r="AR716" s="36">
        <v>12.298683461099287</v>
      </c>
      <c r="AS716" s="36">
        <v>13.672821020712757</v>
      </c>
      <c r="AT716" s="36">
        <v>17.724520042783389</v>
      </c>
      <c r="AU716" s="36">
        <v>81.45229008925665</v>
      </c>
      <c r="AV716" s="36">
        <v>180.34344604645847</v>
      </c>
      <c r="AW716" s="36">
        <v>134.60495946301199</v>
      </c>
      <c r="AX716" s="36">
        <v>102.06995668329814</v>
      </c>
      <c r="AY716" s="36">
        <v>66.793189013777024</v>
      </c>
      <c r="AZ716" s="40">
        <v>0.99120270701523661</v>
      </c>
      <c r="BA716" s="40">
        <v>0.98561412846862972</v>
      </c>
      <c r="BB716" s="40">
        <v>0.97979461458450245</v>
      </c>
      <c r="BC716" s="40">
        <v>0.99302947257639473</v>
      </c>
      <c r="BD716" s="40">
        <v>0.98512611585312282</v>
      </c>
      <c r="BE716" s="40">
        <v>0.98207367964685044</v>
      </c>
      <c r="BF716" s="36">
        <v>132.57888629266327</v>
      </c>
      <c r="BG716" s="36">
        <v>111.41896032435558</v>
      </c>
      <c r="BH716" s="36">
        <v>178.58280504998288</v>
      </c>
      <c r="BJ716" s="41"/>
      <c r="BK716" s="41"/>
      <c r="BL716" s="35">
        <v>32.139999389648438</v>
      </c>
      <c r="BM716" s="35">
        <v>29</v>
      </c>
      <c r="BN716" s="35">
        <v>11.840000152587891</v>
      </c>
      <c r="BO716" s="35">
        <v>2506.9199523925781</v>
      </c>
      <c r="BP716" s="35">
        <v>1392</v>
      </c>
      <c r="BQ716" s="35">
        <v>284.16000366210938</v>
      </c>
      <c r="BR716" s="35">
        <v>4183.0799560546875</v>
      </c>
      <c r="BS716" s="34">
        <v>109.39293543497722</v>
      </c>
      <c r="BT716" s="35">
        <v>23</v>
      </c>
      <c r="BU716" s="35">
        <v>81</v>
      </c>
      <c r="BV716" s="35">
        <v>209</v>
      </c>
      <c r="BW716" s="35">
        <v>86</v>
      </c>
      <c r="BX716" s="37"/>
      <c r="BY716" s="40">
        <v>0.95414431031573443</v>
      </c>
      <c r="CA716" s="38">
        <v>9.2282144029964555E-2</v>
      </c>
      <c r="CB716" s="38">
        <v>9.4648363737002791E-2</v>
      </c>
      <c r="CC716" s="36">
        <v>49.595283548037209</v>
      </c>
      <c r="CD716" s="36">
        <v>49.160184774607643</v>
      </c>
      <c r="CE716" s="35">
        <v>122.13039403125076</v>
      </c>
      <c r="CF716" s="36">
        <v>70.433264049883533</v>
      </c>
      <c r="CG716" s="42">
        <v>0.95414431031573443</v>
      </c>
      <c r="CH716" s="35">
        <v>4029.5987488302762</v>
      </c>
      <c r="CI716" s="42">
        <v>0.97924289836087208</v>
      </c>
      <c r="CJ716" s="42">
        <v>0.98874747155622067</v>
      </c>
      <c r="CK716" s="43">
        <v>0.84989243312994434</v>
      </c>
      <c r="CM716" s="39"/>
      <c r="CN716" s="35"/>
      <c r="CO716" s="42">
        <v>0.98156771936895415</v>
      </c>
      <c r="CQ716" s="37">
        <v>0.89820282836879162</v>
      </c>
    </row>
    <row r="717" spans="1:95" ht="11.25" customHeight="1">
      <c r="A717" s="33">
        <v>44013</v>
      </c>
      <c r="B717" s="34">
        <v>173.09602419535318</v>
      </c>
      <c r="C717" s="35">
        <v>149.15074642499286</v>
      </c>
      <c r="D717" s="35">
        <v>149.15074642499286</v>
      </c>
      <c r="E717" s="35">
        <v>136.03009152412412</v>
      </c>
      <c r="F717" s="34">
        <v>122.41055520375569</v>
      </c>
      <c r="G717" s="36">
        <v>13.762319127718607</v>
      </c>
      <c r="H717" s="34">
        <v>13.762319127718607</v>
      </c>
      <c r="I717" s="34">
        <v>3469.3895670572915</v>
      </c>
      <c r="J717" s="35">
        <v>1154.5058492973767</v>
      </c>
      <c r="K717" s="35">
        <v>235.67843848007848</v>
      </c>
      <c r="L717" s="34">
        <v>612.00288136800134</v>
      </c>
      <c r="M717" s="34">
        <v>80.810155232747391</v>
      </c>
      <c r="N717" s="35">
        <v>21.612018259920813</v>
      </c>
      <c r="O717" s="35">
        <v>76.11189039363417</v>
      </c>
      <c r="P717" s="35">
        <v>196.38747027493261</v>
      </c>
      <c r="Q717" s="34">
        <v>10400.732828776041</v>
      </c>
      <c r="R717" s="34">
        <v>363.45350011189777</v>
      </c>
      <c r="U717" s="36">
        <v>27.71054515132198</v>
      </c>
      <c r="V717" s="38">
        <v>0.90226949364983833</v>
      </c>
      <c r="W717" s="36">
        <v>51.620532659237853</v>
      </c>
      <c r="X717" s="35">
        <v>4081.392448425293</v>
      </c>
      <c r="Y717" s="34">
        <v>2079.2052792798368</v>
      </c>
      <c r="Z717" s="35">
        <v>2002.1871691454567</v>
      </c>
      <c r="AA717" s="34">
        <v>847.68131984807985</v>
      </c>
      <c r="AB717" s="34">
        <v>23.94527777036031</v>
      </c>
      <c r="AC717" s="34">
        <v>13.120654900868734</v>
      </c>
      <c r="AD717" s="34">
        <v>13.580901145935059</v>
      </c>
      <c r="AE717" s="39">
        <v>13.709045797449473</v>
      </c>
      <c r="AF717" s="39">
        <v>12.369705528186179</v>
      </c>
      <c r="AG717" s="39">
        <v>5.0502522531445395</v>
      </c>
      <c r="AH717" s="35">
        <v>3591.6055992800466</v>
      </c>
      <c r="AI717" s="35">
        <v>8379.558282730568</v>
      </c>
      <c r="AJ717" s="35">
        <v>11530.845601156805</v>
      </c>
      <c r="AK717" s="35">
        <v>2471.7694436080074</v>
      </c>
      <c r="AL717" s="35">
        <v>5325.2958421688854</v>
      </c>
      <c r="AM717" s="35">
        <v>9788.1049337718941</v>
      </c>
      <c r="AN717" s="38">
        <v>9.1549317317201312E-2</v>
      </c>
      <c r="AO717" s="38">
        <v>0.10879870104090032</v>
      </c>
      <c r="AP717" s="38">
        <v>6.750708007944041E-2</v>
      </c>
      <c r="AQ717" s="36">
        <v>23.277834802018202</v>
      </c>
      <c r="AR717" s="36">
        <v>12.403144602450501</v>
      </c>
      <c r="AS717" s="36">
        <v>13.767159597690375</v>
      </c>
      <c r="AT717" s="36">
        <v>17.884975705765768</v>
      </c>
      <c r="AU717" s="36">
        <v>82.158301186514834</v>
      </c>
      <c r="AV717" s="36">
        <v>181.81258611904718</v>
      </c>
      <c r="AW717" s="36">
        <v>135.11027905571402</v>
      </c>
      <c r="AX717" s="36">
        <v>102.58218008796361</v>
      </c>
      <c r="AY717" s="36">
        <v>67.499416918736486</v>
      </c>
      <c r="AZ717" s="40">
        <v>0.99125645868152901</v>
      </c>
      <c r="BA717" s="40">
        <v>0.98570748130255326</v>
      </c>
      <c r="BB717" s="40">
        <v>0.97993610902174366</v>
      </c>
      <c r="BC717" s="40">
        <v>0.99276430261243986</v>
      </c>
      <c r="BD717" s="40">
        <v>0.98457206817770826</v>
      </c>
      <c r="BE717" s="40">
        <v>0.98142514946976722</v>
      </c>
      <c r="BF717" s="36">
        <v>131.07689223309265</v>
      </c>
      <c r="BG717" s="36">
        <v>110.29543446009416</v>
      </c>
      <c r="BH717" s="36">
        <v>177.75913261066458</v>
      </c>
      <c r="BJ717" s="41"/>
      <c r="BK717" s="41"/>
      <c r="BL717" s="35">
        <v>32.139999389648438</v>
      </c>
      <c r="BM717" s="35">
        <v>29</v>
      </c>
      <c r="BN717" s="35">
        <v>11.840000152587891</v>
      </c>
      <c r="BO717" s="35">
        <v>2506.9199523925781</v>
      </c>
      <c r="BP717" s="35">
        <v>1392</v>
      </c>
      <c r="BQ717" s="35">
        <v>284.16000366210938</v>
      </c>
      <c r="BR717" s="35">
        <v>4183.0799560546875</v>
      </c>
      <c r="BS717" s="34">
        <v>108.63878854115804</v>
      </c>
      <c r="BT717" s="35">
        <v>23</v>
      </c>
      <c r="BU717" s="35">
        <v>81</v>
      </c>
      <c r="BV717" s="35">
        <v>209</v>
      </c>
      <c r="BW717" s="35">
        <v>86</v>
      </c>
      <c r="BX717" s="37"/>
      <c r="BY717" s="40">
        <v>0.95441986667476719</v>
      </c>
      <c r="CA717" s="38">
        <v>9.3222362150743254E-2</v>
      </c>
      <c r="CB717" s="38">
        <v>9.5656171621287922E-2</v>
      </c>
      <c r="CC717" s="36">
        <v>50.646833817164101</v>
      </c>
      <c r="CD717" s="36">
        <v>49.448139002159074</v>
      </c>
      <c r="CE717" s="35">
        <v>122.927185560594</v>
      </c>
      <c r="CF717" s="36">
        <v>71.047782872630208</v>
      </c>
      <c r="CG717" s="42">
        <v>0.95441986667476719</v>
      </c>
      <c r="CH717" s="35">
        <v>3918.339609620828</v>
      </c>
      <c r="CI717" s="42">
        <v>0.97937642897661759</v>
      </c>
      <c r="CJ717" s="42">
        <v>0.98832852309049823</v>
      </c>
      <c r="CK717" s="43">
        <v>0.85005046951460694</v>
      </c>
      <c r="CM717" s="39"/>
      <c r="CN717" s="35"/>
      <c r="CO717" s="42">
        <v>0.98140690070540471</v>
      </c>
      <c r="CQ717" s="37">
        <v>0.90226949364983833</v>
      </c>
    </row>
    <row r="718" spans="1:95" ht="11.25" customHeight="1">
      <c r="A718" s="33">
        <v>44012</v>
      </c>
      <c r="B718" s="34">
        <v>171.05347315470377</v>
      </c>
      <c r="C718" s="35">
        <v>147.00086140632629</v>
      </c>
      <c r="D718" s="35">
        <v>147.00086140632629</v>
      </c>
      <c r="E718" s="35">
        <v>133.57322700818381</v>
      </c>
      <c r="F718" s="34">
        <v>119.74815400441487</v>
      </c>
      <c r="G718" s="36">
        <v>13.57171901067098</v>
      </c>
      <c r="H718" s="34">
        <v>13.57171901067098</v>
      </c>
      <c r="I718" s="34">
        <v>3472.1416625976563</v>
      </c>
      <c r="J718" s="35">
        <v>1155.4216618164853</v>
      </c>
      <c r="K718" s="35">
        <v>235.86539055535414</v>
      </c>
      <c r="L718" s="34">
        <v>613.31015777587891</v>
      </c>
      <c r="M718" s="34">
        <v>76.918912569681808</v>
      </c>
      <c r="N718" s="35">
        <v>20.57133708258932</v>
      </c>
      <c r="O718" s="35">
        <v>72.446882769118915</v>
      </c>
      <c r="P718" s="35">
        <v>186.93084566352903</v>
      </c>
      <c r="Q718" s="34">
        <v>9829.7492268880214</v>
      </c>
      <c r="R718" s="34">
        <v>360.07711664835614</v>
      </c>
      <c r="U718" s="36">
        <v>27.635691077620891</v>
      </c>
      <c r="V718" s="38">
        <v>0.904813117483934</v>
      </c>
      <c r="W718" s="36">
        <v>49.134854734288176</v>
      </c>
      <c r="X718" s="35">
        <v>4085.4518203735352</v>
      </c>
      <c r="Y718" s="34">
        <v>2080.8546102258169</v>
      </c>
      <c r="Z718" s="35">
        <v>2004.5972101477184</v>
      </c>
      <c r="AA718" s="34">
        <v>849.17554833123302</v>
      </c>
      <c r="AB718" s="34">
        <v>24.052611748377483</v>
      </c>
      <c r="AC718" s="34">
        <v>13.427634398142496</v>
      </c>
      <c r="AD718" s="34">
        <v>13.793989181518555</v>
      </c>
      <c r="AE718" s="39">
        <v>13.719920506983408</v>
      </c>
      <c r="AF718" s="39">
        <v>12.379517805176629</v>
      </c>
      <c r="AG718" s="39">
        <v>5.0542583690433034</v>
      </c>
      <c r="AH718" s="35">
        <v>3412.0411076876435</v>
      </c>
      <c r="AI718" s="35">
        <v>7956.0244062305055</v>
      </c>
      <c r="AJ718" s="35">
        <v>10943.844294245224</v>
      </c>
      <c r="AK718" s="35">
        <v>2348.4781494931835</v>
      </c>
      <c r="AL718" s="35">
        <v>5057.7984406213754</v>
      </c>
      <c r="AM718" s="35">
        <v>9291.6938790321274</v>
      </c>
      <c r="AN718" s="38">
        <v>9.2768966374797937E-2</v>
      </c>
      <c r="AO718" s="38">
        <v>0.11004330234285141</v>
      </c>
      <c r="AP718" s="38">
        <v>6.7685172653333903E-2</v>
      </c>
      <c r="AQ718" s="36">
        <v>23.344928819532498</v>
      </c>
      <c r="AR718" s="36">
        <v>12.667296882581873</v>
      </c>
      <c r="AS718" s="36">
        <v>13.943010555085259</v>
      </c>
      <c r="AT718" s="36">
        <v>17.982247333271669</v>
      </c>
      <c r="AU718" s="36">
        <v>82.635726388019862</v>
      </c>
      <c r="AV718" s="36">
        <v>182.96239835075693</v>
      </c>
      <c r="AW718" s="36">
        <v>133.81591420779105</v>
      </c>
      <c r="AX718" s="36">
        <v>101.7885674073228</v>
      </c>
      <c r="AY718" s="36">
        <v>67.565156328785392</v>
      </c>
      <c r="AZ718" s="40">
        <v>0.99124056696587592</v>
      </c>
      <c r="BA718" s="40">
        <v>0.98567620208285356</v>
      </c>
      <c r="BB718" s="40">
        <v>0.97988194100051418</v>
      </c>
      <c r="BC718" s="40">
        <v>0.99234302122966223</v>
      </c>
      <c r="BD718" s="40">
        <v>0.98366172014204112</v>
      </c>
      <c r="BE718" s="40">
        <v>0.98030903721832308</v>
      </c>
      <c r="BF718" s="36">
        <v>129.35360249157608</v>
      </c>
      <c r="BG718" s="36">
        <v>109.04798151742798</v>
      </c>
      <c r="BH718" s="36">
        <v>177.29141449429289</v>
      </c>
      <c r="BJ718" s="41"/>
      <c r="BK718" s="41"/>
      <c r="BL718" s="35">
        <v>32.139999389648438</v>
      </c>
      <c r="BM718" s="35">
        <v>29</v>
      </c>
      <c r="BN718" s="35">
        <v>11.840000152587891</v>
      </c>
      <c r="BO718" s="35">
        <v>2506.9199523925781</v>
      </c>
      <c r="BP718" s="35">
        <v>1392</v>
      </c>
      <c r="BQ718" s="35">
        <v>284.16000366210938</v>
      </c>
      <c r="BR718" s="35">
        <v>4183.0799560546875</v>
      </c>
      <c r="BS718" s="34">
        <v>106.07659403483073</v>
      </c>
      <c r="BT718" s="35">
        <v>23</v>
      </c>
      <c r="BU718" s="35">
        <v>81</v>
      </c>
      <c r="BV718" s="35">
        <v>209</v>
      </c>
      <c r="BW718" s="35">
        <v>86</v>
      </c>
      <c r="BX718" s="37"/>
      <c r="BY718" s="40">
        <v>0.95434142673458944</v>
      </c>
      <c r="CA718" s="38">
        <v>9.4283346889140793E-2</v>
      </c>
      <c r="CB718" s="38">
        <v>9.6813370242166547E-2</v>
      </c>
      <c r="CC718" s="36">
        <v>51.274235328038536</v>
      </c>
      <c r="CD718" s="36">
        <v>49.95523625719963</v>
      </c>
      <c r="CE718" s="35">
        <v>122.10960918497129</v>
      </c>
      <c r="CF718" s="36">
        <v>71.456824073028812</v>
      </c>
      <c r="CG718" s="42">
        <v>0.95434142673458944</v>
      </c>
      <c r="CH718" s="35">
        <v>3721.7146433518601</v>
      </c>
      <c r="CI718" s="42">
        <v>0.97933239919210824</v>
      </c>
      <c r="CJ718" s="42">
        <v>0.9876395674398093</v>
      </c>
      <c r="CK718" s="43">
        <v>0.84987947851510737</v>
      </c>
      <c r="CM718" s="39"/>
      <c r="CN718" s="35"/>
      <c r="CO718" s="42">
        <v>0.98129985523055541</v>
      </c>
      <c r="CQ718" s="37">
        <v>0.904813117483934</v>
      </c>
    </row>
    <row r="719" spans="1:95" ht="11.25" customHeight="1">
      <c r="A719" s="33">
        <v>44011</v>
      </c>
      <c r="B719" s="34">
        <v>169.37043430494225</v>
      </c>
      <c r="C719" s="35">
        <v>145.29635661581287</v>
      </c>
      <c r="D719" s="35">
        <v>145.29635661581287</v>
      </c>
      <c r="E719" s="35">
        <v>131.68755730338717</v>
      </c>
      <c r="F719" s="34">
        <v>117.72842971138333</v>
      </c>
      <c r="G719" s="36">
        <v>13.584300746088443</v>
      </c>
      <c r="H719" s="34">
        <v>13.584300746088443</v>
      </c>
      <c r="I719" s="34">
        <v>3465.58057702106</v>
      </c>
      <c r="J719" s="35">
        <v>1153.2383348854753</v>
      </c>
      <c r="K719" s="35">
        <v>235.41969070714197</v>
      </c>
      <c r="L719" s="34">
        <v>613.04207179857337</v>
      </c>
      <c r="M719" s="34">
        <v>72.651206306789234</v>
      </c>
      <c r="N719" s="35">
        <v>19.429973779722701</v>
      </c>
      <c r="O719" s="35">
        <v>68.427298963371257</v>
      </c>
      <c r="P719" s="35">
        <v>176.55932695487149</v>
      </c>
      <c r="Q719" s="34">
        <v>9350.14402173913</v>
      </c>
      <c r="R719" s="34">
        <v>355.36520120371944</v>
      </c>
      <c r="U719" s="36">
        <v>27.51569324069553</v>
      </c>
      <c r="V719" s="38">
        <v>0.90890840609185852</v>
      </c>
      <c r="W719" s="36">
        <v>46.408696494780109</v>
      </c>
      <c r="X719" s="35">
        <v>4078.6226488196335</v>
      </c>
      <c r="Y719" s="34">
        <v>2076.9225514284426</v>
      </c>
      <c r="Z719" s="35">
        <v>2001.7000973911904</v>
      </c>
      <c r="AA719" s="34">
        <v>848.46176250571534</v>
      </c>
      <c r="AB719" s="34">
        <v>24.074077689129375</v>
      </c>
      <c r="AC719" s="34">
        <v>13.608799312425697</v>
      </c>
      <c r="AD719" s="34">
        <v>13.889892163483992</v>
      </c>
      <c r="AE719" s="39">
        <v>13.693994844583138</v>
      </c>
      <c r="AF719" s="39">
        <v>12.356125016630093</v>
      </c>
      <c r="AG719" s="39">
        <v>5.0447076580101848</v>
      </c>
      <c r="AH719" s="35">
        <v>3262.0904633703481</v>
      </c>
      <c r="AI719" s="35">
        <v>7602.951716833104</v>
      </c>
      <c r="AJ719" s="35">
        <v>10454.826131203557</v>
      </c>
      <c r="AK719" s="35">
        <v>2245.4551206997812</v>
      </c>
      <c r="AL719" s="35">
        <v>4834.5837682909487</v>
      </c>
      <c r="AM719" s="35">
        <v>8877.9992036663152</v>
      </c>
      <c r="AN719" s="38">
        <v>9.3852237903662455E-2</v>
      </c>
      <c r="AO719" s="38">
        <v>0.11110935137476229</v>
      </c>
      <c r="AP719" s="38">
        <v>6.781152005364037E-2</v>
      </c>
      <c r="AQ719" s="36">
        <v>23.42185056330689</v>
      </c>
      <c r="AR719" s="36">
        <v>12.862608362514386</v>
      </c>
      <c r="AS719" s="36">
        <v>14.054100527491704</v>
      </c>
      <c r="AT719" s="36">
        <v>17.810479097176984</v>
      </c>
      <c r="AU719" s="36">
        <v>81.869053291977067</v>
      </c>
      <c r="AV719" s="36">
        <v>181.33896258188247</v>
      </c>
      <c r="AW719" s="36">
        <v>132.61896897968884</v>
      </c>
      <c r="AX719" s="36">
        <v>101.0768738668737</v>
      </c>
      <c r="AY719" s="36">
        <v>67.616493377739587</v>
      </c>
      <c r="AZ719" s="40">
        <v>0.99134697745654898</v>
      </c>
      <c r="BA719" s="40">
        <v>0.98584628951675801</v>
      </c>
      <c r="BB719" s="40">
        <v>0.98011271200813366</v>
      </c>
      <c r="BC719" s="40">
        <v>0.99206820972149889</v>
      </c>
      <c r="BD719" s="40">
        <v>0.98306595619897219</v>
      </c>
      <c r="BE719" s="40">
        <v>0.97957434345038075</v>
      </c>
      <c r="BF719" s="36">
        <v>127.86056324323106</v>
      </c>
      <c r="BG719" s="36">
        <v>108.00171049082117</v>
      </c>
      <c r="BH719" s="36">
        <v>176.9610825787085</v>
      </c>
      <c r="BJ719" s="41"/>
      <c r="BK719" s="41"/>
      <c r="BL719" s="35">
        <v>32.139999389648438</v>
      </c>
      <c r="BM719" s="35">
        <v>29</v>
      </c>
      <c r="BN719" s="35">
        <v>11.840000152587891</v>
      </c>
      <c r="BO719" s="35">
        <v>2506.9199523925781</v>
      </c>
      <c r="BP719" s="35">
        <v>1392</v>
      </c>
      <c r="BQ719" s="35">
        <v>284.16000366210938</v>
      </c>
      <c r="BR719" s="35">
        <v>4183.0799560546875</v>
      </c>
      <c r="BS719" s="34">
        <v>104.17025093410327</v>
      </c>
      <c r="BT719" s="35">
        <v>23</v>
      </c>
      <c r="BU719" s="35">
        <v>81</v>
      </c>
      <c r="BV719" s="35">
        <v>209</v>
      </c>
      <c r="BW719" s="35">
        <v>86</v>
      </c>
      <c r="BX719" s="37"/>
      <c r="BY719" s="40">
        <v>0.9548990583572361</v>
      </c>
      <c r="CA719" s="38">
        <v>9.5207999358410872E-2</v>
      </c>
      <c r="CB719" s="38">
        <v>9.7825906025421738E-2</v>
      </c>
      <c r="CC719" s="36">
        <v>51.572769165039063</v>
      </c>
      <c r="CD719" s="36">
        <v>50.338559453312982</v>
      </c>
      <c r="CE719" s="35">
        <v>121.33666270819145</v>
      </c>
      <c r="CF719" s="36">
        <v>70.791352441808868</v>
      </c>
      <c r="CG719" s="42">
        <v>0.9548990583572361</v>
      </c>
      <c r="CH719" s="35">
        <v>3557.5913662446937</v>
      </c>
      <c r="CI719" s="42">
        <v>0.97957854097687502</v>
      </c>
      <c r="CJ719" s="42">
        <v>0.98718846999091148</v>
      </c>
      <c r="CK719" s="43">
        <v>0.84969384898208467</v>
      </c>
      <c r="CM719" s="39"/>
      <c r="CN719" s="35"/>
      <c r="CO719" s="42">
        <v>0.98147400816843366</v>
      </c>
      <c r="CQ719" s="37">
        <v>0.90890840609185852</v>
      </c>
    </row>
    <row r="720" spans="1:95" ht="11.25" customHeight="1">
      <c r="A720" s="33">
        <v>44010</v>
      </c>
      <c r="B720" s="34">
        <v>168.15042368570963</v>
      </c>
      <c r="C720" s="35">
        <v>144.16488226254779</v>
      </c>
      <c r="D720" s="35">
        <v>144.16488226254779</v>
      </c>
      <c r="E720" s="35">
        <v>130.55876088142392</v>
      </c>
      <c r="F720" s="34">
        <v>116.78981177012126</v>
      </c>
      <c r="G720" s="36">
        <v>13.495441635449728</v>
      </c>
      <c r="H720" s="34">
        <v>13.495441635449728</v>
      </c>
      <c r="I720" s="34">
        <v>3457.1491088867188</v>
      </c>
      <c r="J720" s="35">
        <v>1150.432602323272</v>
      </c>
      <c r="K720" s="35">
        <v>234.84693425947628</v>
      </c>
      <c r="L720" s="34">
        <v>610.56870524088538</v>
      </c>
      <c r="M720" s="34">
        <v>71.390801747639969</v>
      </c>
      <c r="N720" s="35">
        <v>19.092888839485106</v>
      </c>
      <c r="O720" s="35">
        <v>67.240173739056246</v>
      </c>
      <c r="P720" s="35">
        <v>173.49625075879945</v>
      </c>
      <c r="Q720" s="34">
        <v>9314.4459228515625</v>
      </c>
      <c r="R720" s="34">
        <v>351.03324508666992</v>
      </c>
      <c r="U720" s="36">
        <v>27.774040787308309</v>
      </c>
      <c r="V720" s="38">
        <v>0.90011843696617155</v>
      </c>
      <c r="W720" s="36">
        <v>45.603565573771178</v>
      </c>
      <c r="X720" s="35">
        <v>4067.717814127604</v>
      </c>
      <c r="Y720" s="34">
        <v>2071.8695723039705</v>
      </c>
      <c r="Z720" s="35">
        <v>1995.8482418236335</v>
      </c>
      <c r="AA720" s="34">
        <v>845.41563950036164</v>
      </c>
      <c r="AB720" s="34">
        <v>23.985541423161823</v>
      </c>
      <c r="AC720" s="34">
        <v>13.606121381123861</v>
      </c>
      <c r="AD720" s="34">
        <v>13.860990762710571</v>
      </c>
      <c r="AE720" s="39">
        <v>13.660678498707499</v>
      </c>
      <c r="AF720" s="39">
        <v>12.326063596320772</v>
      </c>
      <c r="AG720" s="39">
        <v>5.0324343055602068</v>
      </c>
      <c r="AH720" s="35">
        <v>3255.0170214942627</v>
      </c>
      <c r="AI720" s="35">
        <v>7592.9098203029953</v>
      </c>
      <c r="AJ720" s="35">
        <v>10446.686169883798</v>
      </c>
      <c r="AK720" s="35">
        <v>2240.1596321044908</v>
      </c>
      <c r="AL720" s="35">
        <v>4825.8633114597451</v>
      </c>
      <c r="AM720" s="35">
        <v>8868.5520935854602</v>
      </c>
      <c r="AN720" s="38">
        <v>9.3467014422852365E-2</v>
      </c>
      <c r="AO720" s="38">
        <v>0.11086794441698331</v>
      </c>
      <c r="AP720" s="38">
        <v>6.7909216979904069E-2</v>
      </c>
      <c r="AQ720" s="36">
        <v>23.432512277371696</v>
      </c>
      <c r="AR720" s="36">
        <v>12.920535343526087</v>
      </c>
      <c r="AS720" s="36">
        <v>14.104683210292382</v>
      </c>
      <c r="AT720" s="36">
        <v>17.330938921546366</v>
      </c>
      <c r="AU720" s="36">
        <v>79.620503296261774</v>
      </c>
      <c r="AV720" s="36">
        <v>176.22786689316473</v>
      </c>
      <c r="AW720" s="36">
        <v>131.55687762235397</v>
      </c>
      <c r="AX720" s="36">
        <v>100.07326424793267</v>
      </c>
      <c r="AY720" s="36">
        <v>66.703565476189553</v>
      </c>
      <c r="AZ720" s="40">
        <v>0.99147699629711272</v>
      </c>
      <c r="BA720" s="40">
        <v>0.98606670570644128</v>
      </c>
      <c r="BB720" s="40">
        <v>0.98043691361025131</v>
      </c>
      <c r="BC720" s="40">
        <v>0.99226352503046167</v>
      </c>
      <c r="BD720" s="40">
        <v>0.98350129331114899</v>
      </c>
      <c r="BE720" s="40">
        <v>0.98012890209884107</v>
      </c>
      <c r="BF720" s="36">
        <v>128.38753943408341</v>
      </c>
      <c r="BG720" s="36">
        <v>108.23687643081962</v>
      </c>
      <c r="BH720" s="36">
        <v>176.70649925990284</v>
      </c>
      <c r="BJ720" s="41"/>
      <c r="BK720" s="41"/>
      <c r="BL720" s="35">
        <v>32.139999389648438</v>
      </c>
      <c r="BM720" s="35">
        <v>29</v>
      </c>
      <c r="BN720" s="35">
        <v>11.840000152587891</v>
      </c>
      <c r="BO720" s="35">
        <v>2506.9199523925781</v>
      </c>
      <c r="BP720" s="35">
        <v>1392</v>
      </c>
      <c r="BQ720" s="35">
        <v>284.16000366210938</v>
      </c>
      <c r="BR720" s="35">
        <v>4183.0799560546875</v>
      </c>
      <c r="BS720" s="34">
        <v>103.25623893737793</v>
      </c>
      <c r="BT720" s="35">
        <v>23</v>
      </c>
      <c r="BU720" s="35">
        <v>81</v>
      </c>
      <c r="BV720" s="35">
        <v>209</v>
      </c>
      <c r="BW720" s="35">
        <v>86</v>
      </c>
      <c r="BX720" s="37"/>
      <c r="BY720" s="40">
        <v>0.95557004718282168</v>
      </c>
      <c r="CA720" s="38">
        <v>9.4946064430102534E-2</v>
      </c>
      <c r="CB720" s="38">
        <v>9.7521345421785088E-2</v>
      </c>
      <c r="CC720" s="36">
        <v>51.452653566996254</v>
      </c>
      <c r="CD720" s="36">
        <v>50.457730831190162</v>
      </c>
      <c r="CE720" s="35">
        <v>120.2793142087891</v>
      </c>
      <c r="CF720" s="36">
        <v>68.852873723460362</v>
      </c>
      <c r="CG720" s="42">
        <v>0.95557004718282168</v>
      </c>
      <c r="CH720" s="35">
        <v>3550.8741308447975</v>
      </c>
      <c r="CI720" s="42">
        <v>0.97989486556915628</v>
      </c>
      <c r="CJ720" s="42">
        <v>0.98751807121122237</v>
      </c>
      <c r="CK720" s="43">
        <v>0.84989895240020896</v>
      </c>
      <c r="CM720" s="39"/>
      <c r="CN720" s="35"/>
      <c r="CO720" s="42">
        <v>0.98198130517100624</v>
      </c>
      <c r="CQ720" s="37">
        <v>0.90011843696617155</v>
      </c>
    </row>
    <row r="721" spans="1:95" ht="11.25" customHeight="1">
      <c r="A721" s="33">
        <v>44009</v>
      </c>
      <c r="B721" s="34">
        <v>170.53883043924967</v>
      </c>
      <c r="C721" s="35">
        <v>146.50735982259113</v>
      </c>
      <c r="D721" s="35">
        <v>146.50735982259113</v>
      </c>
      <c r="E721" s="35">
        <v>132.95733443895975</v>
      </c>
      <c r="F721" s="34">
        <v>118.9246695836385</v>
      </c>
      <c r="G721" s="36">
        <v>13.554222424825033</v>
      </c>
      <c r="H721" s="34">
        <v>13.554222424825033</v>
      </c>
      <c r="I721" s="34">
        <v>3467.4112040201821</v>
      </c>
      <c r="J721" s="35">
        <v>1153.8475110928509</v>
      </c>
      <c r="K721" s="35">
        <v>235.5440466793537</v>
      </c>
      <c r="L721" s="34">
        <v>612.67544555664063</v>
      </c>
      <c r="M721" s="34">
        <v>78.589944839477539</v>
      </c>
      <c r="N721" s="35">
        <v>21.018241061720737</v>
      </c>
      <c r="O721" s="35">
        <v>74.020761999973033</v>
      </c>
      <c r="P721" s="35">
        <v>190.99184269128844</v>
      </c>
      <c r="Q721" s="34">
        <v>10037.419555664063</v>
      </c>
      <c r="R721" s="34">
        <v>358.25645065307617</v>
      </c>
      <c r="U721" s="36">
        <v>27.818398475646973</v>
      </c>
      <c r="V721" s="38">
        <v>0.8986193016774352</v>
      </c>
      <c r="W721" s="36">
        <v>50.202289583400749</v>
      </c>
      <c r="X721" s="35">
        <v>4080.0866495768228</v>
      </c>
      <c r="Y721" s="34">
        <v>2078.0196462479776</v>
      </c>
      <c r="Z721" s="35">
        <v>2002.0670033288452</v>
      </c>
      <c r="AA721" s="34">
        <v>848.21949223599427</v>
      </c>
      <c r="AB721" s="34">
        <v>24.031470616658527</v>
      </c>
      <c r="AC721" s="34">
        <v>13.550025383631388</v>
      </c>
      <c r="AD721" s="34">
        <v>13.954603314399719</v>
      </c>
      <c r="AE721" s="39">
        <v>13.701228436799852</v>
      </c>
      <c r="AF721" s="39">
        <v>12.36265190456626</v>
      </c>
      <c r="AG721" s="39">
        <v>5.0473724288432935</v>
      </c>
      <c r="AH721" s="35">
        <v>3472.2508596935172</v>
      </c>
      <c r="AI721" s="35">
        <v>8094.9214965215479</v>
      </c>
      <c r="AJ721" s="35">
        <v>11133.599786689796</v>
      </c>
      <c r="AK721" s="35">
        <v>2390.0206098479593</v>
      </c>
      <c r="AL721" s="35">
        <v>5146.6401492266859</v>
      </c>
      <c r="AM721" s="35">
        <v>9453.3852960232598</v>
      </c>
      <c r="AN721" s="38">
        <v>9.2486713127619413E-2</v>
      </c>
      <c r="AO721" s="38">
        <v>0.11019505590701804</v>
      </c>
      <c r="AP721" s="38">
        <v>6.8644406666789157E-2</v>
      </c>
      <c r="AQ721" s="36">
        <v>23.36984133925176</v>
      </c>
      <c r="AR721" s="36">
        <v>12.806217076582758</v>
      </c>
      <c r="AS721" s="36">
        <v>14.128405117118595</v>
      </c>
      <c r="AT721" s="36">
        <v>17.90554149770562</v>
      </c>
      <c r="AU721" s="36">
        <v>82.293243214775046</v>
      </c>
      <c r="AV721" s="36">
        <v>182.23340654912872</v>
      </c>
      <c r="AW721" s="36">
        <v>133.12386086216418</v>
      </c>
      <c r="AX721" s="36">
        <v>100.81502776981687</v>
      </c>
      <c r="AY721" s="36">
        <v>66.074812319814257</v>
      </c>
      <c r="AZ721" s="40">
        <v>0.99120583271327611</v>
      </c>
      <c r="BA721" s="40">
        <v>0.98561765348776231</v>
      </c>
      <c r="BB721" s="40">
        <v>0.97979646055771863</v>
      </c>
      <c r="BC721" s="40">
        <v>0.99250820623724889</v>
      </c>
      <c r="BD721" s="40">
        <v>0.98401029781980376</v>
      </c>
      <c r="BE721" s="40">
        <v>0.9807229472995469</v>
      </c>
      <c r="BF721" s="36">
        <v>129.74836702696516</v>
      </c>
      <c r="BG721" s="36">
        <v>108.89780763054861</v>
      </c>
      <c r="BH721" s="36">
        <v>174.81395182348803</v>
      </c>
      <c r="BJ721" s="41"/>
      <c r="BK721" s="41"/>
      <c r="BL721" s="35">
        <v>32.139999389648438</v>
      </c>
      <c r="BM721" s="35">
        <v>29</v>
      </c>
      <c r="BN721" s="35">
        <v>11.840000152587891</v>
      </c>
      <c r="BO721" s="35">
        <v>2506.9199523925781</v>
      </c>
      <c r="BP721" s="35">
        <v>1392</v>
      </c>
      <c r="BQ721" s="35">
        <v>284.16000366210938</v>
      </c>
      <c r="BR721" s="35">
        <v>4183.0799560546875</v>
      </c>
      <c r="BS721" s="34">
        <v>105.3939749399821</v>
      </c>
      <c r="BT721" s="35">
        <v>23</v>
      </c>
      <c r="BU721" s="35">
        <v>81</v>
      </c>
      <c r="BV721" s="35">
        <v>209</v>
      </c>
      <c r="BW721" s="35">
        <v>86</v>
      </c>
      <c r="BX721" s="37"/>
      <c r="BY721" s="40">
        <v>0.95416190086701824</v>
      </c>
      <c r="CA721" s="38">
        <v>9.4338613783294126E-2</v>
      </c>
      <c r="CB721" s="38">
        <v>9.675987631012746E-2</v>
      </c>
      <c r="CC721" s="36">
        <v>51.536099314689636</v>
      </c>
      <c r="CD721" s="36">
        <v>50.304463532953115</v>
      </c>
      <c r="CE721" s="35">
        <v>121.14952324466357</v>
      </c>
      <c r="CF721" s="36">
        <v>71.159337668366817</v>
      </c>
      <c r="CG721" s="42">
        <v>0.95416190086701824</v>
      </c>
      <c r="CH721" s="35">
        <v>3787.1586505508012</v>
      </c>
      <c r="CI721" s="42">
        <v>0.97924830932867113</v>
      </c>
      <c r="CJ721" s="42">
        <v>0.98790323411363412</v>
      </c>
      <c r="CK721" s="43">
        <v>0.8498376387128479</v>
      </c>
      <c r="CM721" s="39"/>
      <c r="CN721" s="35"/>
      <c r="CO721" s="42">
        <v>0.98137770698098359</v>
      </c>
      <c r="CQ721" s="37">
        <v>0.8986193016774352</v>
      </c>
    </row>
    <row r="722" spans="1:95" ht="11.25" customHeight="1">
      <c r="A722" s="33">
        <v>44008</v>
      </c>
      <c r="B722" s="34">
        <v>172.07073911031088</v>
      </c>
      <c r="C722" s="35">
        <v>148.09811909993491</v>
      </c>
      <c r="D722" s="35">
        <v>148.09811909993491</v>
      </c>
      <c r="E722" s="35">
        <v>134.65011012554169</v>
      </c>
      <c r="F722" s="34">
        <v>120.4486665725708</v>
      </c>
      <c r="G722" s="36">
        <v>13.822845419247946</v>
      </c>
      <c r="H722" s="34">
        <v>13.822845419247946</v>
      </c>
      <c r="I722" s="34">
        <v>3469.3447570800781</v>
      </c>
      <c r="J722" s="35">
        <v>1154.4909379189339</v>
      </c>
      <c r="K722" s="35">
        <v>235.67539450209506</v>
      </c>
      <c r="L722" s="34">
        <v>611.8881505330404</v>
      </c>
      <c r="M722" s="34">
        <v>83.493194580078125</v>
      </c>
      <c r="N722" s="35">
        <v>22.329575294672054</v>
      </c>
      <c r="O722" s="35">
        <v>78.638939081236373</v>
      </c>
      <c r="P722" s="35">
        <v>202.90787985158519</v>
      </c>
      <c r="Q722" s="34">
        <v>10560.555704752604</v>
      </c>
      <c r="R722" s="34">
        <v>362.93171310424805</v>
      </c>
      <c r="U722" s="36">
        <v>27.839683073538318</v>
      </c>
      <c r="V722" s="38">
        <v>0.8979009998684695</v>
      </c>
      <c r="W722" s="36">
        <v>53.334425175048544</v>
      </c>
      <c r="X722" s="35">
        <v>4081.2329076131186</v>
      </c>
      <c r="Y722" s="34">
        <v>2079.1784246590491</v>
      </c>
      <c r="Z722" s="35">
        <v>2002.0544829540695</v>
      </c>
      <c r="AA722" s="34">
        <v>847.56354503513546</v>
      </c>
      <c r="AB722" s="34">
        <v>23.972620010375977</v>
      </c>
      <c r="AC722" s="34">
        <v>13.448008974393209</v>
      </c>
      <c r="AD722" s="34">
        <v>14.076306859652201</v>
      </c>
      <c r="AE722" s="39">
        <v>13.708868734015709</v>
      </c>
      <c r="AF722" s="39">
        <v>12.369545763417149</v>
      </c>
      <c r="AG722" s="39">
        <v>5.0501870250448944</v>
      </c>
      <c r="AH722" s="35">
        <v>3643.6982990766633</v>
      </c>
      <c r="AI722" s="35">
        <v>8499.7692666961757</v>
      </c>
      <c r="AJ722" s="35">
        <v>11695.39591638763</v>
      </c>
      <c r="AK722" s="35">
        <v>2507.7426797232256</v>
      </c>
      <c r="AL722" s="35">
        <v>5402.1713706810315</v>
      </c>
      <c r="AM722" s="35">
        <v>9928.173627158114</v>
      </c>
      <c r="AN722" s="38">
        <v>9.1973334773614329E-2</v>
      </c>
      <c r="AO722" s="38">
        <v>0.11003894376811098</v>
      </c>
      <c r="AP722" s="38">
        <v>6.9655192928366236E-2</v>
      </c>
      <c r="AQ722" s="36">
        <v>23.306094168384313</v>
      </c>
      <c r="AR722" s="36">
        <v>12.714273192814899</v>
      </c>
      <c r="AS722" s="36">
        <v>14.272769688356032</v>
      </c>
      <c r="AT722" s="36">
        <v>18.125293656363596</v>
      </c>
      <c r="AU722" s="36">
        <v>83.271913126152029</v>
      </c>
      <c r="AV722" s="36">
        <v>184.29981803154703</v>
      </c>
      <c r="AW722" s="36">
        <v>133.83451816373216</v>
      </c>
      <c r="AX722" s="36">
        <v>100.93360703549139</v>
      </c>
      <c r="AY722" s="36">
        <v>65.100214193275662</v>
      </c>
      <c r="AZ722" s="40">
        <v>0.99109574699381187</v>
      </c>
      <c r="BA722" s="40">
        <v>0.98544308692093141</v>
      </c>
      <c r="BB722" s="40">
        <v>0.97956241626389984</v>
      </c>
      <c r="BC722" s="40">
        <v>0.99277226734508339</v>
      </c>
      <c r="BD722" s="40">
        <v>0.9845854736156483</v>
      </c>
      <c r="BE722" s="40">
        <v>0.98143668463579226</v>
      </c>
      <c r="BF722" s="36">
        <v>130.47259871067115</v>
      </c>
      <c r="BG722" s="36">
        <v>109.05230084076445</v>
      </c>
      <c r="BH722" s="36">
        <v>172.27717698436157</v>
      </c>
      <c r="BJ722" s="41"/>
      <c r="BK722" s="41"/>
      <c r="BL722" s="35">
        <v>32.139999389648438</v>
      </c>
      <c r="BM722" s="35">
        <v>29</v>
      </c>
      <c r="BN722" s="35">
        <v>11.840000152587891</v>
      </c>
      <c r="BO722" s="35">
        <v>2506.9199523925781</v>
      </c>
      <c r="BP722" s="35">
        <v>1392</v>
      </c>
      <c r="BQ722" s="35">
        <v>284.16000366210938</v>
      </c>
      <c r="BR722" s="35">
        <v>4183.0799560546875</v>
      </c>
      <c r="BS722" s="34">
        <v>106.82317574818929</v>
      </c>
      <c r="BT722" s="35">
        <v>23</v>
      </c>
      <c r="BU722" s="35">
        <v>81</v>
      </c>
      <c r="BV722" s="35">
        <v>209</v>
      </c>
      <c r="BW722" s="35">
        <v>86</v>
      </c>
      <c r="BX722" s="37"/>
      <c r="BY722" s="40">
        <v>0.95358387155899127</v>
      </c>
      <c r="CA722" s="38">
        <v>9.4183426956613567E-2</v>
      </c>
      <c r="CB722" s="38">
        <v>9.6468922868850907E-2</v>
      </c>
      <c r="CC722" s="36">
        <v>51.496935844421387</v>
      </c>
      <c r="CD722" s="36">
        <v>50.293137049555241</v>
      </c>
      <c r="CE722" s="35">
        <v>121.28108974058647</v>
      </c>
      <c r="CF722" s="36">
        <v>72.009154168179251</v>
      </c>
      <c r="CG722" s="42">
        <v>0.95358387155899127</v>
      </c>
      <c r="CH722" s="35">
        <v>3974.9951557671125</v>
      </c>
      <c r="CI722" s="42">
        <v>0.97899539714936701</v>
      </c>
      <c r="CJ722" s="42">
        <v>0.98833880011817743</v>
      </c>
      <c r="CK722" s="43">
        <v>0.85007271959617248</v>
      </c>
      <c r="CM722" s="39"/>
      <c r="CN722" s="35"/>
      <c r="CO722" s="42">
        <v>0.98115531126468769</v>
      </c>
      <c r="CQ722" s="37">
        <v>0.8979009998684695</v>
      </c>
    </row>
    <row r="723" spans="1:95" ht="11.25" customHeight="1">
      <c r="A723" s="33">
        <v>44007</v>
      </c>
      <c r="B723" s="34">
        <v>170.07387034098306</v>
      </c>
      <c r="C723" s="35">
        <v>146.52735233306885</v>
      </c>
      <c r="D723" s="35">
        <v>146.52735233306885</v>
      </c>
      <c r="E723" s="35">
        <v>133.31068082650503</v>
      </c>
      <c r="F723" s="34">
        <v>119.2244348526001</v>
      </c>
      <c r="G723" s="36">
        <v>13.779358069101969</v>
      </c>
      <c r="H723" s="34">
        <v>13.779358069101969</v>
      </c>
      <c r="I723" s="34">
        <v>3432.9994913736978</v>
      </c>
      <c r="J723" s="35">
        <v>1142.3963544075543</v>
      </c>
      <c r="K723" s="35">
        <v>233.20643121553954</v>
      </c>
      <c r="L723" s="34">
        <v>607.29642486572266</v>
      </c>
      <c r="M723" s="34">
        <v>84.011082967122391</v>
      </c>
      <c r="N723" s="35">
        <v>22.468080328416452</v>
      </c>
      <c r="O723" s="35">
        <v>79.126717678336206</v>
      </c>
      <c r="P723" s="35">
        <v>204.16646907126255</v>
      </c>
      <c r="Q723" s="34">
        <v>10596.564331054688</v>
      </c>
      <c r="R723" s="34">
        <v>352.8503138224284</v>
      </c>
      <c r="U723" s="36">
        <v>27.756800828156642</v>
      </c>
      <c r="V723" s="38">
        <v>0.90070188168598808</v>
      </c>
      <c r="W723" s="36">
        <v>53.665245903213972</v>
      </c>
      <c r="X723" s="35">
        <v>4040.2959162394204</v>
      </c>
      <c r="Y723" s="34">
        <v>2057.3967057506043</v>
      </c>
      <c r="Z723" s="35">
        <v>1982.8992104888166</v>
      </c>
      <c r="AA723" s="34">
        <v>840.50285608126217</v>
      </c>
      <c r="AB723" s="34">
        <v>23.546518007914226</v>
      </c>
      <c r="AC723" s="34">
        <v>13.216671506563822</v>
      </c>
      <c r="AD723" s="34">
        <v>13.860223690668741</v>
      </c>
      <c r="AE723" s="39">
        <v>13.565253004949039</v>
      </c>
      <c r="AF723" s="39">
        <v>12.239960940080939</v>
      </c>
      <c r="AG723" s="39">
        <v>4.997280668904418</v>
      </c>
      <c r="AH723" s="35">
        <v>3661.1087145911615</v>
      </c>
      <c r="AI723" s="35">
        <v>8529.6741753979641</v>
      </c>
      <c r="AJ723" s="35">
        <v>11726.732252397536</v>
      </c>
      <c r="AK723" s="35">
        <v>2520.387201015109</v>
      </c>
      <c r="AL723" s="35">
        <v>5425.0544439275827</v>
      </c>
      <c r="AM723" s="35">
        <v>9959.1595111216666</v>
      </c>
      <c r="AN723" s="38">
        <v>9.2540297707631974E-2</v>
      </c>
      <c r="AO723" s="38">
        <v>0.11089984554740177</v>
      </c>
      <c r="AP723" s="38">
        <v>7.0645606566128075E-2</v>
      </c>
      <c r="AQ723" s="36">
        <v>23.23527364265524</v>
      </c>
      <c r="AR723" s="36">
        <v>12.669997429271987</v>
      </c>
      <c r="AS723" s="36">
        <v>14.223675142366687</v>
      </c>
      <c r="AT723" s="36">
        <v>18.012133510150356</v>
      </c>
      <c r="AU723" s="36">
        <v>82.81846914518259</v>
      </c>
      <c r="AV723" s="36">
        <v>183.4999633320684</v>
      </c>
      <c r="AW723" s="36">
        <v>132.03165766449052</v>
      </c>
      <c r="AX723" s="36">
        <v>99.41001987943875</v>
      </c>
      <c r="AY723" s="36">
        <v>63.713234560198579</v>
      </c>
      <c r="AZ723" s="40">
        <v>0.99108546483676507</v>
      </c>
      <c r="BA723" s="40">
        <v>0.98541457629666651</v>
      </c>
      <c r="BB723" s="40">
        <v>0.97949962857375017</v>
      </c>
      <c r="BC723" s="40">
        <v>0.99285342605180038</v>
      </c>
      <c r="BD723" s="40">
        <v>0.98473407594316709</v>
      </c>
      <c r="BE723" s="40">
        <v>0.98157475406161054</v>
      </c>
      <c r="BF723" s="36">
        <v>129.67323746798729</v>
      </c>
      <c r="BG723" s="36">
        <v>108.20574132243364</v>
      </c>
      <c r="BH723" s="36">
        <v>169.86194306035659</v>
      </c>
      <c r="BJ723" s="41"/>
      <c r="BK723" s="41"/>
      <c r="BL723" s="35">
        <v>32.139999389648438</v>
      </c>
      <c r="BM723" s="35">
        <v>29</v>
      </c>
      <c r="BN723" s="35">
        <v>11.840000152587891</v>
      </c>
      <c r="BO723" s="35">
        <v>2506.9199523925781</v>
      </c>
      <c r="BP723" s="35">
        <v>1392</v>
      </c>
      <c r="BQ723" s="35">
        <v>284.16000366210938</v>
      </c>
      <c r="BR723" s="35">
        <v>4183.0799560546875</v>
      </c>
      <c r="BS723" s="34">
        <v>105.54484272003174</v>
      </c>
      <c r="BT723" s="35">
        <v>23</v>
      </c>
      <c r="BU723" s="35">
        <v>81</v>
      </c>
      <c r="BV723" s="35">
        <v>209</v>
      </c>
      <c r="BW723" s="35">
        <v>86</v>
      </c>
      <c r="BX723" s="37"/>
      <c r="BY723" s="40">
        <v>0.95353992802913434</v>
      </c>
      <c r="CA723" s="38">
        <v>9.4912202433717674E-2</v>
      </c>
      <c r="CB723" s="38">
        <v>9.7162464933965603E-2</v>
      </c>
      <c r="CC723" s="36">
        <v>50.62341320514679</v>
      </c>
      <c r="CD723" s="36">
        <v>50.128946214293919</v>
      </c>
      <c r="CE723" s="35">
        <v>119.44121547029177</v>
      </c>
      <c r="CF723" s="36">
        <v>71.608790659488037</v>
      </c>
      <c r="CG723" s="42">
        <v>0.95353992802913434</v>
      </c>
      <c r="CH723" s="35">
        <v>3992.2926949810353</v>
      </c>
      <c r="CI723" s="42">
        <v>0.97895668244146072</v>
      </c>
      <c r="CJ723" s="42">
        <v>0.98845064649860737</v>
      </c>
      <c r="CK723" s="43">
        <v>0.84969011244330461</v>
      </c>
      <c r="CM723" s="39"/>
      <c r="CN723" s="35"/>
      <c r="CO723" s="42">
        <v>0.98126008580050073</v>
      </c>
      <c r="CQ723" s="37">
        <v>0.90070188168598808</v>
      </c>
    </row>
    <row r="724" spans="1:95" ht="11.25" customHeight="1">
      <c r="A724" s="33">
        <v>44006</v>
      </c>
      <c r="B724" s="34">
        <v>168.87136904398599</v>
      </c>
      <c r="C724" s="35">
        <v>144.96044007937112</v>
      </c>
      <c r="D724" s="35">
        <v>144.96044007937112</v>
      </c>
      <c r="E724" s="35">
        <v>131.27737490336099</v>
      </c>
      <c r="F724" s="34">
        <v>117.0451602935791</v>
      </c>
      <c r="G724" s="36">
        <v>13.688599586486816</v>
      </c>
      <c r="H724" s="34">
        <v>13.688599586486816</v>
      </c>
      <c r="I724" s="34">
        <v>3457.4571634928384</v>
      </c>
      <c r="J724" s="35">
        <v>1167.5837873804055</v>
      </c>
      <c r="K724" s="35">
        <v>261.69981441284949</v>
      </c>
      <c r="L724" s="34">
        <v>609.83261617024743</v>
      </c>
      <c r="M724" s="34">
        <v>79.724918365478516</v>
      </c>
      <c r="N724" s="35">
        <v>21.32178049309309</v>
      </c>
      <c r="O724" s="35">
        <v>75.08974869306698</v>
      </c>
      <c r="P724" s="35">
        <v>193.75009230680243</v>
      </c>
      <c r="Q724" s="34">
        <v>10113.354899088541</v>
      </c>
      <c r="R724" s="34">
        <v>352.81886037190753</v>
      </c>
      <c r="U724" s="36">
        <v>27.783584771332912</v>
      </c>
      <c r="V724" s="38">
        <v>0.8997956351932036</v>
      </c>
      <c r="W724" s="36">
        <v>52.530573559624138</v>
      </c>
      <c r="X724" s="35">
        <v>4067.2897796630859</v>
      </c>
      <c r="Y724" s="34">
        <v>2028.1735616995836</v>
      </c>
      <c r="Z724" s="35">
        <v>2039.1162179635023</v>
      </c>
      <c r="AA724" s="34">
        <v>871.53243058309693</v>
      </c>
      <c r="AB724" s="34">
        <v>23.910928964614868</v>
      </c>
      <c r="AC724" s="34">
        <v>13.683065176010132</v>
      </c>
      <c r="AD724" s="34">
        <v>14.172090490659079</v>
      </c>
      <c r="AE724" s="39">
        <v>13.372572934282969</v>
      </c>
      <c r="AF724" s="39">
        <v>12.509826293361487</v>
      </c>
      <c r="AG724" s="39">
        <v>5.6078531659896322</v>
      </c>
      <c r="AH724" s="35">
        <v>3426.6345202847651</v>
      </c>
      <c r="AI724" s="35">
        <v>7916.6674790949219</v>
      </c>
      <c r="AJ724" s="35">
        <v>11230.832699611747</v>
      </c>
      <c r="AK724" s="35">
        <v>2386.9069338031563</v>
      </c>
      <c r="AL724" s="35">
        <v>5059.2872825571221</v>
      </c>
      <c r="AM724" s="35">
        <v>9381.3775092875767</v>
      </c>
      <c r="AN724" s="38">
        <v>9.1572599734012064E-2</v>
      </c>
      <c r="AO724" s="38">
        <v>0.1131179176899802</v>
      </c>
      <c r="AP724" s="38">
        <v>7.8189485986401394E-2</v>
      </c>
      <c r="AQ724" s="36">
        <v>23.114230084653006</v>
      </c>
      <c r="AR724" s="36">
        <v>12.531765022003565</v>
      </c>
      <c r="AS724" s="36">
        <v>14.052218603083936</v>
      </c>
      <c r="AT724" s="36">
        <v>17.774783762149998</v>
      </c>
      <c r="AU724" s="36">
        <v>86.046561126957428</v>
      </c>
      <c r="AV724" s="36">
        <v>207.24080069061077</v>
      </c>
      <c r="AW724" s="36">
        <v>131.39937920864142</v>
      </c>
      <c r="AX724" s="36">
        <v>99.50932023555896</v>
      </c>
      <c r="AY724" s="36">
        <v>64.534530927079359</v>
      </c>
      <c r="AZ724" s="40">
        <v>0.99106719236048291</v>
      </c>
      <c r="BA724" s="40">
        <v>0.98515803817823244</v>
      </c>
      <c r="BB724" s="40">
        <v>0.97934737280159667</v>
      </c>
      <c r="BC724" s="40">
        <v>0.99255321457639378</v>
      </c>
      <c r="BD724" s="40">
        <v>0.98299235518338335</v>
      </c>
      <c r="BE724" s="40">
        <v>0.97790934215306413</v>
      </c>
      <c r="BF724" s="36">
        <v>131.04356581396627</v>
      </c>
      <c r="BG724" s="36">
        <v>106.0839895664287</v>
      </c>
      <c r="BH724" s="36">
        <v>153.47331995617702</v>
      </c>
      <c r="BJ724" s="41"/>
      <c r="BK724" s="41"/>
      <c r="BL724" s="35">
        <v>31</v>
      </c>
      <c r="BM724" s="35">
        <v>29</v>
      </c>
      <c r="BN724" s="35">
        <v>13</v>
      </c>
      <c r="BO724" s="35">
        <v>2418</v>
      </c>
      <c r="BP724" s="35">
        <v>1392</v>
      </c>
      <c r="BQ724" s="35">
        <v>312</v>
      </c>
      <c r="BR724" s="35">
        <v>4122</v>
      </c>
      <c r="BS724" s="34">
        <v>103.36920007069905</v>
      </c>
      <c r="BT724" s="35">
        <v>23</v>
      </c>
      <c r="BU724" s="35">
        <v>81</v>
      </c>
      <c r="BV724" s="35">
        <v>209</v>
      </c>
      <c r="BW724" s="35">
        <v>86</v>
      </c>
      <c r="BX724" s="37"/>
      <c r="BY724" s="40">
        <v>0.95387781438804242</v>
      </c>
      <c r="CA724" s="38">
        <v>9.632580328030417E-2</v>
      </c>
      <c r="CB724" s="38">
        <v>9.7835469968231656E-2</v>
      </c>
      <c r="CC724" s="36">
        <v>51.76608463128408</v>
      </c>
      <c r="CD724" s="36">
        <v>49.698213709740507</v>
      </c>
      <c r="CE724" s="35">
        <v>119.08989147168273</v>
      </c>
      <c r="CF724" s="36">
        <v>71.476971836283823</v>
      </c>
      <c r="CG724" s="42">
        <v>0.95387781438804242</v>
      </c>
      <c r="CH724" s="35">
        <v>3818.7915201730402</v>
      </c>
      <c r="CI724" s="42">
        <v>0.97912299795777646</v>
      </c>
      <c r="CJ724" s="42">
        <v>0.98715071998289772</v>
      </c>
      <c r="CK724" s="43">
        <v>0.85006413380736223</v>
      </c>
      <c r="CM724" s="39"/>
      <c r="CN724" s="35"/>
      <c r="CO724" s="42">
        <v>0.98129458259082458</v>
      </c>
      <c r="CQ724" s="37">
        <v>0.8997956351932036</v>
      </c>
    </row>
    <row r="725" spans="1:95" ht="11.25" customHeight="1">
      <c r="A725" s="33">
        <v>44005</v>
      </c>
      <c r="B725" s="34">
        <v>168.44177373250326</v>
      </c>
      <c r="C725" s="35">
        <v>144.25037868817648</v>
      </c>
      <c r="D725" s="35">
        <v>144.25037868817648</v>
      </c>
      <c r="E725" s="35">
        <v>130.28559684753418</v>
      </c>
      <c r="F725" s="34">
        <v>115.85281022389729</v>
      </c>
      <c r="G725" s="36">
        <v>13.618900656700134</v>
      </c>
      <c r="H725" s="34">
        <v>13.618900656700134</v>
      </c>
      <c r="I725" s="34">
        <v>3472.0562744140625</v>
      </c>
      <c r="J725" s="35">
        <v>1172.5139092635552</v>
      </c>
      <c r="K725" s="35">
        <v>262.80484173148653</v>
      </c>
      <c r="L725" s="34">
        <v>613.20593007405603</v>
      </c>
      <c r="M725" s="34">
        <v>76.098158200581864</v>
      </c>
      <c r="N725" s="35">
        <v>20.351833007132356</v>
      </c>
      <c r="O725" s="35">
        <v>71.673846677292218</v>
      </c>
      <c r="P725" s="35">
        <v>184.93622167350708</v>
      </c>
      <c r="Q725" s="34">
        <v>9732.3797200520839</v>
      </c>
      <c r="R725" s="34">
        <v>352.97022247314453</v>
      </c>
      <c r="U725" s="36">
        <v>27.631415790981716</v>
      </c>
      <c r="V725" s="38">
        <v>0.90495865101505335</v>
      </c>
      <c r="W725" s="36">
        <v>50.140909254772197</v>
      </c>
      <c r="X725" s="35">
        <v>4085.2622044881186</v>
      </c>
      <c r="Y725" s="34">
        <v>2036.7375234190206</v>
      </c>
      <c r="Z725" s="35">
        <v>2048.5246810690978</v>
      </c>
      <c r="AA725" s="34">
        <v>876.01077180554262</v>
      </c>
      <c r="AB725" s="34">
        <v>24.191395044326782</v>
      </c>
      <c r="AC725" s="34">
        <v>13.964781840642294</v>
      </c>
      <c r="AD725" s="34">
        <v>14.3798828125</v>
      </c>
      <c r="AE725" s="39">
        <v>13.429038615949587</v>
      </c>
      <c r="AF725" s="39">
        <v>12.562649027823806</v>
      </c>
      <c r="AG725" s="39">
        <v>5.6315323228175682</v>
      </c>
      <c r="AH725" s="35">
        <v>3314.0500304249599</v>
      </c>
      <c r="AI725" s="35">
        <v>7653.8724354317965</v>
      </c>
      <c r="AJ725" s="35">
        <v>10854.87311610405</v>
      </c>
      <c r="AK725" s="35">
        <v>2308.626837908701</v>
      </c>
      <c r="AL725" s="35">
        <v>4892.3205033859931</v>
      </c>
      <c r="AM725" s="35">
        <v>9068.7218267188437</v>
      </c>
      <c r="AN725" s="38">
        <v>9.2566938856591313E-2</v>
      </c>
      <c r="AO725" s="38">
        <v>0.1142054388029328</v>
      </c>
      <c r="AP725" s="38">
        <v>7.8366848393760083E-2</v>
      </c>
      <c r="AQ725" s="36">
        <v>23.228939682873033</v>
      </c>
      <c r="AR725" s="36">
        <v>12.698790047055429</v>
      </c>
      <c r="AS725" s="36">
        <v>14.145640598441405</v>
      </c>
      <c r="AT725" s="36">
        <v>17.716622682145907</v>
      </c>
      <c r="AU725" s="36">
        <v>85.783314461852612</v>
      </c>
      <c r="AV725" s="36">
        <v>206.67629011636524</v>
      </c>
      <c r="AW725" s="36">
        <v>131.2858005291319</v>
      </c>
      <c r="AX725" s="36">
        <v>99.545853827611708</v>
      </c>
      <c r="AY725" s="36">
        <v>65.031374853788904</v>
      </c>
      <c r="AZ725" s="40">
        <v>0.99118444233907965</v>
      </c>
      <c r="BA725" s="40">
        <v>0.98534972379105445</v>
      </c>
      <c r="BB725" s="40">
        <v>0.97960724507740049</v>
      </c>
      <c r="BC725" s="40">
        <v>0.99232590456316672</v>
      </c>
      <c r="BD725" s="40">
        <v>0.98246572063247251</v>
      </c>
      <c r="BE725" s="40">
        <v>0.97720998680239113</v>
      </c>
      <c r="BF725" s="36">
        <v>129.63591697237516</v>
      </c>
      <c r="BG725" s="36">
        <v>105.07380494116923</v>
      </c>
      <c r="BH725" s="36">
        <v>153.12597413264731</v>
      </c>
      <c r="BJ725" s="41"/>
      <c r="BK725" s="41"/>
      <c r="BL725" s="35">
        <v>31</v>
      </c>
      <c r="BM725" s="35">
        <v>29</v>
      </c>
      <c r="BN725" s="35">
        <v>13</v>
      </c>
      <c r="BO725" s="35">
        <v>2418</v>
      </c>
      <c r="BP725" s="35">
        <v>1392</v>
      </c>
      <c r="BQ725" s="35">
        <v>312</v>
      </c>
      <c r="BR725" s="35">
        <v>4122</v>
      </c>
      <c r="BS725" s="34">
        <v>102.19202677408855</v>
      </c>
      <c r="BT725" s="35">
        <v>23</v>
      </c>
      <c r="BU725" s="35">
        <v>81</v>
      </c>
      <c r="BV725" s="35">
        <v>209</v>
      </c>
      <c r="BW725" s="35">
        <v>86</v>
      </c>
      <c r="BX725" s="37"/>
      <c r="BY725" s="40">
        <v>0.95448545624419623</v>
      </c>
      <c r="CA725" s="38">
        <v>9.7219244365367607E-2</v>
      </c>
      <c r="CB725" s="38">
        <v>9.8799438541429724E-2</v>
      </c>
      <c r="CC725" s="36">
        <v>52.536059697469078</v>
      </c>
      <c r="CD725" s="36">
        <v>50.073370328369862</v>
      </c>
      <c r="CE725" s="35">
        <v>119.30434899174509</v>
      </c>
      <c r="CF725" s="36">
        <v>71.257178062366918</v>
      </c>
      <c r="CG725" s="42">
        <v>0.95448545624419623</v>
      </c>
      <c r="CH725" s="35">
        <v>3692.8216993480883</v>
      </c>
      <c r="CI725" s="42">
        <v>0.97939295086626688</v>
      </c>
      <c r="CJ725" s="42">
        <v>0.98675209886362047</v>
      </c>
      <c r="CK725" s="43">
        <v>0.84989802382809587</v>
      </c>
      <c r="CM725" s="39"/>
      <c r="CN725" s="35"/>
      <c r="CO725" s="42">
        <v>0.98135210229513525</v>
      </c>
      <c r="CQ725" s="37">
        <v>0.90495865101505335</v>
      </c>
    </row>
    <row r="726" spans="1:95" ht="11.25" customHeight="1">
      <c r="A726" s="33">
        <v>44004</v>
      </c>
      <c r="B726" s="34">
        <v>166.48136329650879</v>
      </c>
      <c r="C726" s="35">
        <v>142.22342022260031</v>
      </c>
      <c r="D726" s="35">
        <v>142.22342022260031</v>
      </c>
      <c r="E726" s="35">
        <v>128.11436549822491</v>
      </c>
      <c r="F726" s="34">
        <v>113.65806198120117</v>
      </c>
      <c r="G726" s="36">
        <v>13.283776998519897</v>
      </c>
      <c r="H726" s="34">
        <v>13.283776998519897</v>
      </c>
      <c r="I726" s="34">
        <v>3470.6371968587241</v>
      </c>
      <c r="J726" s="35">
        <v>1172.034686566556</v>
      </c>
      <c r="K726" s="35">
        <v>262.69742974767632</v>
      </c>
      <c r="L726" s="34">
        <v>612.88129425048828</v>
      </c>
      <c r="M726" s="34">
        <v>73.499853134155273</v>
      </c>
      <c r="N726" s="35">
        <v>19.656937466111291</v>
      </c>
      <c r="O726" s="35">
        <v>69.226605858913686</v>
      </c>
      <c r="P726" s="35">
        <v>178.62173610509828</v>
      </c>
      <c r="Q726" s="34">
        <v>9323.0701904296875</v>
      </c>
      <c r="R726" s="34">
        <v>347.31744893391925</v>
      </c>
      <c r="U726" s="36">
        <v>27.714003986782497</v>
      </c>
      <c r="V726" s="38">
        <v>0.90215216217142502</v>
      </c>
      <c r="W726" s="36">
        <v>48.428891754841246</v>
      </c>
      <c r="X726" s="35">
        <v>4083.5184911092124</v>
      </c>
      <c r="Y726" s="34">
        <v>2035.9050805444917</v>
      </c>
      <c r="Z726" s="35">
        <v>2047.6134105647207</v>
      </c>
      <c r="AA726" s="34">
        <v>875.57872399816461</v>
      </c>
      <c r="AB726" s="34">
        <v>24.257943073908489</v>
      </c>
      <c r="AC726" s="34">
        <v>14.109054724375406</v>
      </c>
      <c r="AD726" s="34">
        <v>14.517814318339029</v>
      </c>
      <c r="AE726" s="39">
        <v>13.423549981612032</v>
      </c>
      <c r="AF726" s="39">
        <v>12.557514498927386</v>
      </c>
      <c r="AG726" s="39">
        <v>5.629230637450207</v>
      </c>
      <c r="AH726" s="35">
        <v>3189.0914344734688</v>
      </c>
      <c r="AI726" s="35">
        <v>7365.2890696080422</v>
      </c>
      <c r="AJ726" s="35">
        <v>10445.688250776731</v>
      </c>
      <c r="AK726" s="35">
        <v>2221.5841963783614</v>
      </c>
      <c r="AL726" s="35">
        <v>4707.8552178288019</v>
      </c>
      <c r="AM726" s="35">
        <v>8726.827972478477</v>
      </c>
      <c r="AN726" s="38">
        <v>9.3112254015198376E-2</v>
      </c>
      <c r="AO726" s="38">
        <v>0.11478936467740582</v>
      </c>
      <c r="AP726" s="38">
        <v>7.8296523905765428E-2</v>
      </c>
      <c r="AQ726" s="36">
        <v>23.307971595819708</v>
      </c>
      <c r="AR726" s="36">
        <v>12.838828539209832</v>
      </c>
      <c r="AS726" s="36">
        <v>14.292216869346134</v>
      </c>
      <c r="AT726" s="36">
        <v>17.719756272105116</v>
      </c>
      <c r="AU726" s="36">
        <v>85.798653050943983</v>
      </c>
      <c r="AV726" s="36">
        <v>206.71222813101198</v>
      </c>
      <c r="AW726" s="36">
        <v>130.05897846647341</v>
      </c>
      <c r="AX726" s="36">
        <v>98.691972802043267</v>
      </c>
      <c r="AY726" s="36">
        <v>64.861405559326244</v>
      </c>
      <c r="AZ726" s="40">
        <v>0.99115183772996041</v>
      </c>
      <c r="BA726" s="40">
        <v>0.98529551087366696</v>
      </c>
      <c r="BB726" s="40">
        <v>0.97953188298561489</v>
      </c>
      <c r="BC726" s="40">
        <v>0.99202381962340558</v>
      </c>
      <c r="BD726" s="40">
        <v>0.9817754265836337</v>
      </c>
      <c r="BE726" s="40">
        <v>0.97631301673610238</v>
      </c>
      <c r="BF726" s="36">
        <v>128.87669970959229</v>
      </c>
      <c r="BG726" s="36">
        <v>104.53930147382356</v>
      </c>
      <c r="BH726" s="36">
        <v>153.26350904725632</v>
      </c>
      <c r="BJ726" s="41"/>
      <c r="BK726" s="41"/>
      <c r="BL726" s="35">
        <v>31</v>
      </c>
      <c r="BM726" s="35">
        <v>29</v>
      </c>
      <c r="BN726" s="35">
        <v>13</v>
      </c>
      <c r="BO726" s="35">
        <v>2418</v>
      </c>
      <c r="BP726" s="35">
        <v>1392</v>
      </c>
      <c r="BQ726" s="35">
        <v>312</v>
      </c>
      <c r="BR726" s="35">
        <v>4122</v>
      </c>
      <c r="BS726" s="34">
        <v>100.27096048990886</v>
      </c>
      <c r="BT726" s="35">
        <v>23</v>
      </c>
      <c r="BU726" s="35">
        <v>81</v>
      </c>
      <c r="BV726" s="35">
        <v>209</v>
      </c>
      <c r="BW726" s="35">
        <v>86</v>
      </c>
      <c r="BX726" s="37"/>
      <c r="BY726" s="40">
        <v>0.95431721373143708</v>
      </c>
      <c r="CA726" s="38">
        <v>9.7678412609595477E-2</v>
      </c>
      <c r="CB726" s="38">
        <v>9.9311193910309903E-2</v>
      </c>
      <c r="CC726" s="36">
        <v>52.884812116622925</v>
      </c>
      <c r="CD726" s="36">
        <v>50.439017004375671</v>
      </c>
      <c r="CE726" s="35">
        <v>118.43502217302003</v>
      </c>
      <c r="CF726" s="36">
        <v>71.269803589911007</v>
      </c>
      <c r="CG726" s="42">
        <v>0.95431721373143708</v>
      </c>
      <c r="CH726" s="35">
        <v>3553.5893686253894</v>
      </c>
      <c r="CI726" s="42">
        <v>0.97931672866226893</v>
      </c>
      <c r="CJ726" s="42">
        <v>0.9862306053887101</v>
      </c>
      <c r="CK726" s="43">
        <v>0.84991342745603427</v>
      </c>
      <c r="CM726" s="39"/>
      <c r="CN726" s="35"/>
      <c r="CO726" s="42">
        <v>0.98134879821332188</v>
      </c>
      <c r="CQ726" s="37">
        <v>0.90215216217142502</v>
      </c>
    </row>
    <row r="727" spans="1:95" ht="11.25" customHeight="1">
      <c r="A727" s="33">
        <v>44003</v>
      </c>
      <c r="B727" s="34">
        <v>166.17867469787598</v>
      </c>
      <c r="C727" s="35">
        <v>142.26530241966248</v>
      </c>
      <c r="D727" s="35">
        <v>142.26530241966248</v>
      </c>
      <c r="E727" s="35">
        <v>128.39332071940103</v>
      </c>
      <c r="F727" s="34">
        <v>113.8816442489624</v>
      </c>
      <c r="G727" s="36">
        <v>13.298891067504883</v>
      </c>
      <c r="H727" s="34">
        <v>13.298891067504883</v>
      </c>
      <c r="I727" s="34">
        <v>3440.1282552083335</v>
      </c>
      <c r="J727" s="35">
        <v>1161.731812530325</v>
      </c>
      <c r="K727" s="35">
        <v>260.38816487748664</v>
      </c>
      <c r="L727" s="34">
        <v>607.53059132893884</v>
      </c>
      <c r="M727" s="34">
        <v>76.067730267842606</v>
      </c>
      <c r="N727" s="35">
        <v>20.343695304190462</v>
      </c>
      <c r="O727" s="35">
        <v>71.645187810409894</v>
      </c>
      <c r="P727" s="35">
        <v>184.86227472068725</v>
      </c>
      <c r="Q727" s="34">
        <v>9656.4255777994786</v>
      </c>
      <c r="R727" s="34">
        <v>342.84495162963867</v>
      </c>
      <c r="U727" s="36">
        <v>27.49596330854628</v>
      </c>
      <c r="V727" s="38">
        <v>0.90958383578198787</v>
      </c>
      <c r="W727" s="36">
        <v>50.120860356738845</v>
      </c>
      <c r="X727" s="35">
        <v>4047.6588465372724</v>
      </c>
      <c r="Y727" s="34">
        <v>2018.0082778005217</v>
      </c>
      <c r="Z727" s="35">
        <v>2029.6505687367505</v>
      </c>
      <c r="AA727" s="34">
        <v>867.91875620642554</v>
      </c>
      <c r="AB727" s="34">
        <v>23.913372278213501</v>
      </c>
      <c r="AC727" s="34">
        <v>13.871981700261435</v>
      </c>
      <c r="AD727" s="34">
        <v>14.468285918235779</v>
      </c>
      <c r="AE727" s="39">
        <v>13.305549084399045</v>
      </c>
      <c r="AF727" s="39">
        <v>12.447126562824909</v>
      </c>
      <c r="AG727" s="39">
        <v>5.5797463902318567</v>
      </c>
      <c r="AH727" s="35">
        <v>3290.5976402293145</v>
      </c>
      <c r="AI727" s="35">
        <v>7599.2491588838247</v>
      </c>
      <c r="AJ727" s="35">
        <v>10777.062131619612</v>
      </c>
      <c r="AK727" s="35">
        <v>2292.3302538570892</v>
      </c>
      <c r="AL727" s="35">
        <v>4857.572642216538</v>
      </c>
      <c r="AM727" s="35">
        <v>9003.866192451791</v>
      </c>
      <c r="AN727" s="38">
        <v>9.3410132436455739E-2</v>
      </c>
      <c r="AO727" s="38">
        <v>0.11540891673550188</v>
      </c>
      <c r="AP727" s="38">
        <v>7.9619747980403291E-2</v>
      </c>
      <c r="AQ727" s="36">
        <v>23.282804915135923</v>
      </c>
      <c r="AR727" s="36">
        <v>12.790905117877013</v>
      </c>
      <c r="AS727" s="36">
        <v>14.432273347773817</v>
      </c>
      <c r="AT727" s="36">
        <v>17.761746954508439</v>
      </c>
      <c r="AU727" s="36">
        <v>86.005575790731783</v>
      </c>
      <c r="AV727" s="36">
        <v>207.22201591208662</v>
      </c>
      <c r="AW727" s="36">
        <v>129.56316469849986</v>
      </c>
      <c r="AX727" s="36">
        <v>98.10078322999621</v>
      </c>
      <c r="AY727" s="36">
        <v>63.743571828021317</v>
      </c>
      <c r="AZ727" s="40">
        <v>0.99112532093926686</v>
      </c>
      <c r="BA727" s="40">
        <v>0.98525082523980168</v>
      </c>
      <c r="BB727" s="40">
        <v>0.97946856708336449</v>
      </c>
      <c r="BC727" s="40">
        <v>0.99225166316039215</v>
      </c>
      <c r="BD727" s="40">
        <v>0.98229453636096586</v>
      </c>
      <c r="BE727" s="40">
        <v>0.97698521818484974</v>
      </c>
      <c r="BF727" s="36">
        <v>128.46572086987734</v>
      </c>
      <c r="BG727" s="36">
        <v>103.97810099458789</v>
      </c>
      <c r="BH727" s="36">
        <v>150.71637758704719</v>
      </c>
      <c r="BJ727" s="41"/>
      <c r="BK727" s="41"/>
      <c r="BL727" s="35">
        <v>31</v>
      </c>
      <c r="BM727" s="35">
        <v>29</v>
      </c>
      <c r="BN727" s="35">
        <v>13</v>
      </c>
      <c r="BO727" s="35">
        <v>2418</v>
      </c>
      <c r="BP727" s="35">
        <v>1392</v>
      </c>
      <c r="BQ727" s="35">
        <v>312</v>
      </c>
      <c r="BR727" s="35">
        <v>4122</v>
      </c>
      <c r="BS727" s="34">
        <v>100.57823944091797</v>
      </c>
      <c r="BT727" s="35">
        <v>23</v>
      </c>
      <c r="BU727" s="35">
        <v>81</v>
      </c>
      <c r="BV727" s="35">
        <v>209</v>
      </c>
      <c r="BW727" s="35">
        <v>86</v>
      </c>
      <c r="BX727" s="37"/>
      <c r="BY727" s="40">
        <v>0.95418086296533244</v>
      </c>
      <c r="CA727" s="38">
        <v>9.8243281899182119E-2</v>
      </c>
      <c r="CB727" s="38">
        <v>9.9795311425777383E-2</v>
      </c>
      <c r="CC727" s="36">
        <v>52.253639896710716</v>
      </c>
      <c r="CD727" s="36">
        <v>50.505983380786752</v>
      </c>
      <c r="CE727" s="35">
        <v>117.58916391916168</v>
      </c>
      <c r="CF727" s="36">
        <v>71.441309826415491</v>
      </c>
      <c r="CG727" s="42">
        <v>0.95418086296533244</v>
      </c>
      <c r="CH727" s="35">
        <v>3666.6186132549292</v>
      </c>
      <c r="CI727" s="42">
        <v>0.97925398349507753</v>
      </c>
      <c r="CJ727" s="42">
        <v>0.98662275138848898</v>
      </c>
      <c r="CK727" s="43">
        <v>0.84990568267662314</v>
      </c>
      <c r="CM727" s="39"/>
      <c r="CN727" s="35"/>
      <c r="CO727" s="42">
        <v>0.98130391528586047</v>
      </c>
      <c r="CQ727" s="37">
        <v>0.90958383578198787</v>
      </c>
    </row>
    <row r="728" spans="1:95" ht="11.25" customHeight="1">
      <c r="A728" s="33">
        <v>44002</v>
      </c>
      <c r="B728" s="34">
        <v>167.68796730041504</v>
      </c>
      <c r="C728" s="35">
        <v>143.91213981310526</v>
      </c>
      <c r="D728" s="35">
        <v>143.91213981310526</v>
      </c>
      <c r="E728" s="35">
        <v>130.12859443823496</v>
      </c>
      <c r="F728" s="34">
        <v>115.7907600402832</v>
      </c>
      <c r="G728" s="36">
        <v>13.545982440312704</v>
      </c>
      <c r="H728" s="34">
        <v>13.545982440312704</v>
      </c>
      <c r="I728" s="34">
        <v>3438.4790140787759</v>
      </c>
      <c r="J728" s="35">
        <v>1161.1748635608094</v>
      </c>
      <c r="K728" s="35">
        <v>260.26333148776763</v>
      </c>
      <c r="L728" s="34">
        <v>606.85648345947266</v>
      </c>
      <c r="M728" s="34">
        <v>80.992557525634766</v>
      </c>
      <c r="N728" s="35">
        <v>21.660800268483715</v>
      </c>
      <c r="O728" s="35">
        <v>76.283687902051355</v>
      </c>
      <c r="P728" s="35">
        <v>196.8307502657868</v>
      </c>
      <c r="Q728" s="34">
        <v>10249.484252929688</v>
      </c>
      <c r="R728" s="34">
        <v>347.30861536661786</v>
      </c>
      <c r="U728" s="36">
        <v>27.475822590015557</v>
      </c>
      <c r="V728" s="38">
        <v>0.91027393753989816</v>
      </c>
      <c r="W728" s="36">
        <v>53.365818217315535</v>
      </c>
      <c r="X728" s="35">
        <v>4045.3354975382485</v>
      </c>
      <c r="Y728" s="34">
        <v>2017.0408190301991</v>
      </c>
      <c r="Z728" s="35">
        <v>2028.2946785080496</v>
      </c>
      <c r="AA728" s="34">
        <v>867.11981494724023</v>
      </c>
      <c r="AB728" s="34">
        <v>23.775827487309773</v>
      </c>
      <c r="AC728" s="34">
        <v>13.7835453748703</v>
      </c>
      <c r="AD728" s="34">
        <v>14.426868955294291</v>
      </c>
      <c r="AE728" s="39">
        <v>13.299170235363951</v>
      </c>
      <c r="AF728" s="39">
        <v>12.441159252437243</v>
      </c>
      <c r="AG728" s="39">
        <v>5.5770713890235921</v>
      </c>
      <c r="AH728" s="35">
        <v>3468.4269026953584</v>
      </c>
      <c r="AI728" s="35">
        <v>8010.9034632800158</v>
      </c>
      <c r="AJ728" s="35">
        <v>11362.13501836409</v>
      </c>
      <c r="AK728" s="35">
        <v>2416.1699460219625</v>
      </c>
      <c r="AL728" s="35">
        <v>5120.353385579494</v>
      </c>
      <c r="AM728" s="35">
        <v>9492.110873402873</v>
      </c>
      <c r="AN728" s="38">
        <v>9.2920987992231016E-2</v>
      </c>
      <c r="AO728" s="38">
        <v>0.11526104635105265</v>
      </c>
      <c r="AP728" s="38">
        <v>8.0662233721795817E-2</v>
      </c>
      <c r="AQ728" s="36">
        <v>23.169924647985731</v>
      </c>
      <c r="AR728" s="36">
        <v>12.723551366466163</v>
      </c>
      <c r="AS728" s="36">
        <v>14.412537724235822</v>
      </c>
      <c r="AT728" s="36">
        <v>17.947384216580843</v>
      </c>
      <c r="AU728" s="36">
        <v>86.898393956738119</v>
      </c>
      <c r="AV728" s="36">
        <v>209.34755724084039</v>
      </c>
      <c r="AW728" s="36">
        <v>130.28152538768003</v>
      </c>
      <c r="AX728" s="36">
        <v>98.254036196970191</v>
      </c>
      <c r="AY728" s="36">
        <v>62.937294183260938</v>
      </c>
      <c r="AZ728" s="40">
        <v>0.99103506758531346</v>
      </c>
      <c r="BA728" s="40">
        <v>0.98510187048478137</v>
      </c>
      <c r="BB728" s="40">
        <v>0.97926375356430873</v>
      </c>
      <c r="BC728" s="40">
        <v>0.99257196943198067</v>
      </c>
      <c r="BD728" s="40">
        <v>0.98302882879110043</v>
      </c>
      <c r="BE728" s="40">
        <v>0.97794509988000267</v>
      </c>
      <c r="BF728" s="36">
        <v>129.14197598720432</v>
      </c>
      <c r="BG728" s="36">
        <v>104.11149629382491</v>
      </c>
      <c r="BH728" s="36">
        <v>148.76850598246537</v>
      </c>
      <c r="BJ728" s="41"/>
      <c r="BK728" s="41"/>
      <c r="BL728" s="35">
        <v>31</v>
      </c>
      <c r="BM728" s="35">
        <v>29</v>
      </c>
      <c r="BN728" s="35">
        <v>13</v>
      </c>
      <c r="BO728" s="35">
        <v>2418</v>
      </c>
      <c r="BP728" s="35">
        <v>1392</v>
      </c>
      <c r="BQ728" s="35">
        <v>312</v>
      </c>
      <c r="BR728" s="35">
        <v>4122</v>
      </c>
      <c r="BS728" s="34">
        <v>102.13141250610352</v>
      </c>
      <c r="BT728" s="35">
        <v>23</v>
      </c>
      <c r="BU728" s="35">
        <v>81</v>
      </c>
      <c r="BV728" s="35">
        <v>209</v>
      </c>
      <c r="BW728" s="35">
        <v>86</v>
      </c>
      <c r="BX728" s="37"/>
      <c r="BY728" s="40">
        <v>0.95371425886380801</v>
      </c>
      <c r="CA728" s="38">
        <v>9.8108405983784314E-2</v>
      </c>
      <c r="CB728" s="38">
        <v>9.9537346532527951E-2</v>
      </c>
      <c r="CC728" s="36">
        <v>51.986241817474358</v>
      </c>
      <c r="CD728" s="36">
        <v>50.30601373868771</v>
      </c>
      <c r="CE728" s="35">
        <v>117.71334008399116</v>
      </c>
      <c r="CF728" s="36">
        <v>72.183144879378133</v>
      </c>
      <c r="CG728" s="42">
        <v>0.95371425886380801</v>
      </c>
      <c r="CH728" s="35">
        <v>3864.9610467514458</v>
      </c>
      <c r="CI728" s="42">
        <v>0.97904440522273561</v>
      </c>
      <c r="CJ728" s="42">
        <v>0.98717786529858254</v>
      </c>
      <c r="CK728" s="43">
        <v>0.84998611763381071</v>
      </c>
      <c r="CM728" s="39"/>
      <c r="CN728" s="35"/>
      <c r="CO728" s="42">
        <v>0.98110977815388722</v>
      </c>
      <c r="CQ728" s="37">
        <v>0.91027393753989816</v>
      </c>
    </row>
    <row r="729" spans="1:95" ht="11.25" customHeight="1">
      <c r="A729" s="33">
        <v>44001</v>
      </c>
      <c r="B729" s="34">
        <v>169.42699559529623</v>
      </c>
      <c r="C729" s="35">
        <v>145.17355235417685</v>
      </c>
      <c r="D729" s="35">
        <v>145.17355235417685</v>
      </c>
      <c r="E729" s="35">
        <v>131.05848761399588</v>
      </c>
      <c r="F729" s="34">
        <v>116.19048881530762</v>
      </c>
      <c r="G729" s="36">
        <v>13.720301508903503</v>
      </c>
      <c r="H729" s="34">
        <v>13.720301508903503</v>
      </c>
      <c r="I729" s="34">
        <v>3470.6739908854165</v>
      </c>
      <c r="J729" s="35">
        <v>1170.3435550660126</v>
      </c>
      <c r="K729" s="35">
        <v>267.36296732111492</v>
      </c>
      <c r="L729" s="34">
        <v>613.802988688151</v>
      </c>
      <c r="M729" s="34">
        <v>82.188959121704102</v>
      </c>
      <c r="N729" s="35">
        <v>22.012763432887269</v>
      </c>
      <c r="O729" s="35">
        <v>77.403575766728608</v>
      </c>
      <c r="P729" s="35">
        <v>197.75596714436227</v>
      </c>
      <c r="Q729" s="34">
        <v>10394.371500651041</v>
      </c>
      <c r="R729" s="34">
        <v>353.68477503458661</v>
      </c>
      <c r="U729" s="36">
        <v>27.533146010504829</v>
      </c>
      <c r="V729" s="38">
        <v>0.90831142414231514</v>
      </c>
      <c r="W729" s="36">
        <v>54.229417877886341</v>
      </c>
      <c r="X729" s="35">
        <v>4084.4769795735674</v>
      </c>
      <c r="Y729" s="34">
        <v>2032.9674684982892</v>
      </c>
      <c r="Z729" s="35">
        <v>2051.5095110752786</v>
      </c>
      <c r="AA729" s="34">
        <v>881.16595600926598</v>
      </c>
      <c r="AB729" s="34">
        <v>24.253443241119385</v>
      </c>
      <c r="AC729" s="34">
        <v>14.115064740180969</v>
      </c>
      <c r="AD729" s="34">
        <v>14.825387398401896</v>
      </c>
      <c r="AE729" s="39">
        <v>13.404181110977731</v>
      </c>
      <c r="AF729" s="39">
        <v>12.539395232850135</v>
      </c>
      <c r="AG729" s="39">
        <v>5.72920644259532</v>
      </c>
      <c r="AH729" s="35">
        <v>3510.8120031810417</v>
      </c>
      <c r="AI729" s="35">
        <v>8070.982987466572</v>
      </c>
      <c r="AJ729" s="35">
        <v>11500.43735204217</v>
      </c>
      <c r="AK729" s="35">
        <v>2448.0847635887026</v>
      </c>
      <c r="AL729" s="35">
        <v>5172.4883818916715</v>
      </c>
      <c r="AM729" s="35">
        <v>9584.1518322807806</v>
      </c>
      <c r="AN729" s="38">
        <v>9.2622341032846237E-2</v>
      </c>
      <c r="AO729" s="38">
        <v>0.11513993165696686</v>
      </c>
      <c r="AP729" s="38">
        <v>8.2638101467066835E-2</v>
      </c>
      <c r="AQ729" s="36">
        <v>23.275997842979617</v>
      </c>
      <c r="AR729" s="36">
        <v>12.782046359302999</v>
      </c>
      <c r="AS729" s="36">
        <v>14.49979674027219</v>
      </c>
      <c r="AT729" s="36">
        <v>18.104255324613018</v>
      </c>
      <c r="AU729" s="36">
        <v>87.784919390187142</v>
      </c>
      <c r="AV729" s="36">
        <v>213.53280246429551</v>
      </c>
      <c r="AW729" s="36">
        <v>131.44961246505397</v>
      </c>
      <c r="AX729" s="36">
        <v>98.920294444558152</v>
      </c>
      <c r="AY729" s="36">
        <v>62.972207380066152</v>
      </c>
      <c r="AZ729" s="40">
        <v>0.99100816942277015</v>
      </c>
      <c r="BA729" s="40">
        <v>0.98503552448030418</v>
      </c>
      <c r="BB729" s="40">
        <v>0.97936635702302932</v>
      </c>
      <c r="BC729" s="40">
        <v>0.99260472693025814</v>
      </c>
      <c r="BD729" s="40">
        <v>0.98302849365548828</v>
      </c>
      <c r="BE729" s="40">
        <v>0.97772021914917018</v>
      </c>
      <c r="BF729" s="36">
        <v>129.55837507653251</v>
      </c>
      <c r="BG729" s="36">
        <v>104.22101027253743</v>
      </c>
      <c r="BH729" s="36">
        <v>145.21146767610909</v>
      </c>
      <c r="BJ729" s="41"/>
      <c r="BK729" s="41"/>
      <c r="BL729" s="35">
        <v>31</v>
      </c>
      <c r="BM729" s="35">
        <v>29</v>
      </c>
      <c r="BN729" s="35">
        <v>13.25</v>
      </c>
      <c r="BO729" s="35">
        <v>2418</v>
      </c>
      <c r="BP729" s="35">
        <v>1392</v>
      </c>
      <c r="BQ729" s="35">
        <v>318</v>
      </c>
      <c r="BR729" s="35">
        <v>4128</v>
      </c>
      <c r="BS729" s="34">
        <v>102.56524594624837</v>
      </c>
      <c r="BT729" s="35">
        <v>23</v>
      </c>
      <c r="BU729" s="35">
        <v>80.875</v>
      </c>
      <c r="BV729" s="35">
        <v>206.625</v>
      </c>
      <c r="BW729" s="35">
        <v>85.875</v>
      </c>
      <c r="BX729" s="37"/>
      <c r="BY729" s="40">
        <v>0.9536789110365238</v>
      </c>
      <c r="CA729" s="38">
        <v>9.8230491702040137E-2</v>
      </c>
      <c r="CB729" s="38">
        <v>9.9446347323267292E-2</v>
      </c>
      <c r="CC729" s="36">
        <v>53.193895379702248</v>
      </c>
      <c r="CD729" s="36">
        <v>50.557840942554805</v>
      </c>
      <c r="CE729" s="35">
        <v>118.66274724694273</v>
      </c>
      <c r="CF729" s="36">
        <v>72.804915548652374</v>
      </c>
      <c r="CG729" s="42">
        <v>0.9536789110365238</v>
      </c>
      <c r="CH729" s="35">
        <v>3916.50510383139</v>
      </c>
      <c r="CI729" s="42">
        <v>0.9790147192604699</v>
      </c>
      <c r="CJ729" s="42">
        <v>0.98715881103735781</v>
      </c>
      <c r="CK729" s="43">
        <v>0.84972298980805272</v>
      </c>
      <c r="CM729" s="39"/>
      <c r="CN729" s="35"/>
      <c r="CO729" s="42">
        <v>0.98094706169286827</v>
      </c>
      <c r="CQ729" s="37">
        <v>0.90831142414231514</v>
      </c>
    </row>
    <row r="730" spans="1:95" ht="11.25" customHeight="1">
      <c r="A730" s="33">
        <v>44000</v>
      </c>
      <c r="B730" s="34">
        <v>166.44675636291504</v>
      </c>
      <c r="C730" s="35">
        <v>142.81535998980203</v>
      </c>
      <c r="D730" s="35">
        <v>142.81535998980203</v>
      </c>
      <c r="E730" s="35">
        <v>129.10548055171967</v>
      </c>
      <c r="F730" s="34">
        <v>114.51130104064941</v>
      </c>
      <c r="G730" s="36">
        <v>13.522484819094339</v>
      </c>
      <c r="H730" s="34">
        <v>13.522484819094339</v>
      </c>
      <c r="I730" s="34">
        <v>3416.9070332845054</v>
      </c>
      <c r="J730" s="35">
        <v>1140.6078154273457</v>
      </c>
      <c r="K730" s="35">
        <v>294.9847798518997</v>
      </c>
      <c r="L730" s="34">
        <v>602.7960205078125</v>
      </c>
      <c r="M730" s="34">
        <v>84.965415000915527</v>
      </c>
      <c r="N730" s="35">
        <v>22.990641706130081</v>
      </c>
      <c r="O730" s="35">
        <v>79.96744941262638</v>
      </c>
      <c r="P730" s="35">
        <v>189.92269235498765</v>
      </c>
      <c r="Q730" s="34">
        <v>10455.841227213541</v>
      </c>
      <c r="R730" s="34">
        <v>343.50828679402667</v>
      </c>
      <c r="U730" s="36">
        <v>27.338565897058555</v>
      </c>
      <c r="V730" s="38">
        <v>0.91499334329487148</v>
      </c>
      <c r="W730" s="36">
        <v>56.421638003739574</v>
      </c>
      <c r="X730" s="35">
        <v>4019.7030537923179</v>
      </c>
      <c r="Y730" s="34">
        <v>1981.3144380052599</v>
      </c>
      <c r="Z730" s="35">
        <v>2038.3886157870579</v>
      </c>
      <c r="AA730" s="34">
        <v>897.7808003597122</v>
      </c>
      <c r="AB730" s="34">
        <v>23.631396373112995</v>
      </c>
      <c r="AC730" s="34">
        <v>13.709879438082377</v>
      </c>
      <c r="AD730" s="34">
        <v>14.601337512334188</v>
      </c>
      <c r="AE730" s="39">
        <v>13.06361167915556</v>
      </c>
      <c r="AF730" s="39">
        <v>12.220798022435847</v>
      </c>
      <c r="AG730" s="39">
        <v>6.3211024253978509</v>
      </c>
      <c r="AH730" s="35">
        <v>3496.8728801049015</v>
      </c>
      <c r="AI730" s="35">
        <v>7837.9648674387881</v>
      </c>
      <c r="AJ730" s="35">
        <v>11580.617374359077</v>
      </c>
      <c r="AK730" s="35">
        <v>2451.6140013882464</v>
      </c>
      <c r="AL730" s="35">
        <v>5095.8537673421915</v>
      </c>
      <c r="AM730" s="35">
        <v>9467.0282137844024</v>
      </c>
      <c r="AN730" s="38">
        <v>9.2684646297992584E-2</v>
      </c>
      <c r="AO730" s="38">
        <v>0.11485333480604371</v>
      </c>
      <c r="AP730" s="38">
        <v>9.3436692857640363E-2</v>
      </c>
      <c r="AQ730" s="36">
        <v>23.117832908425953</v>
      </c>
      <c r="AR730" s="36">
        <v>12.392972697900325</v>
      </c>
      <c r="AS730" s="36">
        <v>14.200688779396254</v>
      </c>
      <c r="AT730" s="36">
        <v>18.536924623992622</v>
      </c>
      <c r="AU730" s="36">
        <v>90.377606419602984</v>
      </c>
      <c r="AV730" s="36">
        <v>230.74557908483374</v>
      </c>
      <c r="AW730" s="36">
        <v>128.96545655885362</v>
      </c>
      <c r="AX730" s="36">
        <v>97.358503862018665</v>
      </c>
      <c r="AY730" s="36">
        <v>61.90037836994312</v>
      </c>
      <c r="AZ730" s="40">
        <v>0.99062224245206976</v>
      </c>
      <c r="BA730" s="40">
        <v>0.98430735004110315</v>
      </c>
      <c r="BB730" s="40">
        <v>0.97993850994566056</v>
      </c>
      <c r="BC730" s="40">
        <v>0.99243888939551828</v>
      </c>
      <c r="BD730" s="40">
        <v>0.98226448196005822</v>
      </c>
      <c r="BE730" s="40">
        <v>0.97562639786486971</v>
      </c>
      <c r="BF730" s="36">
        <v>129.47128223825248</v>
      </c>
      <c r="BG730" s="36">
        <v>104.48107597628542</v>
      </c>
      <c r="BH730" s="36">
        <v>128.42920305712377</v>
      </c>
      <c r="BJ730" s="41"/>
      <c r="BK730" s="41"/>
      <c r="BL730" s="35">
        <v>31</v>
      </c>
      <c r="BM730" s="35">
        <v>29</v>
      </c>
      <c r="BN730" s="35">
        <v>15</v>
      </c>
      <c r="BO730" s="35">
        <v>2418</v>
      </c>
      <c r="BP730" s="35">
        <v>1392</v>
      </c>
      <c r="BQ730" s="35">
        <v>360</v>
      </c>
      <c r="BR730" s="35">
        <v>4170</v>
      </c>
      <c r="BS730" s="34">
        <v>100.97670205434163</v>
      </c>
      <c r="BT730" s="35">
        <v>23</v>
      </c>
      <c r="BU730" s="35">
        <v>80</v>
      </c>
      <c r="BV730" s="35">
        <v>190</v>
      </c>
      <c r="BW730" s="35">
        <v>85</v>
      </c>
      <c r="BX730" s="37"/>
      <c r="BY730" s="40">
        <v>0.95238949607655565</v>
      </c>
      <c r="CA730" s="38">
        <v>9.9898954070112594E-2</v>
      </c>
      <c r="CB730" s="38">
        <v>0.10014976648136917</v>
      </c>
      <c r="CC730" s="36">
        <v>51.942613323529564</v>
      </c>
      <c r="CD730" s="36">
        <v>49.711494385722531</v>
      </c>
      <c r="CE730" s="35">
        <v>116.03812845245024</v>
      </c>
      <c r="CF730" s="36">
        <v>74.199450743456197</v>
      </c>
      <c r="CG730" s="42">
        <v>0.95238949607655565</v>
      </c>
      <c r="CH730" s="35">
        <v>3939.942747352397</v>
      </c>
      <c r="CI730" s="42">
        <v>0.97843486049181516</v>
      </c>
      <c r="CJ730" s="42">
        <v>0.98649308037126737</v>
      </c>
      <c r="CK730" s="43">
        <v>0.85003966401470499</v>
      </c>
      <c r="CM730" s="39"/>
      <c r="CN730" s="35"/>
      <c r="CO730" s="42">
        <v>0.98058211390282568</v>
      </c>
      <c r="CQ730" s="37">
        <v>0.91499334329487148</v>
      </c>
    </row>
    <row r="731" spans="1:95" ht="11.25" customHeight="1">
      <c r="A731" s="33">
        <v>43999</v>
      </c>
      <c r="B731" s="34">
        <v>167.85513657789963</v>
      </c>
      <c r="C731" s="35">
        <v>143.44500923156738</v>
      </c>
      <c r="D731" s="35">
        <v>143.44500923156738</v>
      </c>
      <c r="E731" s="35">
        <v>129.27322637117825</v>
      </c>
      <c r="F731" s="34">
        <v>114.28146186241737</v>
      </c>
      <c r="G731" s="36">
        <v>13.643674483666054</v>
      </c>
      <c r="H731" s="34">
        <v>13.643674483666054</v>
      </c>
      <c r="I731" s="34">
        <v>3472.9122596153848</v>
      </c>
      <c r="J731" s="35">
        <v>1159.3030852241286</v>
      </c>
      <c r="K731" s="35">
        <v>299.81976342003321</v>
      </c>
      <c r="L731" s="34">
        <v>612.22725736177881</v>
      </c>
      <c r="M731" s="34">
        <v>85.664775554950424</v>
      </c>
      <c r="N731" s="35">
        <v>23.179880444280702</v>
      </c>
      <c r="O731" s="35">
        <v>80.625671110541575</v>
      </c>
      <c r="P731" s="35">
        <v>191.48596888753625</v>
      </c>
      <c r="Q731" s="34">
        <v>10373.190504807691</v>
      </c>
      <c r="R731" s="34">
        <v>352.95315786508411</v>
      </c>
      <c r="U731" s="36">
        <v>27.44514112119321</v>
      </c>
      <c r="V731" s="38">
        <v>0.91132639220737877</v>
      </c>
      <c r="W731" s="36">
        <v>56.886051294881938</v>
      </c>
      <c r="X731" s="35">
        <v>4085.1395169771636</v>
      </c>
      <c r="Y731" s="34">
        <v>2013.7894109712231</v>
      </c>
      <c r="Z731" s="35">
        <v>2071.3501060059407</v>
      </c>
      <c r="AA731" s="34">
        <v>912.04702078181208</v>
      </c>
      <c r="AB731" s="34">
        <v>24.410127346332256</v>
      </c>
      <c r="AC731" s="34">
        <v>14.171782860389122</v>
      </c>
      <c r="AD731" s="34">
        <v>15.163250336280235</v>
      </c>
      <c r="AE731" s="39">
        <v>13.277732380030043</v>
      </c>
      <c r="AF731" s="39">
        <v>12.421104484544236</v>
      </c>
      <c r="AG731" s="39">
        <v>6.4247092161435688</v>
      </c>
      <c r="AH731" s="35">
        <v>3428.7370394362242</v>
      </c>
      <c r="AI731" s="35">
        <v>7684.5218296181156</v>
      </c>
      <c r="AJ731" s="35">
        <v>11354.009282272522</v>
      </c>
      <c r="AK731" s="35">
        <v>2403.943734986135</v>
      </c>
      <c r="AL731" s="35">
        <v>4996.358661542984</v>
      </c>
      <c r="AM731" s="35">
        <v>9281.7331001519906</v>
      </c>
      <c r="AN731" s="38">
        <v>9.3006211143513456E-2</v>
      </c>
      <c r="AO731" s="38">
        <v>0.11534595414337435</v>
      </c>
      <c r="AP731" s="38">
        <v>9.3407462018717718E-2</v>
      </c>
      <c r="AQ731" s="36">
        <v>23.309438617058476</v>
      </c>
      <c r="AR731" s="36">
        <v>12.507525930673866</v>
      </c>
      <c r="AS731" s="36">
        <v>14.404617936025225</v>
      </c>
      <c r="AT731" s="36">
        <v>19.294886954511018</v>
      </c>
      <c r="AU731" s="36">
        <v>94.080787868428942</v>
      </c>
      <c r="AV731" s="36">
        <v>240.21202514051936</v>
      </c>
      <c r="AW731" s="36">
        <v>130.10257914835819</v>
      </c>
      <c r="AX731" s="36">
        <v>98.136778365544529</v>
      </c>
      <c r="AY731" s="36">
        <v>62.682433976809499</v>
      </c>
      <c r="AZ731" s="40">
        <v>0.9903575611579718</v>
      </c>
      <c r="BA731" s="40">
        <v>0.98386311380503599</v>
      </c>
      <c r="BB731" s="40">
        <v>0.97936958897424009</v>
      </c>
      <c r="BC731" s="40">
        <v>0.99197365284648709</v>
      </c>
      <c r="BD731" s="40">
        <v>0.98117012923980629</v>
      </c>
      <c r="BE731" s="40">
        <v>0.97411991677108389</v>
      </c>
      <c r="BF731" s="36">
        <v>129.02364102848327</v>
      </c>
      <c r="BG731" s="36">
        <v>104.03485834521832</v>
      </c>
      <c r="BH731" s="36">
        <v>128.46939356510239</v>
      </c>
      <c r="BJ731" s="41"/>
      <c r="BK731" s="41"/>
      <c r="BL731" s="35">
        <v>31</v>
      </c>
      <c r="BM731" s="35">
        <v>29</v>
      </c>
      <c r="BN731" s="35">
        <v>15</v>
      </c>
      <c r="BO731" s="35">
        <v>2418</v>
      </c>
      <c r="BP731" s="35">
        <v>1392</v>
      </c>
      <c r="BQ731" s="35">
        <v>360</v>
      </c>
      <c r="BR731" s="35">
        <v>4170</v>
      </c>
      <c r="BS731" s="34">
        <v>100.48157501220703</v>
      </c>
      <c r="BT731" s="35">
        <v>23</v>
      </c>
      <c r="BU731" s="35">
        <v>80</v>
      </c>
      <c r="BV731" s="35">
        <v>190</v>
      </c>
      <c r="BW731" s="35">
        <v>85</v>
      </c>
      <c r="BX731" s="37"/>
      <c r="BY731" s="40">
        <v>0.95104733068588454</v>
      </c>
      <c r="CA731" s="38">
        <v>0.10021912904350162</v>
      </c>
      <c r="CB731" s="38">
        <v>0.10049814701182999</v>
      </c>
      <c r="CC731" s="36">
        <v>53.74516054300161</v>
      </c>
      <c r="CD731" s="36">
        <v>50.221582483757565</v>
      </c>
      <c r="CE731" s="35">
        <v>117.33352153935201</v>
      </c>
      <c r="CF731" s="36">
        <v>77.238241649099152</v>
      </c>
      <c r="CG731" s="42">
        <v>0.95104733068588454</v>
      </c>
      <c r="CH731" s="35">
        <v>3863.0913966712292</v>
      </c>
      <c r="CI731" s="42">
        <v>0.97782481262836118</v>
      </c>
      <c r="CJ731" s="42">
        <v>0.98565992752028475</v>
      </c>
      <c r="CK731" s="43">
        <v>0.85013308485121164</v>
      </c>
      <c r="CM731" s="39"/>
      <c r="CN731" s="35"/>
      <c r="CO731" s="42">
        <v>0.97978686683444882</v>
      </c>
      <c r="CQ731" s="37">
        <v>0.91132639220737877</v>
      </c>
    </row>
    <row r="732" spans="1:95" ht="11.25" customHeight="1">
      <c r="A732" s="33">
        <v>43998</v>
      </c>
      <c r="B732" s="34"/>
      <c r="F732" s="34"/>
      <c r="H732" s="34"/>
      <c r="I732" s="34"/>
      <c r="J732" s="35"/>
      <c r="K732" s="35"/>
      <c r="L732" s="34"/>
      <c r="M732" s="34"/>
      <c r="N732" s="35"/>
      <c r="O732" s="35"/>
      <c r="P732" s="35"/>
      <c r="Q732" s="34"/>
      <c r="R732" s="34"/>
      <c r="U732" s="36"/>
      <c r="V732" s="38"/>
      <c r="W732" s="36"/>
      <c r="X732" s="35"/>
      <c r="Y732" s="34"/>
      <c r="Z732" s="35"/>
      <c r="AA732" s="34"/>
      <c r="AB732" s="34"/>
      <c r="AC732" s="34"/>
      <c r="AD732" s="34"/>
      <c r="AE732" s="39"/>
      <c r="AF732" s="39"/>
      <c r="AG732" s="39"/>
      <c r="AH732" s="35"/>
      <c r="AI732" s="35"/>
      <c r="AJ732" s="35"/>
      <c r="AK732" s="35"/>
      <c r="AL732" s="35"/>
      <c r="AM732" s="35"/>
      <c r="AN732" s="38"/>
      <c r="AO732" s="38"/>
      <c r="AP732" s="38"/>
      <c r="AQ732" s="36"/>
      <c r="AR732" s="36"/>
      <c r="AS732" s="36"/>
      <c r="AT732" s="36"/>
      <c r="AU732" s="36"/>
      <c r="AV732" s="36"/>
      <c r="AW732" s="36"/>
      <c r="AX732" s="36"/>
      <c r="AY732" s="36"/>
      <c r="AZ732" s="40"/>
      <c r="BA732" s="40"/>
      <c r="BB732" s="40"/>
      <c r="BC732" s="40"/>
      <c r="BD732" s="40"/>
      <c r="BE732" s="40"/>
      <c r="BF732" s="36"/>
      <c r="BG732" s="36"/>
      <c r="BH732" s="36"/>
      <c r="BJ732" s="41"/>
      <c r="BK732" s="41"/>
      <c r="BL732" s="35"/>
      <c r="BM732" s="35"/>
      <c r="BN732" s="35"/>
      <c r="BO732" s="35"/>
      <c r="BP732" s="35"/>
      <c r="BQ732" s="35"/>
      <c r="BR732" s="35"/>
      <c r="BS732" s="34"/>
      <c r="BT732" s="35"/>
      <c r="BU732" s="35"/>
      <c r="BV732" s="35"/>
      <c r="BW732" s="35"/>
      <c r="BX732" s="37"/>
      <c r="BY732" s="40"/>
      <c r="CA732" s="38"/>
      <c r="CB732" s="38"/>
      <c r="CC732" s="36"/>
      <c r="CD732" s="36"/>
      <c r="CE732" s="35"/>
      <c r="CF732" s="36"/>
      <c r="CG732" s="42"/>
      <c r="CH732" s="35"/>
      <c r="CI732" s="42"/>
      <c r="CJ732" s="42"/>
      <c r="CK732" s="43"/>
      <c r="CM732" s="39"/>
      <c r="CN732" s="35"/>
      <c r="CO732" s="42"/>
    </row>
    <row r="733" spans="1:95" ht="11.25" customHeight="1">
      <c r="A733" s="33">
        <v>43997</v>
      </c>
      <c r="B733" s="34">
        <v>165.27155303955078</v>
      </c>
      <c r="C733" s="35">
        <v>140.9479903307828</v>
      </c>
      <c r="D733" s="35">
        <v>140.9479903307828</v>
      </c>
      <c r="E733" s="35">
        <v>126.43950306285511</v>
      </c>
      <c r="F733" s="34">
        <v>111.36807355013761</v>
      </c>
      <c r="G733" s="36">
        <v>13.380928559736772</v>
      </c>
      <c r="H733" s="34">
        <v>13.380928559736772</v>
      </c>
      <c r="I733" s="34">
        <v>3475.230457652699</v>
      </c>
      <c r="J733" s="35">
        <v>1160.0769297488146</v>
      </c>
      <c r="K733" s="35">
        <v>300.01989562469345</v>
      </c>
      <c r="L733" s="34">
        <v>613.2654835094105</v>
      </c>
      <c r="M733" s="34">
        <v>72.841565912420094</v>
      </c>
      <c r="N733" s="35">
        <v>19.710070776301908</v>
      </c>
      <c r="O733" s="35">
        <v>68.556767917571847</v>
      </c>
      <c r="P733" s="35">
        <v>162.82232380423315</v>
      </c>
      <c r="Q733" s="34">
        <v>9295.565562855114</v>
      </c>
      <c r="R733" s="34">
        <v>344.22012745250356</v>
      </c>
      <c r="U733" s="36">
        <v>27.382390234205459</v>
      </c>
      <c r="V733" s="38">
        <v>0.91348337425769632</v>
      </c>
      <c r="W733" s="36">
        <v>48.370745479108386</v>
      </c>
      <c r="X733" s="35">
        <v>4088.4959411621094</v>
      </c>
      <c r="Y733" s="34">
        <v>2015.133632279191</v>
      </c>
      <c r="Z733" s="35">
        <v>2073.3623088829186</v>
      </c>
      <c r="AA733" s="34">
        <v>913.28537913410401</v>
      </c>
      <c r="AB733" s="34">
        <v>24.323562708767977</v>
      </c>
      <c r="AC733" s="34">
        <v>14.50848726792769</v>
      </c>
      <c r="AD733" s="34">
        <v>15.186964641917836</v>
      </c>
      <c r="AE733" s="39">
        <v>13.286595377664996</v>
      </c>
      <c r="AF733" s="39">
        <v>12.429395675880155</v>
      </c>
      <c r="AG733" s="39">
        <v>6.4289977633862883</v>
      </c>
      <c r="AH733" s="35">
        <v>3159.2878748749927</v>
      </c>
      <c r="AI733" s="35">
        <v>7085.208441607112</v>
      </c>
      <c r="AJ733" s="35">
        <v>10471.757361093427</v>
      </c>
      <c r="AK733" s="35">
        <v>2214.5902041850036</v>
      </c>
      <c r="AL733" s="35">
        <v>4605.0072857181394</v>
      </c>
      <c r="AM733" s="35">
        <v>8559.0933461632139</v>
      </c>
      <c r="AN733" s="38">
        <v>9.4265360839171378E-2</v>
      </c>
      <c r="AO733" s="38">
        <v>0.11629602100784298</v>
      </c>
      <c r="AP733" s="38">
        <v>9.2424354817082832E-2</v>
      </c>
      <c r="AQ733" s="36">
        <v>23.196428814200495</v>
      </c>
      <c r="AR733" s="36">
        <v>12.783791043001623</v>
      </c>
      <c r="AS733" s="36">
        <v>14.394884467565303</v>
      </c>
      <c r="AT733" s="36">
        <v>17.863504054447784</v>
      </c>
      <c r="AU733" s="36">
        <v>87.059811171502631</v>
      </c>
      <c r="AV733" s="36">
        <v>222.17211432626763</v>
      </c>
      <c r="AW733" s="36">
        <v>128.75444245838651</v>
      </c>
      <c r="AX733" s="36">
        <v>97.630565548079332</v>
      </c>
      <c r="AY733" s="36">
        <v>63.541504634964681</v>
      </c>
      <c r="AZ733" s="40">
        <v>0.99109990158041195</v>
      </c>
      <c r="BA733" s="40">
        <v>0.98511256037961281</v>
      </c>
      <c r="BB733" s="40">
        <v>0.98097668558817364</v>
      </c>
      <c r="BC733" s="40">
        <v>0.99193372027895255</v>
      </c>
      <c r="BD733" s="40">
        <v>0.9810945334567639</v>
      </c>
      <c r="BE733" s="40">
        <v>0.9740425644001347</v>
      </c>
      <c r="BF733" s="36">
        <v>127.30020755422044</v>
      </c>
      <c r="BG733" s="36">
        <v>103.18495762800623</v>
      </c>
      <c r="BH733" s="36">
        <v>129.83590768633675</v>
      </c>
      <c r="BJ733" s="41"/>
      <c r="BK733" s="41"/>
      <c r="BL733" s="35">
        <v>31</v>
      </c>
      <c r="BM733" s="35">
        <v>29</v>
      </c>
      <c r="BN733" s="35">
        <v>15</v>
      </c>
      <c r="BO733" s="35">
        <v>2418</v>
      </c>
      <c r="BP733" s="35">
        <v>1392</v>
      </c>
      <c r="BQ733" s="35">
        <v>360</v>
      </c>
      <c r="BR733" s="35">
        <v>4170</v>
      </c>
      <c r="BS733" s="34">
        <v>97.95707633278586</v>
      </c>
      <c r="BT733" s="35">
        <v>23</v>
      </c>
      <c r="BU733" s="35">
        <v>80</v>
      </c>
      <c r="BV733" s="35">
        <v>190</v>
      </c>
      <c r="BW733" s="35">
        <v>85</v>
      </c>
      <c r="BX733" s="37"/>
      <c r="BY733" s="40">
        <v>0.95480888824046861</v>
      </c>
      <c r="CA733" s="38">
        <v>0.10102061112961211</v>
      </c>
      <c r="CB733" s="38">
        <v>0.10146054472090735</v>
      </c>
      <c r="CC733" s="36">
        <v>54.019014618613497</v>
      </c>
      <c r="CD733" s="36">
        <v>50.37510432476742</v>
      </c>
      <c r="CE733" s="35">
        <v>116.80069535736125</v>
      </c>
      <c r="CF733" s="36">
        <v>71.47892396564562</v>
      </c>
      <c r="CG733" s="42">
        <v>0.95480888824046861</v>
      </c>
      <c r="CH733" s="35">
        <v>3560.2692709970611</v>
      </c>
      <c r="CI733" s="42">
        <v>0.97954043349872222</v>
      </c>
      <c r="CJ733" s="42">
        <v>0.98560259555524132</v>
      </c>
      <c r="CK733" s="43">
        <v>0.85000217871438155</v>
      </c>
      <c r="CM733" s="39"/>
      <c r="CN733" s="35"/>
      <c r="CO733" s="42">
        <v>0.98129407172146887</v>
      </c>
      <c r="CQ733" s="37">
        <v>0.91348337425769632</v>
      </c>
    </row>
    <row r="734" spans="1:95" ht="11.25" customHeight="1">
      <c r="A734" s="33">
        <v>43996</v>
      </c>
      <c r="B734" s="34">
        <v>164.26639366149902</v>
      </c>
      <c r="C734" s="35">
        <v>140.3464962641398</v>
      </c>
      <c r="D734" s="35">
        <v>140.3464962641398</v>
      </c>
      <c r="E734" s="35">
        <v>126.12010705471037</v>
      </c>
      <c r="F734" s="34">
        <v>110.83998521169026</v>
      </c>
      <c r="G734" s="36">
        <v>13.346465984980265</v>
      </c>
      <c r="H734" s="34">
        <v>13.346465984980265</v>
      </c>
      <c r="I734" s="34">
        <v>3440.0240071614585</v>
      </c>
      <c r="J734" s="35">
        <v>1148.3245606639689</v>
      </c>
      <c r="K734" s="35">
        <v>296.98048982688852</v>
      </c>
      <c r="L734" s="34">
        <v>606.70314280192054</v>
      </c>
      <c r="M734" s="34">
        <v>74.348341306050614</v>
      </c>
      <c r="N734" s="35">
        <v>20.117786471048987</v>
      </c>
      <c r="O734" s="35">
        <v>69.97490946451822</v>
      </c>
      <c r="P734" s="35">
        <v>166.19040997823078</v>
      </c>
      <c r="Q734" s="34">
        <v>9447.4845784505214</v>
      </c>
      <c r="R734" s="34">
        <v>337.65094884236652</v>
      </c>
      <c r="U734" s="36">
        <v>27.390546092280641</v>
      </c>
      <c r="V734" s="38">
        <v>0.91320268760363155</v>
      </c>
      <c r="W734" s="36">
        <v>49.371325960136417</v>
      </c>
      <c r="X734" s="35">
        <v>4046.7271499633789</v>
      </c>
      <c r="Y734" s="34">
        <v>1994.7189566706011</v>
      </c>
      <c r="Z734" s="35">
        <v>2052.0081932927778</v>
      </c>
      <c r="AA734" s="34">
        <v>903.68363262880905</v>
      </c>
      <c r="AB734" s="34">
        <v>23.919897397359211</v>
      </c>
      <c r="AC734" s="34">
        <v>14.226389209429422</v>
      </c>
      <c r="AD734" s="34">
        <v>15.151170015335083</v>
      </c>
      <c r="AE734" s="39">
        <v>13.151993120905061</v>
      </c>
      <c r="AF734" s="39">
        <v>12.303477435685382</v>
      </c>
      <c r="AG734" s="39">
        <v>6.3638676391476112</v>
      </c>
      <c r="AH734" s="35">
        <v>3196.1381307438878</v>
      </c>
      <c r="AI734" s="35">
        <v>7168.6013667954721</v>
      </c>
      <c r="AJ734" s="35">
        <v>10596.273467389332</v>
      </c>
      <c r="AK734" s="35">
        <v>2240.3850909234798</v>
      </c>
      <c r="AL734" s="35">
        <v>4658.9319178911574</v>
      </c>
      <c r="AM734" s="35">
        <v>8660.3167018149852</v>
      </c>
      <c r="AN734" s="38">
        <v>9.3935265029330056E-2</v>
      </c>
      <c r="AO734" s="38">
        <v>0.11589984519466742</v>
      </c>
      <c r="AP734" s="38">
        <v>9.2742220932864855E-2</v>
      </c>
      <c r="AQ734" s="36">
        <v>23.166537478291048</v>
      </c>
      <c r="AR734" s="36">
        <v>12.732670002525822</v>
      </c>
      <c r="AS734" s="36">
        <v>14.592107828730397</v>
      </c>
      <c r="AT734" s="36">
        <v>17.835026589657737</v>
      </c>
      <c r="AU734" s="36">
        <v>86.915670748047873</v>
      </c>
      <c r="AV734" s="36">
        <v>221.7787566437037</v>
      </c>
      <c r="AW734" s="36">
        <v>127.85864245557697</v>
      </c>
      <c r="AX734" s="36">
        <v>96.94205063231162</v>
      </c>
      <c r="AY734" s="36">
        <v>62.662948689036277</v>
      </c>
      <c r="AZ734" s="40">
        <v>0.99102038906054479</v>
      </c>
      <c r="BA734" s="40">
        <v>0.98498048250162185</v>
      </c>
      <c r="BB734" s="40">
        <v>0.98081012326680828</v>
      </c>
      <c r="BC734" s="40">
        <v>0.99203930312609501</v>
      </c>
      <c r="BD734" s="40">
        <v>0.98134429258039257</v>
      </c>
      <c r="BE734" s="40">
        <v>0.97439138032940242</v>
      </c>
      <c r="BF734" s="36">
        <v>127.74755036091246</v>
      </c>
      <c r="BG734" s="36">
        <v>103.53767064869318</v>
      </c>
      <c r="BH734" s="36">
        <v>129.39090609752247</v>
      </c>
      <c r="BJ734" s="41"/>
      <c r="BK734" s="41"/>
      <c r="BL734" s="35">
        <v>31</v>
      </c>
      <c r="BM734" s="35">
        <v>29</v>
      </c>
      <c r="BN734" s="35">
        <v>15</v>
      </c>
      <c r="BO734" s="35">
        <v>2418</v>
      </c>
      <c r="BP734" s="35">
        <v>1392</v>
      </c>
      <c r="BQ734" s="35">
        <v>360</v>
      </c>
      <c r="BR734" s="35">
        <v>4170</v>
      </c>
      <c r="BS734" s="34">
        <v>97.55599308013916</v>
      </c>
      <c r="BT734" s="35">
        <v>23</v>
      </c>
      <c r="BU734" s="35">
        <v>80</v>
      </c>
      <c r="BV734" s="35">
        <v>190</v>
      </c>
      <c r="BW734" s="35">
        <v>85</v>
      </c>
      <c r="BX734" s="37"/>
      <c r="BY734" s="40">
        <v>0.95440456466105783</v>
      </c>
      <c r="CA734" s="38">
        <v>0.10077304362680359</v>
      </c>
      <c r="CB734" s="38">
        <v>0.1011643297092874</v>
      </c>
      <c r="CC734" s="36">
        <v>53.297456622123718</v>
      </c>
      <c r="CD734" s="36">
        <v>50.491315309547268</v>
      </c>
      <c r="CE734" s="35">
        <v>115.75550456722131</v>
      </c>
      <c r="CF734" s="36">
        <v>71.3604607536938</v>
      </c>
      <c r="CG734" s="42">
        <v>0.95440456466105783</v>
      </c>
      <c r="CH734" s="35">
        <v>3601.9660412975686</v>
      </c>
      <c r="CI734" s="42">
        <v>0.97935895551106655</v>
      </c>
      <c r="CJ734" s="42">
        <v>0.98579323210399949</v>
      </c>
      <c r="CK734" s="43">
        <v>0.85007559928832588</v>
      </c>
      <c r="CM734" s="39"/>
      <c r="CN734" s="35"/>
      <c r="CO734" s="42">
        <v>0.98132507336815678</v>
      </c>
      <c r="CQ734" s="37">
        <v>0.91320268760363155</v>
      </c>
    </row>
    <row r="735" spans="1:95" ht="11.25" customHeight="1">
      <c r="A735" s="33">
        <v>43995</v>
      </c>
      <c r="B735" s="34">
        <v>165.67374865214029</v>
      </c>
      <c r="C735" s="35">
        <v>141.7325963973999</v>
      </c>
      <c r="D735" s="35">
        <v>141.7325963973999</v>
      </c>
      <c r="E735" s="35">
        <v>127.49165244897206</v>
      </c>
      <c r="F735" s="34">
        <v>112.1555887858073</v>
      </c>
      <c r="G735" s="36">
        <v>13.570261796315512</v>
      </c>
      <c r="H735" s="34">
        <v>13.570261796315512</v>
      </c>
      <c r="I735" s="34">
        <v>3449.9265950520835</v>
      </c>
      <c r="J735" s="35">
        <v>1151.6301727368107</v>
      </c>
      <c r="K735" s="35">
        <v>297.83538950089928</v>
      </c>
      <c r="L735" s="34">
        <v>608.87367757161462</v>
      </c>
      <c r="M735" s="34">
        <v>78.519656181335449</v>
      </c>
      <c r="N735" s="35">
        <v>21.246495202008415</v>
      </c>
      <c r="O735" s="35">
        <v>73.900852876551014</v>
      </c>
      <c r="P735" s="35">
        <v>175.51452558180864</v>
      </c>
      <c r="Q735" s="34">
        <v>9912.0928141276036</v>
      </c>
      <c r="R735" s="34">
        <v>342.78578694661456</v>
      </c>
      <c r="U735" s="36">
        <v>27.35417701579906</v>
      </c>
      <c r="V735" s="38">
        <v>0.91445512514623151</v>
      </c>
      <c r="W735" s="36">
        <v>52.14130499090323</v>
      </c>
      <c r="X735" s="35">
        <v>4058.8002726236982</v>
      </c>
      <c r="Y735" s="34">
        <v>2000.4610328143735</v>
      </c>
      <c r="Z735" s="35">
        <v>2058.3392398093247</v>
      </c>
      <c r="AA735" s="34">
        <v>906.7090670725139</v>
      </c>
      <c r="AB735" s="34">
        <v>23.941152254740398</v>
      </c>
      <c r="AC735" s="34">
        <v>14.240943948427836</v>
      </c>
      <c r="AD735" s="34">
        <v>15.188050627708435</v>
      </c>
      <c r="AE735" s="39">
        <v>13.189852963611253</v>
      </c>
      <c r="AF735" s="39">
        <v>12.338894707894401</v>
      </c>
      <c r="AG735" s="39">
        <v>6.382186917876413</v>
      </c>
      <c r="AH735" s="35">
        <v>3340.252240654293</v>
      </c>
      <c r="AI735" s="35">
        <v>7488.9135362457782</v>
      </c>
      <c r="AJ735" s="35">
        <v>11066.320678567841</v>
      </c>
      <c r="AK735" s="35">
        <v>2341.6181011753883</v>
      </c>
      <c r="AL735" s="35">
        <v>4868.1807282852178</v>
      </c>
      <c r="AM735" s="35">
        <v>9045.974810892787</v>
      </c>
      <c r="AN735" s="38">
        <v>9.3841358872119904E-2</v>
      </c>
      <c r="AO735" s="38">
        <v>0.11623891682925333</v>
      </c>
      <c r="AP735" s="38">
        <v>9.4283099228771136E-2</v>
      </c>
      <c r="AQ735" s="36">
        <v>23.08255967666863</v>
      </c>
      <c r="AR735" s="36">
        <v>12.685413850539508</v>
      </c>
      <c r="AS735" s="36">
        <v>14.552468849300588</v>
      </c>
      <c r="AT735" s="36">
        <v>18.098020350347436</v>
      </c>
      <c r="AU735" s="36">
        <v>88.2202859464646</v>
      </c>
      <c r="AV735" s="36">
        <v>225.18997267275165</v>
      </c>
      <c r="AW735" s="36">
        <v>128.53105269858767</v>
      </c>
      <c r="AX735" s="36">
        <v>97.070463249827128</v>
      </c>
      <c r="AY735" s="36">
        <v>61.901057394519263</v>
      </c>
      <c r="AZ735" s="40">
        <v>0.99092657543459228</v>
      </c>
      <c r="BA735" s="40">
        <v>0.98481961599182821</v>
      </c>
      <c r="BB735" s="40">
        <v>0.98059750007589441</v>
      </c>
      <c r="BC735" s="40">
        <v>0.99227114774127223</v>
      </c>
      <c r="BD735" s="40">
        <v>0.98187818183620734</v>
      </c>
      <c r="BE735" s="40">
        <v>0.97510605795612126</v>
      </c>
      <c r="BF735" s="36">
        <v>127.87538612215448</v>
      </c>
      <c r="BG735" s="36">
        <v>103.23564884579184</v>
      </c>
      <c r="BH735" s="36">
        <v>127.27625733730778</v>
      </c>
      <c r="BJ735" s="41"/>
      <c r="BK735" s="41"/>
      <c r="BL735" s="35">
        <v>31</v>
      </c>
      <c r="BM735" s="35">
        <v>29</v>
      </c>
      <c r="BN735" s="35">
        <v>15</v>
      </c>
      <c r="BO735" s="35">
        <v>2418</v>
      </c>
      <c r="BP735" s="35">
        <v>1392</v>
      </c>
      <c r="BQ735" s="35">
        <v>360</v>
      </c>
      <c r="BR735" s="35">
        <v>4170</v>
      </c>
      <c r="BS735" s="34">
        <v>98.610940615336105</v>
      </c>
      <c r="BT735" s="35">
        <v>23</v>
      </c>
      <c r="BU735" s="35">
        <v>80</v>
      </c>
      <c r="BV735" s="35">
        <v>190</v>
      </c>
      <c r="BW735" s="35">
        <v>85</v>
      </c>
      <c r="BX735" s="37"/>
      <c r="BY735" s="40">
        <v>0.95393157582212407</v>
      </c>
      <c r="CA735" s="38">
        <v>0.1010792558754668</v>
      </c>
      <c r="CB735" s="38">
        <v>0.10135608961665808</v>
      </c>
      <c r="CC735" s="36">
        <v>53.370146830876671</v>
      </c>
      <c r="CD735" s="36">
        <v>50.32044237650873</v>
      </c>
      <c r="CE735" s="35">
        <v>115.93710876593993</v>
      </c>
      <c r="CF735" s="36">
        <v>72.430282346113927</v>
      </c>
      <c r="CG735" s="42">
        <v>0.95393157582212407</v>
      </c>
      <c r="CH735" s="35">
        <v>3763.8108091934091</v>
      </c>
      <c r="CI735" s="42">
        <v>0.97913825636784269</v>
      </c>
      <c r="CJ735" s="42">
        <v>0.98619898428602726</v>
      </c>
      <c r="CK735" s="43">
        <v>0.84998678509055448</v>
      </c>
      <c r="CM735" s="39"/>
      <c r="CN735" s="35"/>
      <c r="CO735" s="42">
        <v>0.98104510264576239</v>
      </c>
      <c r="CQ735" s="37">
        <v>0.91445512514623151</v>
      </c>
    </row>
    <row r="736" spans="1:95" ht="11.25" customHeight="1">
      <c r="A736" s="33">
        <v>43994</v>
      </c>
      <c r="B736" s="34">
        <v>167.5619010925293</v>
      </c>
      <c r="C736" s="35">
        <v>143.50498199462891</v>
      </c>
      <c r="D736" s="35">
        <v>143.50498199462891</v>
      </c>
      <c r="E736" s="35">
        <v>129.39278300603232</v>
      </c>
      <c r="F736" s="34">
        <v>113.95276800791423</v>
      </c>
      <c r="G736" s="36">
        <v>13.615379929542542</v>
      </c>
      <c r="H736" s="34">
        <v>13.615379929542542</v>
      </c>
      <c r="I736" s="34">
        <v>3463.1413370768228</v>
      </c>
      <c r="J736" s="35">
        <v>1156.0414247508243</v>
      </c>
      <c r="K736" s="35">
        <v>298.97623053900628</v>
      </c>
      <c r="L736" s="34">
        <v>610.8115564982096</v>
      </c>
      <c r="M736" s="34">
        <v>83.745792388916016</v>
      </c>
      <c r="N736" s="35">
        <v>22.660626175824333</v>
      </c>
      <c r="O736" s="35">
        <v>78.819569307215076</v>
      </c>
      <c r="P736" s="35">
        <v>187.19647710463582</v>
      </c>
      <c r="Q736" s="34">
        <v>10533.832438151041</v>
      </c>
      <c r="R736" s="34">
        <v>350.62233988444012</v>
      </c>
      <c r="U736" s="36">
        <v>27.460948449594007</v>
      </c>
      <c r="V736" s="38">
        <v>0.91078398076034639</v>
      </c>
      <c r="W736" s="36">
        <v>55.611742524329863</v>
      </c>
      <c r="X736" s="35">
        <v>4073.9528935750322</v>
      </c>
      <c r="Y736" s="34">
        <v>2008.1236817869924</v>
      </c>
      <c r="Z736" s="35">
        <v>2065.8292117880401</v>
      </c>
      <c r="AA736" s="34">
        <v>909.78778703721582</v>
      </c>
      <c r="AB736" s="34">
        <v>24.056919097900391</v>
      </c>
      <c r="AC736" s="34">
        <v>14.112198988596598</v>
      </c>
      <c r="AD736" s="34">
        <v>15.23864738146464</v>
      </c>
      <c r="AE736" s="39">
        <v>13.24037592387028</v>
      </c>
      <c r="AF736" s="39">
        <v>12.386158122330261</v>
      </c>
      <c r="AG736" s="39">
        <v>6.4066335115501341</v>
      </c>
      <c r="AH736" s="35">
        <v>3533.1867108007327</v>
      </c>
      <c r="AI736" s="35">
        <v>7922.5526363088584</v>
      </c>
      <c r="AJ736" s="35">
        <v>11708.806517316336</v>
      </c>
      <c r="AK736" s="35">
        <v>2476.8134818288204</v>
      </c>
      <c r="AL736" s="35">
        <v>5149.6722149647612</v>
      </c>
      <c r="AM736" s="35">
        <v>9570.4239059091688</v>
      </c>
      <c r="AN736" s="38">
        <v>9.3014837474585249E-2</v>
      </c>
      <c r="AO736" s="38">
        <v>0.11572837946904821</v>
      </c>
      <c r="AP736" s="38">
        <v>9.5435706140682683E-2</v>
      </c>
      <c r="AQ736" s="36">
        <v>23.065988239833398</v>
      </c>
      <c r="AR736" s="36">
        <v>12.503818706666161</v>
      </c>
      <c r="AS736" s="36">
        <v>14.528753049883933</v>
      </c>
      <c r="AT736" s="36">
        <v>18.245332807393542</v>
      </c>
      <c r="AU736" s="36">
        <v>88.931070729868892</v>
      </c>
      <c r="AV736" s="36">
        <v>226.97143397766794</v>
      </c>
      <c r="AW736" s="36">
        <v>129.64729733577158</v>
      </c>
      <c r="AX736" s="36">
        <v>97.47923934250035</v>
      </c>
      <c r="AY736" s="36">
        <v>61.141258433408055</v>
      </c>
      <c r="AZ736" s="40">
        <v>0.99085089517556557</v>
      </c>
      <c r="BA736" s="40">
        <v>0.98469425508711639</v>
      </c>
      <c r="BB736" s="40">
        <v>0.98044010600313614</v>
      </c>
      <c r="BC736" s="40">
        <v>0.9926335459083816</v>
      </c>
      <c r="BD736" s="40">
        <v>0.9827307317791143</v>
      </c>
      <c r="BE736" s="40">
        <v>0.97628407725623045</v>
      </c>
      <c r="BF736" s="36">
        <v>129.01167518869019</v>
      </c>
      <c r="BG736" s="36">
        <v>103.69107435060407</v>
      </c>
      <c r="BH736" s="36">
        <v>125.73910211667199</v>
      </c>
      <c r="BJ736" s="41"/>
      <c r="BK736" s="41"/>
      <c r="BL736" s="35">
        <v>31</v>
      </c>
      <c r="BM736" s="35">
        <v>29</v>
      </c>
      <c r="BN736" s="35">
        <v>15</v>
      </c>
      <c r="BO736" s="35">
        <v>2418</v>
      </c>
      <c r="BP736" s="35">
        <v>1392</v>
      </c>
      <c r="BQ736" s="35">
        <v>360</v>
      </c>
      <c r="BR736" s="35">
        <v>4170</v>
      </c>
      <c r="BS736" s="34">
        <v>100.32936541239421</v>
      </c>
      <c r="BT736" s="35">
        <v>23</v>
      </c>
      <c r="BU736" s="35">
        <v>80</v>
      </c>
      <c r="BV736" s="35">
        <v>190</v>
      </c>
      <c r="BW736" s="35">
        <v>85</v>
      </c>
      <c r="BX736" s="37"/>
      <c r="BY736" s="40">
        <v>0.95354646217745476</v>
      </c>
      <c r="CA736" s="38">
        <v>0.100670509899389</v>
      </c>
      <c r="CB736" s="38">
        <v>0.10080590778060144</v>
      </c>
      <c r="CC736" s="36">
        <v>53.407765467961624</v>
      </c>
      <c r="CD736" s="36">
        <v>50.098559996383493</v>
      </c>
      <c r="CE736" s="35">
        <v>116.44878771234522</v>
      </c>
      <c r="CF736" s="36">
        <v>73.013816126561125</v>
      </c>
      <c r="CG736" s="42">
        <v>0.95354646217745476</v>
      </c>
      <c r="CH736" s="35">
        <v>3981.4463617314955</v>
      </c>
      <c r="CI736" s="42">
        <v>0.9789659875381328</v>
      </c>
      <c r="CJ736" s="42">
        <v>0.98684873040267185</v>
      </c>
      <c r="CK736" s="43">
        <v>0.85006906745006527</v>
      </c>
      <c r="CM736" s="39"/>
      <c r="CN736" s="35"/>
      <c r="CO736" s="42">
        <v>0.98089239272177986</v>
      </c>
      <c r="CQ736" s="37">
        <v>0.91078398076034639</v>
      </c>
    </row>
    <row r="737" spans="1:95" ht="11.25" customHeight="1">
      <c r="A737" s="33">
        <v>43993</v>
      </c>
      <c r="B737" s="34">
        <v>165.67456436157227</v>
      </c>
      <c r="C737" s="35">
        <v>142.06849344571432</v>
      </c>
      <c r="D737" s="35">
        <v>142.06849344571432</v>
      </c>
      <c r="E737" s="35">
        <v>128.14291862646741</v>
      </c>
      <c r="F737" s="34">
        <v>113.11191558837891</v>
      </c>
      <c r="G737" s="36">
        <v>13.647611737251282</v>
      </c>
      <c r="H737" s="34">
        <v>13.647611737251282</v>
      </c>
      <c r="I737" s="34">
        <v>3425.0274454752603</v>
      </c>
      <c r="J737" s="35">
        <v>1143.3185141730366</v>
      </c>
      <c r="K737" s="35">
        <v>295.68582263095772</v>
      </c>
      <c r="L737" s="34">
        <v>604.03361002604163</v>
      </c>
      <c r="M737" s="34">
        <v>86.399603843688965</v>
      </c>
      <c r="N737" s="35">
        <v>23.378716334174658</v>
      </c>
      <c r="O737" s="35">
        <v>81.317274205824901</v>
      </c>
      <c r="P737" s="35">
        <v>193.12852623883416</v>
      </c>
      <c r="Q737" s="34">
        <v>10709.017333984375</v>
      </c>
      <c r="R737" s="34">
        <v>341.21656290690106</v>
      </c>
      <c r="U737" s="36">
        <v>27.69225968254937</v>
      </c>
      <c r="V737" s="38">
        <v>0.90289007639212382</v>
      </c>
      <c r="W737" s="36">
        <v>57.374017083099012</v>
      </c>
      <c r="X737" s="35">
        <v>4029.0610555013018</v>
      </c>
      <c r="Y737" s="34">
        <v>1986.0231086712661</v>
      </c>
      <c r="Z737" s="35">
        <v>2043.0379468300362</v>
      </c>
      <c r="AA737" s="34">
        <v>899.71943265699929</v>
      </c>
      <c r="AB737" s="34">
        <v>23.606070915857952</v>
      </c>
      <c r="AC737" s="34">
        <v>13.925574819246927</v>
      </c>
      <c r="AD737" s="34">
        <v>15.110330899556478</v>
      </c>
      <c r="AE737" s="39">
        <v>13.094657859370985</v>
      </c>
      <c r="AF737" s="39">
        <v>12.249841223282536</v>
      </c>
      <c r="AG737" s="39">
        <v>6.3361247706633801</v>
      </c>
      <c r="AH737" s="35">
        <v>3582.1554749965931</v>
      </c>
      <c r="AI737" s="35">
        <v>8030.8457942310479</v>
      </c>
      <c r="AJ737" s="35">
        <v>11867.555936627305</v>
      </c>
      <c r="AK737" s="35">
        <v>2511.2748173936502</v>
      </c>
      <c r="AL737" s="35">
        <v>5220.6192737748779</v>
      </c>
      <c r="AM737" s="35">
        <v>9700.7457509323685</v>
      </c>
      <c r="AN737" s="38">
        <v>9.2523291129207166E-2</v>
      </c>
      <c r="AO737" s="38">
        <v>0.11549788110352009</v>
      </c>
      <c r="AP737" s="38">
        <v>9.6242575933425473E-2</v>
      </c>
      <c r="AQ737" s="36">
        <v>23.013196107750275</v>
      </c>
      <c r="AR737" s="36">
        <v>12.545702015975092</v>
      </c>
      <c r="AS737" s="36">
        <v>14.649180042306172</v>
      </c>
      <c r="AT737" s="36">
        <v>18.20174148582765</v>
      </c>
      <c r="AU737" s="36">
        <v>88.730550550375796</v>
      </c>
      <c r="AV737" s="36">
        <v>226.49537843918114</v>
      </c>
      <c r="AW737" s="36">
        <v>127.78443666109465</v>
      </c>
      <c r="AX737" s="36">
        <v>95.761584300994301</v>
      </c>
      <c r="AY737" s="36">
        <v>59.441719246704196</v>
      </c>
      <c r="AZ737" s="40">
        <v>0.99069049863748548</v>
      </c>
      <c r="BA737" s="40">
        <v>0.98442382599813161</v>
      </c>
      <c r="BB737" s="40">
        <v>0.98009137326166174</v>
      </c>
      <c r="BC737" s="40">
        <v>0.9927519913950642</v>
      </c>
      <c r="BD737" s="40">
        <v>0.98300382657741348</v>
      </c>
      <c r="BE737" s="40">
        <v>0.9766517560345902</v>
      </c>
      <c r="BF737" s="36">
        <v>129.69707252676744</v>
      </c>
      <c r="BG737" s="36">
        <v>103.89800994915629</v>
      </c>
      <c r="BH737" s="36">
        <v>124.68494201880924</v>
      </c>
      <c r="BJ737" s="41"/>
      <c r="BK737" s="41"/>
      <c r="BL737" s="35">
        <v>31</v>
      </c>
      <c r="BM737" s="35">
        <v>29</v>
      </c>
      <c r="BN737" s="35">
        <v>15</v>
      </c>
      <c r="BO737" s="35">
        <v>2418</v>
      </c>
      <c r="BP737" s="35">
        <v>1392</v>
      </c>
      <c r="BQ737" s="35">
        <v>360</v>
      </c>
      <c r="BR737" s="35">
        <v>4170</v>
      </c>
      <c r="BS737" s="34">
        <v>99.40844853719075</v>
      </c>
      <c r="BT737" s="35">
        <v>23</v>
      </c>
      <c r="BU737" s="35">
        <v>80</v>
      </c>
      <c r="BV737" s="35">
        <v>190</v>
      </c>
      <c r="BW737" s="35">
        <v>85</v>
      </c>
      <c r="BX737" s="37"/>
      <c r="BY737" s="40">
        <v>0.95273407715509117</v>
      </c>
      <c r="CA737" s="38">
        <v>0.10047024548966224</v>
      </c>
      <c r="CB737" s="38">
        <v>0.10051359611092472</v>
      </c>
      <c r="CC737" s="36">
        <v>52.641976634661361</v>
      </c>
      <c r="CD737" s="36">
        <v>50.208078166031541</v>
      </c>
      <c r="CE737" s="35">
        <v>114.38299912294192</v>
      </c>
      <c r="CF737" s="36">
        <v>72.848029640199087</v>
      </c>
      <c r="CG737" s="42">
        <v>0.95273407715509117</v>
      </c>
      <c r="CH737" s="35">
        <v>4036.3628316278487</v>
      </c>
      <c r="CI737" s="42">
        <v>0.97859468847381981</v>
      </c>
      <c r="CJ737" s="42">
        <v>0.98705654099574014</v>
      </c>
      <c r="CK737" s="43">
        <v>0.85008080004116826</v>
      </c>
      <c r="CM737" s="39"/>
      <c r="CN737" s="35"/>
      <c r="CO737" s="42">
        <v>0.98093577879912108</v>
      </c>
      <c r="CQ737" s="37">
        <v>0.90289007639212382</v>
      </c>
    </row>
    <row r="738" spans="1:95" ht="11.25" customHeight="1">
      <c r="A738" s="33">
        <v>43992</v>
      </c>
      <c r="B738" s="34">
        <v>165.23317845662436</v>
      </c>
      <c r="C738" s="35">
        <v>141.39575068155926</v>
      </c>
      <c r="D738" s="35">
        <v>141.39575068155926</v>
      </c>
      <c r="E738" s="35">
        <v>127.19724313418072</v>
      </c>
      <c r="F738" s="34">
        <v>111.87257353464763</v>
      </c>
      <c r="G738" s="36">
        <v>13.683117270469666</v>
      </c>
      <c r="H738" s="34">
        <v>13.683117270469666</v>
      </c>
      <c r="I738" s="34">
        <v>3436.3149108886719</v>
      </c>
      <c r="J738" s="35">
        <v>1175.4163579749322</v>
      </c>
      <c r="K738" s="35">
        <v>302.69441032104794</v>
      </c>
      <c r="L738" s="34">
        <v>605.61183675130212</v>
      </c>
      <c r="M738" s="34">
        <v>81.271266937255859</v>
      </c>
      <c r="N738" s="35">
        <v>21.991048700669232</v>
      </c>
      <c r="O738" s="35">
        <v>76.490604176240808</v>
      </c>
      <c r="P738" s="35">
        <v>181.66518491857192</v>
      </c>
      <c r="Q738" s="34">
        <v>10393.859497070313</v>
      </c>
      <c r="R738" s="34">
        <v>341.39393361409503</v>
      </c>
      <c r="U738" s="36">
        <v>27.617733390242961</v>
      </c>
      <c r="V738" s="38">
        <v>0.90542459400419795</v>
      </c>
      <c r="W738" s="36">
        <v>54.698219151844178</v>
      </c>
      <c r="X738" s="35">
        <v>4041.9267476399741</v>
      </c>
      <c r="Y738" s="34">
        <v>1958.2041425926916</v>
      </c>
      <c r="Z738" s="35">
        <v>2083.7226050472823</v>
      </c>
      <c r="AA738" s="34">
        <v>908.30624707235006</v>
      </c>
      <c r="AB738" s="34">
        <v>23.837427775065105</v>
      </c>
      <c r="AC738" s="34">
        <v>14.19850754737854</v>
      </c>
      <c r="AD738" s="34">
        <v>15.372312823931376</v>
      </c>
      <c r="AE738" s="39">
        <v>12.911236105006758</v>
      </c>
      <c r="AF738" s="39">
        <v>12.593746692588558</v>
      </c>
      <c r="AG738" s="39">
        <v>6.486308792593884</v>
      </c>
      <c r="AH738" s="35">
        <v>3434.62684216248</v>
      </c>
      <c r="AI738" s="35">
        <v>7780.3068142644606</v>
      </c>
      <c r="AJ738" s="35">
        <v>11578.228531868464</v>
      </c>
      <c r="AK738" s="35">
        <v>2429.6020953960447</v>
      </c>
      <c r="AL738" s="35">
        <v>5028.1230239897804</v>
      </c>
      <c r="AM738" s="35">
        <v>9428.953995935999</v>
      </c>
      <c r="AN738" s="38">
        <v>9.1620417650948693E-2</v>
      </c>
      <c r="AO738" s="38">
        <v>0.11895740554309166</v>
      </c>
      <c r="AP738" s="38">
        <v>9.8512611261788216E-2</v>
      </c>
      <c r="AQ738" s="36">
        <v>22.934680121533937</v>
      </c>
      <c r="AR738" s="36">
        <v>12.476924702391614</v>
      </c>
      <c r="AS738" s="36">
        <v>14.75332022311677</v>
      </c>
      <c r="AT738" s="36">
        <v>17.497998853166514</v>
      </c>
      <c r="AU738" s="36">
        <v>89.342167347729813</v>
      </c>
      <c r="AV738" s="36">
        <v>225.01814274816579</v>
      </c>
      <c r="AW738" s="36">
        <v>127.59329206514525</v>
      </c>
      <c r="AX738" s="36">
        <v>95.855217538332624</v>
      </c>
      <c r="AY738" s="36">
        <v>59.615347008857384</v>
      </c>
      <c r="AZ738" s="40">
        <v>0.99094870359951492</v>
      </c>
      <c r="BA738" s="40">
        <v>0.98478744378144789</v>
      </c>
      <c r="BB738" s="40">
        <v>0.98073326214160417</v>
      </c>
      <c r="BC738" s="40">
        <v>0.9927979981222752</v>
      </c>
      <c r="BD738" s="40">
        <v>0.98223150727986019</v>
      </c>
      <c r="BE738" s="40">
        <v>0.97613540771912222</v>
      </c>
      <c r="BF738" s="36">
        <v>130.97517243063717</v>
      </c>
      <c r="BG738" s="36">
        <v>100.87644350694137</v>
      </c>
      <c r="BH738" s="36">
        <v>121.81181522141468</v>
      </c>
      <c r="BJ738" s="41"/>
      <c r="BK738" s="41"/>
      <c r="BL738" s="35">
        <v>30.5</v>
      </c>
      <c r="BM738" s="35">
        <v>29.75</v>
      </c>
      <c r="BN738" s="35">
        <v>15.322500228881836</v>
      </c>
      <c r="BO738" s="35">
        <v>2379</v>
      </c>
      <c r="BP738" s="35">
        <v>1428</v>
      </c>
      <c r="BQ738" s="35">
        <v>367.74000549316406</v>
      </c>
      <c r="BR738" s="35">
        <v>4174.7400054931641</v>
      </c>
      <c r="BS738" s="34">
        <v>98.22258599599202</v>
      </c>
      <c r="BT738" s="35">
        <v>23</v>
      </c>
      <c r="BU738" s="35">
        <v>80</v>
      </c>
      <c r="BV738" s="35">
        <v>190</v>
      </c>
      <c r="BW738" s="35">
        <v>85</v>
      </c>
      <c r="BX738" s="37"/>
      <c r="BY738" s="40">
        <v>0.95437523300535831</v>
      </c>
      <c r="CA738" s="38">
        <v>0.10147100475416877</v>
      </c>
      <c r="CB738" s="38">
        <v>0.10157834412579257</v>
      </c>
      <c r="CC738" s="36">
        <v>53.408248146375023</v>
      </c>
      <c r="CD738" s="36">
        <v>50.164925047042317</v>
      </c>
      <c r="CE738" s="35">
        <v>114.33452569727689</v>
      </c>
      <c r="CF738" s="36">
        <v>70.718861715681953</v>
      </c>
      <c r="CG738" s="42">
        <v>0.95437523300535831</v>
      </c>
      <c r="CH738" s="35">
        <v>3934.9963436883045</v>
      </c>
      <c r="CI738" s="42">
        <v>0.97934654575534374</v>
      </c>
      <c r="CJ738" s="42">
        <v>0.98675070658819797</v>
      </c>
      <c r="CK738" s="43">
        <v>0.85016753777022047</v>
      </c>
      <c r="CM738" s="39"/>
      <c r="CN738" s="35"/>
      <c r="CO738" s="42">
        <v>0.98149297888383558</v>
      </c>
      <c r="CQ738" s="37">
        <v>0.90542459400419795</v>
      </c>
    </row>
    <row r="739" spans="1:95" ht="11.25" customHeight="1">
      <c r="A739" s="33">
        <v>43991</v>
      </c>
      <c r="B739" s="34">
        <v>166.38681920369467</v>
      </c>
      <c r="C739" s="35">
        <v>141.93607870737713</v>
      </c>
      <c r="D739" s="35">
        <v>141.93607870737713</v>
      </c>
      <c r="E739" s="35">
        <v>127.18606472015382</v>
      </c>
      <c r="F739" s="34">
        <v>111.27575302124023</v>
      </c>
      <c r="G739" s="36">
        <v>13.578471978505453</v>
      </c>
      <c r="H739" s="34">
        <v>13.578471978505453</v>
      </c>
      <c r="I739" s="34">
        <v>3472.3538513183594</v>
      </c>
      <c r="J739" s="35">
        <v>1273.2361941027411</v>
      </c>
      <c r="K739" s="35">
        <v>324.07841824400322</v>
      </c>
      <c r="L739" s="34">
        <v>612.50187174479163</v>
      </c>
      <c r="M739" s="34">
        <v>74.390830993652344</v>
      </c>
      <c r="N739" s="35">
        <v>20.129283680635339</v>
      </c>
      <c r="O739" s="35">
        <v>70.014899758731616</v>
      </c>
      <c r="P739" s="35">
        <v>166.2853869269876</v>
      </c>
      <c r="Q739" s="34">
        <v>9964.8232828776036</v>
      </c>
      <c r="R739" s="34">
        <v>348.99712371826172</v>
      </c>
      <c r="U739" s="36">
        <v>27.483113783377185</v>
      </c>
      <c r="V739" s="38">
        <v>0.91002404089954614</v>
      </c>
      <c r="W739" s="36">
        <v>52.062149817083927</v>
      </c>
      <c r="X739" s="35">
        <v>4084.8557230631509</v>
      </c>
      <c r="Y739" s="34">
        <v>1875.0392389716151</v>
      </c>
      <c r="Z739" s="35">
        <v>2209.816484091536</v>
      </c>
      <c r="AA739" s="34">
        <v>936.5802899887949</v>
      </c>
      <c r="AB739" s="34">
        <v>24.450740496317547</v>
      </c>
      <c r="AC739" s="34">
        <v>14.750013987223307</v>
      </c>
      <c r="AD739" s="34">
        <v>16.026785254478455</v>
      </c>
      <c r="AE739" s="39">
        <v>12.362896081131527</v>
      </c>
      <c r="AF739" s="39">
        <v>13.641816365386513</v>
      </c>
      <c r="AG739" s="39">
        <v>6.9445375338000694</v>
      </c>
      <c r="AH739" s="35">
        <v>3147.4287835567284</v>
      </c>
      <c r="AI739" s="35">
        <v>7331.0260500898239</v>
      </c>
      <c r="AJ739" s="35">
        <v>11121.933357249491</v>
      </c>
      <c r="AK739" s="35">
        <v>2285.7614801262998</v>
      </c>
      <c r="AL739" s="35">
        <v>4663.3674084883651</v>
      </c>
      <c r="AM739" s="35">
        <v>8964.6512790344677</v>
      </c>
      <c r="AN739" s="38">
        <v>8.7041496770417504E-2</v>
      </c>
      <c r="AO739" s="38">
        <v>0.12665688739432621</v>
      </c>
      <c r="AP739" s="38">
        <v>0.10249162912791905</v>
      </c>
      <c r="AQ739" s="36">
        <v>22.583634378410252</v>
      </c>
      <c r="AR739" s="36">
        <v>12.019481217349687</v>
      </c>
      <c r="AS739" s="36">
        <v>14.860686029823636</v>
      </c>
      <c r="AT739" s="36">
        <v>16.384303411628338</v>
      </c>
      <c r="AU739" s="36">
        <v>95.998169007451708</v>
      </c>
      <c r="AV739" s="36">
        <v>233.11827467117931</v>
      </c>
      <c r="AW739" s="36">
        <v>129.2548159948021</v>
      </c>
      <c r="AX739" s="36">
        <v>98.015837191611851</v>
      </c>
      <c r="AY739" s="36">
        <v>61.660607431654164</v>
      </c>
      <c r="AZ739" s="40">
        <v>0.99119362021993529</v>
      </c>
      <c r="BA739" s="40">
        <v>0.98498619267457066</v>
      </c>
      <c r="BB739" s="40">
        <v>0.98145099215226839</v>
      </c>
      <c r="BC739" s="40">
        <v>0.99283201525877351</v>
      </c>
      <c r="BD739" s="40">
        <v>0.97941441010358443</v>
      </c>
      <c r="BE739" s="40">
        <v>0.97399583459354733</v>
      </c>
      <c r="BF739" s="36">
        <v>137.86527627910002</v>
      </c>
      <c r="BG739" s="36">
        <v>94.744156807200667</v>
      </c>
      <c r="BH739" s="36">
        <v>117.08273253245773</v>
      </c>
      <c r="BJ739" s="41"/>
      <c r="BK739" s="41"/>
      <c r="BL739" s="35">
        <v>29</v>
      </c>
      <c r="BM739" s="35">
        <v>32</v>
      </c>
      <c r="BN739" s="35">
        <v>16.290000915527344</v>
      </c>
      <c r="BO739" s="35">
        <v>2262</v>
      </c>
      <c r="BP739" s="35">
        <v>1536</v>
      </c>
      <c r="BQ739" s="35">
        <v>390.96002197265625</v>
      </c>
      <c r="BR739" s="35">
        <v>4188.9600219726563</v>
      </c>
      <c r="BS739" s="34">
        <v>97.666717847188309</v>
      </c>
      <c r="BT739" s="35">
        <v>23</v>
      </c>
      <c r="BU739" s="35">
        <v>80</v>
      </c>
      <c r="BV739" s="35">
        <v>190</v>
      </c>
      <c r="BW739" s="35">
        <v>85</v>
      </c>
      <c r="BX739" s="37"/>
      <c r="BY739" s="40">
        <v>0.9565456111057784</v>
      </c>
      <c r="CA739" s="38">
        <v>0.10219044294726853</v>
      </c>
      <c r="CB739" s="38">
        <v>0.10300957088271077</v>
      </c>
      <c r="CC739" s="36">
        <v>55.22753973801931</v>
      </c>
      <c r="CD739" s="36">
        <v>49.463801625583571</v>
      </c>
      <c r="CE739" s="35">
        <v>116.07330329580905</v>
      </c>
      <c r="CF739" s="36">
        <v>68.421953840705257</v>
      </c>
      <c r="CG739" s="42">
        <v>0.9565456111057784</v>
      </c>
      <c r="CH739" s="35">
        <v>3780.9253335995959</v>
      </c>
      <c r="CI739" s="42">
        <v>0.98032470243922298</v>
      </c>
      <c r="CJ739" s="42">
        <v>0.98552459270267689</v>
      </c>
      <c r="CK739" s="43">
        <v>0.85005544546246825</v>
      </c>
      <c r="CM739" s="39"/>
      <c r="CN739" s="35"/>
      <c r="CO739" s="42">
        <v>0.98209407626454548</v>
      </c>
      <c r="CQ739" s="37">
        <v>0.91002404089954614</v>
      </c>
    </row>
    <row r="740" spans="1:95" ht="11.25" customHeight="1">
      <c r="A740" s="33">
        <v>43990</v>
      </c>
      <c r="B740" s="34">
        <v>164.88097686767577</v>
      </c>
      <c r="C740" s="35">
        <v>140.36090593338011</v>
      </c>
      <c r="D740" s="35">
        <v>140.36090593338011</v>
      </c>
      <c r="E740" s="35">
        <v>125.32731690406797</v>
      </c>
      <c r="F740" s="34">
        <v>108.89022331237793</v>
      </c>
      <c r="G740" s="36">
        <v>13.509843492507935</v>
      </c>
      <c r="H740" s="34">
        <v>13.509843492507935</v>
      </c>
      <c r="I740" s="34">
        <v>3452.3392211914061</v>
      </c>
      <c r="J740" s="35">
        <v>1265.8972670865498</v>
      </c>
      <c r="K740" s="35">
        <v>322.21043187192907</v>
      </c>
      <c r="L740" s="34">
        <v>614.50676879882815</v>
      </c>
      <c r="M740" s="34">
        <v>112.52524738311767</v>
      </c>
      <c r="N740" s="35">
        <v>30.44800811543184</v>
      </c>
      <c r="O740" s="35">
        <v>105.90611518411075</v>
      </c>
      <c r="P740" s="35">
        <v>251.52702356226305</v>
      </c>
      <c r="Q740" s="34">
        <v>9187.5586547851563</v>
      </c>
      <c r="R740" s="34">
        <v>342.98980407714845</v>
      </c>
      <c r="U740" s="36">
        <v>27.149825625949436</v>
      </c>
      <c r="V740" s="38">
        <v>0.92153004893457524</v>
      </c>
      <c r="W740" s="36">
        <v>78.750381051183354</v>
      </c>
      <c r="X740" s="35">
        <v>4066.8459899902341</v>
      </c>
      <c r="Y740" s="34">
        <v>1864.2315222329271</v>
      </c>
      <c r="Z740" s="35">
        <v>2202.614467757307</v>
      </c>
      <c r="AA740" s="34">
        <v>936.71720067075717</v>
      </c>
      <c r="AB740" s="34">
        <v>24.520070934295653</v>
      </c>
      <c r="AC740" s="34">
        <v>15.033589029312134</v>
      </c>
      <c r="AD740" s="34">
        <v>16.45917377471924</v>
      </c>
      <c r="AE740" s="39">
        <v>12.291636410326992</v>
      </c>
      <c r="AF740" s="39">
        <v>13.563185004498749</v>
      </c>
      <c r="AG740" s="39">
        <v>6.9045092543984801</v>
      </c>
      <c r="AH740" s="35">
        <v>2973.4146607144467</v>
      </c>
      <c r="AI740" s="35">
        <v>6848.6197157031438</v>
      </c>
      <c r="AJ740" s="35">
        <v>10307.738790321078</v>
      </c>
      <c r="AK740" s="35">
        <v>2164.5879825197039</v>
      </c>
      <c r="AL740" s="35">
        <v>4384.3466858985657</v>
      </c>
      <c r="AM740" s="35">
        <v>8343.7759157715864</v>
      </c>
      <c r="AN740" s="38">
        <v>8.8189638742165316E-2</v>
      </c>
      <c r="AO740" s="38">
        <v>0.12761506030768274</v>
      </c>
      <c r="AP740" s="38">
        <v>0.1007752032373998</v>
      </c>
      <c r="AQ740" s="36">
        <v>22.784419469546158</v>
      </c>
      <c r="AR740" s="36">
        <v>12.291938973416411</v>
      </c>
      <c r="AS740" s="36">
        <v>15.230017085014209</v>
      </c>
      <c r="AT740" s="36">
        <v>26.348769414329009</v>
      </c>
      <c r="AU740" s="36">
        <v>155.50142857266587</v>
      </c>
      <c r="AV740" s="36">
        <v>381.43784220144596</v>
      </c>
      <c r="AW740" s="36">
        <v>128.44039803599864</v>
      </c>
      <c r="AX740" s="36">
        <v>97.942065072643814</v>
      </c>
      <c r="AY740" s="36">
        <v>63.137682154668404</v>
      </c>
      <c r="AZ740" s="40">
        <v>0.98593357795510406</v>
      </c>
      <c r="BA740" s="40">
        <v>0.97584449342823687</v>
      </c>
      <c r="BB740" s="40">
        <v>0.96985453275574895</v>
      </c>
      <c r="BC740" s="40">
        <v>0.98782735115083764</v>
      </c>
      <c r="BD740" s="40">
        <v>0.96453258838476275</v>
      </c>
      <c r="BE740" s="40">
        <v>0.95428474517389139</v>
      </c>
      <c r="BF740" s="36">
        <v>136.07040658238401</v>
      </c>
      <c r="BG740" s="36">
        <v>94.032788693338645</v>
      </c>
      <c r="BH740" s="36">
        <v>119.07691192377122</v>
      </c>
      <c r="BJ740" s="41"/>
      <c r="BK740" s="41"/>
      <c r="BL740" s="35">
        <v>29</v>
      </c>
      <c r="BM740" s="35">
        <v>32</v>
      </c>
      <c r="BN740" s="35">
        <v>16.290000915527344</v>
      </c>
      <c r="BO740" s="35">
        <v>2262</v>
      </c>
      <c r="BP740" s="35">
        <v>1536</v>
      </c>
      <c r="BQ740" s="35">
        <v>390.96002197265625</v>
      </c>
      <c r="BR740" s="35">
        <v>4188.9600219726563</v>
      </c>
      <c r="BS740" s="34">
        <v>95.689736938476557</v>
      </c>
      <c r="BT740" s="35">
        <v>23</v>
      </c>
      <c r="BU740" s="35">
        <v>80</v>
      </c>
      <c r="BV740" s="35">
        <v>190</v>
      </c>
      <c r="BW740" s="35">
        <v>85</v>
      </c>
      <c r="BX740" s="37"/>
      <c r="BY740" s="40">
        <v>0.93072668693571581</v>
      </c>
      <c r="CA740" s="38">
        <v>0.10281946396236841</v>
      </c>
      <c r="CB740" s="38">
        <v>0.10382070224068855</v>
      </c>
      <c r="CC740" s="36">
        <v>56.012833738327025</v>
      </c>
      <c r="CD740" s="36">
        <v>50.306375527976783</v>
      </c>
      <c r="CE740" s="35">
        <v>115.67110486962642</v>
      </c>
      <c r="CF740" s="36">
        <v>110.81586644464727</v>
      </c>
      <c r="CG740" s="42">
        <v>0.93072668693571581</v>
      </c>
      <c r="CH740" s="35">
        <v>3555.2350137615995</v>
      </c>
      <c r="CI740" s="42">
        <v>0.96834942079846897</v>
      </c>
      <c r="CJ740" s="42">
        <v>0.97500621010938238</v>
      </c>
      <c r="CK740" s="43">
        <v>0.84889844112333757</v>
      </c>
      <c r="CM740" s="39"/>
      <c r="CN740" s="35"/>
      <c r="CO740" s="42">
        <v>0.9709996522774581</v>
      </c>
      <c r="CQ740" s="37">
        <v>0.92153004893457524</v>
      </c>
    </row>
    <row r="741" spans="1:95" ht="11.25" customHeight="1">
      <c r="A741" s="33">
        <v>43989</v>
      </c>
      <c r="B741" s="34">
        <v>162.60658264160156</v>
      </c>
      <c r="C741" s="35">
        <v>138.6960206826528</v>
      </c>
      <c r="D741" s="35">
        <v>138.6960206826528</v>
      </c>
      <c r="E741" s="35">
        <v>124.11508472760519</v>
      </c>
      <c r="F741" s="34">
        <v>108.23935731252034</v>
      </c>
      <c r="G741" s="36">
        <v>13.389900922775269</v>
      </c>
      <c r="H741" s="34">
        <v>13.389900922775269</v>
      </c>
      <c r="I741" s="34">
        <v>3420.4244689941406</v>
      </c>
      <c r="J741" s="35">
        <v>1254.1948256409726</v>
      </c>
      <c r="K741" s="35">
        <v>319.23179465532968</v>
      </c>
      <c r="L741" s="34">
        <v>603.69858296712243</v>
      </c>
      <c r="M741" s="34">
        <v>70.722917874654129</v>
      </c>
      <c r="N741" s="35">
        <v>19.136789542553469</v>
      </c>
      <c r="O741" s="35">
        <v>66.562746234968586</v>
      </c>
      <c r="P741" s="35">
        <v>158.08652230805041</v>
      </c>
      <c r="Q741" s="34">
        <v>9462.9947916666661</v>
      </c>
      <c r="R741" s="34">
        <v>331.93104298909503</v>
      </c>
      <c r="U741" s="36">
        <v>27.085795932345921</v>
      </c>
      <c r="V741" s="38">
        <v>0.92376008177080349</v>
      </c>
      <c r="W741" s="36">
        <v>49.495174293801668</v>
      </c>
      <c r="X741" s="35">
        <v>4024.1230519612632</v>
      </c>
      <c r="Y741" s="34">
        <v>1846.9978486978384</v>
      </c>
      <c r="Z741" s="35">
        <v>2177.1252032634247</v>
      </c>
      <c r="AA741" s="34">
        <v>922.93037762245217</v>
      </c>
      <c r="AB741" s="34">
        <v>23.910561958948772</v>
      </c>
      <c r="AC741" s="34">
        <v>14.580935955047607</v>
      </c>
      <c r="AD741" s="34">
        <v>15.839177687962851</v>
      </c>
      <c r="AE741" s="39">
        <v>12.178007793612121</v>
      </c>
      <c r="AF741" s="39">
        <v>13.437801703296135</v>
      </c>
      <c r="AG741" s="39">
        <v>6.8406813140427793</v>
      </c>
      <c r="AH741" s="35">
        <v>3012.6675018705428</v>
      </c>
      <c r="AI741" s="35">
        <v>7016.2082129618911</v>
      </c>
      <c r="AJ741" s="35">
        <v>10642.737340315005</v>
      </c>
      <c r="AK741" s="35">
        <v>2187.9390665204419</v>
      </c>
      <c r="AL741" s="35">
        <v>4463.4445207878634</v>
      </c>
      <c r="AM741" s="35">
        <v>8579.085968539488</v>
      </c>
      <c r="AN741" s="38">
        <v>8.8987421213785028E-2</v>
      </c>
      <c r="AO741" s="38">
        <v>0.12926319002185008</v>
      </c>
      <c r="AP741" s="38">
        <v>0.10413491164418133</v>
      </c>
      <c r="AQ741" s="36">
        <v>22.585650488430492</v>
      </c>
      <c r="AR741" s="36">
        <v>12.149116735015635</v>
      </c>
      <c r="AS741" s="36">
        <v>15.011929144640689</v>
      </c>
      <c r="AT741" s="36">
        <v>16.271469765875658</v>
      </c>
      <c r="AU741" s="36">
        <v>95.344480513741587</v>
      </c>
      <c r="AV741" s="36">
        <v>231.56441205275439</v>
      </c>
      <c r="AW741" s="36">
        <v>126.41738935446247</v>
      </c>
      <c r="AX741" s="36">
        <v>96.031242909589253</v>
      </c>
      <c r="AY741" s="36">
        <v>60.68232286613032</v>
      </c>
      <c r="AZ741" s="40">
        <v>0.99125350891376185</v>
      </c>
      <c r="BA741" s="40">
        <v>0.98508713485180288</v>
      </c>
      <c r="BB741" s="40">
        <v>0.98157303436662457</v>
      </c>
      <c r="BC741" s="40">
        <v>0.99256310652574398</v>
      </c>
      <c r="BD741" s="40">
        <v>0.97863881133288699</v>
      </c>
      <c r="BE741" s="40">
        <v>0.97300826534412543</v>
      </c>
      <c r="BF741" s="36">
        <v>134.85051972874882</v>
      </c>
      <c r="BG741" s="36">
        <v>92.833853148538054</v>
      </c>
      <c r="BH741" s="36">
        <v>115.2351292235481</v>
      </c>
      <c r="BJ741" s="41"/>
      <c r="BK741" s="41"/>
      <c r="BL741" s="35">
        <v>29</v>
      </c>
      <c r="BM741" s="35">
        <v>32</v>
      </c>
      <c r="BN741" s="35">
        <v>16.290000915527344</v>
      </c>
      <c r="BO741" s="35">
        <v>2262</v>
      </c>
      <c r="BP741" s="35">
        <v>1536</v>
      </c>
      <c r="BQ741" s="35">
        <v>390.96002197265625</v>
      </c>
      <c r="BR741" s="35">
        <v>4188.9600219726563</v>
      </c>
      <c r="BS741" s="34">
        <v>94.910441398620605</v>
      </c>
      <c r="BT741" s="35">
        <v>23</v>
      </c>
      <c r="BU741" s="35">
        <v>80</v>
      </c>
      <c r="BV741" s="35">
        <v>190</v>
      </c>
      <c r="BW741" s="35">
        <v>85</v>
      </c>
      <c r="BX741" s="37"/>
      <c r="BY741" s="40">
        <v>0.95684185948483969</v>
      </c>
      <c r="CA741" s="38">
        <v>0.10429926570122926</v>
      </c>
      <c r="CB741" s="38">
        <v>0.1051693956716756</v>
      </c>
      <c r="CC741" s="36">
        <v>54.330675601959236</v>
      </c>
      <c r="CD741" s="36">
        <v>49.746696368086816</v>
      </c>
      <c r="CE741" s="35">
        <v>113.69059076323202</v>
      </c>
      <c r="CF741" s="36">
        <v>67.956492954627748</v>
      </c>
      <c r="CG741" s="42">
        <v>0.95684185948483969</v>
      </c>
      <c r="CH741" s="35">
        <v>3618.8095641042278</v>
      </c>
      <c r="CI741" s="42">
        <v>0.98045685559799267</v>
      </c>
      <c r="CJ741" s="42">
        <v>0.98497855747497076</v>
      </c>
      <c r="CK741" s="43">
        <v>0.84998008878657572</v>
      </c>
      <c r="CM741" s="39"/>
      <c r="CN741" s="35"/>
      <c r="CO741" s="42">
        <v>0.98221588668737181</v>
      </c>
      <c r="CQ741" s="37">
        <v>0.92376008177080349</v>
      </c>
    </row>
    <row r="742" spans="1:95" ht="11.25" customHeight="1">
      <c r="A742" s="33">
        <v>43988</v>
      </c>
      <c r="B742" s="34">
        <v>165.83868535359701</v>
      </c>
      <c r="C742" s="35">
        <v>141.61148635546368</v>
      </c>
      <c r="D742" s="35">
        <v>141.61148635546368</v>
      </c>
      <c r="E742" s="35">
        <v>126.88750406106315</v>
      </c>
      <c r="F742" s="34">
        <v>110.9241870244344</v>
      </c>
      <c r="G742" s="36">
        <v>13.649023850758871</v>
      </c>
      <c r="H742" s="34">
        <v>13.649023850758871</v>
      </c>
      <c r="I742" s="34">
        <v>3457.9868265787759</v>
      </c>
      <c r="J742" s="35">
        <v>1267.9681204318906</v>
      </c>
      <c r="K742" s="35">
        <v>322.73752879210912</v>
      </c>
      <c r="L742" s="34">
        <v>609.534423828125</v>
      </c>
      <c r="M742" s="34">
        <v>75.645051002502441</v>
      </c>
      <c r="N742" s="35">
        <v>20.468660859500659</v>
      </c>
      <c r="O742" s="35">
        <v>71.195342120002294</v>
      </c>
      <c r="P742" s="35">
        <v>169.08893753500547</v>
      </c>
      <c r="Q742" s="34">
        <v>10058.370483398438</v>
      </c>
      <c r="R742" s="34">
        <v>343.63497924804688</v>
      </c>
      <c r="U742" s="36">
        <v>27.149835692511665</v>
      </c>
      <c r="V742" s="38">
        <v>0.92152969883360725</v>
      </c>
      <c r="W742" s="36">
        <v>52.939911083252738</v>
      </c>
      <c r="X742" s="35">
        <v>4067.5212504069009</v>
      </c>
      <c r="Y742" s="34">
        <v>1867.2811773547764</v>
      </c>
      <c r="Z742" s="35">
        <v>2200.2400730521249</v>
      </c>
      <c r="AA742" s="34">
        <v>932.27195262023406</v>
      </c>
      <c r="AB742" s="34">
        <v>24.227198998133343</v>
      </c>
      <c r="AC742" s="34">
        <v>14.723982294400534</v>
      </c>
      <c r="AD742" s="34">
        <v>16.038561741511028</v>
      </c>
      <c r="AE742" s="39">
        <v>12.31174402651501</v>
      </c>
      <c r="AF742" s="39">
        <v>13.585372718913113</v>
      </c>
      <c r="AG742" s="39">
        <v>6.9158041884023378</v>
      </c>
      <c r="AH742" s="35">
        <v>3180.7654121260011</v>
      </c>
      <c r="AI742" s="35">
        <v>7410.0417578694041</v>
      </c>
      <c r="AJ742" s="35">
        <v>11243.996212251355</v>
      </c>
      <c r="AK742" s="35">
        <v>2309.9006049176787</v>
      </c>
      <c r="AL742" s="35">
        <v>4713.1347941155791</v>
      </c>
      <c r="AM742" s="35">
        <v>9062.0951994907064</v>
      </c>
      <c r="AN742" s="38">
        <v>8.8204420339890663E-2</v>
      </c>
      <c r="AO742" s="38">
        <v>0.1285473346547745</v>
      </c>
      <c r="AP742" s="38">
        <v>0.10483519091741503</v>
      </c>
      <c r="AQ742" s="36">
        <v>22.52143339016142</v>
      </c>
      <c r="AR742" s="36">
        <v>12.07812971116846</v>
      </c>
      <c r="AS742" s="36">
        <v>14.976998435103292</v>
      </c>
      <c r="AT742" s="36">
        <v>16.625799475259619</v>
      </c>
      <c r="AU742" s="36">
        <v>97.402400780230906</v>
      </c>
      <c r="AV742" s="36">
        <v>236.48197270331278</v>
      </c>
      <c r="AW742" s="36">
        <v>128.62890228348056</v>
      </c>
      <c r="AX742" s="36">
        <v>97.390774097526673</v>
      </c>
      <c r="AY742" s="36">
        <v>60.791790382211396</v>
      </c>
      <c r="AZ742" s="40">
        <v>0.99113872656861346</v>
      </c>
      <c r="BA742" s="40">
        <v>0.98489426990102413</v>
      </c>
      <c r="BB742" s="40">
        <v>0.98134107689085981</v>
      </c>
      <c r="BC742" s="40">
        <v>0.9928023745091612</v>
      </c>
      <c r="BD742" s="40">
        <v>0.97933383935850105</v>
      </c>
      <c r="BE742" s="40">
        <v>0.97390427186015394</v>
      </c>
      <c r="BF742" s="36">
        <v>136.04760343935928</v>
      </c>
      <c r="BG742" s="36">
        <v>93.350827010354479</v>
      </c>
      <c r="BH742" s="36">
        <v>114.4653803268515</v>
      </c>
      <c r="BJ742" s="41"/>
      <c r="BK742" s="41"/>
      <c r="BL742" s="35">
        <v>29</v>
      </c>
      <c r="BM742" s="35">
        <v>32</v>
      </c>
      <c r="BN742" s="35">
        <v>16.290000915527344</v>
      </c>
      <c r="BO742" s="35">
        <v>2262</v>
      </c>
      <c r="BP742" s="35">
        <v>1536</v>
      </c>
      <c r="BQ742" s="35">
        <v>390.96002197265625</v>
      </c>
      <c r="BR742" s="35">
        <v>4188.9600219726563</v>
      </c>
      <c r="BS742" s="34">
        <v>97.27433840433757</v>
      </c>
      <c r="BT742" s="35">
        <v>23</v>
      </c>
      <c r="BU742" s="35">
        <v>80</v>
      </c>
      <c r="BV742" s="35">
        <v>190</v>
      </c>
      <c r="BW742" s="35">
        <v>85</v>
      </c>
      <c r="BX742" s="37"/>
      <c r="BY742" s="40">
        <v>0.95627364532089654</v>
      </c>
      <c r="CA742" s="38">
        <v>0.10377507621305739</v>
      </c>
      <c r="CB742" s="38">
        <v>0.10454945167438157</v>
      </c>
      <c r="CC742" s="36">
        <v>54.989743034044906</v>
      </c>
      <c r="CD742" s="36">
        <v>49.576561536433168</v>
      </c>
      <c r="CE742" s="35">
        <v>115.26760547383408</v>
      </c>
      <c r="CF742" s="36">
        <v>69.422298996793984</v>
      </c>
      <c r="CG742" s="42">
        <v>0.95627364532089654</v>
      </c>
      <c r="CH742" s="35">
        <v>3821.3033942630918</v>
      </c>
      <c r="CI742" s="42">
        <v>0.98020438494465845</v>
      </c>
      <c r="CJ742" s="42">
        <v>0.98546874683710883</v>
      </c>
      <c r="CK742" s="43">
        <v>0.85014597679922399</v>
      </c>
      <c r="CM742" s="39"/>
      <c r="CN742" s="35"/>
      <c r="CO742" s="42">
        <v>0.98183228742238882</v>
      </c>
      <c r="CQ742" s="37">
        <v>0.92152969883360725</v>
      </c>
    </row>
    <row r="743" spans="1:95" ht="11.25" customHeight="1">
      <c r="A743" s="33">
        <v>43987</v>
      </c>
      <c r="B743" s="34">
        <v>167.26015981038412</v>
      </c>
      <c r="C743" s="35">
        <v>143.19229793548584</v>
      </c>
      <c r="D743" s="35">
        <v>143.19229793548584</v>
      </c>
      <c r="E743" s="35">
        <v>128.70046857992807</v>
      </c>
      <c r="F743" s="34">
        <v>112.71165084838867</v>
      </c>
      <c r="G743" s="36">
        <v>13.628787875175476</v>
      </c>
      <c r="H743" s="34">
        <v>13.628787875175476</v>
      </c>
      <c r="I743" s="34">
        <v>3450.2954915364585</v>
      </c>
      <c r="J743" s="35">
        <v>1265.1478761318658</v>
      </c>
      <c r="K743" s="35">
        <v>322.01968844477449</v>
      </c>
      <c r="L743" s="34">
        <v>609.71927642822266</v>
      </c>
      <c r="M743" s="34">
        <v>80.66389401753743</v>
      </c>
      <c r="N743" s="35">
        <v>21.826700734157185</v>
      </c>
      <c r="O743" s="35">
        <v>75.91895907532934</v>
      </c>
      <c r="P743" s="35">
        <v>180.30752780390719</v>
      </c>
      <c r="Q743" s="34">
        <v>10654.178507486979</v>
      </c>
      <c r="R743" s="34">
        <v>347.28458277384442</v>
      </c>
      <c r="U743" s="36">
        <v>27.078512509663899</v>
      </c>
      <c r="V743" s="38">
        <v>0.92401415154522082</v>
      </c>
      <c r="W743" s="36">
        <v>56.452329932014791</v>
      </c>
      <c r="X743" s="35">
        <v>4060.0147679646811</v>
      </c>
      <c r="Y743" s="34">
        <v>1863.1279269598181</v>
      </c>
      <c r="Z743" s="35">
        <v>2196.8868410048631</v>
      </c>
      <c r="AA743" s="34">
        <v>931.73896487299714</v>
      </c>
      <c r="AB743" s="34">
        <v>24.067861874898274</v>
      </c>
      <c r="AC743" s="34">
        <v>14.49182935555776</v>
      </c>
      <c r="AD743" s="34">
        <v>15.906958142916361</v>
      </c>
      <c r="AE743" s="39">
        <v>12.284359957976823</v>
      </c>
      <c r="AF743" s="39">
        <v>13.555155815698562</v>
      </c>
      <c r="AG743" s="39">
        <v>6.9004218952451675</v>
      </c>
      <c r="AH743" s="35">
        <v>3342.2334891402247</v>
      </c>
      <c r="AI743" s="35">
        <v>7777.3500252974609</v>
      </c>
      <c r="AJ743" s="35">
        <v>11789.683820082086</v>
      </c>
      <c r="AK743" s="35">
        <v>2427.6928470327107</v>
      </c>
      <c r="AL743" s="35">
        <v>4949.9672335327368</v>
      </c>
      <c r="AM743" s="35">
        <v>9506.9172577990939</v>
      </c>
      <c r="AN743" s="38">
        <v>8.7605834649587142E-2</v>
      </c>
      <c r="AO743" s="38">
        <v>0.12787640796091287</v>
      </c>
      <c r="AP743" s="38">
        <v>0.10548712757712556</v>
      </c>
      <c r="AQ743" s="36">
        <v>22.431587944421448</v>
      </c>
      <c r="AR743" s="36">
        <v>11.909850223452841</v>
      </c>
      <c r="AS743" s="36">
        <v>14.859137877438561</v>
      </c>
      <c r="AT743" s="36">
        <v>16.876523880628159</v>
      </c>
      <c r="AU743" s="36">
        <v>98.941412082351263</v>
      </c>
      <c r="AV743" s="36">
        <v>240.48492195448443</v>
      </c>
      <c r="AW743" s="36">
        <v>129.56811026626676</v>
      </c>
      <c r="AX743" s="36">
        <v>97.947354010244425</v>
      </c>
      <c r="AY743" s="36">
        <v>60.444223189006962</v>
      </c>
      <c r="AZ743" s="40">
        <v>0.99100928243009179</v>
      </c>
      <c r="BA743" s="40">
        <v>0.98466273502559187</v>
      </c>
      <c r="BB743" s="40">
        <v>0.98103406993933917</v>
      </c>
      <c r="BC743" s="40">
        <v>0.99304832820953615</v>
      </c>
      <c r="BD743" s="40">
        <v>0.9800117036306647</v>
      </c>
      <c r="BE743" s="40">
        <v>0.97470421636864457</v>
      </c>
      <c r="BF743" s="36">
        <v>136.97717792426229</v>
      </c>
      <c r="BG743" s="36">
        <v>93.840609001685124</v>
      </c>
      <c r="BH743" s="36">
        <v>113.75795583424484</v>
      </c>
      <c r="BJ743" s="41"/>
      <c r="BK743" s="41"/>
      <c r="BL743" s="35">
        <v>29</v>
      </c>
      <c r="BM743" s="35">
        <v>32</v>
      </c>
      <c r="BN743" s="35">
        <v>16.290000915527344</v>
      </c>
      <c r="BO743" s="35">
        <v>2262</v>
      </c>
      <c r="BP743" s="35">
        <v>1536</v>
      </c>
      <c r="BQ743" s="35">
        <v>390.96002197265625</v>
      </c>
      <c r="BR743" s="35">
        <v>4188.9600219726563</v>
      </c>
      <c r="BS743" s="34">
        <v>99.068317095438644</v>
      </c>
      <c r="BT743" s="35">
        <v>23</v>
      </c>
      <c r="BU743" s="35">
        <v>80</v>
      </c>
      <c r="BV743" s="35">
        <v>190</v>
      </c>
      <c r="BW743" s="35">
        <v>85</v>
      </c>
      <c r="BX743" s="37"/>
      <c r="BY743" s="40">
        <v>0.95564284824279155</v>
      </c>
      <c r="CA743" s="38">
        <v>0.10335342497761751</v>
      </c>
      <c r="CB743" s="38">
        <v>0.10404105268005792</v>
      </c>
      <c r="CC743" s="36">
        <v>54.466649373372391</v>
      </c>
      <c r="CD743" s="36">
        <v>49.20057604531285</v>
      </c>
      <c r="CE743" s="35">
        <v>115.67230723093709</v>
      </c>
      <c r="CF743" s="36">
        <v>70.520170298902144</v>
      </c>
      <c r="CG743" s="42">
        <v>0.95564284824279155</v>
      </c>
      <c r="CH743" s="35">
        <v>4013.2671074714231</v>
      </c>
      <c r="CI743" s="42">
        <v>0.97990069141738234</v>
      </c>
      <c r="CJ743" s="42">
        <v>0.98594155044975473</v>
      </c>
      <c r="CK743" s="43">
        <v>0.84982338457505657</v>
      </c>
      <c r="CM743" s="39"/>
      <c r="CN743" s="35"/>
      <c r="CO743" s="42">
        <v>0.98154497613261393</v>
      </c>
      <c r="CQ743" s="37">
        <v>0.92401415154522082</v>
      </c>
    </row>
    <row r="744" spans="1:95" ht="11.25" customHeight="1">
      <c r="A744" s="33">
        <v>43986</v>
      </c>
      <c r="B744" s="34">
        <v>166.5472501118978</v>
      </c>
      <c r="C744" s="35">
        <v>142.77073685328168</v>
      </c>
      <c r="D744" s="35">
        <v>142.77073685328168</v>
      </c>
      <c r="E744" s="35">
        <v>128.59155941009524</v>
      </c>
      <c r="F744" s="34">
        <v>112.80398273468018</v>
      </c>
      <c r="G744" s="36">
        <v>13.661412954330444</v>
      </c>
      <c r="H744" s="34">
        <v>13.661412954330444</v>
      </c>
      <c r="I744" s="34">
        <v>3430.1310323079429</v>
      </c>
      <c r="J744" s="35">
        <v>1157.4159666643486</v>
      </c>
      <c r="K744" s="35">
        <v>319.29393380533941</v>
      </c>
      <c r="L744" s="34">
        <v>605.94272613525391</v>
      </c>
      <c r="M744" s="34">
        <v>84.054341316223145</v>
      </c>
      <c r="N744" s="35">
        <v>23.318301139339322</v>
      </c>
      <c r="O744" s="35">
        <v>73.750905929073213</v>
      </c>
      <c r="P744" s="35">
        <v>263.00874540882722</v>
      </c>
      <c r="Q744" s="34">
        <v>10908.776570638021</v>
      </c>
      <c r="R744" s="34">
        <v>343.02182769775391</v>
      </c>
      <c r="U744" s="36">
        <v>27.051337383411553</v>
      </c>
      <c r="V744" s="38">
        <v>0.92496283536666013</v>
      </c>
      <c r="W744" s="36">
        <v>62.647179715647347</v>
      </c>
      <c r="X744" s="35">
        <v>4036.0737584431968</v>
      </c>
      <c r="Y744" s="34">
        <v>1953.4211318382547</v>
      </c>
      <c r="Z744" s="35">
        <v>2082.6526266049418</v>
      </c>
      <c r="AA744" s="34">
        <v>925.23665994059331</v>
      </c>
      <c r="AB744" s="34">
        <v>23.776513258616131</v>
      </c>
      <c r="AC744" s="34">
        <v>14.179177443186441</v>
      </c>
      <c r="AD744" s="34">
        <v>15.614159107208252</v>
      </c>
      <c r="AE744" s="39">
        <v>12.879699770362119</v>
      </c>
      <c r="AF744" s="39">
        <v>12.400885357118021</v>
      </c>
      <c r="AG744" s="39">
        <v>6.8420128672572726</v>
      </c>
      <c r="AH744" s="35">
        <v>3562.9740846186992</v>
      </c>
      <c r="AI744" s="35">
        <v>7927.7845089376005</v>
      </c>
      <c r="AJ744" s="35">
        <v>11966.642143028012</v>
      </c>
      <c r="AK744" s="35">
        <v>2521.8689254627243</v>
      </c>
      <c r="AL744" s="35">
        <v>5175.6937317212705</v>
      </c>
      <c r="AM744" s="35">
        <v>9671.6040686252163</v>
      </c>
      <c r="AN744" s="38">
        <v>9.2706584325949429E-2</v>
      </c>
      <c r="AO744" s="38">
        <v>0.11885147217224956</v>
      </c>
      <c r="AP744" s="38">
        <v>0.10548842993797718</v>
      </c>
      <c r="AQ744" s="36">
        <v>22.914907811576043</v>
      </c>
      <c r="AR744" s="36">
        <v>12.361517567223428</v>
      </c>
      <c r="AS744" s="36">
        <v>14.732742905929246</v>
      </c>
      <c r="AT744" s="36">
        <v>18.216372818185153</v>
      </c>
      <c r="AU744" s="36">
        <v>84.182692624988221</v>
      </c>
      <c r="AV744" s="36">
        <v>342.2467165955868</v>
      </c>
      <c r="AW744" s="36">
        <v>128.50482740664236</v>
      </c>
      <c r="AX744" s="36">
        <v>96.51002104839705</v>
      </c>
      <c r="AY744" s="36">
        <v>59.993381501975321</v>
      </c>
      <c r="AZ744" s="40">
        <v>0.99075356339740739</v>
      </c>
      <c r="BA744" s="40">
        <v>0.9857505274168249</v>
      </c>
      <c r="BB744" s="40">
        <v>0.97280608846860972</v>
      </c>
      <c r="BC744" s="40">
        <v>0.9927766377410584</v>
      </c>
      <c r="BD744" s="40">
        <v>0.98373499341565729</v>
      </c>
      <c r="BE744" s="40">
        <v>0.96461324159186401</v>
      </c>
      <c r="BF744" s="36">
        <v>129.44064423524543</v>
      </c>
      <c r="BG744" s="36">
        <v>100.96635557537385</v>
      </c>
      <c r="BH744" s="36">
        <v>113.75655137777197</v>
      </c>
      <c r="BJ744" s="41"/>
      <c r="BK744" s="41"/>
      <c r="BL744" s="35">
        <v>30.664999485015869</v>
      </c>
      <c r="BM744" s="35">
        <v>29.52500057220459</v>
      </c>
      <c r="BN744" s="35">
        <v>16.290000915527344</v>
      </c>
      <c r="BO744" s="35">
        <v>2391.8699598312378</v>
      </c>
      <c r="BP744" s="35">
        <v>1417.2000274658203</v>
      </c>
      <c r="BQ744" s="35">
        <v>390.96002197265625</v>
      </c>
      <c r="BR744" s="35">
        <v>4200.0300092697144</v>
      </c>
      <c r="BS744" s="34">
        <v>99.107161204020187</v>
      </c>
      <c r="BT744" s="35">
        <v>21.5</v>
      </c>
      <c r="BU744" s="35">
        <v>68</v>
      </c>
      <c r="BV744" s="35">
        <v>242.5</v>
      </c>
      <c r="BW744" s="35">
        <v>77.5</v>
      </c>
      <c r="BX744" s="37"/>
      <c r="BY744" s="40">
        <v>0.95456066491861136</v>
      </c>
      <c r="CA744" s="38">
        <v>0.10311804373468991</v>
      </c>
      <c r="CB744" s="38">
        <v>0.10271835241388941</v>
      </c>
      <c r="CC744" s="36">
        <v>53.569849809010826</v>
      </c>
      <c r="CD744" s="36">
        <v>50.009168284728716</v>
      </c>
      <c r="CE744" s="35">
        <v>114.72932769240649</v>
      </c>
      <c r="CF744" s="36">
        <v>71.883077651654233</v>
      </c>
      <c r="CG744" s="42">
        <v>0.95456066491861136</v>
      </c>
      <c r="CH744" s="35">
        <v>4082.8723427046275</v>
      </c>
      <c r="CI744" s="42">
        <v>0.9794129391612223</v>
      </c>
      <c r="CJ744" s="42">
        <v>0.98537716817305898</v>
      </c>
      <c r="CK744" s="43">
        <v>0.84986827238534424</v>
      </c>
      <c r="CM744" s="39"/>
      <c r="CN744" s="35"/>
      <c r="CO744" s="42">
        <v>0.98118830530187895</v>
      </c>
      <c r="CQ744" s="37">
        <v>0.92496283536666013</v>
      </c>
    </row>
    <row r="745" spans="1:95" ht="11.25" customHeight="1">
      <c r="A745" s="33">
        <v>43985</v>
      </c>
      <c r="B745" s="34">
        <v>166.73793665568033</v>
      </c>
      <c r="C745" s="35">
        <v>142.40506688753763</v>
      </c>
      <c r="D745" s="35">
        <v>142.40506688753763</v>
      </c>
      <c r="E745" s="35">
        <v>127.79569729169209</v>
      </c>
      <c r="F745" s="34">
        <v>111.77974160512288</v>
      </c>
      <c r="G745" s="36">
        <v>13.623000741004944</v>
      </c>
      <c r="H745" s="34">
        <v>13.623000741004944</v>
      </c>
      <c r="I745" s="34">
        <v>3472.980183919271</v>
      </c>
      <c r="J745" s="35">
        <v>1138.129471710909</v>
      </c>
      <c r="K745" s="35">
        <v>322.99877427356</v>
      </c>
      <c r="L745" s="34">
        <v>611.7422205607096</v>
      </c>
      <c r="M745" s="34">
        <v>82.978293418884277</v>
      </c>
      <c r="N745" s="35">
        <v>23.233922157287601</v>
      </c>
      <c r="O745" s="35">
        <v>70.808143717447919</v>
      </c>
      <c r="P745" s="35">
        <v>287.65808385213217</v>
      </c>
      <c r="Q745" s="34">
        <v>10628.232137044271</v>
      </c>
      <c r="R745" s="34">
        <v>346.95525105794269</v>
      </c>
      <c r="U745" s="36">
        <v>27.374234729342991</v>
      </c>
      <c r="V745" s="38">
        <v>0.91376415027212921</v>
      </c>
      <c r="W745" s="36">
        <v>63.416790004688878</v>
      </c>
      <c r="X745" s="35">
        <v>4084.7224044799805</v>
      </c>
      <c r="Y745" s="34">
        <v>2011.8519379348018</v>
      </c>
      <c r="Z745" s="35">
        <v>2072.8704665451787</v>
      </c>
      <c r="AA745" s="34">
        <v>934.7409948342696</v>
      </c>
      <c r="AB745" s="34">
        <v>24.3328697681427</v>
      </c>
      <c r="AC745" s="34">
        <v>14.609369595845541</v>
      </c>
      <c r="AD745" s="34">
        <v>16.040023446083069</v>
      </c>
      <c r="AE745" s="39">
        <v>13.264957832537155</v>
      </c>
      <c r="AF745" s="39">
        <v>12.194244339759738</v>
      </c>
      <c r="AG745" s="39">
        <v>6.9214023058620002</v>
      </c>
      <c r="AH745" s="35">
        <v>3537.004866455005</v>
      </c>
      <c r="AI745" s="35">
        <v>7757.4045993187901</v>
      </c>
      <c r="AJ745" s="35">
        <v>11701.4171057933</v>
      </c>
      <c r="AK745" s="35">
        <v>2480.7339720721661</v>
      </c>
      <c r="AL745" s="35">
        <v>5105.8900394519615</v>
      </c>
      <c r="AM745" s="35">
        <v>9460.717926653997</v>
      </c>
      <c r="AN745" s="38">
        <v>9.4209145340575631E-2</v>
      </c>
      <c r="AO745" s="38">
        <v>0.11570545338760287</v>
      </c>
      <c r="AP745" s="38">
        <v>0.10488540934296228</v>
      </c>
      <c r="AQ745" s="36">
        <v>23.229420320500413</v>
      </c>
      <c r="AR745" s="36">
        <v>12.738327275671809</v>
      </c>
      <c r="AS745" s="36">
        <v>14.910468955329144</v>
      </c>
      <c r="AT745" s="36">
        <v>18.773265051380736</v>
      </c>
      <c r="AU745" s="36">
        <v>79.588039470302704</v>
      </c>
      <c r="AV745" s="36">
        <v>382.41959557605577</v>
      </c>
      <c r="AW745" s="36">
        <v>128.66100078102966</v>
      </c>
      <c r="AX745" s="36">
        <v>96.301971869937347</v>
      </c>
      <c r="AY745" s="36">
        <v>60.299419493393216</v>
      </c>
      <c r="AZ745" s="40">
        <v>0.99063425485406642</v>
      </c>
      <c r="BA745" s="40">
        <v>0.98613206646239326</v>
      </c>
      <c r="BB745" s="40">
        <v>0.9695944762245049</v>
      </c>
      <c r="BC745" s="40">
        <v>0.9924323747476641</v>
      </c>
      <c r="BD745" s="40">
        <v>0.98441250421467263</v>
      </c>
      <c r="BE745" s="40">
        <v>0.95957816324925493</v>
      </c>
      <c r="BF745" s="36">
        <v>127.37616880631685</v>
      </c>
      <c r="BG745" s="36">
        <v>103.71161988191757</v>
      </c>
      <c r="BH745" s="36">
        <v>114.41057507590487</v>
      </c>
      <c r="BJ745" s="41"/>
      <c r="BK745" s="41"/>
      <c r="BL745" s="35">
        <v>31.219999313354492</v>
      </c>
      <c r="BM745" s="35">
        <v>28.700000762939453</v>
      </c>
      <c r="BN745" s="35">
        <v>16.290000915527344</v>
      </c>
      <c r="BO745" s="35">
        <v>2435.1599464416504</v>
      </c>
      <c r="BP745" s="35">
        <v>1377.6000366210938</v>
      </c>
      <c r="BQ745" s="35">
        <v>390.96002197265625</v>
      </c>
      <c r="BR745" s="35">
        <v>4203.7200050354004</v>
      </c>
      <c r="BS745" s="34">
        <v>98.208690643310547</v>
      </c>
      <c r="BT745" s="35">
        <v>21</v>
      </c>
      <c r="BU745" s="35">
        <v>64</v>
      </c>
      <c r="BV745" s="35">
        <v>260</v>
      </c>
      <c r="BW745" s="35">
        <v>75</v>
      </c>
      <c r="BX745" s="37"/>
      <c r="BY745" s="40">
        <v>0.95406336361399946</v>
      </c>
      <c r="CA745" s="38">
        <v>0.10279616615600622</v>
      </c>
      <c r="CB745" s="38">
        <v>0.10224662336510867</v>
      </c>
      <c r="CC745" s="36">
        <v>54.982262810071312</v>
      </c>
      <c r="CD745" s="36">
        <v>50.878216551501367</v>
      </c>
      <c r="CE745" s="35">
        <v>115.16617480606101</v>
      </c>
      <c r="CF745" s="36">
        <v>72.628186691283005</v>
      </c>
      <c r="CG745" s="42">
        <v>0.95406336361399946</v>
      </c>
      <c r="CH745" s="35">
        <v>3990.1850694834829</v>
      </c>
      <c r="CI745" s="42">
        <v>0.97920439980253204</v>
      </c>
      <c r="CJ745" s="42">
        <v>0.98460934233736142</v>
      </c>
      <c r="CK745" s="43">
        <v>0.85023652528020699</v>
      </c>
      <c r="CM745" s="39"/>
      <c r="CN745" s="35"/>
      <c r="CO745" s="42">
        <v>0.98099331137245604</v>
      </c>
      <c r="CQ745" s="37">
        <v>0.91376415027212921</v>
      </c>
    </row>
    <row r="746" spans="1:95" ht="11.25" customHeight="1">
      <c r="A746" s="33">
        <v>43984</v>
      </c>
      <c r="B746" s="34">
        <v>163.77816899617514</v>
      </c>
      <c r="C746" s="35">
        <v>139.92657788594565</v>
      </c>
      <c r="D746" s="35">
        <v>139.92657788594565</v>
      </c>
      <c r="E746" s="35">
        <v>125.47370858987173</v>
      </c>
      <c r="F746" s="34">
        <v>109.53174368540446</v>
      </c>
      <c r="G746" s="36">
        <v>13.499901374181112</v>
      </c>
      <c r="H746" s="34">
        <v>13.499901374181112</v>
      </c>
      <c r="I746" s="34">
        <v>3427.9950358072915</v>
      </c>
      <c r="J746" s="35">
        <v>1123.3874000191133</v>
      </c>
      <c r="K746" s="35">
        <v>318.81500502317328</v>
      </c>
      <c r="L746" s="34">
        <v>604.49182891845703</v>
      </c>
      <c r="M746" s="34">
        <v>80.095332463582352</v>
      </c>
      <c r="N746" s="35">
        <v>22.426693089803059</v>
      </c>
      <c r="O746" s="35">
        <v>68.348017035590274</v>
      </c>
      <c r="P746" s="35">
        <v>277.66381920708551</v>
      </c>
      <c r="Q746" s="34">
        <v>10206.625569661459</v>
      </c>
      <c r="R746" s="34">
        <v>336.10108439127606</v>
      </c>
      <c r="U746" s="36">
        <v>27.036889394124348</v>
      </c>
      <c r="V746" s="38">
        <v>0.92546768132350465</v>
      </c>
      <c r="W746" s="36">
        <v>61.213465231893643</v>
      </c>
      <c r="X746" s="35">
        <v>4032.4868647257485</v>
      </c>
      <c r="Y746" s="34">
        <v>1985.792630765005</v>
      </c>
      <c r="Z746" s="35">
        <v>2046.6942339607435</v>
      </c>
      <c r="AA746" s="34">
        <v>923.30683394163032</v>
      </c>
      <c r="AB746" s="34">
        <v>23.851591110229492</v>
      </c>
      <c r="AC746" s="34">
        <v>14.452869296073914</v>
      </c>
      <c r="AD746" s="34">
        <v>15.853030244509378</v>
      </c>
      <c r="AE746" s="39">
        <v>13.093138224824209</v>
      </c>
      <c r="AF746" s="39">
        <v>12.036293571633358</v>
      </c>
      <c r="AG746" s="39">
        <v>6.8317501076394276</v>
      </c>
      <c r="AH746" s="35">
        <v>3421.0327907710866</v>
      </c>
      <c r="AI746" s="35">
        <v>7500.2442647852495</v>
      </c>
      <c r="AJ746" s="35">
        <v>11309.505053565728</v>
      </c>
      <c r="AK746" s="35">
        <v>2399.5913482542592</v>
      </c>
      <c r="AL746" s="35">
        <v>4937.6722812279122</v>
      </c>
      <c r="AM746" s="35">
        <v>9145.5830483273912</v>
      </c>
      <c r="AN746" s="38">
        <v>9.5814006222271875E-2</v>
      </c>
      <c r="AO746" s="38">
        <v>0.11743569343719755</v>
      </c>
      <c r="AP746" s="38">
        <v>0.10597086476822855</v>
      </c>
      <c r="AQ746" s="36">
        <v>23.211928839508854</v>
      </c>
      <c r="AR746" s="36">
        <v>12.842000726251923</v>
      </c>
      <c r="AS746" s="36">
        <v>15.007806446794911</v>
      </c>
      <c r="AT746" s="36">
        <v>18.72795896284962</v>
      </c>
      <c r="AU746" s="36">
        <v>79.415400949021389</v>
      </c>
      <c r="AV746" s="36">
        <v>381.7337553536691</v>
      </c>
      <c r="AW746" s="36">
        <v>126.46664879105701</v>
      </c>
      <c r="AX746" s="36">
        <v>94.853620542765967</v>
      </c>
      <c r="AY746" s="36">
        <v>59.663228617855459</v>
      </c>
      <c r="AZ746" s="40">
        <v>0.99065395317993676</v>
      </c>
      <c r="BA746" s="40">
        <v>0.98615784662432204</v>
      </c>
      <c r="BB746" s="40">
        <v>0.96963957161179937</v>
      </c>
      <c r="BC746" s="40">
        <v>0.99219535485636978</v>
      </c>
      <c r="BD746" s="40">
        <v>0.98391642935661339</v>
      </c>
      <c r="BE746" s="40">
        <v>0.95826031502458631</v>
      </c>
      <c r="BF746" s="36">
        <v>125.24264951579293</v>
      </c>
      <c r="BG746" s="36">
        <v>102.18358361733846</v>
      </c>
      <c r="BH746" s="36">
        <v>113.23867202787758</v>
      </c>
      <c r="BJ746" s="41"/>
      <c r="BK746" s="41"/>
      <c r="BL746" s="35">
        <v>31.219999313354492</v>
      </c>
      <c r="BM746" s="35">
        <v>28.700000762939453</v>
      </c>
      <c r="BN746" s="35">
        <v>16.290000915527344</v>
      </c>
      <c r="BO746" s="35">
        <v>2435.1599464416504</v>
      </c>
      <c r="BP746" s="35">
        <v>1377.6000366210938</v>
      </c>
      <c r="BQ746" s="35">
        <v>390.96002197265625</v>
      </c>
      <c r="BR746" s="35">
        <v>4203.7200050354004</v>
      </c>
      <c r="BS746" s="34">
        <v>96.03754711151123</v>
      </c>
      <c r="BT746" s="35">
        <v>21</v>
      </c>
      <c r="BU746" s="35">
        <v>64</v>
      </c>
      <c r="BV746" s="35">
        <v>260</v>
      </c>
      <c r="BW746" s="35">
        <v>75</v>
      </c>
      <c r="BX746" s="37"/>
      <c r="BY746" s="40">
        <v>0.95416297744663492</v>
      </c>
      <c r="CA746" s="38">
        <v>0.10435804349840117</v>
      </c>
      <c r="CB746" s="38">
        <v>0.10384426577784557</v>
      </c>
      <c r="CC746" s="36">
        <v>54.157490650812782</v>
      </c>
      <c r="CD746" s="36">
        <v>51.061736012555684</v>
      </c>
      <c r="CE746" s="35">
        <v>113.33361026291794</v>
      </c>
      <c r="CF746" s="36">
        <v>72.470271762169276</v>
      </c>
      <c r="CG746" s="42">
        <v>0.95416297744663492</v>
      </c>
      <c r="CH746" s="35">
        <v>3858.7450126639551</v>
      </c>
      <c r="CI746" s="42">
        <v>0.97924316527764366</v>
      </c>
      <c r="CJ746" s="42">
        <v>0.98411649232336251</v>
      </c>
      <c r="CK746" s="43">
        <v>0.85009453243201849</v>
      </c>
      <c r="CM746" s="39"/>
      <c r="CN746" s="35"/>
      <c r="CO746" s="42">
        <v>0.98103463747495212</v>
      </c>
      <c r="CQ746" s="37">
        <v>0.92546768132350465</v>
      </c>
    </row>
    <row r="747" spans="1:95" ht="11.25" customHeight="1">
      <c r="A747" s="33">
        <v>43983</v>
      </c>
      <c r="B747" s="34">
        <v>162.27117411295572</v>
      </c>
      <c r="C747" s="35">
        <v>138.0296918551127</v>
      </c>
      <c r="D747" s="35">
        <v>138.0296918551127</v>
      </c>
      <c r="E747" s="35">
        <v>123.14249388376871</v>
      </c>
      <c r="F747" s="34">
        <v>106.91569964090984</v>
      </c>
      <c r="G747" s="36">
        <v>13.479989926020304</v>
      </c>
      <c r="H747" s="34">
        <v>13.479989926020304</v>
      </c>
      <c r="I747" s="34">
        <v>3443.7498168945313</v>
      </c>
      <c r="J747" s="35">
        <v>1128.5503954081357</v>
      </c>
      <c r="K747" s="35">
        <v>320.28025236425776</v>
      </c>
      <c r="L747" s="34">
        <v>607.12320454915368</v>
      </c>
      <c r="M747" s="34">
        <v>71.461598714192704</v>
      </c>
      <c r="N747" s="35">
        <v>20.00924763997396</v>
      </c>
      <c r="O747" s="35">
        <v>60.980564236111114</v>
      </c>
      <c r="P747" s="35">
        <v>247.73354220920137</v>
      </c>
      <c r="Q747" s="34">
        <v>9286.2495524088536</v>
      </c>
      <c r="R747" s="34">
        <v>334.49100748697919</v>
      </c>
      <c r="U747" s="36">
        <v>26.927232918915919</v>
      </c>
      <c r="V747" s="38">
        <v>0.92930991583458966</v>
      </c>
      <c r="W747" s="36">
        <v>54.615068740687519</v>
      </c>
      <c r="X747" s="35">
        <v>4050.873021443685</v>
      </c>
      <c r="Y747" s="34">
        <v>1994.9191691221379</v>
      </c>
      <c r="Z747" s="35">
        <v>2055.9538523215469</v>
      </c>
      <c r="AA747" s="34">
        <v>927.40345691341145</v>
      </c>
      <c r="AB747" s="34">
        <v>24.241482257843018</v>
      </c>
      <c r="AC747" s="34">
        <v>14.887197971343994</v>
      </c>
      <c r="AD747" s="34">
        <v>16.326587915420532</v>
      </c>
      <c r="AE747" s="39">
        <v>13.153313203003107</v>
      </c>
      <c r="AF747" s="39">
        <v>12.091611379372884</v>
      </c>
      <c r="AG747" s="39">
        <v>6.8631482649483804</v>
      </c>
      <c r="AH747" s="35">
        <v>3149.2757525572583</v>
      </c>
      <c r="AI747" s="35">
        <v>6907.3992854548542</v>
      </c>
      <c r="AJ747" s="35">
        <v>10420.62264592951</v>
      </c>
      <c r="AK747" s="35">
        <v>2208.693138207891</v>
      </c>
      <c r="AL747" s="35">
        <v>4546.2837378726008</v>
      </c>
      <c r="AM747" s="35">
        <v>8424.5906381289424</v>
      </c>
      <c r="AN747" s="38">
        <v>9.7222570256771376E-2</v>
      </c>
      <c r="AO747" s="38">
        <v>0.11868296747365532</v>
      </c>
      <c r="AP747" s="38">
        <v>0.10513492982952559</v>
      </c>
      <c r="AQ747" s="36">
        <v>23.431347020952835</v>
      </c>
      <c r="AR747" s="36">
        <v>13.139189630732352</v>
      </c>
      <c r="AS747" s="36">
        <v>15.354578315613962</v>
      </c>
      <c r="AT747" s="36">
        <v>18.312540438324117</v>
      </c>
      <c r="AU747" s="36">
        <v>77.629484113352135</v>
      </c>
      <c r="AV747" s="36">
        <v>372.97472089553003</v>
      </c>
      <c r="AW747" s="36">
        <v>125.72702360517432</v>
      </c>
      <c r="AX747" s="36">
        <v>94.679587075237947</v>
      </c>
      <c r="AY747" s="36">
        <v>60.66482135672026</v>
      </c>
      <c r="AZ747" s="40">
        <v>0.99094068465472329</v>
      </c>
      <c r="BA747" s="40">
        <v>0.98658672274937109</v>
      </c>
      <c r="BB747" s="40">
        <v>0.97059399645034605</v>
      </c>
      <c r="BC747" s="40">
        <v>0.99170887973456434</v>
      </c>
      <c r="BD747" s="40">
        <v>0.98292462842416473</v>
      </c>
      <c r="BE747" s="40">
        <v>0.9557278523175381</v>
      </c>
      <c r="BF747" s="36">
        <v>123.42812958253613</v>
      </c>
      <c r="BG747" s="36">
        <v>101.10970643419159</v>
      </c>
      <c r="BH747" s="36">
        <v>114.13904036896002</v>
      </c>
      <c r="BJ747" s="41"/>
      <c r="BK747" s="41"/>
      <c r="BL747" s="35">
        <v>31.219999313354492</v>
      </c>
      <c r="BM747" s="35">
        <v>28.700000762939453</v>
      </c>
      <c r="BN747" s="35">
        <v>16.290000915527344</v>
      </c>
      <c r="BO747" s="35">
        <v>2435.1599464416504</v>
      </c>
      <c r="BP747" s="35">
        <v>1377.6000366210938</v>
      </c>
      <c r="BQ747" s="35">
        <v>390.96002197265625</v>
      </c>
      <c r="BR747" s="35">
        <v>4203.7200050354004</v>
      </c>
      <c r="BS747" s="34">
        <v>93.399383227030441</v>
      </c>
      <c r="BT747" s="35">
        <v>21</v>
      </c>
      <c r="BU747" s="35">
        <v>64</v>
      </c>
      <c r="BV747" s="35">
        <v>260</v>
      </c>
      <c r="BW747" s="35">
        <v>75</v>
      </c>
      <c r="BX747" s="37"/>
      <c r="BY747" s="40">
        <v>0.95556470101987456</v>
      </c>
      <c r="CA747" s="38">
        <v>0.10535587489781491</v>
      </c>
      <c r="CB747" s="38">
        <v>0.10499122759483952</v>
      </c>
      <c r="CC747" s="36">
        <v>55.455268144607544</v>
      </c>
      <c r="CD747" s="36">
        <v>51.925114967299152</v>
      </c>
      <c r="CE747" s="35">
        <v>113.38472149044792</v>
      </c>
      <c r="CF747" s="36">
        <v>70.841234321129946</v>
      </c>
      <c r="CG747" s="42">
        <v>0.95556470101987456</v>
      </c>
      <c r="CH747" s="35">
        <v>3552.843631600364</v>
      </c>
      <c r="CI747" s="42">
        <v>0.97988608390231824</v>
      </c>
      <c r="CJ747" s="42">
        <v>0.98314095492851228</v>
      </c>
      <c r="CK747" s="43">
        <v>0.8501253430222846</v>
      </c>
      <c r="CM747" s="39"/>
      <c r="CN747" s="35"/>
      <c r="CO747" s="42">
        <v>0.98146095415467405</v>
      </c>
      <c r="CQ747" s="37">
        <v>0.92930991583458966</v>
      </c>
    </row>
    <row r="748" spans="1:95" ht="11.25" customHeight="1">
      <c r="A748" s="33">
        <v>43982</v>
      </c>
      <c r="B748" s="34">
        <v>164.37950388590494</v>
      </c>
      <c r="C748" s="35">
        <v>139.87828421592712</v>
      </c>
      <c r="D748" s="35">
        <v>139.87828421592712</v>
      </c>
      <c r="E748" s="35">
        <v>124.86858169237773</v>
      </c>
      <c r="F748" s="34">
        <v>108.44656689961751</v>
      </c>
      <c r="G748" s="36">
        <v>13.628293553988138</v>
      </c>
      <c r="H748" s="34">
        <v>13.628293553988138</v>
      </c>
      <c r="I748" s="34">
        <v>3471.1372375488281</v>
      </c>
      <c r="J748" s="35">
        <v>1137.525520214527</v>
      </c>
      <c r="K748" s="35">
        <v>322.82737409642652</v>
      </c>
      <c r="L748" s="34">
        <v>611.9136861165365</v>
      </c>
      <c r="M748" s="34">
        <v>73.189296086629227</v>
      </c>
      <c r="N748" s="35">
        <v>20.493002904256187</v>
      </c>
      <c r="O748" s="35">
        <v>62.454865993923612</v>
      </c>
      <c r="P748" s="35">
        <v>253.72289310031465</v>
      </c>
      <c r="Q748" s="34">
        <v>9548.3743489583339</v>
      </c>
      <c r="R748" s="34">
        <v>340.94329833984375</v>
      </c>
      <c r="U748" s="36">
        <v>26.740426840605565</v>
      </c>
      <c r="V748" s="38">
        <v>0.93589868519583597</v>
      </c>
      <c r="W748" s="36">
        <v>55.935474559428123</v>
      </c>
      <c r="X748" s="35">
        <v>4083.0509236653647</v>
      </c>
      <c r="Y748" s="34">
        <v>2010.7843432378747</v>
      </c>
      <c r="Z748" s="35">
        <v>2072.2665804274898</v>
      </c>
      <c r="AA748" s="34">
        <v>934.74106021296302</v>
      </c>
      <c r="AB748" s="34">
        <v>24.501219669977825</v>
      </c>
      <c r="AC748" s="34">
        <v>15.009702523549398</v>
      </c>
      <c r="AD748" s="34">
        <v>16.424460728963215</v>
      </c>
      <c r="AE748" s="39">
        <v>13.25791874662335</v>
      </c>
      <c r="AF748" s="39">
        <v>12.187773430869933</v>
      </c>
      <c r="AG748" s="39">
        <v>6.9177294449234257</v>
      </c>
      <c r="AH748" s="35">
        <v>3230.0194853323819</v>
      </c>
      <c r="AI748" s="35">
        <v>7084.761450561974</v>
      </c>
      <c r="AJ748" s="35">
        <v>10688.613251707682</v>
      </c>
      <c r="AK748" s="35">
        <v>2265.2992649763814</v>
      </c>
      <c r="AL748" s="35">
        <v>4662.9208954270671</v>
      </c>
      <c r="AM748" s="35">
        <v>8641.0676965046478</v>
      </c>
      <c r="AN748" s="38">
        <v>9.7489025691836179E-2</v>
      </c>
      <c r="AO748" s="38">
        <v>0.11913710510910952</v>
      </c>
      <c r="AP748" s="38">
        <v>0.10597516684706479</v>
      </c>
      <c r="AQ748" s="36">
        <v>23.403106624749785</v>
      </c>
      <c r="AR748" s="36">
        <v>13.091331215792575</v>
      </c>
      <c r="AS748" s="36">
        <v>15.26529394408043</v>
      </c>
      <c r="AT748" s="36">
        <v>18.562723448879389</v>
      </c>
      <c r="AU748" s="36">
        <v>78.68799674003445</v>
      </c>
      <c r="AV748" s="36">
        <v>378.04552111834863</v>
      </c>
      <c r="AW748" s="36">
        <v>127.27656918656724</v>
      </c>
      <c r="AX748" s="36">
        <v>95.742809252998569</v>
      </c>
      <c r="AY748" s="36">
        <v>61.092556724987823</v>
      </c>
      <c r="AZ748" s="40">
        <v>0.99095351187320058</v>
      </c>
      <c r="BA748" s="40">
        <v>0.98660606358234104</v>
      </c>
      <c r="BB748" s="40">
        <v>0.97063755290298814</v>
      </c>
      <c r="BC748" s="40">
        <v>0.99180561979784476</v>
      </c>
      <c r="BD748" s="40">
        <v>0.98312474122878557</v>
      </c>
      <c r="BE748" s="40">
        <v>0.95625013778433077</v>
      </c>
      <c r="BF748" s="36">
        <v>123.09077780643869</v>
      </c>
      <c r="BG748" s="36">
        <v>100.7242872739775</v>
      </c>
      <c r="BH748" s="36">
        <v>113.2340750858876</v>
      </c>
      <c r="BJ748" s="41"/>
      <c r="BK748" s="41"/>
      <c r="BL748" s="35">
        <v>31.219999313354492</v>
      </c>
      <c r="BM748" s="35">
        <v>28.700000762939453</v>
      </c>
      <c r="BN748" s="35">
        <v>16.290000915527344</v>
      </c>
      <c r="BO748" s="35">
        <v>2435.1599464416504</v>
      </c>
      <c r="BP748" s="35">
        <v>1377.6000366210938</v>
      </c>
      <c r="BQ748" s="35">
        <v>390.96002197265625</v>
      </c>
      <c r="BR748" s="35">
        <v>4203.7200050354004</v>
      </c>
      <c r="BS748" s="34">
        <v>94.807233174641922</v>
      </c>
      <c r="BT748" s="35">
        <v>21</v>
      </c>
      <c r="BU748" s="35">
        <v>64</v>
      </c>
      <c r="BV748" s="35">
        <v>260</v>
      </c>
      <c r="BW748" s="35">
        <v>75</v>
      </c>
      <c r="BX748" s="37"/>
      <c r="BY748" s="40">
        <v>0.9556272702183457</v>
      </c>
      <c r="CA748" s="38">
        <v>0.10577419369020022</v>
      </c>
      <c r="CB748" s="38">
        <v>0.1053725519235611</v>
      </c>
      <c r="CC748" s="36">
        <v>55.935382922490433</v>
      </c>
      <c r="CD748" s="36">
        <v>51.759731784622787</v>
      </c>
      <c r="CE748" s="35">
        <v>114.67237281014677</v>
      </c>
      <c r="CF748" s="36">
        <v>71.807236345525894</v>
      </c>
      <c r="CG748" s="42">
        <v>0.9556272702183457</v>
      </c>
      <c r="CH748" s="35">
        <v>3643.9910439371552</v>
      </c>
      <c r="CI748" s="42">
        <v>0.97991507245650311</v>
      </c>
      <c r="CJ748" s="42">
        <v>0.98333886153358352</v>
      </c>
      <c r="CK748" s="43">
        <v>0.85013322205464437</v>
      </c>
      <c r="CM748" s="39"/>
      <c r="CN748" s="35"/>
      <c r="CO748" s="42">
        <v>0.9812081528590928</v>
      </c>
      <c r="CQ748" s="37">
        <v>0.93589868519583597</v>
      </c>
    </row>
    <row r="749" spans="1:95" ht="11.25" customHeight="1">
      <c r="A749" s="33">
        <v>43981</v>
      </c>
      <c r="B749" s="34">
        <v>165.16671752929688</v>
      </c>
      <c r="C749" s="35">
        <v>140.92257364590964</v>
      </c>
      <c r="D749" s="35">
        <v>140.92257364590964</v>
      </c>
      <c r="E749" s="35">
        <v>126.17925469080608</v>
      </c>
      <c r="F749" s="34">
        <v>110.09799957275391</v>
      </c>
      <c r="G749" s="36">
        <v>13.577369610468546</v>
      </c>
      <c r="H749" s="34">
        <v>13.577369610468546</v>
      </c>
      <c r="I749" s="34">
        <v>3458.3527119954429</v>
      </c>
      <c r="J749" s="35">
        <v>1133.3359065272618</v>
      </c>
      <c r="K749" s="35">
        <v>321.63837045553834</v>
      </c>
      <c r="L749" s="34">
        <v>609.28599548339844</v>
      </c>
      <c r="M749" s="34">
        <v>80.788157145182296</v>
      </c>
      <c r="N749" s="35">
        <v>22.620684000651046</v>
      </c>
      <c r="O749" s="35">
        <v>68.939227430555562</v>
      </c>
      <c r="P749" s="35">
        <v>280.06561143663197</v>
      </c>
      <c r="Q749" s="34">
        <v>10241.687622070313</v>
      </c>
      <c r="R749" s="34">
        <v>340.03154500325519</v>
      </c>
      <c r="U749" s="36">
        <v>26.787598397996689</v>
      </c>
      <c r="V749" s="38">
        <v>0.93422974233353806</v>
      </c>
      <c r="W749" s="36">
        <v>61.742961748787422</v>
      </c>
      <c r="X749" s="35">
        <v>4067.6387074788413</v>
      </c>
      <c r="Y749" s="34">
        <v>2003.3784350126425</v>
      </c>
      <c r="Z749" s="35">
        <v>2064.2602724661988</v>
      </c>
      <c r="AA749" s="34">
        <v>930.92436593893672</v>
      </c>
      <c r="AB749" s="34">
        <v>24.244143883387249</v>
      </c>
      <c r="AC749" s="34">
        <v>14.743318955103556</v>
      </c>
      <c r="AD749" s="34">
        <v>16.137177387873333</v>
      </c>
      <c r="AE749" s="39">
        <v>13.209088582500939</v>
      </c>
      <c r="AF749" s="39">
        <v>12.142884712792092</v>
      </c>
      <c r="AG749" s="39">
        <v>6.8922507954758219</v>
      </c>
      <c r="AH749" s="35">
        <v>3433.3394427421463</v>
      </c>
      <c r="AI749" s="35">
        <v>7529.2635666046299</v>
      </c>
      <c r="AJ749" s="35">
        <v>11356.071067013338</v>
      </c>
      <c r="AK749" s="35">
        <v>2408.0899551029515</v>
      </c>
      <c r="AL749" s="35">
        <v>4956.0188061319677</v>
      </c>
      <c r="AM749" s="35">
        <v>9182.0262175591051</v>
      </c>
      <c r="AN749" s="38">
        <v>9.675654878829841E-2</v>
      </c>
      <c r="AO749" s="38">
        <v>0.118740466007458</v>
      </c>
      <c r="AP749" s="38">
        <v>0.10722380897123449</v>
      </c>
      <c r="AQ749" s="36">
        <v>23.290341809781875</v>
      </c>
      <c r="AR749" s="36">
        <v>12.935207051611009</v>
      </c>
      <c r="AS749" s="36">
        <v>15.092515559082765</v>
      </c>
      <c r="AT749" s="36">
        <v>19.169776774060857</v>
      </c>
      <c r="AU749" s="36">
        <v>81.27483088377231</v>
      </c>
      <c r="AV749" s="36">
        <v>390.56692226196088</v>
      </c>
      <c r="AW749" s="36">
        <v>127.53992962162322</v>
      </c>
      <c r="AX749" s="36">
        <v>95.538146664382239</v>
      </c>
      <c r="AY749" s="36">
        <v>60.051454490699079</v>
      </c>
      <c r="AZ749" s="40">
        <v>0.99060637915426875</v>
      </c>
      <c r="BA749" s="40">
        <v>0.98608979704732791</v>
      </c>
      <c r="BB749" s="40">
        <v>0.96949849577851854</v>
      </c>
      <c r="BC749" s="40">
        <v>0.99203942662796374</v>
      </c>
      <c r="BD749" s="40">
        <v>0.98360078238944271</v>
      </c>
      <c r="BE749" s="40">
        <v>0.95746397222052504</v>
      </c>
      <c r="BF749" s="36">
        <v>124.0226129422597</v>
      </c>
      <c r="BG749" s="36">
        <v>101.06074536751683</v>
      </c>
      <c r="BH749" s="36">
        <v>111.91544224304982</v>
      </c>
      <c r="BJ749" s="41"/>
      <c r="BK749" s="41"/>
      <c r="BL749" s="35">
        <v>31.219999313354492</v>
      </c>
      <c r="BM749" s="35">
        <v>28.700000762939453</v>
      </c>
      <c r="BN749" s="35">
        <v>16.290000915527344</v>
      </c>
      <c r="BO749" s="35">
        <v>2435.1599464416504</v>
      </c>
      <c r="BP749" s="35">
        <v>1377.6000366210938</v>
      </c>
      <c r="BQ749" s="35">
        <v>390.96002197265625</v>
      </c>
      <c r="BR749" s="35">
        <v>4203.7200050354004</v>
      </c>
      <c r="BS749" s="34">
        <v>96.519816398620605</v>
      </c>
      <c r="BT749" s="35">
        <v>21</v>
      </c>
      <c r="BU749" s="35">
        <v>64</v>
      </c>
      <c r="BV749" s="35">
        <v>260</v>
      </c>
      <c r="BW749" s="35">
        <v>75</v>
      </c>
      <c r="BX749" s="37"/>
      <c r="BY749" s="40">
        <v>0.95392760996194981</v>
      </c>
      <c r="CA749" s="38">
        <v>0.10546616392769925</v>
      </c>
      <c r="CB749" s="38">
        <v>0.10493438303894423</v>
      </c>
      <c r="CC749" s="36">
        <v>55.124640226364136</v>
      </c>
      <c r="CD749" s="36">
        <v>51.318064420475643</v>
      </c>
      <c r="CE749" s="35">
        <v>114.31462955910037</v>
      </c>
      <c r="CF749" s="36">
        <v>74.167334429866173</v>
      </c>
      <c r="CG749" s="42">
        <v>0.95392760996194981</v>
      </c>
      <c r="CH749" s="35">
        <v>3873.0698160641919</v>
      </c>
      <c r="CI749" s="42">
        <v>0.97914105322602241</v>
      </c>
      <c r="CJ749" s="42">
        <v>0.98380698776644682</v>
      </c>
      <c r="CK749" s="43">
        <v>0.85021137832050986</v>
      </c>
      <c r="CM749" s="39"/>
      <c r="CN749" s="35"/>
      <c r="CO749" s="42">
        <v>0.98059051869440972</v>
      </c>
      <c r="CQ749" s="37">
        <v>0.93422974233353806</v>
      </c>
    </row>
    <row r="750" spans="1:95" ht="11.25" customHeight="1">
      <c r="A750" s="33">
        <v>43980</v>
      </c>
      <c r="B750" s="34">
        <v>166.45308113098145</v>
      </c>
      <c r="C750" s="35">
        <v>142.19896999994913</v>
      </c>
      <c r="D750" s="35">
        <v>142.19896999994913</v>
      </c>
      <c r="E750" s="35">
        <v>127.52650403976439</v>
      </c>
      <c r="F750" s="34">
        <v>111.42504851023357</v>
      </c>
      <c r="G750" s="36">
        <v>13.599604805310568</v>
      </c>
      <c r="H750" s="34">
        <v>13.599604805310568</v>
      </c>
      <c r="I750" s="34">
        <v>3462.3623046875</v>
      </c>
      <c r="J750" s="35">
        <v>1134.6498891504616</v>
      </c>
      <c r="K750" s="35">
        <v>322.01127598804538</v>
      </c>
      <c r="L750" s="34">
        <v>611.97403717041016</v>
      </c>
      <c r="M750" s="34">
        <v>86.689641634623214</v>
      </c>
      <c r="N750" s="35">
        <v>24.273099657694502</v>
      </c>
      <c r="O750" s="35">
        <v>73.975160861545149</v>
      </c>
      <c r="P750" s="35">
        <v>300.52409100002717</v>
      </c>
      <c r="Q750" s="34">
        <v>10737.500366210938</v>
      </c>
      <c r="R750" s="34">
        <v>345.45615641276044</v>
      </c>
      <c r="U750" s="36">
        <v>26.792458428276909</v>
      </c>
      <c r="V750" s="38">
        <v>0.93405799211776841</v>
      </c>
      <c r="W750" s="36">
        <v>66.253216023282192</v>
      </c>
      <c r="X750" s="35">
        <v>4074.3363418579102</v>
      </c>
      <c r="Y750" s="34">
        <v>2005.7011395489931</v>
      </c>
      <c r="Z750" s="35">
        <v>2068.6352023089171</v>
      </c>
      <c r="AA750" s="34">
        <v>933.98531315845548</v>
      </c>
      <c r="AB750" s="34">
        <v>24.254111131032307</v>
      </c>
      <c r="AC750" s="34">
        <v>14.672465960184732</v>
      </c>
      <c r="AD750" s="34">
        <v>16.088275869687397</v>
      </c>
      <c r="AE750" s="39">
        <v>13.224403117905448</v>
      </c>
      <c r="AF750" s="39">
        <v>12.156963098040659</v>
      </c>
      <c r="AG750" s="39">
        <v>6.9002416283152588</v>
      </c>
      <c r="AH750" s="35">
        <v>3580.4377558373762</v>
      </c>
      <c r="AI750" s="35">
        <v>7840.255697990151</v>
      </c>
      <c r="AJ750" s="35">
        <v>11807.545889907587</v>
      </c>
      <c r="AK750" s="35">
        <v>2512.1689102406335</v>
      </c>
      <c r="AL750" s="35">
        <v>5165.0321283658132</v>
      </c>
      <c r="AM750" s="35">
        <v>9554.6589502795323</v>
      </c>
      <c r="AN750" s="38">
        <v>9.6286958429921021E-2</v>
      </c>
      <c r="AO750" s="38">
        <v>0.11852169579512667</v>
      </c>
      <c r="AP750" s="38">
        <v>0.10813139972196535</v>
      </c>
      <c r="AQ750" s="36">
        <v>23.236948983822206</v>
      </c>
      <c r="AR750" s="36">
        <v>12.825253630334451</v>
      </c>
      <c r="AS750" s="36">
        <v>14.962925698863442</v>
      </c>
      <c r="AT750" s="36">
        <v>19.737121254826196</v>
      </c>
      <c r="AU750" s="36">
        <v>83.764283282943381</v>
      </c>
      <c r="AV750" s="36">
        <v>403.14537537678984</v>
      </c>
      <c r="AW750" s="36">
        <v>128.28694170724</v>
      </c>
      <c r="AX750" s="36">
        <v>95.807847377024856</v>
      </c>
      <c r="AY750" s="36">
        <v>59.605497173290878</v>
      </c>
      <c r="AZ750" s="40">
        <v>0.99033779155583546</v>
      </c>
      <c r="BA750" s="40">
        <v>0.98567769589364573</v>
      </c>
      <c r="BB750" s="40">
        <v>0.96854685315678024</v>
      </c>
      <c r="BC750" s="40">
        <v>0.99214339403120178</v>
      </c>
      <c r="BD750" s="40">
        <v>0.98378242744649769</v>
      </c>
      <c r="BE750" s="40">
        <v>0.95780640863533961</v>
      </c>
      <c r="BF750" s="36">
        <v>124.62746975992357</v>
      </c>
      <c r="BG750" s="36">
        <v>101.24728573528739</v>
      </c>
      <c r="BH750" s="36">
        <v>110.97609048671522</v>
      </c>
      <c r="BJ750" s="41"/>
      <c r="BK750" s="41"/>
      <c r="BL750" s="35">
        <v>31.219999313354492</v>
      </c>
      <c r="BM750" s="35">
        <v>28.700000762939453</v>
      </c>
      <c r="BN750" s="35">
        <v>16.290000915527344</v>
      </c>
      <c r="BO750" s="35">
        <v>2435.1599464416504</v>
      </c>
      <c r="BP750" s="35">
        <v>1377.6000366210938</v>
      </c>
      <c r="BQ750" s="35">
        <v>390.96002197265625</v>
      </c>
      <c r="BR750" s="35">
        <v>4203.7200050354004</v>
      </c>
      <c r="BS750" s="34">
        <v>97.804423967997238</v>
      </c>
      <c r="BT750" s="35">
        <v>21</v>
      </c>
      <c r="BU750" s="35">
        <v>64</v>
      </c>
      <c r="BV750" s="35">
        <v>260</v>
      </c>
      <c r="BW750" s="35">
        <v>75</v>
      </c>
      <c r="BX750" s="37"/>
      <c r="BY750" s="40">
        <v>0.952623964152849</v>
      </c>
      <c r="CA750" s="38">
        <v>0.10529718499351393</v>
      </c>
      <c r="CB750" s="38">
        <v>0.1046750713380409</v>
      </c>
      <c r="CC750" s="36">
        <v>55.014852960904435</v>
      </c>
      <c r="CD750" s="36">
        <v>51.025128313020105</v>
      </c>
      <c r="CE750" s="35">
        <v>114.60741026573116</v>
      </c>
      <c r="CF750" s="36">
        <v>76.437153367835123</v>
      </c>
      <c r="CG750" s="42">
        <v>0.952623964152849</v>
      </c>
      <c r="CH750" s="35">
        <v>4036.5131861581872</v>
      </c>
      <c r="CI750" s="42">
        <v>0.97852363224480599</v>
      </c>
      <c r="CJ750" s="42">
        <v>0.98397396706075846</v>
      </c>
      <c r="CK750" s="43">
        <v>0.84979786011202307</v>
      </c>
      <c r="CM750" s="39"/>
      <c r="CN750" s="35"/>
      <c r="CO750" s="42">
        <v>0.97999651044829639</v>
      </c>
      <c r="CQ750" s="37">
        <v>0.93405799211776841</v>
      </c>
    </row>
    <row r="751" spans="1:95" ht="11.25" customHeight="1">
      <c r="A751" s="33">
        <v>43979</v>
      </c>
      <c r="B751" s="34">
        <v>165.03075981140137</v>
      </c>
      <c r="C751" s="35">
        <v>140.91741935412088</v>
      </c>
      <c r="D751" s="35">
        <v>140.91741935412088</v>
      </c>
      <c r="E751" s="35">
        <v>126.32217148939768</v>
      </c>
      <c r="F751" s="34">
        <v>110.38119347890218</v>
      </c>
      <c r="G751" s="36">
        <v>13.737365206082663</v>
      </c>
      <c r="H751" s="34">
        <v>13.737365206082663</v>
      </c>
      <c r="I751" s="34">
        <v>3449.9864095052085</v>
      </c>
      <c r="J751" s="35">
        <v>1130.5941876204067</v>
      </c>
      <c r="K751" s="35">
        <v>320.86027633854343</v>
      </c>
      <c r="L751" s="34">
        <v>609.22805023193359</v>
      </c>
      <c r="M751" s="34">
        <v>87.062817255655929</v>
      </c>
      <c r="N751" s="35">
        <v>24.377588831583662</v>
      </c>
      <c r="O751" s="35">
        <v>74.29360405815973</v>
      </c>
      <c r="P751" s="35">
        <v>301.81776648627391</v>
      </c>
      <c r="Q751" s="34">
        <v>10228.794474283854</v>
      </c>
      <c r="R751" s="34">
        <v>340.93657302856445</v>
      </c>
      <c r="U751" s="36">
        <v>26.785164585819945</v>
      </c>
      <c r="V751" s="38">
        <v>0.93431576558622231</v>
      </c>
      <c r="W751" s="36">
        <v>66.538418321604155</v>
      </c>
      <c r="X751" s="35">
        <v>4059.2144597371421</v>
      </c>
      <c r="Y751" s="34">
        <v>1998.5319455462584</v>
      </c>
      <c r="Z751" s="35">
        <v>2060.6825141908839</v>
      </c>
      <c r="AA751" s="34">
        <v>930.08832657047697</v>
      </c>
      <c r="AB751" s="34">
        <v>24.113340457280476</v>
      </c>
      <c r="AC751" s="34">
        <v>14.595247864723206</v>
      </c>
      <c r="AD751" s="34">
        <v>15.940052628517151</v>
      </c>
      <c r="AE751" s="39">
        <v>13.177133706898406</v>
      </c>
      <c r="AF751" s="39">
        <v>12.113509153075785</v>
      </c>
      <c r="AG751" s="39">
        <v>6.8755773501116453</v>
      </c>
      <c r="AH751" s="35">
        <v>3557.0671383628624</v>
      </c>
      <c r="AI751" s="35">
        <v>7790.647328754284</v>
      </c>
      <c r="AJ751" s="35">
        <v>11734.766319806638</v>
      </c>
      <c r="AK751" s="35">
        <v>2495.6874226963214</v>
      </c>
      <c r="AL751" s="35">
        <v>5131.7678653583871</v>
      </c>
      <c r="AM751" s="35">
        <v>9494.9310997859156</v>
      </c>
      <c r="AN751" s="38">
        <v>9.7033313104056496E-2</v>
      </c>
      <c r="AO751" s="38">
        <v>0.11964517712450953</v>
      </c>
      <c r="AP751" s="38">
        <v>0.10953277348161719</v>
      </c>
      <c r="AQ751" s="36">
        <v>23.232861752906096</v>
      </c>
      <c r="AR751" s="36">
        <v>12.833652966288904</v>
      </c>
      <c r="AS751" s="36">
        <v>14.921141071736194</v>
      </c>
      <c r="AT751" s="36">
        <v>19.887155702908331</v>
      </c>
      <c r="AU751" s="36">
        <v>84.390803088368884</v>
      </c>
      <c r="AV751" s="36">
        <v>406.08343381454966</v>
      </c>
      <c r="AW751" s="36">
        <v>126.88017520735475</v>
      </c>
      <c r="AX751" s="36">
        <v>94.595058909175478</v>
      </c>
      <c r="AY751" s="36">
        <v>58.648750611569064</v>
      </c>
      <c r="AZ751" s="40">
        <v>0.99023211456295024</v>
      </c>
      <c r="BA751" s="40">
        <v>0.98552280500455347</v>
      </c>
      <c r="BB751" s="40">
        <v>0.96821274811640501</v>
      </c>
      <c r="BC751" s="40">
        <v>0.99203139162298526</v>
      </c>
      <c r="BD751" s="40">
        <v>0.98355521814265168</v>
      </c>
      <c r="BE751" s="40">
        <v>0.95723155549557315</v>
      </c>
      <c r="BF751" s="36">
        <v>123.66886810441535</v>
      </c>
      <c r="BG751" s="36">
        <v>100.29656262293065</v>
      </c>
      <c r="BH751" s="36">
        <v>109.55625077834765</v>
      </c>
      <c r="BJ751" s="41"/>
      <c r="BK751" s="41"/>
      <c r="BL751" s="35">
        <v>31.219999313354492</v>
      </c>
      <c r="BM751" s="35">
        <v>28.700000762939453</v>
      </c>
      <c r="BN751" s="35">
        <v>16.290000915527344</v>
      </c>
      <c r="BO751" s="35">
        <v>2435.1599464416504</v>
      </c>
      <c r="BP751" s="35">
        <v>1377.6000366210938</v>
      </c>
      <c r="BQ751" s="35">
        <v>390.96002197265625</v>
      </c>
      <c r="BR751" s="35">
        <v>4203.7200050354004</v>
      </c>
      <c r="BS751" s="34">
        <v>96.627873102823898</v>
      </c>
      <c r="BT751" s="35">
        <v>21</v>
      </c>
      <c r="BU751" s="35">
        <v>64</v>
      </c>
      <c r="BV751" s="35">
        <v>260</v>
      </c>
      <c r="BW751" s="35">
        <v>75</v>
      </c>
      <c r="BX751" s="37"/>
      <c r="BY751" s="40">
        <v>0.95210451895683657</v>
      </c>
      <c r="CA751" s="38">
        <v>0.10626902325101117</v>
      </c>
      <c r="CB751" s="38">
        <v>0.10560593306050892</v>
      </c>
      <c r="CC751" s="36">
        <v>54.648640950520829</v>
      </c>
      <c r="CD751" s="36">
        <v>50.987655790931193</v>
      </c>
      <c r="CE751" s="35">
        <v>113.29357465700306</v>
      </c>
      <c r="CF751" s="36">
        <v>77.009006586448834</v>
      </c>
      <c r="CG751" s="42">
        <v>0.95210451895683657</v>
      </c>
      <c r="CH751" s="35">
        <v>4010.5097630297878</v>
      </c>
      <c r="CI751" s="42">
        <v>0.97829133392013412</v>
      </c>
      <c r="CJ751" s="42">
        <v>0.98375104232889266</v>
      </c>
      <c r="CK751" s="43">
        <v>0.84991479108216794</v>
      </c>
      <c r="CM751" s="39"/>
      <c r="CN751" s="35"/>
      <c r="CO751" s="42">
        <v>0.97984685731000376</v>
      </c>
      <c r="CQ751" s="37">
        <v>0.93431576558622231</v>
      </c>
    </row>
    <row r="752" spans="1:95" ht="11.25" customHeight="1">
      <c r="A752" s="33">
        <v>43978</v>
      </c>
      <c r="B752" s="34">
        <v>162.86555099487305</v>
      </c>
      <c r="C752" s="35">
        <v>138.78723708788553</v>
      </c>
      <c r="D752" s="35">
        <v>138.78723708788553</v>
      </c>
      <c r="E752" s="35">
        <v>124.11193140347798</v>
      </c>
      <c r="F752" s="34">
        <v>108.07712904612224</v>
      </c>
      <c r="G752" s="36">
        <v>13.680451472600302</v>
      </c>
      <c r="H752" s="34">
        <v>13.680451472600302</v>
      </c>
      <c r="I752" s="34">
        <v>3444.5477905273438</v>
      </c>
      <c r="J752" s="35">
        <v>1128.8118991487436</v>
      </c>
      <c r="K752" s="35">
        <v>320.35446658134271</v>
      </c>
      <c r="L752" s="34">
        <v>609.0557759602865</v>
      </c>
      <c r="M752" s="34">
        <v>78.326058387756348</v>
      </c>
      <c r="N752" s="35">
        <v>21.931296348571781</v>
      </c>
      <c r="O752" s="35">
        <v>66.838236490885421</v>
      </c>
      <c r="P752" s="35">
        <v>271.53033574422199</v>
      </c>
      <c r="Q752" s="34">
        <v>9389.1661376953125</v>
      </c>
      <c r="R752" s="34">
        <v>335.66238784790039</v>
      </c>
      <c r="U752" s="36">
        <v>26.782811306141046</v>
      </c>
      <c r="V752" s="38">
        <v>0.9343989512729689</v>
      </c>
      <c r="W752" s="36">
        <v>59.861284102293993</v>
      </c>
      <c r="X752" s="35">
        <v>4053.6035664876304</v>
      </c>
      <c r="Y752" s="34">
        <v>1995.3814247972575</v>
      </c>
      <c r="Z752" s="35">
        <v>2058.2221416903731</v>
      </c>
      <c r="AA752" s="34">
        <v>929.41024254162926</v>
      </c>
      <c r="AB752" s="34">
        <v>24.078313906987507</v>
      </c>
      <c r="AC752" s="34">
        <v>14.675305684407553</v>
      </c>
      <c r="AD752" s="34">
        <v>16.067894419034321</v>
      </c>
      <c r="AE752" s="39">
        <v>13.156361042619279</v>
      </c>
      <c r="AF752" s="39">
        <v>12.094413205165111</v>
      </c>
      <c r="AG752" s="39">
        <v>6.8647385696002008</v>
      </c>
      <c r="AH752" s="35">
        <v>3443.3679054222766</v>
      </c>
      <c r="AI752" s="35">
        <v>7544.3199862767151</v>
      </c>
      <c r="AJ752" s="35">
        <v>11369.701406198701</v>
      </c>
      <c r="AK752" s="35">
        <v>2415.538224274143</v>
      </c>
      <c r="AL752" s="35">
        <v>4968.5072080192749</v>
      </c>
      <c r="AM752" s="35">
        <v>9196.967120832187</v>
      </c>
      <c r="AN752" s="38">
        <v>9.8206545900653835E-2</v>
      </c>
      <c r="AO752" s="38">
        <v>0.12117640508693708</v>
      </c>
      <c r="AP752" s="38">
        <v>0.11100102435729324</v>
      </c>
      <c r="AQ752" s="36">
        <v>23.24508439789275</v>
      </c>
      <c r="AR752" s="36">
        <v>12.924386650200207</v>
      </c>
      <c r="AS752" s="36">
        <v>15.053283040637865</v>
      </c>
      <c r="AT752" s="36">
        <v>18.457632778149776</v>
      </c>
      <c r="AU752" s="36">
        <v>78.300268217169076</v>
      </c>
      <c r="AV752" s="36">
        <v>376.60797104017331</v>
      </c>
      <c r="AW752" s="36">
        <v>125.17790792915112</v>
      </c>
      <c r="AX752" s="36">
        <v>93.260787915439522</v>
      </c>
      <c r="AY752" s="36">
        <v>57.786894826759983</v>
      </c>
      <c r="AZ752" s="40">
        <v>0.99092074133699037</v>
      </c>
      <c r="BA752" s="40">
        <v>0.98654762211414182</v>
      </c>
      <c r="BB752" s="40">
        <v>0.9704761001994695</v>
      </c>
      <c r="BC752" s="40">
        <v>0.99235879085138634</v>
      </c>
      <c r="BD752" s="40">
        <v>0.98424068539323228</v>
      </c>
      <c r="BE752" s="40">
        <v>0.95905085164574377</v>
      </c>
      <c r="BF752" s="36">
        <v>122.19144752468182</v>
      </c>
      <c r="BG752" s="36">
        <v>99.029179743289887</v>
      </c>
      <c r="BH752" s="36">
        <v>108.10711044768433</v>
      </c>
      <c r="BJ752" s="41"/>
      <c r="BK752" s="41"/>
      <c r="BL752" s="35">
        <v>31.219999313354492</v>
      </c>
      <c r="BM752" s="35">
        <v>28.700000762939453</v>
      </c>
      <c r="BN752" s="35">
        <v>16.290000915527344</v>
      </c>
      <c r="BO752" s="35">
        <v>2435.1599464416504</v>
      </c>
      <c r="BP752" s="35">
        <v>1377.6000366210938</v>
      </c>
      <c r="BQ752" s="35">
        <v>390.96002197265625</v>
      </c>
      <c r="BR752" s="35">
        <v>4203.7200050354004</v>
      </c>
      <c r="BS752" s="34">
        <v>94.329318682352707</v>
      </c>
      <c r="BT752" s="35">
        <v>21</v>
      </c>
      <c r="BU752" s="35">
        <v>64</v>
      </c>
      <c r="BV752" s="35">
        <v>260</v>
      </c>
      <c r="BW752" s="35">
        <v>75</v>
      </c>
      <c r="BX752" s="37"/>
      <c r="BY752" s="40">
        <v>0.95547555779228643</v>
      </c>
      <c r="CA752" s="38">
        <v>0.10760401739332678</v>
      </c>
      <c r="CB752" s="38">
        <v>0.1069239220319961</v>
      </c>
      <c r="CC752" s="36">
        <v>54.821514010429382</v>
      </c>
      <c r="CD752" s="36">
        <v>51.222754088730824</v>
      </c>
      <c r="CE752" s="35">
        <v>111.93569048471578</v>
      </c>
      <c r="CF752" s="36">
        <v>71.45221184007282</v>
      </c>
      <c r="CG752" s="42">
        <v>0.95547555779228643</v>
      </c>
      <c r="CH752" s="35">
        <v>3882.8666259078304</v>
      </c>
      <c r="CI752" s="42">
        <v>0.97982777521505948</v>
      </c>
      <c r="CJ752" s="42">
        <v>0.98443172683187419</v>
      </c>
      <c r="CK752" s="43">
        <v>0.84974954605932973</v>
      </c>
      <c r="CM752" s="39"/>
      <c r="CN752" s="35"/>
      <c r="CO752" s="42">
        <v>0.9813010622450723</v>
      </c>
      <c r="CQ752" s="37">
        <v>0.9343989512729689</v>
      </c>
    </row>
    <row r="753" spans="1:95" ht="11.25" customHeight="1">
      <c r="A753" s="33">
        <v>43977</v>
      </c>
      <c r="B753" s="34">
        <v>160.06834920247397</v>
      </c>
      <c r="C753" s="35">
        <v>135.71270322799683</v>
      </c>
      <c r="D753" s="35">
        <v>135.71270322799683</v>
      </c>
      <c r="E753" s="35">
        <v>120.66939119497935</v>
      </c>
      <c r="F753" s="34">
        <v>104.17809963226318</v>
      </c>
      <c r="G753" s="36">
        <v>13.553069790204367</v>
      </c>
      <c r="H753" s="34">
        <v>13.553069790204367</v>
      </c>
      <c r="I753" s="34">
        <v>3456.0841979980469</v>
      </c>
      <c r="J753" s="35">
        <v>1190.0126469289903</v>
      </c>
      <c r="K753" s="35">
        <v>126.39719969105838</v>
      </c>
      <c r="L753" s="34">
        <v>610.07069142659509</v>
      </c>
      <c r="M753" s="34">
        <v>78.271186192830399</v>
      </c>
      <c r="N753" s="35">
        <v>24.746757042713654</v>
      </c>
      <c r="O753" s="35">
        <v>90.006761697622451</v>
      </c>
      <c r="P753" s="35">
        <v>492.89417120126575</v>
      </c>
      <c r="Q753" s="34">
        <v>8563.1953735351563</v>
      </c>
      <c r="R753" s="34">
        <v>330.70248413085938</v>
      </c>
      <c r="U753" s="36">
        <v>26.742572431211116</v>
      </c>
      <c r="V753" s="38">
        <v>0.93582269750793678</v>
      </c>
      <c r="W753" s="36">
        <v>64.338602967502865</v>
      </c>
      <c r="X753" s="35">
        <v>4066.1548894246421</v>
      </c>
      <c r="Y753" s="34">
        <v>2139.6743513779984</v>
      </c>
      <c r="Z753" s="35">
        <v>1926.4805380466439</v>
      </c>
      <c r="AA753" s="34">
        <v>736.46789111765349</v>
      </c>
      <c r="AB753" s="34">
        <v>24.355645974477131</v>
      </c>
      <c r="AC753" s="34">
        <v>15.043312033017477</v>
      </c>
      <c r="AD753" s="34">
        <v>16.39216673374176</v>
      </c>
      <c r="AE753" s="39">
        <v>14.10774297611867</v>
      </c>
      <c r="AF753" s="39">
        <v>12.750135502810611</v>
      </c>
      <c r="AG753" s="39">
        <v>2.7085114219512509</v>
      </c>
      <c r="AH753" s="35">
        <v>3394.7034365468653</v>
      </c>
      <c r="AI753" s="35">
        <v>8734.5571963172661</v>
      </c>
      <c r="AJ753" s="35">
        <v>10442.102144487166</v>
      </c>
      <c r="AK753" s="35">
        <v>2293.5439708873241</v>
      </c>
      <c r="AL753" s="35">
        <v>5247.8055602632357</v>
      </c>
      <c r="AM753" s="35">
        <v>9537.5674565124809</v>
      </c>
      <c r="AN753" s="38">
        <v>0.1073418454611203</v>
      </c>
      <c r="AO753" s="38">
        <v>0.13429378412010645</v>
      </c>
      <c r="AP753" s="38">
        <v>4.7247224568530539E-2</v>
      </c>
      <c r="AQ753" s="36">
        <v>24.217781872184073</v>
      </c>
      <c r="AR753" s="36">
        <v>15.743919232573296</v>
      </c>
      <c r="AS753" s="36">
        <v>18.754793227470614</v>
      </c>
      <c r="AT753" s="36">
        <v>23.556991426616886</v>
      </c>
      <c r="AU753" s="36">
        <v>105.40296380113953</v>
      </c>
      <c r="AV753" s="36">
        <v>260.49521223597156</v>
      </c>
      <c r="AW753" s="36">
        <v>122.99347035580799</v>
      </c>
      <c r="AX753" s="36">
        <v>88.848983428455668</v>
      </c>
      <c r="AY753" s="36">
        <v>53.647309196860824</v>
      </c>
      <c r="AZ753" s="40">
        <v>0.98921025393154338</v>
      </c>
      <c r="BA753" s="40">
        <v>0.98284868586230412</v>
      </c>
      <c r="BB753" s="40">
        <v>0.94832076696194634</v>
      </c>
      <c r="BC753" s="40">
        <v>0.98972899943247949</v>
      </c>
      <c r="BD753" s="40">
        <v>0.97991484962795528</v>
      </c>
      <c r="BE753" s="40">
        <v>0.97268745794735123</v>
      </c>
      <c r="BF753" s="36">
        <v>111.79237648142032</v>
      </c>
      <c r="BG753" s="36">
        <v>89.356332302526582</v>
      </c>
      <c r="BH753" s="36">
        <v>253.98317275958499</v>
      </c>
      <c r="BJ753" s="41"/>
      <c r="BK753" s="41"/>
      <c r="BL753" s="35">
        <v>32.439165194829307</v>
      </c>
      <c r="BM753" s="35">
        <v>29.31749979654948</v>
      </c>
      <c r="BN753" s="35">
        <v>6.2279167970021563</v>
      </c>
      <c r="BO753" s="35">
        <v>2530.2548851966858</v>
      </c>
      <c r="BP753" s="35">
        <v>1407.239990234375</v>
      </c>
      <c r="BQ753" s="35">
        <v>149.47000312805176</v>
      </c>
      <c r="BR753" s="35">
        <v>4086.9648785591125</v>
      </c>
      <c r="BS753" s="34">
        <v>90.658923149108887</v>
      </c>
      <c r="BT753" s="35">
        <v>20.208333333333332</v>
      </c>
      <c r="BU753" s="35">
        <v>73.5</v>
      </c>
      <c r="BV753" s="35">
        <v>402.5</v>
      </c>
      <c r="BW753" s="35">
        <v>63.916666666666664</v>
      </c>
      <c r="BX753" s="37"/>
      <c r="BY753" s="40">
        <v>0.95172556017258469</v>
      </c>
      <c r="CA753" s="38">
        <v>0.1063513264891815</v>
      </c>
      <c r="CB753" s="38">
        <v>0.11442424121997</v>
      </c>
      <c r="CC753" s="36">
        <v>55.791124741236366</v>
      </c>
      <c r="CD753" s="36">
        <v>58.716494332227981</v>
      </c>
      <c r="CE753" s="35">
        <v>110.85674038891344</v>
      </c>
      <c r="CF753" s="36">
        <v>77.914138099614163</v>
      </c>
      <c r="CG753" s="42">
        <v>0.95172556017258469</v>
      </c>
      <c r="CH753" s="35">
        <v>3575.6981902029202</v>
      </c>
      <c r="CI753" s="42">
        <v>0.97811023693015076</v>
      </c>
      <c r="CJ753" s="42">
        <v>0.98386182485741125</v>
      </c>
      <c r="CK753" s="43">
        <v>0.84996373526909108</v>
      </c>
      <c r="CM753" s="39"/>
      <c r="CN753" s="35"/>
      <c r="CO753" s="42">
        <v>0.97960998573683844</v>
      </c>
      <c r="CQ753" s="37">
        <v>0.93582269750793678</v>
      </c>
    </row>
    <row r="754" spans="1:95" ht="11.25" customHeight="1">
      <c r="A754" s="33">
        <v>43976</v>
      </c>
      <c r="B754" s="34">
        <v>161.11670091417102</v>
      </c>
      <c r="C754" s="35">
        <v>136.53382025824655</v>
      </c>
      <c r="D754" s="35">
        <v>136.53382025824655</v>
      </c>
      <c r="E754" s="35">
        <v>121.26801300048831</v>
      </c>
      <c r="F754" s="34">
        <v>104.57456885443793</v>
      </c>
      <c r="G754" s="36">
        <v>13.494498888651529</v>
      </c>
      <c r="H754" s="34">
        <v>13.494498888651529</v>
      </c>
      <c r="I754" s="34">
        <v>3481.1514214409722</v>
      </c>
      <c r="J754" s="35">
        <v>1214.4174454187528</v>
      </c>
      <c r="K754" s="35">
        <v>73.738372277068066</v>
      </c>
      <c r="L754" s="34">
        <v>613.97553846571179</v>
      </c>
      <c r="M754" s="34">
        <v>93.296169704861114</v>
      </c>
      <c r="N754" s="35">
        <v>30.588908099954462</v>
      </c>
      <c r="O754" s="35">
        <v>116.23785077982697</v>
      </c>
      <c r="P754" s="35">
        <v>672.9559781989982</v>
      </c>
      <c r="Q754" s="34">
        <v>8843.9029947916661</v>
      </c>
      <c r="R754" s="34">
        <v>334.56981404622394</v>
      </c>
      <c r="U754" s="36">
        <v>26.631482442220051</v>
      </c>
      <c r="V754" s="38">
        <v>0.93976659006933272</v>
      </c>
      <c r="W754" s="36">
        <v>74.074713225586976</v>
      </c>
      <c r="X754" s="35">
        <v>4095.1269599066841</v>
      </c>
      <c r="Y754" s="34">
        <v>2192.9956037451516</v>
      </c>
      <c r="Z754" s="35">
        <v>1902.1313561615327</v>
      </c>
      <c r="AA754" s="34">
        <v>687.71391074277983</v>
      </c>
      <c r="AB754" s="34">
        <v>24.58288065592448</v>
      </c>
      <c r="AC754" s="34">
        <v>15.265807257758247</v>
      </c>
      <c r="AD754" s="34">
        <v>16.633282343546551</v>
      </c>
      <c r="AE754" s="39">
        <v>14.459311673044956</v>
      </c>
      <c r="AF754" s="39">
        <v>13.011615486629495</v>
      </c>
      <c r="AG754" s="39">
        <v>1.5801079773657443</v>
      </c>
      <c r="AH754" s="35">
        <v>3460.1132759123329</v>
      </c>
      <c r="AI754" s="35">
        <v>9364.9824201207812</v>
      </c>
      <c r="AJ754" s="35">
        <v>10408.893523188843</v>
      </c>
      <c r="AK754" s="35">
        <v>2314.5519796755111</v>
      </c>
      <c r="AL754" s="35">
        <v>5463.9296839740382</v>
      </c>
      <c r="AM754" s="35">
        <v>9868.5575159329055</v>
      </c>
      <c r="AN754" s="38">
        <v>0.10966245055119724</v>
      </c>
      <c r="AO754" s="38">
        <v>0.13790642881278614</v>
      </c>
      <c r="AP754" s="38">
        <v>2.7782347229875007E-2</v>
      </c>
      <c r="AQ754" s="36">
        <v>24.415472673319826</v>
      </c>
      <c r="AR754" s="36">
        <v>16.657989030851468</v>
      </c>
      <c r="AS754" s="36">
        <v>20.022624499821084</v>
      </c>
      <c r="AT754" s="36">
        <v>29.697654016417676</v>
      </c>
      <c r="AU754" s="36">
        <v>133.98023597255303</v>
      </c>
      <c r="AV754" s="36">
        <v>201.37204750793617</v>
      </c>
      <c r="AW754" s="36">
        <v>123.91094633967948</v>
      </c>
      <c r="AX754" s="36">
        <v>88.667958574744844</v>
      </c>
      <c r="AY754" s="36">
        <v>53.448784350142056</v>
      </c>
      <c r="AZ754" s="40">
        <v>0.98678409110334908</v>
      </c>
      <c r="BA754" s="40">
        <v>0.97872632747804977</v>
      </c>
      <c r="BB754" s="40">
        <v>0.93180807051967807</v>
      </c>
      <c r="BC754" s="40">
        <v>0.98716915658961302</v>
      </c>
      <c r="BD754" s="40">
        <v>0.97547914345136555</v>
      </c>
      <c r="BE754" s="40">
        <v>0.97959458135772959</v>
      </c>
      <c r="BF754" s="36">
        <v>109.42669929118222</v>
      </c>
      <c r="BG754" s="36">
        <v>87.015522795463809</v>
      </c>
      <c r="BH754" s="36">
        <v>431.92894756912835</v>
      </c>
      <c r="BJ754" s="41"/>
      <c r="BK754" s="41"/>
      <c r="BL754" s="35">
        <v>32.759998321533203</v>
      </c>
      <c r="BM754" s="35">
        <v>29.479999542236328</v>
      </c>
      <c r="BN754" s="35">
        <v>3.5799999237060547</v>
      </c>
      <c r="BO754" s="35">
        <v>2555.2798690795898</v>
      </c>
      <c r="BP754" s="35">
        <v>1415.0399780273438</v>
      </c>
      <c r="BQ754" s="35">
        <v>85.919998168945313</v>
      </c>
      <c r="BR754" s="35">
        <v>4056.2398452758789</v>
      </c>
      <c r="BS754" s="34">
        <v>91.023189968532989</v>
      </c>
      <c r="BT754" s="35">
        <v>20</v>
      </c>
      <c r="BU754" s="35">
        <v>76</v>
      </c>
      <c r="BV754" s="35">
        <v>440</v>
      </c>
      <c r="BW754" s="35">
        <v>61</v>
      </c>
      <c r="BX754" s="37"/>
      <c r="BY754" s="40">
        <v>0.94253593798905633</v>
      </c>
      <c r="CA754" s="38">
        <v>0.10559970706349413</v>
      </c>
      <c r="CB754" s="38">
        <v>0.11778110756049515</v>
      </c>
      <c r="CC754" s="36">
        <v>56.481970257229278</v>
      </c>
      <c r="CD754" s="36">
        <v>61.096086203992378</v>
      </c>
      <c r="CE754" s="35">
        <v>111.75630988743482</v>
      </c>
      <c r="CF754" s="36">
        <v>94.003064921444135</v>
      </c>
      <c r="CG754" s="42">
        <v>0.94253593798905633</v>
      </c>
      <c r="CH754" s="35">
        <v>3573.2387669669533</v>
      </c>
      <c r="CI754" s="42">
        <v>0.97389030630492868</v>
      </c>
      <c r="CJ754" s="42">
        <v>0.9822164203482725</v>
      </c>
      <c r="CK754" s="43">
        <v>0.85007167189763944</v>
      </c>
      <c r="CM754" s="39"/>
      <c r="CN754" s="35"/>
      <c r="CO754" s="42">
        <v>0.97539953747446206</v>
      </c>
      <c r="CQ754" s="37">
        <v>0.93976659006933272</v>
      </c>
    </row>
    <row r="755" spans="1:95" ht="11.25" customHeight="1">
      <c r="A755" s="33">
        <v>43975</v>
      </c>
      <c r="B755" s="34">
        <v>184.09303131103516</v>
      </c>
      <c r="C755" s="35">
        <v>161.07965726852419</v>
      </c>
      <c r="D755" s="35">
        <v>161.07965726852419</v>
      </c>
      <c r="E755" s="35">
        <v>149.69613327980042</v>
      </c>
      <c r="F755" s="34">
        <v>137.19563446044921</v>
      </c>
      <c r="G755" s="36">
        <v>13.81275200843811</v>
      </c>
      <c r="H755" s="34">
        <v>13.81275200843811</v>
      </c>
      <c r="I755" s="34">
        <v>3431.6126953124999</v>
      </c>
      <c r="J755" s="35">
        <v>1198.9025249208989</v>
      </c>
      <c r="K755" s="35">
        <v>82.180835616192553</v>
      </c>
      <c r="L755" s="34">
        <v>606.34005737304688</v>
      </c>
      <c r="M755" s="34">
        <v>54.134778785705564</v>
      </c>
      <c r="N755" s="35">
        <v>16.956861013533459</v>
      </c>
      <c r="O755" s="35">
        <v>61.214268258855782</v>
      </c>
      <c r="P755" s="35">
        <v>257.0660129651672</v>
      </c>
      <c r="Q755" s="34">
        <v>8771.9102539062496</v>
      </c>
      <c r="R755" s="34">
        <v>377.71036376953123</v>
      </c>
      <c r="U755" s="36">
        <v>26.510400065669312</v>
      </c>
      <c r="V755" s="38">
        <v>0.94408751789934775</v>
      </c>
      <c r="W755" s="36">
        <v>38.169245540139009</v>
      </c>
      <c r="X755" s="35">
        <v>4037.9527526855468</v>
      </c>
      <c r="Y755" s="34">
        <v>2150.5293347754086</v>
      </c>
      <c r="Z755" s="35">
        <v>1887.4234179101384</v>
      </c>
      <c r="AA755" s="34">
        <v>688.52089298923943</v>
      </c>
      <c r="AB755" s="34">
        <v>23.013374042510986</v>
      </c>
      <c r="AC755" s="34">
        <v>11.383523988723756</v>
      </c>
      <c r="AD755" s="34">
        <v>12.519924020767212</v>
      </c>
      <c r="AE755" s="39">
        <v>14.179314295222474</v>
      </c>
      <c r="AF755" s="39">
        <v>12.84538419558106</v>
      </c>
      <c r="AG755" s="39">
        <v>1.7610179060612692</v>
      </c>
      <c r="AH755" s="35">
        <v>3516.7738231047811</v>
      </c>
      <c r="AI755" s="35">
        <v>9533.844790018873</v>
      </c>
      <c r="AJ755" s="35">
        <v>10791.181201252857</v>
      </c>
      <c r="AK755" s="35">
        <v>2354.6185387539681</v>
      </c>
      <c r="AL755" s="35">
        <v>5557.1863210906604</v>
      </c>
      <c r="AM755" s="35">
        <v>10136.566217708385</v>
      </c>
      <c r="AN755" s="38">
        <v>9.101191692475788E-2</v>
      </c>
      <c r="AO755" s="38">
        <v>0.10628981814702429</v>
      </c>
      <c r="AP755" s="38">
        <v>2.0720906741134575E-2</v>
      </c>
      <c r="AQ755" s="36">
        <v>23.273832425339599</v>
      </c>
      <c r="AR755" s="36">
        <v>12.522341562466593</v>
      </c>
      <c r="AS755" s="36">
        <v>15.190466551525923</v>
      </c>
      <c r="AT755" s="36">
        <v>15.942259461725946</v>
      </c>
      <c r="AU755" s="36">
        <v>68.802481955007451</v>
      </c>
      <c r="AV755" s="36">
        <v>83.847335804131347</v>
      </c>
      <c r="AW755" s="36">
        <v>147.08528389263938</v>
      </c>
      <c r="AX755" s="36">
        <v>114.09528300156516</v>
      </c>
      <c r="AY755" s="36">
        <v>80.235630837970618</v>
      </c>
      <c r="AZ755" s="40">
        <v>0.99279846789004444</v>
      </c>
      <c r="BA755" s="40">
        <v>0.98898466513052929</v>
      </c>
      <c r="BB755" s="40">
        <v>0.97463973426069284</v>
      </c>
      <c r="BC755" s="40">
        <v>0.99322936637109704</v>
      </c>
      <c r="BD755" s="40">
        <v>0.98761918748452115</v>
      </c>
      <c r="BE755" s="40">
        <v>0.99172823084234851</v>
      </c>
      <c r="BF755" s="36">
        <v>131.85086530943786</v>
      </c>
      <c r="BG755" s="36">
        <v>112.89886660076061</v>
      </c>
      <c r="BH755" s="36">
        <v>579.12523568179233</v>
      </c>
      <c r="BJ755" s="41"/>
      <c r="BK755" s="41"/>
      <c r="BL755" s="35">
        <v>32.037999916076657</v>
      </c>
      <c r="BM755" s="35">
        <v>29.023999977111817</v>
      </c>
      <c r="BN755" s="35">
        <v>3.9789999961853026</v>
      </c>
      <c r="BO755" s="35">
        <v>2498.9639934539791</v>
      </c>
      <c r="BP755" s="35">
        <v>1393.1519989013673</v>
      </c>
      <c r="BQ755" s="35">
        <v>95.49599990844726</v>
      </c>
      <c r="BR755" s="35">
        <v>3987.6119922637936</v>
      </c>
      <c r="BS755" s="34">
        <v>123.38014984130859</v>
      </c>
      <c r="BT755" s="35">
        <v>20</v>
      </c>
      <c r="BU755" s="35">
        <v>72.2</v>
      </c>
      <c r="BV755" s="35">
        <v>303.2</v>
      </c>
      <c r="BW755" s="35">
        <v>63.85</v>
      </c>
      <c r="BX755" s="37"/>
      <c r="BY755" s="40">
        <v>0.96724750400913273</v>
      </c>
      <c r="CA755" s="38">
        <v>8.4654283686503393E-2</v>
      </c>
      <c r="CB755" s="38">
        <v>9.4666216378423013E-2</v>
      </c>
      <c r="CC755" s="36">
        <v>46.916822052001955</v>
      </c>
      <c r="CD755" s="36">
        <v>50.986640539332114</v>
      </c>
      <c r="CE755" s="35">
        <v>136.42540265698224</v>
      </c>
      <c r="CF755" s="36">
        <v>52.737480403320319</v>
      </c>
      <c r="CG755" s="42">
        <v>0.96724750400913273</v>
      </c>
      <c r="CH755" s="35">
        <v>3659.863029068998</v>
      </c>
      <c r="CI755" s="42">
        <v>0.98520852328195552</v>
      </c>
      <c r="CJ755" s="42">
        <v>0.99119392744279311</v>
      </c>
      <c r="CK755" s="43">
        <v>0.84983973451155803</v>
      </c>
      <c r="CM755" s="39"/>
      <c r="CN755" s="35"/>
      <c r="CO755" s="42">
        <v>0.98619867967669628</v>
      </c>
      <c r="CQ755" s="37">
        <v>0.94408751789934775</v>
      </c>
    </row>
    <row r="756" spans="1:95" ht="11.25" customHeight="1">
      <c r="A756" s="33">
        <v>43974</v>
      </c>
      <c r="B756" s="34">
        <v>186.90587679545084</v>
      </c>
      <c r="C756" s="35">
        <v>163.95629517237344</v>
      </c>
      <c r="D756" s="35">
        <v>163.95629517237344</v>
      </c>
      <c r="E756" s="35">
        <v>152.6615919669469</v>
      </c>
      <c r="F756" s="34">
        <v>140.15710576375326</v>
      </c>
      <c r="G756" s="36">
        <v>13.975673834482828</v>
      </c>
      <c r="H756" s="34">
        <v>13.975673834482828</v>
      </c>
      <c r="I756" s="34">
        <v>3436.3956197102866</v>
      </c>
      <c r="J756" s="35">
        <v>1184.1363253017985</v>
      </c>
      <c r="K756" s="35">
        <v>92.642244511520502</v>
      </c>
      <c r="L756" s="34">
        <v>607.11475880940759</v>
      </c>
      <c r="M756" s="34">
        <v>58.065866311391197</v>
      </c>
      <c r="N756" s="35">
        <v>18.14558322230975</v>
      </c>
      <c r="O756" s="35">
        <v>65.324099600315094</v>
      </c>
      <c r="P756" s="35">
        <v>268.55463169018429</v>
      </c>
      <c r="Q756" s="34">
        <v>9317.4991861979161</v>
      </c>
      <c r="R756" s="34">
        <v>384.61427688598633</v>
      </c>
      <c r="U756" s="36">
        <v>26.307364569769966</v>
      </c>
      <c r="V756" s="38">
        <v>0.95138557166777848</v>
      </c>
      <c r="W756" s="36">
        <v>41.153484541822458</v>
      </c>
      <c r="X756" s="35">
        <v>4043.5103785196943</v>
      </c>
      <c r="Y756" s="34">
        <v>2159.6170498969677</v>
      </c>
      <c r="Z756" s="35">
        <v>1883.8933286227266</v>
      </c>
      <c r="AA756" s="34">
        <v>699.75700332092811</v>
      </c>
      <c r="AB756" s="34">
        <v>22.949581623077393</v>
      </c>
      <c r="AC756" s="34">
        <v>11.294703205426535</v>
      </c>
      <c r="AD756" s="34">
        <v>12.557504693667093</v>
      </c>
      <c r="AE756" s="39">
        <v>14.239233296023963</v>
      </c>
      <c r="AF756" s="39">
        <v>12.687174913947841</v>
      </c>
      <c r="AG756" s="39">
        <v>1.9851909538182966</v>
      </c>
      <c r="AH756" s="35">
        <v>3716.2212405759005</v>
      </c>
      <c r="AI756" s="35">
        <v>9894.3086395625305</v>
      </c>
      <c r="AJ756" s="35">
        <v>11363.143721341537</v>
      </c>
      <c r="AK756" s="35">
        <v>2483.7597147503743</v>
      </c>
      <c r="AL756" s="35">
        <v>5828.1079804626224</v>
      </c>
      <c r="AM756" s="35">
        <v>10594.862905248223</v>
      </c>
      <c r="AN756" s="38">
        <v>9.0841833388376522E-2</v>
      </c>
      <c r="AO756" s="38">
        <v>0.10448808034137858</v>
      </c>
      <c r="AP756" s="38">
        <v>2.3374160369866143E-2</v>
      </c>
      <c r="AQ756" s="36">
        <v>23.197410520209857</v>
      </c>
      <c r="AR756" s="36">
        <v>12.369089781059367</v>
      </c>
      <c r="AS756" s="36">
        <v>15.026505967640599</v>
      </c>
      <c r="AT756" s="36">
        <v>16.366733314470217</v>
      </c>
      <c r="AU756" s="36">
        <v>69.68100049058414</v>
      </c>
      <c r="AV756" s="36">
        <v>95.204087303504195</v>
      </c>
      <c r="AW756" s="36">
        <v>149.127341491789</v>
      </c>
      <c r="AX756" s="36">
        <v>115.51935033086581</v>
      </c>
      <c r="AY756" s="36">
        <v>80.802133663077043</v>
      </c>
      <c r="AZ756" s="40">
        <v>0.99269430810293446</v>
      </c>
      <c r="BA756" s="40">
        <v>0.98879154267228764</v>
      </c>
      <c r="BB756" s="40">
        <v>0.97465237312724895</v>
      </c>
      <c r="BC756" s="40">
        <v>0.99341050053381863</v>
      </c>
      <c r="BD756" s="40">
        <v>0.98804397572519709</v>
      </c>
      <c r="BE756" s="40">
        <v>0.99101412749226381</v>
      </c>
      <c r="BF756" s="36">
        <v>132.09773022409559</v>
      </c>
      <c r="BG756" s="36">
        <v>114.84563560546007</v>
      </c>
      <c r="BH756" s="36">
        <v>513.38742483645933</v>
      </c>
      <c r="BJ756" s="41"/>
      <c r="BK756" s="41"/>
      <c r="BL756" s="35">
        <v>32.875</v>
      </c>
      <c r="BM756" s="35">
        <v>29.291666666666668</v>
      </c>
      <c r="BN756" s="35">
        <v>4.583333333333333</v>
      </c>
      <c r="BO756" s="35">
        <v>2564.25</v>
      </c>
      <c r="BP756" s="35">
        <v>1406</v>
      </c>
      <c r="BQ756" s="35">
        <v>110</v>
      </c>
      <c r="BR756" s="35">
        <v>4080.25</v>
      </c>
      <c r="BS756" s="34">
        <v>126.1398770014445</v>
      </c>
      <c r="BT756" s="35">
        <v>20</v>
      </c>
      <c r="BU756" s="35">
        <v>72</v>
      </c>
      <c r="BV756" s="35">
        <v>296</v>
      </c>
      <c r="BW756" s="35">
        <v>64</v>
      </c>
      <c r="BX756" s="37"/>
      <c r="BY756" s="40">
        <v>0.96664987688540138</v>
      </c>
      <c r="CA756" s="38">
        <v>8.4413804730375519E-2</v>
      </c>
      <c r="CB756" s="38">
        <v>9.3725279055648078E-2</v>
      </c>
      <c r="CC756" s="36">
        <v>46.801789522171021</v>
      </c>
      <c r="CD756" s="36">
        <v>50.593006268909818</v>
      </c>
      <c r="CE756" s="35">
        <v>137.92186517770921</v>
      </c>
      <c r="CF756" s="36">
        <v>54.196458768799737</v>
      </c>
      <c r="CG756" s="42">
        <v>0.96664987688540138</v>
      </c>
      <c r="CH756" s="35">
        <v>3854.8460483196868</v>
      </c>
      <c r="CI756" s="42">
        <v>0.98493691691352969</v>
      </c>
      <c r="CJ756" s="42">
        <v>0.99130979290841092</v>
      </c>
      <c r="CK756" s="43">
        <v>0.84985453183585768</v>
      </c>
      <c r="CM756" s="39"/>
      <c r="CN756" s="35"/>
      <c r="CO756" s="42">
        <v>0.98581686720456518</v>
      </c>
      <c r="CQ756" s="37">
        <v>0.95138557166777848</v>
      </c>
    </row>
    <row r="757" spans="1:95" ht="11.25" customHeight="1">
      <c r="A757" s="33">
        <v>43973</v>
      </c>
      <c r="B757" s="34">
        <v>187.84471321105957</v>
      </c>
      <c r="C757" s="35">
        <v>164.77731196085611</v>
      </c>
      <c r="D757" s="35">
        <v>164.77731196085611</v>
      </c>
      <c r="E757" s="35">
        <v>153.50699488321939</v>
      </c>
      <c r="F757" s="34">
        <v>140.91068267822266</v>
      </c>
      <c r="G757" s="36">
        <v>14.09224017461141</v>
      </c>
      <c r="H757" s="34">
        <v>14.09224017461141</v>
      </c>
      <c r="I757" s="34">
        <v>3449.9237365722656</v>
      </c>
      <c r="J757" s="35">
        <v>1151.57398717294</v>
      </c>
      <c r="K757" s="35">
        <v>115.15739871729399</v>
      </c>
      <c r="L757" s="34">
        <v>609.12307484944665</v>
      </c>
      <c r="M757" s="34">
        <v>60.384847640991211</v>
      </c>
      <c r="N757" s="35">
        <v>18.870264887809753</v>
      </c>
      <c r="O757" s="35">
        <v>67.932953596115112</v>
      </c>
      <c r="P757" s="35">
        <v>279.27992033958435</v>
      </c>
      <c r="Q757" s="34">
        <v>9609.7652994791661</v>
      </c>
      <c r="R757" s="34">
        <v>389.36327234903973</v>
      </c>
      <c r="U757" s="36">
        <v>26.475193412215617</v>
      </c>
      <c r="V757" s="38">
        <v>0.94534827952152833</v>
      </c>
      <c r="W757" s="36">
        <v>43.939634875064108</v>
      </c>
      <c r="X757" s="35">
        <v>4059.0468114217124</v>
      </c>
      <c r="Y757" s="34">
        <v>2183.1923506820317</v>
      </c>
      <c r="Z757" s="35">
        <v>1875.8544607396805</v>
      </c>
      <c r="AA757" s="34">
        <v>724.28047356674062</v>
      </c>
      <c r="AB757" s="34">
        <v>23.067401250203449</v>
      </c>
      <c r="AC757" s="34">
        <v>11.270317077636719</v>
      </c>
      <c r="AD757" s="34">
        <v>12.543690522511801</v>
      </c>
      <c r="AE757" s="39">
        <v>14.394674839661747</v>
      </c>
      <c r="AF757" s="39">
        <v>12.338292719710072</v>
      </c>
      <c r="AG757" s="39">
        <v>2.4676585439420138</v>
      </c>
      <c r="AH757" s="35">
        <v>3845.9184811300033</v>
      </c>
      <c r="AI757" s="35">
        <v>9852.748730189538</v>
      </c>
      <c r="AJ757" s="35">
        <v>11662.655152000854</v>
      </c>
      <c r="AK757" s="35">
        <v>2558.8959294599208</v>
      </c>
      <c r="AL757" s="35">
        <v>5934.4547278020518</v>
      </c>
      <c r="AM757" s="35">
        <v>10706.879260470512</v>
      </c>
      <c r="AN757" s="38">
        <v>9.1011934845348086E-2</v>
      </c>
      <c r="AO757" s="38">
        <v>0.10079723043730068</v>
      </c>
      <c r="AP757" s="38">
        <v>2.880757019843088E-2</v>
      </c>
      <c r="AQ757" s="36">
        <v>23.272332788731994</v>
      </c>
      <c r="AR757" s="36">
        <v>12.225195933630848</v>
      </c>
      <c r="AS757" s="36">
        <v>14.564213645096872</v>
      </c>
      <c r="AT757" s="36">
        <v>16.594973265501491</v>
      </c>
      <c r="AU757" s="36">
        <v>68.769145914097649</v>
      </c>
      <c r="AV757" s="36">
        <v>121.00774003281735</v>
      </c>
      <c r="AW757" s="36">
        <v>149.51864408848584</v>
      </c>
      <c r="AX757" s="36">
        <v>115.71730437639665</v>
      </c>
      <c r="AY757" s="36">
        <v>80.978601905454966</v>
      </c>
      <c r="AZ757" s="40">
        <v>0.99262562237464946</v>
      </c>
      <c r="BA757" s="40">
        <v>0.98855278931055635</v>
      </c>
      <c r="BB757" s="40">
        <v>0.97391584293187294</v>
      </c>
      <c r="BC757" s="40">
        <v>0.99351479164336165</v>
      </c>
      <c r="BD757" s="40">
        <v>0.98841188465185781</v>
      </c>
      <c r="BE757" s="40">
        <v>0.98869813163210174</v>
      </c>
      <c r="BF757" s="36">
        <v>131.85083934750958</v>
      </c>
      <c r="BG757" s="36">
        <v>119.05089006849657</v>
      </c>
      <c r="BH757" s="36">
        <v>416.5571729008102</v>
      </c>
      <c r="BJ757" s="41"/>
      <c r="BK757" s="41"/>
      <c r="BL757" s="35">
        <v>35</v>
      </c>
      <c r="BM757" s="35">
        <v>30</v>
      </c>
      <c r="BN757" s="35">
        <v>6</v>
      </c>
      <c r="BO757" s="35">
        <v>2730</v>
      </c>
      <c r="BP757" s="35">
        <v>1440</v>
      </c>
      <c r="BQ757" s="35">
        <v>144</v>
      </c>
      <c r="BR757" s="35">
        <v>4314</v>
      </c>
      <c r="BS757" s="34">
        <v>126.76419003804524</v>
      </c>
      <c r="BT757" s="35">
        <v>20</v>
      </c>
      <c r="BU757" s="35">
        <v>72</v>
      </c>
      <c r="BV757" s="35">
        <v>296</v>
      </c>
      <c r="BW757" s="35">
        <v>64</v>
      </c>
      <c r="BX757" s="37"/>
      <c r="BY757" s="40">
        <v>0.96621842806198155</v>
      </c>
      <c r="CA757" s="38">
        <v>8.419053109126616E-2</v>
      </c>
      <c r="CB757" s="38">
        <v>9.2201873914252969E-2</v>
      </c>
      <c r="CC757" s="36">
        <v>46.881408850351967</v>
      </c>
      <c r="CD757" s="36">
        <v>50.061742367459715</v>
      </c>
      <c r="CE757" s="35">
        <v>138.09848312641225</v>
      </c>
      <c r="CF757" s="36">
        <v>54.763609244438449</v>
      </c>
      <c r="CG757" s="42">
        <v>0.96621842806198155</v>
      </c>
      <c r="CH757" s="35">
        <v>3957.6243182587605</v>
      </c>
      <c r="CI757" s="42">
        <v>0.98474214761557788</v>
      </c>
      <c r="CJ757" s="42">
        <v>0.99111119580427887</v>
      </c>
      <c r="CK757" s="43">
        <v>0.84993445428235981</v>
      </c>
      <c r="CM757" s="39"/>
      <c r="CN757" s="35"/>
      <c r="CO757" s="42">
        <v>0.98566844476712712</v>
      </c>
      <c r="CQ757" s="37">
        <v>0.94534827952152833</v>
      </c>
    </row>
    <row r="758" spans="1:95" ht="11.25" customHeight="1">
      <c r="A758" s="33">
        <v>43972</v>
      </c>
      <c r="B758" s="34">
        <v>189.31584421793619</v>
      </c>
      <c r="C758" s="35">
        <v>166.08734162648517</v>
      </c>
      <c r="D758" s="35">
        <v>166.08734162648517</v>
      </c>
      <c r="E758" s="35">
        <v>154.73020803928372</v>
      </c>
      <c r="F758" s="34">
        <v>142.02593231201172</v>
      </c>
      <c r="G758" s="36">
        <v>14.137801845868429</v>
      </c>
      <c r="H758" s="34">
        <v>14.137801845868429</v>
      </c>
      <c r="I758" s="34">
        <v>3466.3753967285156</v>
      </c>
      <c r="J758" s="35">
        <v>1157.0655009942193</v>
      </c>
      <c r="K758" s="35">
        <v>115.70655009942195</v>
      </c>
      <c r="L758" s="34">
        <v>612.35407257080078</v>
      </c>
      <c r="M758" s="34">
        <v>62.215422312418617</v>
      </c>
      <c r="N758" s="35">
        <v>19.442319472630818</v>
      </c>
      <c r="O758" s="35">
        <v>69.992350101470947</v>
      </c>
      <c r="P758" s="35">
        <v>287.7463281949361</v>
      </c>
      <c r="Q758" s="34">
        <v>9817.473388671875</v>
      </c>
      <c r="R758" s="34">
        <v>394.87023035685223</v>
      </c>
      <c r="U758" s="36">
        <v>26.579568474381063</v>
      </c>
      <c r="V758" s="38">
        <v>0.94161632955866781</v>
      </c>
      <c r="W758" s="36">
        <v>45.271670738634931</v>
      </c>
      <c r="X758" s="35">
        <v>4078.7294692993164</v>
      </c>
      <c r="Y758" s="34">
        <v>2193.6033456348741</v>
      </c>
      <c r="Z758" s="35">
        <v>1885.126123664442</v>
      </c>
      <c r="AA758" s="34">
        <v>728.06062267022276</v>
      </c>
      <c r="AB758" s="34">
        <v>23.228502591451008</v>
      </c>
      <c r="AC758" s="34">
        <v>11.357133587201437</v>
      </c>
      <c r="AD758" s="34">
        <v>12.697307785352072</v>
      </c>
      <c r="AE758" s="39">
        <v>14.463318762427743</v>
      </c>
      <c r="AF758" s="39">
        <v>12.397130367795206</v>
      </c>
      <c r="AG758" s="39">
        <v>2.4794260735590417</v>
      </c>
      <c r="AH758" s="35">
        <v>3916.3570068766394</v>
      </c>
      <c r="AI758" s="35">
        <v>10029.166448864391</v>
      </c>
      <c r="AJ758" s="35">
        <v>11869.843543571613</v>
      </c>
      <c r="AK758" s="35">
        <v>2605.9958383098578</v>
      </c>
      <c r="AL758" s="35">
        <v>6042.1170874248264</v>
      </c>
      <c r="AM758" s="35">
        <v>10897.860438930777</v>
      </c>
      <c r="AN758" s="38">
        <v>9.0412298950670891E-2</v>
      </c>
      <c r="AO758" s="38">
        <v>0.10027751367587028</v>
      </c>
      <c r="AP758" s="38">
        <v>2.8755718308437685E-2</v>
      </c>
      <c r="AQ758" s="36">
        <v>23.264409429183658</v>
      </c>
      <c r="AR758" s="36">
        <v>12.227187923437169</v>
      </c>
      <c r="AS758" s="36">
        <v>14.62705844498379</v>
      </c>
      <c r="AT758" s="36">
        <v>16.802495331499806</v>
      </c>
      <c r="AU758" s="36">
        <v>69.647195835196953</v>
      </c>
      <c r="AV758" s="36">
        <v>122.58946057912611</v>
      </c>
      <c r="AW758" s="36">
        <v>150.63102348215611</v>
      </c>
      <c r="AX758" s="36">
        <v>116.41034930039923</v>
      </c>
      <c r="AY758" s="36">
        <v>81.189697776100118</v>
      </c>
      <c r="AZ758" s="40">
        <v>0.99253938966946298</v>
      </c>
      <c r="BA758" s="40">
        <v>0.98841592291431379</v>
      </c>
      <c r="BB758" s="40">
        <v>0.97359607146674298</v>
      </c>
      <c r="BC758" s="40">
        <v>0.99355237061990198</v>
      </c>
      <c r="BD758" s="40">
        <v>0.98847304763753252</v>
      </c>
      <c r="BE758" s="40">
        <v>0.98875105244134021</v>
      </c>
      <c r="BF758" s="36">
        <v>132.72530550901288</v>
      </c>
      <c r="BG758" s="36">
        <v>119.6679051974496</v>
      </c>
      <c r="BH758" s="36">
        <v>417.30830269257729</v>
      </c>
      <c r="BJ758" s="41"/>
      <c r="BK758" s="41"/>
      <c r="BL758" s="35">
        <v>35</v>
      </c>
      <c r="BM758" s="35">
        <v>30</v>
      </c>
      <c r="BN758" s="35">
        <v>6</v>
      </c>
      <c r="BO758" s="35">
        <v>2730</v>
      </c>
      <c r="BP758" s="35">
        <v>1440</v>
      </c>
      <c r="BQ758" s="35">
        <v>144</v>
      </c>
      <c r="BR758" s="35">
        <v>4314</v>
      </c>
      <c r="BS758" s="34">
        <v>127.86783091227214</v>
      </c>
      <c r="BT758" s="35">
        <v>20</v>
      </c>
      <c r="BU758" s="35">
        <v>72</v>
      </c>
      <c r="BV758" s="35">
        <v>296</v>
      </c>
      <c r="BW758" s="35">
        <v>64</v>
      </c>
      <c r="BX758" s="37"/>
      <c r="BY758" s="40">
        <v>0.96582577484285426</v>
      </c>
      <c r="CA758" s="38">
        <v>8.3704114759977383E-2</v>
      </c>
      <c r="CB758" s="38">
        <v>9.1647199644181665E-2</v>
      </c>
      <c r="CC758" s="36">
        <v>47.282943964004517</v>
      </c>
      <c r="CD758" s="36">
        <v>50.118655797604617</v>
      </c>
      <c r="CE758" s="35">
        <v>138.9853169060649</v>
      </c>
      <c r="CF758" s="36">
        <v>55.458440613497807</v>
      </c>
      <c r="CG758" s="42">
        <v>0.96582577484285426</v>
      </c>
      <c r="CH758" s="35">
        <v>4029.7425006220892</v>
      </c>
      <c r="CI758" s="42">
        <v>0.98456094345908851</v>
      </c>
      <c r="CJ758" s="42">
        <v>0.99115877635697391</v>
      </c>
      <c r="CK758" s="43">
        <v>0.84986646523629406</v>
      </c>
      <c r="CM758" s="39"/>
      <c r="CN758" s="35"/>
      <c r="CO758" s="42">
        <v>0.98548660842944602</v>
      </c>
      <c r="CQ758" s="37">
        <v>0.94161632955866781</v>
      </c>
    </row>
    <row r="759" spans="1:95" ht="11.25" customHeight="1">
      <c r="A759" s="33">
        <v>43971</v>
      </c>
      <c r="B759" s="34">
        <v>189.44657389322916</v>
      </c>
      <c r="C759" s="35">
        <v>166.33105055491129</v>
      </c>
      <c r="D759" s="35">
        <v>166.33105055491129</v>
      </c>
      <c r="E759" s="35">
        <v>155.05850621064502</v>
      </c>
      <c r="F759" s="34">
        <v>142.28594525655112</v>
      </c>
      <c r="G759" s="36">
        <v>14.133333524068197</v>
      </c>
      <c r="H759" s="34">
        <v>14.133333524068197</v>
      </c>
      <c r="I759" s="34">
        <v>3458.7201334635415</v>
      </c>
      <c r="J759" s="35">
        <v>1154.5101975399862</v>
      </c>
      <c r="K759" s="35">
        <v>115.45101975399861</v>
      </c>
      <c r="L759" s="34">
        <v>609.81555684407556</v>
      </c>
      <c r="M759" s="34">
        <v>61.050952593485512</v>
      </c>
      <c r="N759" s="35">
        <v>19.078422685464222</v>
      </c>
      <c r="O759" s="35">
        <v>68.682321667671204</v>
      </c>
      <c r="P759" s="35">
        <v>282.36065574487048</v>
      </c>
      <c r="Q759" s="34">
        <v>9794.3338216145839</v>
      </c>
      <c r="R759" s="34">
        <v>393.39167658487958</v>
      </c>
      <c r="U759" s="36">
        <v>26.305884078696927</v>
      </c>
      <c r="V759" s="38">
        <v>0.95143903066580082</v>
      </c>
      <c r="W759" s="36">
        <v>44.424332767738811</v>
      </c>
      <c r="X759" s="35">
        <v>4068.5356903076172</v>
      </c>
      <c r="Y759" s="34">
        <v>2188.7589161695569</v>
      </c>
      <c r="Z759" s="35">
        <v>1879.7767741380605</v>
      </c>
      <c r="AA759" s="34">
        <v>725.26657659807415</v>
      </c>
      <c r="AB759" s="34">
        <v>23.115523338317871</v>
      </c>
      <c r="AC759" s="34">
        <v>11.272544344266256</v>
      </c>
      <c r="AD759" s="34">
        <v>12.664060791333517</v>
      </c>
      <c r="AE759" s="39">
        <v>14.431377469249826</v>
      </c>
      <c r="AF759" s="39">
        <v>12.369752116499852</v>
      </c>
      <c r="AG759" s="39">
        <v>2.4739504232999701</v>
      </c>
      <c r="AH759" s="35">
        <v>3910.3418164217583</v>
      </c>
      <c r="AI759" s="35">
        <v>10025.658867117463</v>
      </c>
      <c r="AJ759" s="35">
        <v>11870.27188435785</v>
      </c>
      <c r="AK759" s="35">
        <v>2601.3564239436691</v>
      </c>
      <c r="AL759" s="35">
        <v>6035.8655314410989</v>
      </c>
      <c r="AM759" s="35">
        <v>10896.092089081625</v>
      </c>
      <c r="AN759" s="38">
        <v>9.1024951056552658E-2</v>
      </c>
      <c r="AO759" s="38">
        <v>0.10082682925747805</v>
      </c>
      <c r="AP759" s="38">
        <v>2.8891692670603875E-2</v>
      </c>
      <c r="AQ759" s="36">
        <v>23.242057227990038</v>
      </c>
      <c r="AR759" s="36">
        <v>12.193069334202708</v>
      </c>
      <c r="AS759" s="36">
        <v>14.676251004530279</v>
      </c>
      <c r="AT759" s="36">
        <v>16.652860420978918</v>
      </c>
      <c r="AU759" s="36">
        <v>68.975430252732821</v>
      </c>
      <c r="AV759" s="36">
        <v>121.30112049842586</v>
      </c>
      <c r="AW759" s="36">
        <v>150.844088693711</v>
      </c>
      <c r="AX759" s="36">
        <v>116.72552880984283</v>
      </c>
      <c r="AY759" s="36">
        <v>81.470235042846085</v>
      </c>
      <c r="AZ759" s="40">
        <v>0.99266597129487488</v>
      </c>
      <c r="BA759" s="40">
        <v>0.98862096557487877</v>
      </c>
      <c r="BB759" s="40">
        <v>0.97408606191684</v>
      </c>
      <c r="BC759" s="40">
        <v>0.99359839341210576</v>
      </c>
      <c r="BD759" s="40">
        <v>0.98857240442262395</v>
      </c>
      <c r="BE759" s="40">
        <v>0.98886746555492366</v>
      </c>
      <c r="BF759" s="36">
        <v>131.83198519430735</v>
      </c>
      <c r="BG759" s="36">
        <v>119.01594137564327</v>
      </c>
      <c r="BH759" s="36">
        <v>415.34430456577275</v>
      </c>
      <c r="BJ759" s="41"/>
      <c r="BK759" s="41"/>
      <c r="BL759" s="35">
        <v>35</v>
      </c>
      <c r="BM759" s="35">
        <v>30</v>
      </c>
      <c r="BN759" s="35">
        <v>6</v>
      </c>
      <c r="BO759" s="35">
        <v>2730</v>
      </c>
      <c r="BP759" s="35">
        <v>1440</v>
      </c>
      <c r="BQ759" s="35">
        <v>144</v>
      </c>
      <c r="BR759" s="35">
        <v>4314</v>
      </c>
      <c r="BS759" s="34">
        <v>128.16633574167886</v>
      </c>
      <c r="BT759" s="35">
        <v>20</v>
      </c>
      <c r="BU759" s="35">
        <v>72</v>
      </c>
      <c r="BV759" s="35">
        <v>296</v>
      </c>
      <c r="BW759" s="35">
        <v>64</v>
      </c>
      <c r="BX759" s="37"/>
      <c r="BY759" s="40">
        <v>0.96639922004242917</v>
      </c>
      <c r="CA759" s="38">
        <v>8.4220230739096985E-2</v>
      </c>
      <c r="CB759" s="38">
        <v>9.2222798854827107E-2</v>
      </c>
      <c r="CC759" s="36">
        <v>47.052128473917648</v>
      </c>
      <c r="CD759" s="36">
        <v>50.111377566723029</v>
      </c>
      <c r="CE759" s="35">
        <v>139.21213321907496</v>
      </c>
      <c r="CF759" s="36">
        <v>54.935978986650717</v>
      </c>
      <c r="CG759" s="42">
        <v>0.96639922004242917</v>
      </c>
      <c r="CH759" s="35">
        <v>4024.6607935718948</v>
      </c>
      <c r="CI759" s="42">
        <v>0.98483078308338567</v>
      </c>
      <c r="CJ759" s="42">
        <v>0.99123312847832246</v>
      </c>
      <c r="CK759" s="43">
        <v>0.85011424176594397</v>
      </c>
      <c r="CM759" s="39"/>
      <c r="CN759" s="35"/>
      <c r="CO759" s="42">
        <v>0.98562333586150397</v>
      </c>
      <c r="CQ759" s="37">
        <v>0.95143903066580082</v>
      </c>
    </row>
    <row r="760" spans="1:95" ht="11.25" customHeight="1">
      <c r="A760" s="33">
        <v>43970</v>
      </c>
      <c r="B760" s="34">
        <v>190.26532046000162</v>
      </c>
      <c r="C760" s="35">
        <v>166.82355093955994</v>
      </c>
      <c r="D760" s="35">
        <v>166.82355093955994</v>
      </c>
      <c r="E760" s="35">
        <v>155.19717113176981</v>
      </c>
      <c r="F760" s="34">
        <v>142.38247553507486</v>
      </c>
      <c r="G760" s="36">
        <v>14.224902828534445</v>
      </c>
      <c r="H760" s="34">
        <v>14.224902828534445</v>
      </c>
      <c r="I760" s="34">
        <v>3471.3554789225259</v>
      </c>
      <c r="J760" s="35">
        <v>1158.7278371924983</v>
      </c>
      <c r="K760" s="35">
        <v>115.87278371924982</v>
      </c>
      <c r="L760" s="34">
        <v>612.93737284342444</v>
      </c>
      <c r="M760" s="34">
        <v>58.87581729888916</v>
      </c>
      <c r="N760" s="35">
        <v>18.398692905902863</v>
      </c>
      <c r="O760" s="35">
        <v>66.235294461250305</v>
      </c>
      <c r="P760" s="35">
        <v>272.30065500736237</v>
      </c>
      <c r="Q760" s="34">
        <v>9554.1009928385411</v>
      </c>
      <c r="R760" s="34">
        <v>397.62647501627606</v>
      </c>
      <c r="U760" s="36">
        <v>26.174497604370117</v>
      </c>
      <c r="V760" s="38">
        <v>0.95619735951310714</v>
      </c>
      <c r="W760" s="36">
        <v>42.841573940281748</v>
      </c>
      <c r="X760" s="35">
        <v>4084.2928517659502</v>
      </c>
      <c r="Y760" s="34">
        <v>2196.7548580107778</v>
      </c>
      <c r="Z760" s="35">
        <v>1887.5379937551727</v>
      </c>
      <c r="AA760" s="34">
        <v>728.81015656267425</v>
      </c>
      <c r="AB760" s="34">
        <v>23.441769520441692</v>
      </c>
      <c r="AC760" s="34">
        <v>11.626379807790121</v>
      </c>
      <c r="AD760" s="34">
        <v>12.757355690002441</v>
      </c>
      <c r="AE760" s="39">
        <v>14.484097964906226</v>
      </c>
      <c r="AF760" s="39">
        <v>12.414941112776768</v>
      </c>
      <c r="AG760" s="39">
        <v>2.482988222555353</v>
      </c>
      <c r="AH760" s="35">
        <v>3826.7181491523143</v>
      </c>
      <c r="AI760" s="35">
        <v>9805.4714990871889</v>
      </c>
      <c r="AJ760" s="35">
        <v>11607.670373419658</v>
      </c>
      <c r="AK760" s="35">
        <v>2545.9695065361902</v>
      </c>
      <c r="AL760" s="35">
        <v>5905.3142893738541</v>
      </c>
      <c r="AM760" s="35">
        <v>10655.939473255696</v>
      </c>
      <c r="AN760" s="38">
        <v>9.130737699014653E-2</v>
      </c>
      <c r="AO760" s="38">
        <v>0.10095354644949342</v>
      </c>
      <c r="AP760" s="38">
        <v>2.8727414685810849E-2</v>
      </c>
      <c r="AQ760" s="36">
        <v>23.430990170640182</v>
      </c>
      <c r="AR760" s="36">
        <v>12.494380527535549</v>
      </c>
      <c r="AS760" s="36">
        <v>14.674340028652768</v>
      </c>
      <c r="AT760" s="36">
        <v>16.551229219710695</v>
      </c>
      <c r="AU760" s="36">
        <v>68.578140630931827</v>
      </c>
      <c r="AV760" s="36">
        <v>120.65312662810386</v>
      </c>
      <c r="AW760" s="36">
        <v>151.68167880309488</v>
      </c>
      <c r="AX760" s="36">
        <v>117.5900632325674</v>
      </c>
      <c r="AY760" s="36">
        <v>82.646726413646221</v>
      </c>
      <c r="AZ760" s="40">
        <v>0.99277340405740588</v>
      </c>
      <c r="BA760" s="40">
        <v>0.98878378165571379</v>
      </c>
      <c r="BB760" s="40">
        <v>0.97444611470525122</v>
      </c>
      <c r="BC760" s="40">
        <v>0.99349904656076227</v>
      </c>
      <c r="BD760" s="40">
        <v>0.98838704643471176</v>
      </c>
      <c r="BE760" s="40">
        <v>0.98867738251226756</v>
      </c>
      <c r="BF760" s="36">
        <v>131.42421122550684</v>
      </c>
      <c r="BG760" s="36">
        <v>118.86655221174962</v>
      </c>
      <c r="BH760" s="36">
        <v>417.71945478710563</v>
      </c>
      <c r="BJ760" s="41"/>
      <c r="BK760" s="41"/>
      <c r="BL760" s="35">
        <v>35</v>
      </c>
      <c r="BM760" s="35">
        <v>30</v>
      </c>
      <c r="BN760" s="35">
        <v>6</v>
      </c>
      <c r="BO760" s="35">
        <v>2730</v>
      </c>
      <c r="BP760" s="35">
        <v>1440</v>
      </c>
      <c r="BQ760" s="35">
        <v>144</v>
      </c>
      <c r="BR760" s="35">
        <v>4314</v>
      </c>
      <c r="BS760" s="34">
        <v>128.21188290913901</v>
      </c>
      <c r="BT760" s="35">
        <v>20</v>
      </c>
      <c r="BU760" s="35">
        <v>72</v>
      </c>
      <c r="BV760" s="35">
        <v>296</v>
      </c>
      <c r="BW760" s="35">
        <v>64</v>
      </c>
      <c r="BX760" s="37"/>
      <c r="BY760" s="40">
        <v>0.96689388022041212</v>
      </c>
      <c r="CA760" s="38">
        <v>8.4381357248443825E-2</v>
      </c>
      <c r="CB760" s="38">
        <v>9.2438338846807452E-2</v>
      </c>
      <c r="CC760" s="36">
        <v>47.825505018234253</v>
      </c>
      <c r="CD760" s="36">
        <v>50.599710726828505</v>
      </c>
      <c r="CE760" s="35">
        <v>140.27275468887865</v>
      </c>
      <c r="CF760" s="36">
        <v>54.613917674921495</v>
      </c>
      <c r="CG760" s="42">
        <v>0.96689388022041212</v>
      </c>
      <c r="CH760" s="35">
        <v>3938.0168321026817</v>
      </c>
      <c r="CI760" s="42">
        <v>0.985049373883084</v>
      </c>
      <c r="CJ760" s="42">
        <v>0.99109174027266711</v>
      </c>
      <c r="CK760" s="43">
        <v>0.84992815278208933</v>
      </c>
      <c r="CM760" s="39"/>
      <c r="CN760" s="35"/>
      <c r="CO760" s="42">
        <v>0.98570761882862568</v>
      </c>
      <c r="CQ760" s="37">
        <v>0.95619735951310714</v>
      </c>
    </row>
    <row r="761" spans="1:95" ht="11.25" customHeight="1">
      <c r="A761" s="33">
        <v>43969</v>
      </c>
      <c r="B761" s="34">
        <v>186.16440073649088</v>
      </c>
      <c r="C761" s="35">
        <v>162.70198782285053</v>
      </c>
      <c r="D761" s="35">
        <v>162.70198782285053</v>
      </c>
      <c r="E761" s="35">
        <v>150.90359413623807</v>
      </c>
      <c r="F761" s="34">
        <v>138.12024625142416</v>
      </c>
      <c r="G761" s="36">
        <v>14.071890830993652</v>
      </c>
      <c r="H761" s="34">
        <v>14.071890830993652</v>
      </c>
      <c r="I761" s="34">
        <v>3470.7573140462241</v>
      </c>
      <c r="J761" s="35">
        <v>1158.5281715870567</v>
      </c>
      <c r="K761" s="35">
        <v>115.85281715870566</v>
      </c>
      <c r="L761" s="34">
        <v>613.53411610921228</v>
      </c>
      <c r="M761" s="34">
        <v>54.002116839090981</v>
      </c>
      <c r="N761" s="35">
        <v>16.875661512215931</v>
      </c>
      <c r="O761" s="35">
        <v>60.752381443977356</v>
      </c>
      <c r="P761" s="35">
        <v>249.75979038079578</v>
      </c>
      <c r="Q761" s="34">
        <v>8594.3987019856777</v>
      </c>
      <c r="R761" s="34">
        <v>388.48028564453125</v>
      </c>
      <c r="U761" s="36">
        <v>26.251047982109917</v>
      </c>
      <c r="V761" s="38">
        <v>0.95342159627173928</v>
      </c>
      <c r="W761" s="36">
        <v>39.29517733484272</v>
      </c>
      <c r="X761" s="35">
        <v>4084.2914301554365</v>
      </c>
      <c r="Y761" s="34">
        <v>2196.3763253004618</v>
      </c>
      <c r="Z761" s="35">
        <v>1887.9151048549745</v>
      </c>
      <c r="AA761" s="34">
        <v>729.38693326791793</v>
      </c>
      <c r="AB761" s="34">
        <v>23.462412913640339</v>
      </c>
      <c r="AC761" s="34">
        <v>11.798393686612448</v>
      </c>
      <c r="AD761" s="34">
        <v>12.859603563944498</v>
      </c>
      <c r="AE761" s="39">
        <v>14.48160214483821</v>
      </c>
      <c r="AF761" s="39">
        <v>12.412801838432749</v>
      </c>
      <c r="AG761" s="39">
        <v>2.4825603676865495</v>
      </c>
      <c r="AH761" s="35">
        <v>3489.617526195495</v>
      </c>
      <c r="AI761" s="35">
        <v>8935.8857352647283</v>
      </c>
      <c r="AJ761" s="35">
        <v>10576.075146884992</v>
      </c>
      <c r="AK761" s="35">
        <v>2321.9930787218063</v>
      </c>
      <c r="AL761" s="35">
        <v>5383.6281861171246</v>
      </c>
      <c r="AM761" s="35">
        <v>9709.956794145839</v>
      </c>
      <c r="AN761" s="38">
        <v>9.2767197087719203E-2</v>
      </c>
      <c r="AO761" s="38">
        <v>0.10192032303692981</v>
      </c>
      <c r="AP761" s="38">
        <v>2.8469495737848644E-2</v>
      </c>
      <c r="AQ761" s="36">
        <v>23.449411223301372</v>
      </c>
      <c r="AR761" s="36">
        <v>12.672305717847291</v>
      </c>
      <c r="AS761" s="36">
        <v>14.772567357988418</v>
      </c>
      <c r="AT761" s="36">
        <v>16.59430120129014</v>
      </c>
      <c r="AU761" s="36">
        <v>68.784423622154918</v>
      </c>
      <c r="AV761" s="36">
        <v>121.07360304106835</v>
      </c>
      <c r="AW761" s="36">
        <v>148.83571636262911</v>
      </c>
      <c r="AX761" s="36">
        <v>116.1165211251849</v>
      </c>
      <c r="AY761" s="36">
        <v>83.139044344012248</v>
      </c>
      <c r="AZ761" s="40">
        <v>0.99273225158728484</v>
      </c>
      <c r="BA761" s="40">
        <v>0.98871534598161126</v>
      </c>
      <c r="BB761" s="40">
        <v>0.97427797098629965</v>
      </c>
      <c r="BC761" s="40">
        <v>0.9928534234863331</v>
      </c>
      <c r="BD761" s="40">
        <v>0.98722340747833748</v>
      </c>
      <c r="BE761" s="40">
        <v>0.98753098436915154</v>
      </c>
      <c r="BF761" s="36">
        <v>129.35606956684256</v>
      </c>
      <c r="BG761" s="36">
        <v>117.73903027811166</v>
      </c>
      <c r="BH761" s="36">
        <v>421.50377760455564</v>
      </c>
      <c r="BJ761" s="41"/>
      <c r="BK761" s="41"/>
      <c r="BL761" s="35">
        <v>35</v>
      </c>
      <c r="BM761" s="35">
        <v>30</v>
      </c>
      <c r="BN761" s="35">
        <v>6</v>
      </c>
      <c r="BO761" s="35">
        <v>2730</v>
      </c>
      <c r="BP761" s="35">
        <v>1440</v>
      </c>
      <c r="BQ761" s="35">
        <v>144</v>
      </c>
      <c r="BR761" s="35">
        <v>4314</v>
      </c>
      <c r="BS761" s="34">
        <v>124.0000794728597</v>
      </c>
      <c r="BT761" s="35">
        <v>20</v>
      </c>
      <c r="BU761" s="35">
        <v>72</v>
      </c>
      <c r="BV761" s="35">
        <v>296</v>
      </c>
      <c r="BW761" s="35">
        <v>64</v>
      </c>
      <c r="BX761" s="37"/>
      <c r="BY761" s="40">
        <v>0.96670870561139477</v>
      </c>
      <c r="CA761" s="38">
        <v>8.5408565175487297E-2</v>
      </c>
      <c r="CB761" s="38">
        <v>9.3676244925568503E-2</v>
      </c>
      <c r="CC761" s="36">
        <v>48.120410164197281</v>
      </c>
      <c r="CD761" s="36">
        <v>50.894284299137084</v>
      </c>
      <c r="CE761" s="35">
        <v>138.35109723153195</v>
      </c>
      <c r="CF761" s="36">
        <v>54.771481342243575</v>
      </c>
      <c r="CG761" s="42">
        <v>0.96670870561139477</v>
      </c>
      <c r="CH761" s="35">
        <v>3590.5654778108928</v>
      </c>
      <c r="CI761" s="42">
        <v>0.98495999664319867</v>
      </c>
      <c r="CJ761" s="42">
        <v>0.9902002281050255</v>
      </c>
      <c r="CK761" s="43">
        <v>0.84978199362089524</v>
      </c>
      <c r="CM761" s="39"/>
      <c r="CN761" s="35"/>
      <c r="CO761" s="42">
        <v>0.98566638465081902</v>
      </c>
      <c r="CQ761" s="37">
        <v>0.95342159627173928</v>
      </c>
    </row>
    <row r="762" spans="1:95" ht="11.25" customHeight="1">
      <c r="A762" s="33">
        <v>43968</v>
      </c>
      <c r="B762" s="34">
        <v>185.74714724222818</v>
      </c>
      <c r="C762" s="35">
        <v>162.46261072158813</v>
      </c>
      <c r="D762" s="35">
        <v>162.46261072158813</v>
      </c>
      <c r="E762" s="35">
        <v>150.92474921544394</v>
      </c>
      <c r="F762" s="34">
        <v>138.19462203979492</v>
      </c>
      <c r="G762" s="36">
        <v>13.934790452321371</v>
      </c>
      <c r="H762" s="34">
        <v>13.934790452321371</v>
      </c>
      <c r="I762" s="34">
        <v>3459.5138346354165</v>
      </c>
      <c r="J762" s="35">
        <v>1154.775132562587</v>
      </c>
      <c r="K762" s="35">
        <v>115.47751325625869</v>
      </c>
      <c r="L762" s="34">
        <v>610.61455535888672</v>
      </c>
      <c r="M762" s="34">
        <v>56.771078586578369</v>
      </c>
      <c r="N762" s="35">
        <v>17.74096205830574</v>
      </c>
      <c r="O762" s="35">
        <v>63.867463409900665</v>
      </c>
      <c r="P762" s="35">
        <v>262.56623846292496</v>
      </c>
      <c r="Q762" s="34">
        <v>8995.7876790364589</v>
      </c>
      <c r="R762" s="34">
        <v>384.66927083333331</v>
      </c>
      <c r="U762" s="36">
        <v>26.482158060427068</v>
      </c>
      <c r="V762" s="38">
        <v>0.94509871617494701</v>
      </c>
      <c r="W762" s="36">
        <v>41.310039885974227</v>
      </c>
      <c r="X762" s="35">
        <v>4070.1283899943032</v>
      </c>
      <c r="Y762" s="34">
        <v>2189.2611888165711</v>
      </c>
      <c r="Z762" s="35">
        <v>1880.8672011777323</v>
      </c>
      <c r="AA762" s="34">
        <v>726.09206861514542</v>
      </c>
      <c r="AB762" s="34">
        <v>23.284536520640057</v>
      </c>
      <c r="AC762" s="34">
        <v>11.537861506144205</v>
      </c>
      <c r="AD762" s="34">
        <v>12.693244377772013</v>
      </c>
      <c r="AE762" s="39">
        <v>14.434689157032338</v>
      </c>
      <c r="AF762" s="39">
        <v>12.372590706027717</v>
      </c>
      <c r="AG762" s="39">
        <v>2.474518141205543</v>
      </c>
      <c r="AH762" s="35">
        <v>3626.627786795998</v>
      </c>
      <c r="AI762" s="35">
        <v>9292.8334961818291</v>
      </c>
      <c r="AJ762" s="35">
        <v>11000.609371828776</v>
      </c>
      <c r="AK762" s="35">
        <v>2412.8893486708362</v>
      </c>
      <c r="AL762" s="35">
        <v>5596.556120284682</v>
      </c>
      <c r="AM762" s="35">
        <v>10098.747942890188</v>
      </c>
      <c r="AN762" s="38">
        <v>9.2056185030041274E-2</v>
      </c>
      <c r="AO762" s="38">
        <v>0.10159671798372148</v>
      </c>
      <c r="AP762" s="38">
        <v>2.8714998055834797E-2</v>
      </c>
      <c r="AQ762" s="36">
        <v>23.396163712184546</v>
      </c>
      <c r="AR762" s="36">
        <v>12.466297185442997</v>
      </c>
      <c r="AS762" s="36">
        <v>14.683264138391047</v>
      </c>
      <c r="AT762" s="36">
        <v>16.587535174968984</v>
      </c>
      <c r="AU762" s="36">
        <v>68.72957702763172</v>
      </c>
      <c r="AV762" s="36">
        <v>120.92012993652521</v>
      </c>
      <c r="AW762" s="36">
        <v>148.1943465965241</v>
      </c>
      <c r="AX762" s="36">
        <v>115.09544623182079</v>
      </c>
      <c r="AY762" s="36">
        <v>81.443986653161758</v>
      </c>
      <c r="AZ762" s="40">
        <v>0.99264741996226291</v>
      </c>
      <c r="BA762" s="40">
        <v>0.9885880777325875</v>
      </c>
      <c r="BB762" s="40">
        <v>0.97400011962396005</v>
      </c>
      <c r="BC762" s="40">
        <v>0.99312544722197615</v>
      </c>
      <c r="BD762" s="40">
        <v>0.98771930888381132</v>
      </c>
      <c r="BE762" s="40">
        <v>0.98802622556574882</v>
      </c>
      <c r="BF762" s="36">
        <v>130.35517381134102</v>
      </c>
      <c r="BG762" s="36">
        <v>118.11405169527939</v>
      </c>
      <c r="BH762" s="36">
        <v>417.90008053166622</v>
      </c>
      <c r="BJ762" s="41"/>
      <c r="BK762" s="41"/>
      <c r="BL762" s="35">
        <v>35</v>
      </c>
      <c r="BM762" s="35">
        <v>30</v>
      </c>
      <c r="BN762" s="35">
        <v>6</v>
      </c>
      <c r="BO762" s="35">
        <v>2730</v>
      </c>
      <c r="BP762" s="35">
        <v>1440</v>
      </c>
      <c r="BQ762" s="35">
        <v>144</v>
      </c>
      <c r="BR762" s="35">
        <v>4314</v>
      </c>
      <c r="BS762" s="34">
        <v>124.24112669626872</v>
      </c>
      <c r="BT762" s="35">
        <v>20</v>
      </c>
      <c r="BU762" s="35">
        <v>72</v>
      </c>
      <c r="BV762" s="35">
        <v>296</v>
      </c>
      <c r="BW762" s="35">
        <v>64</v>
      </c>
      <c r="BX762" s="37"/>
      <c r="BY762" s="40">
        <v>0.96631719127524263</v>
      </c>
      <c r="CA762" s="38">
        <v>8.4974565659345899E-2</v>
      </c>
      <c r="CB762" s="38">
        <v>9.3126476297777441E-2</v>
      </c>
      <c r="CC762" s="36">
        <v>47.515642404556274</v>
      </c>
      <c r="CD762" s="36">
        <v>50.545725036018588</v>
      </c>
      <c r="CE762" s="35">
        <v>137.36393249034924</v>
      </c>
      <c r="CF762" s="36">
        <v>54.734213242548485</v>
      </c>
      <c r="CG762" s="42">
        <v>0.96631719127524263</v>
      </c>
      <c r="CH762" s="35">
        <v>3732.139183787092</v>
      </c>
      <c r="CI762" s="42">
        <v>0.9847885955504555</v>
      </c>
      <c r="CJ762" s="42">
        <v>0.99057960748876706</v>
      </c>
      <c r="CK762" s="43">
        <v>0.84997658627674366</v>
      </c>
      <c r="CM762" s="39"/>
      <c r="CN762" s="35"/>
      <c r="CO762" s="42">
        <v>0.9856761376571781</v>
      </c>
      <c r="CQ762" s="37">
        <v>0.94509871617494701</v>
      </c>
    </row>
    <row r="763" spans="1:95" ht="11.25" customHeight="1">
      <c r="A763" s="33">
        <v>43967</v>
      </c>
      <c r="B763" s="34">
        <v>188.08636728922525</v>
      </c>
      <c r="C763" s="35">
        <v>164.77580547332764</v>
      </c>
      <c r="D763" s="35">
        <v>164.77580547332764</v>
      </c>
      <c r="E763" s="35">
        <v>153.21897995471954</v>
      </c>
      <c r="F763" s="34">
        <v>140.3009230295817</v>
      </c>
      <c r="G763" s="36">
        <v>14.231577038764954</v>
      </c>
      <c r="H763" s="34">
        <v>14.231577038764954</v>
      </c>
      <c r="I763" s="34">
        <v>3467.8964131673179</v>
      </c>
      <c r="J763" s="35">
        <v>1157.5732116274773</v>
      </c>
      <c r="K763" s="35">
        <v>115.75732116274774</v>
      </c>
      <c r="L763" s="34">
        <v>612.88211822509766</v>
      </c>
      <c r="M763" s="34">
        <v>59.691518465677895</v>
      </c>
      <c r="N763" s="35">
        <v>18.653599520524342</v>
      </c>
      <c r="O763" s="35">
        <v>67.152958273887634</v>
      </c>
      <c r="P763" s="35">
        <v>276.07327290376026</v>
      </c>
      <c r="Q763" s="34">
        <v>9478.038818359375</v>
      </c>
      <c r="R763" s="34">
        <v>391.87367248535156</v>
      </c>
      <c r="U763" s="36">
        <v>26.592608381200723</v>
      </c>
      <c r="V763" s="38">
        <v>0.94115130398267388</v>
      </c>
      <c r="W763" s="36">
        <v>43.435127005927477</v>
      </c>
      <c r="X763" s="35">
        <v>4080.7785313924155</v>
      </c>
      <c r="Y763" s="34">
        <v>2194.5658803770925</v>
      </c>
      <c r="Z763" s="35">
        <v>1886.2126510153228</v>
      </c>
      <c r="AA763" s="34">
        <v>728.63943938784541</v>
      </c>
      <c r="AB763" s="34">
        <v>23.310561815897625</v>
      </c>
      <c r="AC763" s="34">
        <v>11.556825518608093</v>
      </c>
      <c r="AD763" s="34">
        <v>12.832578301429749</v>
      </c>
      <c r="AE763" s="39">
        <v>14.469665145343468</v>
      </c>
      <c r="AF763" s="39">
        <v>12.402570124580114</v>
      </c>
      <c r="AG763" s="39">
        <v>2.4805140249160229</v>
      </c>
      <c r="AH763" s="35">
        <v>3794.543088046275</v>
      </c>
      <c r="AI763" s="35">
        <v>9716.1645791010669</v>
      </c>
      <c r="AJ763" s="35">
        <v>11499.149673040125</v>
      </c>
      <c r="AK763" s="35">
        <v>2524.9635174820874</v>
      </c>
      <c r="AL763" s="35">
        <v>5853.9148410099615</v>
      </c>
      <c r="AM763" s="35">
        <v>10557.63759401475</v>
      </c>
      <c r="AN763" s="38">
        <v>9.0989041624098488E-2</v>
      </c>
      <c r="AO763" s="38">
        <v>0.10077262254376566</v>
      </c>
      <c r="AP763" s="38">
        <v>2.877863780682376E-2</v>
      </c>
      <c r="AQ763" s="36">
        <v>23.328195343538329</v>
      </c>
      <c r="AR763" s="36">
        <v>12.430293630398538</v>
      </c>
      <c r="AS763" s="36">
        <v>14.764595702329585</v>
      </c>
      <c r="AT763" s="36">
        <v>16.637304183418991</v>
      </c>
      <c r="AU763" s="36">
        <v>68.966301324705086</v>
      </c>
      <c r="AV763" s="36">
        <v>121.39986088489132</v>
      </c>
      <c r="AW763" s="36">
        <v>149.66795975270367</v>
      </c>
      <c r="AX763" s="36">
        <v>115.83200626157827</v>
      </c>
      <c r="AY763" s="36">
        <v>81.120552847830709</v>
      </c>
      <c r="AZ763" s="40">
        <v>0.99261232909253039</v>
      </c>
      <c r="BA763" s="40">
        <v>0.98852853857670708</v>
      </c>
      <c r="BB763" s="40">
        <v>0.97385084774454944</v>
      </c>
      <c r="BC763" s="40">
        <v>0.99341087343709034</v>
      </c>
      <c r="BD763" s="40">
        <v>0.98821877270206293</v>
      </c>
      <c r="BE763" s="40">
        <v>0.98850122863151568</v>
      </c>
      <c r="BF763" s="36">
        <v>131.88401356698975</v>
      </c>
      <c r="BG763" s="36">
        <v>119.07996137332226</v>
      </c>
      <c r="BH763" s="36">
        <v>416.9759555872605</v>
      </c>
      <c r="BJ763" s="41"/>
      <c r="BK763" s="41"/>
      <c r="BL763" s="35">
        <v>35</v>
      </c>
      <c r="BM763" s="35">
        <v>30</v>
      </c>
      <c r="BN763" s="35">
        <v>6</v>
      </c>
      <c r="BO763" s="35">
        <v>2730</v>
      </c>
      <c r="BP763" s="35">
        <v>1440</v>
      </c>
      <c r="BQ763" s="35">
        <v>144</v>
      </c>
      <c r="BR763" s="35">
        <v>4314</v>
      </c>
      <c r="BS763" s="34">
        <v>126.01502354939778</v>
      </c>
      <c r="BT763" s="35">
        <v>20</v>
      </c>
      <c r="BU763" s="35">
        <v>72</v>
      </c>
      <c r="BV763" s="35">
        <v>296</v>
      </c>
      <c r="BW763" s="35">
        <v>64</v>
      </c>
      <c r="BX763" s="37"/>
      <c r="BY763" s="40">
        <v>0.96616013496344422</v>
      </c>
      <c r="CA763" s="38">
        <v>8.4166122907628024E-2</v>
      </c>
      <c r="CB763" s="38">
        <v>9.2178206754982395E-2</v>
      </c>
      <c r="CC763" s="36">
        <v>47.69996563593547</v>
      </c>
      <c r="CD763" s="36">
        <v>50.52308467626645</v>
      </c>
      <c r="CE763" s="35">
        <v>138.31844867769726</v>
      </c>
      <c r="CF763" s="36">
        <v>54.915374108332166</v>
      </c>
      <c r="CG763" s="42">
        <v>0.96616013496344422</v>
      </c>
      <c r="CH763" s="35">
        <v>3904.2854861656388</v>
      </c>
      <c r="CI763" s="42">
        <v>0.98471128233906369</v>
      </c>
      <c r="CJ763" s="42">
        <v>0.9909638580329897</v>
      </c>
      <c r="CK763" s="43">
        <v>0.84981245281743478</v>
      </c>
      <c r="CM763" s="39"/>
      <c r="CN763" s="35"/>
      <c r="CO763" s="42">
        <v>0.98562872812756819</v>
      </c>
      <c r="CQ763" s="37">
        <v>0.94115130398267388</v>
      </c>
    </row>
    <row r="764" spans="1:95" ht="11.25" customHeight="1">
      <c r="A764" s="33">
        <v>43966</v>
      </c>
      <c r="B764" s="34">
        <v>188.42926534016928</v>
      </c>
      <c r="C764" s="35">
        <v>165.32200964291891</v>
      </c>
      <c r="D764" s="35">
        <v>165.32200964291891</v>
      </c>
      <c r="E764" s="35">
        <v>153.83267251650494</v>
      </c>
      <c r="F764" s="34">
        <v>140.96782175699869</v>
      </c>
      <c r="G764" s="36">
        <v>14.189938505490622</v>
      </c>
      <c r="H764" s="34">
        <v>14.189938505490622</v>
      </c>
      <c r="I764" s="34">
        <v>3457.7508748372397</v>
      </c>
      <c r="J764" s="35">
        <v>1154.1866619762691</v>
      </c>
      <c r="K764" s="35">
        <v>115.41866619762692</v>
      </c>
      <c r="L764" s="34">
        <v>610.24872843424475</v>
      </c>
      <c r="M764" s="34">
        <v>62.76909144719442</v>
      </c>
      <c r="N764" s="35">
        <v>19.615341077248257</v>
      </c>
      <c r="O764" s="35">
        <v>70.615227878093719</v>
      </c>
      <c r="P764" s="35">
        <v>290.3070479432742</v>
      </c>
      <c r="Q764" s="34">
        <v>9814.9161376953125</v>
      </c>
      <c r="R764" s="34">
        <v>390.65008799235028</v>
      </c>
      <c r="U764" s="36">
        <v>26.381871788590047</v>
      </c>
      <c r="V764" s="38">
        <v>0.94869974992476935</v>
      </c>
      <c r="W764" s="36">
        <v>45.674553590443708</v>
      </c>
      <c r="X764" s="35">
        <v>4067.9996032714844</v>
      </c>
      <c r="Y764" s="34">
        <v>2188.1455466633433</v>
      </c>
      <c r="Z764" s="35">
        <v>1879.8540566081406</v>
      </c>
      <c r="AA764" s="34">
        <v>725.66739463187173</v>
      </c>
      <c r="AB764" s="34">
        <v>23.107255697250366</v>
      </c>
      <c r="AC764" s="34">
        <v>11.489337126413981</v>
      </c>
      <c r="AD764" s="34">
        <v>12.767113963762919</v>
      </c>
      <c r="AE764" s="39">
        <v>14.427333274703363</v>
      </c>
      <c r="AF764" s="39">
        <v>12.366285664031455</v>
      </c>
      <c r="AG764" s="39">
        <v>2.4732571328062911</v>
      </c>
      <c r="AH764" s="35">
        <v>3924.5684973130601</v>
      </c>
      <c r="AI764" s="35">
        <v>10054.348465886978</v>
      </c>
      <c r="AJ764" s="35">
        <v>11901.058806519633</v>
      </c>
      <c r="AK764" s="35">
        <v>2611.2750667844716</v>
      </c>
      <c r="AL764" s="35">
        <v>6055.8434717832206</v>
      </c>
      <c r="AM764" s="35">
        <v>10925.853398330695</v>
      </c>
      <c r="AN764" s="38">
        <v>9.1414179616491217E-2</v>
      </c>
      <c r="AO764" s="38">
        <v>0.10160890310148844</v>
      </c>
      <c r="AP764" s="38">
        <v>2.9317791765357384E-2</v>
      </c>
      <c r="AQ764" s="36">
        <v>23.236432683044747</v>
      </c>
      <c r="AR764" s="36">
        <v>12.424145148618642</v>
      </c>
      <c r="AS764" s="36">
        <v>14.781825404586762</v>
      </c>
      <c r="AT764" s="36">
        <v>17.002609453428146</v>
      </c>
      <c r="AU764" s="36">
        <v>70.459382248576588</v>
      </c>
      <c r="AV764" s="36">
        <v>123.98230524958382</v>
      </c>
      <c r="AW764" s="36">
        <v>149.72740035751735</v>
      </c>
      <c r="AX764" s="36">
        <v>115.46126135469565</v>
      </c>
      <c r="AY764" s="36">
        <v>80.032576879324111</v>
      </c>
      <c r="AZ764" s="40">
        <v>0.99248821339170423</v>
      </c>
      <c r="BA764" s="40">
        <v>0.98833932412435688</v>
      </c>
      <c r="BB764" s="40">
        <v>0.97342934804638437</v>
      </c>
      <c r="BC764" s="40">
        <v>0.99348877118703338</v>
      </c>
      <c r="BD764" s="40">
        <v>0.98836505887629411</v>
      </c>
      <c r="BE764" s="40">
        <v>0.98865239165038354</v>
      </c>
      <c r="BF764" s="36">
        <v>131.27066337348813</v>
      </c>
      <c r="BG764" s="36">
        <v>118.0998872511617</v>
      </c>
      <c r="BH764" s="36">
        <v>409.30777106410488</v>
      </c>
      <c r="BJ764" s="41"/>
      <c r="BK764" s="41"/>
      <c r="BL764" s="35">
        <v>35</v>
      </c>
      <c r="BM764" s="35">
        <v>30</v>
      </c>
      <c r="BN764" s="35">
        <v>6</v>
      </c>
      <c r="BO764" s="35">
        <v>2730</v>
      </c>
      <c r="BP764" s="35">
        <v>1440</v>
      </c>
      <c r="BQ764" s="35">
        <v>144</v>
      </c>
      <c r="BR764" s="35">
        <v>4314</v>
      </c>
      <c r="BS764" s="34">
        <v>126.84270604451497</v>
      </c>
      <c r="BT764" s="35">
        <v>20</v>
      </c>
      <c r="BU764" s="35">
        <v>72</v>
      </c>
      <c r="BV764" s="35">
        <v>296</v>
      </c>
      <c r="BW764" s="35">
        <v>64</v>
      </c>
      <c r="BX764" s="37"/>
      <c r="BY764" s="40">
        <v>0.96558946729265827</v>
      </c>
      <c r="CA764" s="38">
        <v>8.4741069075508921E-2</v>
      </c>
      <c r="CB764" s="38">
        <v>9.2744388695729207E-2</v>
      </c>
      <c r="CC764" s="36">
        <v>47.363706787427262</v>
      </c>
      <c r="CD764" s="36">
        <v>50.442403236250151</v>
      </c>
      <c r="CE764" s="35">
        <v>137.97144161203386</v>
      </c>
      <c r="CF764" s="36">
        <v>56.109300957078631</v>
      </c>
      <c r="CG764" s="42">
        <v>0.96558946729265827</v>
      </c>
      <c r="CH764" s="35">
        <v>4038.5995412723832</v>
      </c>
      <c r="CI764" s="42">
        <v>0.98445770846905534</v>
      </c>
      <c r="CJ764" s="42">
        <v>0.99107536252173278</v>
      </c>
      <c r="CK764" s="43">
        <v>0.84998800689570309</v>
      </c>
      <c r="CM764" s="39"/>
      <c r="CN764" s="35"/>
      <c r="CO764" s="42">
        <v>0.98531627924384979</v>
      </c>
      <c r="CQ764" s="37">
        <v>0.94869974992476935</v>
      </c>
    </row>
    <row r="765" spans="1:95" ht="11.25" customHeight="1">
      <c r="A765" s="33">
        <v>43965</v>
      </c>
      <c r="B765" s="34">
        <v>188.25548553466797</v>
      </c>
      <c r="C765" s="35">
        <v>165.19702514012656</v>
      </c>
      <c r="D765" s="35">
        <v>165.19702514012656</v>
      </c>
      <c r="E765" s="35">
        <v>153.78022742271423</v>
      </c>
      <c r="F765" s="34">
        <v>140.6672420501709</v>
      </c>
      <c r="G765" s="36">
        <v>14.110449830691019</v>
      </c>
      <c r="H765" s="34">
        <v>14.110449830691019</v>
      </c>
      <c r="I765" s="34">
        <v>3453.760009765625</v>
      </c>
      <c r="J765" s="35">
        <v>1152.8545234266342</v>
      </c>
      <c r="K765" s="35">
        <v>115.28545234266342</v>
      </c>
      <c r="L765" s="34">
        <v>609.37164815266931</v>
      </c>
      <c r="M765" s="34">
        <v>64.01158730189006</v>
      </c>
      <c r="N765" s="35">
        <v>20.003621031840645</v>
      </c>
      <c r="O765" s="35">
        <v>72.013035714626312</v>
      </c>
      <c r="P765" s="35">
        <v>296.05359127124154</v>
      </c>
      <c r="Q765" s="34">
        <v>9938.0509847005214</v>
      </c>
      <c r="R765" s="34">
        <v>390.02874628702801</v>
      </c>
      <c r="U765" s="36">
        <v>26.498832702636719</v>
      </c>
      <c r="V765" s="38">
        <v>0.94450153063979003</v>
      </c>
      <c r="W765" s="36">
        <v>46.578668054947997</v>
      </c>
      <c r="X765" s="35">
        <v>4063.1316579182944</v>
      </c>
      <c r="Y765" s="34">
        <v>2185.6200339963275</v>
      </c>
      <c r="Z765" s="35">
        <v>1877.5116239219667</v>
      </c>
      <c r="AA765" s="34">
        <v>724.65710049533277</v>
      </c>
      <c r="AB765" s="34">
        <v>23.058460394541424</v>
      </c>
      <c r="AC765" s="34">
        <v>11.416797717412313</v>
      </c>
      <c r="AD765" s="34">
        <v>12.864023844401041</v>
      </c>
      <c r="AE765" s="39">
        <v>14.410681542832929</v>
      </c>
      <c r="AF765" s="39">
        <v>12.352012750999652</v>
      </c>
      <c r="AG765" s="39">
        <v>2.4704025501999305</v>
      </c>
      <c r="AH765" s="35">
        <v>3956.0583100039053</v>
      </c>
      <c r="AI765" s="35">
        <v>10135.172763719349</v>
      </c>
      <c r="AJ765" s="35">
        <v>11996.610373899843</v>
      </c>
      <c r="AK765" s="35">
        <v>2632.2548833689352</v>
      </c>
      <c r="AL765" s="35">
        <v>6104.4724716900655</v>
      </c>
      <c r="AM765" s="35">
        <v>11013.630873910346</v>
      </c>
      <c r="AN765" s="38">
        <v>9.1009674048894984E-2</v>
      </c>
      <c r="AO765" s="38">
        <v>0.10125770009857327</v>
      </c>
      <c r="AP765" s="38">
        <v>2.9340299252680686E-2</v>
      </c>
      <c r="AQ765" s="36">
        <v>23.229592446310079</v>
      </c>
      <c r="AR765" s="36">
        <v>12.369571358941405</v>
      </c>
      <c r="AS765" s="36">
        <v>14.92564725151145</v>
      </c>
      <c r="AT765" s="36">
        <v>17.105089542394694</v>
      </c>
      <c r="AU765" s="36">
        <v>70.884360168204196</v>
      </c>
      <c r="AV765" s="36">
        <v>124.72963456555537</v>
      </c>
      <c r="AW765" s="36">
        <v>149.5545491950208</v>
      </c>
      <c r="AX765" s="36">
        <v>115.2158792708522</v>
      </c>
      <c r="AY765" s="36">
        <v>79.525398492556022</v>
      </c>
      <c r="AZ765" s="40">
        <v>0.99240057596313058</v>
      </c>
      <c r="BA765" s="40">
        <v>0.98820323360477225</v>
      </c>
      <c r="BB765" s="40">
        <v>0.97311934686565993</v>
      </c>
      <c r="BC765" s="40">
        <v>0.99350173509014361</v>
      </c>
      <c r="BD765" s="40">
        <v>0.98838812682063271</v>
      </c>
      <c r="BE765" s="40">
        <v>0.98867497594630471</v>
      </c>
      <c r="BF765" s="36">
        <v>131.85411469063163</v>
      </c>
      <c r="BG765" s="36">
        <v>118.5095058283778</v>
      </c>
      <c r="BH765" s="36">
        <v>408.99378348718159</v>
      </c>
      <c r="BJ765" s="41"/>
      <c r="BK765" s="41"/>
      <c r="BL765" s="35">
        <v>35</v>
      </c>
      <c r="BM765" s="35">
        <v>30</v>
      </c>
      <c r="BN765" s="35">
        <v>6</v>
      </c>
      <c r="BO765" s="35">
        <v>2730</v>
      </c>
      <c r="BP765" s="35">
        <v>1440</v>
      </c>
      <c r="BQ765" s="35">
        <v>144</v>
      </c>
      <c r="BR765" s="35">
        <v>4314</v>
      </c>
      <c r="BS765" s="34">
        <v>126.6055866877238</v>
      </c>
      <c r="BT765" s="35">
        <v>20</v>
      </c>
      <c r="BU765" s="35">
        <v>72</v>
      </c>
      <c r="BV765" s="35">
        <v>296</v>
      </c>
      <c r="BW765" s="35">
        <v>64</v>
      </c>
      <c r="BX765" s="37"/>
      <c r="BY765" s="40">
        <v>0.96518829411119744</v>
      </c>
      <c r="CA765" s="38">
        <v>8.4421942417397755E-2</v>
      </c>
      <c r="CB765" s="38">
        <v>9.2371928926243588E-2</v>
      </c>
      <c r="CC765" s="36">
        <v>47.339281956354775</v>
      </c>
      <c r="CD765" s="36">
        <v>50.524811056762935</v>
      </c>
      <c r="CE765" s="35">
        <v>137.68472255862847</v>
      </c>
      <c r="CF765" s="36">
        <v>56.447609786251689</v>
      </c>
      <c r="CG765" s="42">
        <v>0.96518829411119744</v>
      </c>
      <c r="CH765" s="35">
        <v>4071.0382560672174</v>
      </c>
      <c r="CI765" s="42">
        <v>0.98427634837218958</v>
      </c>
      <c r="CJ765" s="42">
        <v>0.99109309898088593</v>
      </c>
      <c r="CK765" s="43">
        <v>0.85002414406997706</v>
      </c>
      <c r="CM765" s="39"/>
      <c r="CN765" s="35"/>
      <c r="CO765" s="42">
        <v>0.98522774432553539</v>
      </c>
      <c r="CQ765" s="37">
        <v>0.94450153063979003</v>
      </c>
    </row>
    <row r="766" spans="1:95" ht="11.25" customHeight="1">
      <c r="A766" s="33">
        <v>43964</v>
      </c>
      <c r="B766" s="34">
        <v>185.05793507893881</v>
      </c>
      <c r="C766" s="35">
        <v>162.35038208961487</v>
      </c>
      <c r="D766" s="35">
        <v>162.35038208961487</v>
      </c>
      <c r="E766" s="35">
        <v>150.84073130289713</v>
      </c>
      <c r="F766" s="34">
        <v>138.32908058166504</v>
      </c>
      <c r="G766" s="36">
        <v>13.462156852086386</v>
      </c>
      <c r="H766" s="34">
        <v>13.462156852086386</v>
      </c>
      <c r="I766" s="34">
        <v>3418.7493794759116</v>
      </c>
      <c r="J766" s="35">
        <v>1141.1680821616394</v>
      </c>
      <c r="K766" s="35">
        <v>114.11680821616395</v>
      </c>
      <c r="L766" s="34">
        <v>603.62137349446618</v>
      </c>
      <c r="M766" s="34">
        <v>64.984754085540771</v>
      </c>
      <c r="N766" s="35">
        <v>20.307735651731491</v>
      </c>
      <c r="O766" s="35">
        <v>73.107848346233368</v>
      </c>
      <c r="P766" s="35">
        <v>300.55448764562607</v>
      </c>
      <c r="Q766" s="34">
        <v>10101.09765625</v>
      </c>
      <c r="R766" s="34">
        <v>376.65479151407879</v>
      </c>
      <c r="U766" s="36">
        <v>26.292507030345771</v>
      </c>
      <c r="V766" s="38">
        <v>0.95192222221939005</v>
      </c>
      <c r="W766" s="36">
        <v>47.286802542599254</v>
      </c>
      <c r="X766" s="35">
        <v>4022.3707529703779</v>
      </c>
      <c r="Y766" s="34">
        <v>2163.4644890981081</v>
      </c>
      <c r="Z766" s="35">
        <v>1858.9062638722694</v>
      </c>
      <c r="AA766" s="34">
        <v>717.7381817106301</v>
      </c>
      <c r="AB766" s="34">
        <v>22.707552989323933</v>
      </c>
      <c r="AC766" s="34">
        <v>11.509650786717733</v>
      </c>
      <c r="AD766" s="34">
        <v>12.756162246068319</v>
      </c>
      <c r="AE766" s="39">
        <v>14.264601027020491</v>
      </c>
      <c r="AF766" s="39">
        <v>12.226800880303278</v>
      </c>
      <c r="AG766" s="39">
        <v>2.4453601760606558</v>
      </c>
      <c r="AH766" s="35">
        <v>3958.5466337692897</v>
      </c>
      <c r="AI766" s="35">
        <v>10136.201438965798</v>
      </c>
      <c r="AJ766" s="35">
        <v>11995.666140038036</v>
      </c>
      <c r="AK766" s="35">
        <v>2634.2182438383879</v>
      </c>
      <c r="AL766" s="35">
        <v>6106.9506109117601</v>
      </c>
      <c r="AM766" s="35">
        <v>11013.784173091904</v>
      </c>
      <c r="AN766" s="38">
        <v>9.2264488247172496E-2</v>
      </c>
      <c r="AO766" s="38">
        <v>0.10303233151596432</v>
      </c>
      <c r="AP766" s="38">
        <v>3.0014114505073734E-2</v>
      </c>
      <c r="AQ766" s="36">
        <v>23.223323895057792</v>
      </c>
      <c r="AR766" s="36">
        <v>12.655926074083681</v>
      </c>
      <c r="AS766" s="36">
        <v>15.013869625231985</v>
      </c>
      <c r="AT766" s="36">
        <v>17.311246067232968</v>
      </c>
      <c r="AU766" s="36">
        <v>71.763059567389973</v>
      </c>
      <c r="AV766" s="36">
        <v>126.32531673238094</v>
      </c>
      <c r="AW766" s="36">
        <v>147.17244919125719</v>
      </c>
      <c r="AX766" s="36">
        <v>112.96418603134197</v>
      </c>
      <c r="AY766" s="36">
        <v>77.556600662963305</v>
      </c>
      <c r="AZ766" s="40">
        <v>0.99229079226854777</v>
      </c>
      <c r="BA766" s="40">
        <v>0.98802874740535707</v>
      </c>
      <c r="BB766" s="40">
        <v>0.9727110607106394</v>
      </c>
      <c r="BC766" s="40">
        <v>0.99342831744950333</v>
      </c>
      <c r="BD766" s="40">
        <v>0.98824895366941967</v>
      </c>
      <c r="BE766" s="40">
        <v>0.98853025311309362</v>
      </c>
      <c r="BF766" s="36">
        <v>130.06087421037364</v>
      </c>
      <c r="BG766" s="36">
        <v>116.46829517917551</v>
      </c>
      <c r="BH766" s="36">
        <v>399.81189509926941</v>
      </c>
      <c r="BJ766" s="41"/>
      <c r="BK766" s="41"/>
      <c r="BL766" s="35">
        <v>35</v>
      </c>
      <c r="BM766" s="35">
        <v>30</v>
      </c>
      <c r="BN766" s="35">
        <v>6</v>
      </c>
      <c r="BO766" s="35">
        <v>2730</v>
      </c>
      <c r="BP766" s="35">
        <v>1440</v>
      </c>
      <c r="BQ766" s="35">
        <v>144</v>
      </c>
      <c r="BR766" s="35">
        <v>4314</v>
      </c>
      <c r="BS766" s="34">
        <v>124.86118729909261</v>
      </c>
      <c r="BT766" s="35">
        <v>20</v>
      </c>
      <c r="BU766" s="35">
        <v>72</v>
      </c>
      <c r="BV766" s="35">
        <v>296</v>
      </c>
      <c r="BW766" s="35">
        <v>64</v>
      </c>
      <c r="BX766" s="37"/>
      <c r="BY766" s="40">
        <v>0.9646885921515348</v>
      </c>
      <c r="CA766" s="38">
        <v>8.5750138294450079E-2</v>
      </c>
      <c r="CB766" s="38">
        <v>9.3780862954682451E-2</v>
      </c>
      <c r="CC766" s="36">
        <v>46.973366022109985</v>
      </c>
      <c r="CD766" s="36">
        <v>50.893119594373452</v>
      </c>
      <c r="CE766" s="35">
        <v>135.21154012728155</v>
      </c>
      <c r="CF766" s="36">
        <v>57.141425345809992</v>
      </c>
      <c r="CG766" s="42">
        <v>0.9646885921515348</v>
      </c>
      <c r="CH766" s="35">
        <v>4073.1130288170993</v>
      </c>
      <c r="CI766" s="42">
        <v>0.98404543315499071</v>
      </c>
      <c r="CJ766" s="42">
        <v>0.990987230746051</v>
      </c>
      <c r="CK766" s="43">
        <v>0.8499339293751792</v>
      </c>
      <c r="CM766" s="39"/>
      <c r="CN766" s="35"/>
      <c r="CO766" s="42">
        <v>0.98504617382369242</v>
      </c>
      <c r="CQ766" s="37">
        <v>0.95192222221939005</v>
      </c>
    </row>
    <row r="767" spans="1:95" ht="11.25" customHeight="1">
      <c r="A767" s="33">
        <v>43963</v>
      </c>
      <c r="B767" s="34">
        <v>186.90095955984933</v>
      </c>
      <c r="C767" s="35">
        <v>163.56738644554503</v>
      </c>
      <c r="D767" s="35">
        <v>163.56738644554503</v>
      </c>
      <c r="E767" s="35">
        <v>151.64975597744896</v>
      </c>
      <c r="F767" s="34">
        <v>138.22622608003161</v>
      </c>
      <c r="G767" s="36">
        <v>12.931818644205729</v>
      </c>
      <c r="H767" s="34">
        <v>12.931818644205729</v>
      </c>
      <c r="I767" s="34">
        <v>3473.5025925409227</v>
      </c>
      <c r="J767" s="35">
        <v>1159.4445371485695</v>
      </c>
      <c r="K767" s="35">
        <v>115.94445371485693</v>
      </c>
      <c r="L767" s="34">
        <v>613.10408819289432</v>
      </c>
      <c r="M767" s="34">
        <v>62.623779841831755</v>
      </c>
      <c r="N767" s="35">
        <v>19.569931200572423</v>
      </c>
      <c r="O767" s="35">
        <v>70.451752322060727</v>
      </c>
      <c r="P767" s="35">
        <v>289.63498176847185</v>
      </c>
      <c r="Q767" s="34">
        <v>9751.1277901785706</v>
      </c>
      <c r="R767" s="34">
        <v>383.02891903831846</v>
      </c>
      <c r="U767" s="36">
        <v>26.08828279707167</v>
      </c>
      <c r="V767" s="38">
        <v>0.95933494744744929</v>
      </c>
      <c r="W767" s="36">
        <v>45.568816155769603</v>
      </c>
      <c r="X767" s="35">
        <v>4086.606680733817</v>
      </c>
      <c r="Y767" s="34">
        <v>2198.1136016774963</v>
      </c>
      <c r="Z767" s="35">
        <v>1888.4930790563208</v>
      </c>
      <c r="AA767" s="34">
        <v>729.04854190775131</v>
      </c>
      <c r="AB767" s="34">
        <v>23.333573114304315</v>
      </c>
      <c r="AC767" s="34">
        <v>11.917630468096052</v>
      </c>
      <c r="AD767" s="34">
        <v>13.26820151011149</v>
      </c>
      <c r="AE767" s="39">
        <v>14.493056714357117</v>
      </c>
      <c r="AF767" s="39">
        <v>12.422620040877531</v>
      </c>
      <c r="AG767" s="39">
        <v>2.484524008175506</v>
      </c>
      <c r="AH767" s="35">
        <v>3825.2985222995553</v>
      </c>
      <c r="AI767" s="35">
        <v>9796.8303545807903</v>
      </c>
      <c r="AJ767" s="35">
        <v>11594.741337543172</v>
      </c>
      <c r="AK767" s="35">
        <v>2545.4501063962662</v>
      </c>
      <c r="AL767" s="35">
        <v>5901.849485861635</v>
      </c>
      <c r="AM767" s="35">
        <v>10645.344412306169</v>
      </c>
      <c r="AN767" s="38">
        <v>9.289384272787217E-2</v>
      </c>
      <c r="AO767" s="38">
        <v>0.10316376299412452</v>
      </c>
      <c r="AP767" s="38">
        <v>2.970910209453461E-2</v>
      </c>
      <c r="AQ767" s="36">
        <v>23.303706611229533</v>
      </c>
      <c r="AR767" s="36">
        <v>12.798617036638056</v>
      </c>
      <c r="AS767" s="36">
        <v>15.255038879134437</v>
      </c>
      <c r="AT767" s="36">
        <v>17.67715842472721</v>
      </c>
      <c r="AU767" s="36">
        <v>73.271348516232976</v>
      </c>
      <c r="AV767" s="36">
        <v>128.96272486554125</v>
      </c>
      <c r="AW767" s="36">
        <v>149.67295348251298</v>
      </c>
      <c r="AX767" s="36">
        <v>115.5197638995934</v>
      </c>
      <c r="AY767" s="36">
        <v>80.227625231846048</v>
      </c>
      <c r="AZ767" s="40">
        <v>0.99231179933505809</v>
      </c>
      <c r="BA767" s="40">
        <v>0.98806276702060358</v>
      </c>
      <c r="BB767" s="40">
        <v>0.97279233338532012</v>
      </c>
      <c r="BC767" s="40">
        <v>0.99305538993661369</v>
      </c>
      <c r="BD767" s="40">
        <v>0.98758501912124996</v>
      </c>
      <c r="BE767" s="40">
        <v>0.98788552818296238</v>
      </c>
      <c r="BF767" s="36">
        <v>129.17971361302594</v>
      </c>
      <c r="BG767" s="36">
        <v>116.31991361815132</v>
      </c>
      <c r="BH767" s="36">
        <v>403.91661659163918</v>
      </c>
      <c r="BJ767" s="41"/>
      <c r="BK767" s="41"/>
      <c r="BL767" s="35">
        <v>35</v>
      </c>
      <c r="BM767" s="35">
        <v>30</v>
      </c>
      <c r="BN767" s="35">
        <v>6</v>
      </c>
      <c r="BO767" s="35">
        <v>2730</v>
      </c>
      <c r="BP767" s="35">
        <v>1440</v>
      </c>
      <c r="BQ767" s="35">
        <v>144</v>
      </c>
      <c r="BR767" s="35">
        <v>4314</v>
      </c>
      <c r="BS767" s="34">
        <v>125.39576721191406</v>
      </c>
      <c r="BT767" s="35">
        <v>20</v>
      </c>
      <c r="BU767" s="35">
        <v>72</v>
      </c>
      <c r="BV767" s="35">
        <v>296</v>
      </c>
      <c r="BW767" s="35">
        <v>64</v>
      </c>
      <c r="BX767" s="37"/>
      <c r="BY767" s="40">
        <v>0.9647837611717075</v>
      </c>
      <c r="CA767" s="38">
        <v>8.6070658711738926E-2</v>
      </c>
      <c r="CB767" s="38">
        <v>9.4212823379750413E-2</v>
      </c>
      <c r="CC767" s="36">
        <v>48.519405092511853</v>
      </c>
      <c r="CD767" s="36">
        <v>51.357362527002032</v>
      </c>
      <c r="CE767" s="35">
        <v>138.02731897070544</v>
      </c>
      <c r="CF767" s="36">
        <v>58.344479255353768</v>
      </c>
      <c r="CG767" s="42">
        <v>0.9647837611717075</v>
      </c>
      <c r="CH767" s="35">
        <v>3936.1779428545783</v>
      </c>
      <c r="CI767" s="42">
        <v>0.98409020609560749</v>
      </c>
      <c r="CJ767" s="42">
        <v>0.99047769339511316</v>
      </c>
      <c r="CK767" s="43">
        <v>0.84997232763227382</v>
      </c>
      <c r="CM767" s="39"/>
      <c r="CN767" s="35"/>
      <c r="CO767" s="42">
        <v>0.98473133640171417</v>
      </c>
      <c r="CQ767" s="37">
        <v>0.95933494744744929</v>
      </c>
    </row>
    <row r="768" spans="1:95" ht="11.25" customHeight="1">
      <c r="A768" s="33">
        <v>43962</v>
      </c>
      <c r="B768" s="34">
        <v>179.80892944335938</v>
      </c>
      <c r="C768" s="35">
        <v>157.62074034554618</v>
      </c>
      <c r="D768" s="35">
        <v>157.62074034554618</v>
      </c>
      <c r="E768" s="35">
        <v>146.0770891734532</v>
      </c>
      <c r="F768" s="34">
        <v>133.58309500558036</v>
      </c>
      <c r="G768" s="36">
        <v>12.49615056174142</v>
      </c>
      <c r="H768" s="34">
        <v>12.49615056174142</v>
      </c>
      <c r="I768" s="34">
        <v>3346.5193917410716</v>
      </c>
      <c r="J768" s="35">
        <v>1117.0579332654479</v>
      </c>
      <c r="K768" s="35">
        <v>111.70579332654481</v>
      </c>
      <c r="L768" s="34">
        <v>590.29124232700894</v>
      </c>
      <c r="M768" s="34">
        <v>59.834304264613557</v>
      </c>
      <c r="N768" s="35">
        <v>18.698220082691737</v>
      </c>
      <c r="O768" s="35">
        <v>67.313592297690249</v>
      </c>
      <c r="P768" s="35">
        <v>276.73365722383772</v>
      </c>
      <c r="Q768" s="34">
        <v>9015.2707868303569</v>
      </c>
      <c r="R768" s="34">
        <v>352.11454119001115</v>
      </c>
      <c r="U768" s="36">
        <v>25.849105834960934</v>
      </c>
      <c r="V768" s="38">
        <v>0.96810282095899625</v>
      </c>
      <c r="W768" s="36">
        <v>43.539026512437417</v>
      </c>
      <c r="X768" s="35">
        <v>3936.8106340680806</v>
      </c>
      <c r="Y768" s="34">
        <v>2117.7556651490786</v>
      </c>
      <c r="Z768" s="35">
        <v>1819.0549689190018</v>
      </c>
      <c r="AA768" s="34">
        <v>701.99703565355378</v>
      </c>
      <c r="AB768" s="34">
        <v>22.188189097813197</v>
      </c>
      <c r="AC768" s="34">
        <v>11.543651172092982</v>
      </c>
      <c r="AD768" s="34">
        <v>12.773342405046735</v>
      </c>
      <c r="AE768" s="39">
        <v>13.963224165818101</v>
      </c>
      <c r="AF768" s="39">
        <v>11.968477856415513</v>
      </c>
      <c r="AG768" s="39">
        <v>2.3936955712831027</v>
      </c>
      <c r="AH768" s="35">
        <v>3670.0482105500746</v>
      </c>
      <c r="AI768" s="35">
        <v>9402.9261037197339</v>
      </c>
      <c r="AJ768" s="35">
        <v>11129.952517440086</v>
      </c>
      <c r="AK768" s="35">
        <v>2441.9484842223651</v>
      </c>
      <c r="AL768" s="35">
        <v>5663.2646271073063</v>
      </c>
      <c r="AM768" s="35">
        <v>10217.950359948158</v>
      </c>
      <c r="AN768" s="38">
        <v>9.3807137201385227E-2</v>
      </c>
      <c r="AO768" s="38">
        <v>0.10403523508029171</v>
      </c>
      <c r="AP768" s="38">
        <v>2.9851956428499034E-2</v>
      </c>
      <c r="AQ768" s="36">
        <v>23.437829357180981</v>
      </c>
      <c r="AR768" s="36">
        <v>13.115474615223052</v>
      </c>
      <c r="AS768" s="36">
        <v>15.544242644071266</v>
      </c>
      <c r="AT768" s="36">
        <v>17.117031588234152</v>
      </c>
      <c r="AU768" s="36">
        <v>70.932189503929209</v>
      </c>
      <c r="AV768" s="36">
        <v>124.8096128712358</v>
      </c>
      <c r="AW768" s="36">
        <v>144.10243301201302</v>
      </c>
      <c r="AX768" s="36">
        <v>111.37300902371018</v>
      </c>
      <c r="AY768" s="36">
        <v>77.627858014153759</v>
      </c>
      <c r="AZ768" s="40">
        <v>0.99234290968728345</v>
      </c>
      <c r="BA768" s="40">
        <v>0.98811399488989227</v>
      </c>
      <c r="BB768" s="40">
        <v>0.97291691117344181</v>
      </c>
      <c r="BC768" s="40">
        <v>0.99299042068297971</v>
      </c>
      <c r="BD768" s="40">
        <v>0.98747503530659486</v>
      </c>
      <c r="BE768" s="40">
        <v>0.98778525942341056</v>
      </c>
      <c r="BF768" s="36">
        <v>127.92203619047015</v>
      </c>
      <c r="BG768" s="36">
        <v>115.34553644963373</v>
      </c>
      <c r="BH768" s="36">
        <v>401.98370343807193</v>
      </c>
      <c r="BJ768" s="41"/>
      <c r="BK768" s="41"/>
      <c r="BL768" s="35">
        <v>35</v>
      </c>
      <c r="BM768" s="35">
        <v>30</v>
      </c>
      <c r="BN768" s="35">
        <v>6</v>
      </c>
      <c r="BO768" s="35">
        <v>2730</v>
      </c>
      <c r="BP768" s="35">
        <v>1440</v>
      </c>
      <c r="BQ768" s="35">
        <v>144</v>
      </c>
      <c r="BR768" s="35">
        <v>4314</v>
      </c>
      <c r="BS768" s="34">
        <v>120.87833840506417</v>
      </c>
      <c r="BT768" s="35">
        <v>20</v>
      </c>
      <c r="BU768" s="35">
        <v>72</v>
      </c>
      <c r="BV768" s="35">
        <v>296</v>
      </c>
      <c r="BW768" s="35">
        <v>64</v>
      </c>
      <c r="BX768" s="37"/>
      <c r="BY768" s="40">
        <v>0.96492410139971063</v>
      </c>
      <c r="CA768" s="38">
        <v>8.6847299598973512E-2</v>
      </c>
      <c r="CB768" s="38">
        <v>9.5086440612217341E-2</v>
      </c>
      <c r="CC768" s="36">
        <v>46.505182674952913</v>
      </c>
      <c r="CD768" s="36">
        <v>52.097546616475299</v>
      </c>
      <c r="CE768" s="35">
        <v>132.83954665849646</v>
      </c>
      <c r="CF768" s="36">
        <v>56.48606752491677</v>
      </c>
      <c r="CG768" s="42">
        <v>0.96492410139971063</v>
      </c>
      <c r="CH768" s="35">
        <v>3776.7745194237627</v>
      </c>
      <c r="CI768" s="42">
        <v>0.98415730037446281</v>
      </c>
      <c r="CJ768" s="42">
        <v>0.99039267156100552</v>
      </c>
      <c r="CK768" s="43">
        <v>0.85005851253835008</v>
      </c>
      <c r="CM768" s="39"/>
      <c r="CN768" s="35"/>
      <c r="CO768" s="42">
        <v>0.98521767999242404</v>
      </c>
      <c r="CQ768" s="37">
        <v>0.96810282095899625</v>
      </c>
    </row>
    <row r="769" spans="1:93" ht="11.25" customHeight="1">
      <c r="A769" s="33">
        <v>43961</v>
      </c>
      <c r="B769" s="34"/>
      <c r="F769" s="34"/>
      <c r="H769" s="34"/>
      <c r="I769" s="34"/>
      <c r="J769" s="35"/>
      <c r="K769" s="35"/>
      <c r="L769" s="34"/>
      <c r="M769" s="34"/>
      <c r="N769" s="35"/>
      <c r="O769" s="35"/>
      <c r="P769" s="35"/>
      <c r="Q769" s="34"/>
      <c r="R769" s="34"/>
      <c r="U769" s="36"/>
      <c r="V769" s="38"/>
      <c r="W769" s="36"/>
      <c r="X769" s="35"/>
      <c r="Y769" s="34"/>
      <c r="Z769" s="35"/>
      <c r="AA769" s="34"/>
      <c r="AB769" s="34"/>
      <c r="AC769" s="34"/>
      <c r="AD769" s="34"/>
      <c r="AE769" s="39"/>
      <c r="AF769" s="39"/>
      <c r="AG769" s="39"/>
      <c r="AH769" s="35"/>
      <c r="AI769" s="35"/>
      <c r="AJ769" s="35"/>
      <c r="AK769" s="35"/>
      <c r="AL769" s="35"/>
      <c r="AM769" s="35"/>
      <c r="AN769" s="38"/>
      <c r="AO769" s="38"/>
      <c r="AP769" s="38"/>
      <c r="AQ769" s="36"/>
      <c r="AR769" s="36"/>
      <c r="AS769" s="36"/>
      <c r="AT769" s="36"/>
      <c r="AU769" s="36"/>
      <c r="AV769" s="36"/>
      <c r="AW769" s="36"/>
      <c r="AX769" s="36"/>
      <c r="AY769" s="36"/>
      <c r="AZ769" s="40"/>
      <c r="BA769" s="40"/>
      <c r="BB769" s="40"/>
      <c r="BC769" s="40"/>
      <c r="BD769" s="40"/>
      <c r="BE769" s="40"/>
      <c r="BF769" s="36"/>
      <c r="BG769" s="36"/>
      <c r="BH769" s="36"/>
      <c r="BJ769" s="41"/>
      <c r="BK769" s="41"/>
      <c r="BL769" s="35"/>
      <c r="BM769" s="35"/>
      <c r="BN769" s="35"/>
      <c r="BO769" s="35"/>
      <c r="BP769" s="35"/>
      <c r="BQ769" s="35"/>
      <c r="BR769" s="35"/>
      <c r="BS769" s="34"/>
      <c r="BT769" s="35"/>
      <c r="BU769" s="35"/>
      <c r="BV769" s="35"/>
      <c r="BW769" s="35"/>
      <c r="BX769" s="37"/>
      <c r="BY769" s="40"/>
      <c r="CA769" s="38"/>
      <c r="CB769" s="38"/>
      <c r="CC769" s="36"/>
      <c r="CD769" s="36"/>
      <c r="CE769" s="35"/>
      <c r="CF769" s="36"/>
      <c r="CG769" s="42"/>
      <c r="CH769" s="35"/>
      <c r="CI769" s="42"/>
      <c r="CJ769" s="42"/>
      <c r="CK769" s="43"/>
      <c r="CM769" s="39"/>
      <c r="CN769" s="35"/>
      <c r="CO769" s="42"/>
    </row>
    <row r="770" spans="1:93" ht="11.25" customHeight="1">
      <c r="A770" s="33">
        <v>43960</v>
      </c>
      <c r="B770" s="34"/>
      <c r="F770" s="34"/>
      <c r="H770" s="34"/>
      <c r="I770" s="34"/>
      <c r="J770" s="35"/>
      <c r="K770" s="35"/>
      <c r="L770" s="34"/>
      <c r="M770" s="34"/>
      <c r="N770" s="35"/>
      <c r="O770" s="35"/>
      <c r="P770" s="35"/>
      <c r="Q770" s="34"/>
      <c r="R770" s="34"/>
      <c r="U770" s="36"/>
      <c r="V770" s="38"/>
      <c r="W770" s="36"/>
      <c r="X770" s="35"/>
      <c r="Y770" s="34"/>
      <c r="Z770" s="35"/>
      <c r="AA770" s="34"/>
      <c r="AB770" s="34"/>
      <c r="AC770" s="34"/>
      <c r="AD770" s="34"/>
      <c r="AE770" s="39"/>
      <c r="AF770" s="39"/>
      <c r="AG770" s="39"/>
      <c r="AH770" s="35"/>
      <c r="AI770" s="35"/>
      <c r="AJ770" s="35"/>
      <c r="AK770" s="35"/>
      <c r="AL770" s="35"/>
      <c r="AM770" s="35"/>
      <c r="AN770" s="38"/>
      <c r="AO770" s="38"/>
      <c r="AP770" s="38"/>
      <c r="AQ770" s="36"/>
      <c r="AR770" s="36"/>
      <c r="AS770" s="36"/>
      <c r="AT770" s="36"/>
      <c r="AU770" s="36"/>
      <c r="AV770" s="36"/>
      <c r="AW770" s="36"/>
      <c r="AX770" s="36"/>
      <c r="AY770" s="36"/>
      <c r="AZ770" s="40"/>
      <c r="BA770" s="40"/>
      <c r="BB770" s="40"/>
      <c r="BC770" s="40"/>
      <c r="BD770" s="40"/>
      <c r="BE770" s="40"/>
      <c r="BF770" s="36"/>
      <c r="BG770" s="36"/>
      <c r="BH770" s="36"/>
      <c r="BJ770" s="41"/>
      <c r="BK770" s="41"/>
      <c r="BL770" s="35"/>
      <c r="BM770" s="35"/>
      <c r="BN770" s="35"/>
      <c r="BO770" s="35"/>
      <c r="BP770" s="35"/>
      <c r="BQ770" s="35"/>
      <c r="BR770" s="35"/>
      <c r="BS770" s="34"/>
      <c r="BT770" s="35"/>
      <c r="BU770" s="35"/>
      <c r="BV770" s="35"/>
      <c r="BW770" s="35"/>
      <c r="BX770" s="37"/>
      <c r="BY770" s="40"/>
      <c r="CA770" s="38"/>
      <c r="CB770" s="38"/>
      <c r="CC770" s="36"/>
      <c r="CD770" s="36"/>
      <c r="CE770" s="35"/>
      <c r="CF770" s="36"/>
      <c r="CG770" s="42"/>
      <c r="CH770" s="35"/>
      <c r="CI770" s="42"/>
      <c r="CJ770" s="42"/>
      <c r="CK770" s="43"/>
      <c r="CM770" s="39"/>
      <c r="CN770" s="35"/>
      <c r="CO770" s="42"/>
    </row>
    <row r="771" spans="1:93" ht="11.25" customHeight="1">
      <c r="A771" s="33">
        <v>43959</v>
      </c>
      <c r="B771" s="34"/>
      <c r="F771" s="34"/>
      <c r="H771" s="34"/>
      <c r="I771" s="34"/>
      <c r="J771" s="35"/>
      <c r="K771" s="35"/>
      <c r="L771" s="34"/>
      <c r="M771" s="34"/>
      <c r="N771" s="35"/>
      <c r="O771" s="35"/>
      <c r="P771" s="35"/>
      <c r="Q771" s="34"/>
      <c r="R771" s="34"/>
      <c r="U771" s="36"/>
      <c r="V771" s="38"/>
      <c r="W771" s="36"/>
      <c r="X771" s="35"/>
      <c r="Y771" s="34"/>
      <c r="Z771" s="35"/>
      <c r="AA771" s="34"/>
      <c r="AB771" s="34"/>
      <c r="AC771" s="34"/>
      <c r="AD771" s="34"/>
      <c r="AE771" s="39"/>
      <c r="AF771" s="39"/>
      <c r="AG771" s="39"/>
      <c r="AH771" s="35"/>
      <c r="AI771" s="35"/>
      <c r="AJ771" s="35"/>
      <c r="AK771" s="35"/>
      <c r="AL771" s="35"/>
      <c r="AM771" s="35"/>
      <c r="AN771" s="38"/>
      <c r="AO771" s="38"/>
      <c r="AP771" s="38"/>
      <c r="AQ771" s="36"/>
      <c r="AR771" s="36"/>
      <c r="AS771" s="36"/>
      <c r="AT771" s="36"/>
      <c r="AU771" s="36"/>
      <c r="AV771" s="36"/>
      <c r="AW771" s="36"/>
      <c r="AX771" s="36"/>
      <c r="AY771" s="36"/>
      <c r="AZ771" s="40"/>
      <c r="BA771" s="40"/>
      <c r="BB771" s="40"/>
      <c r="BC771" s="40"/>
      <c r="BD771" s="40"/>
      <c r="BE771" s="40"/>
      <c r="BF771" s="36"/>
      <c r="BG771" s="36"/>
      <c r="BH771" s="36"/>
      <c r="BJ771" s="41"/>
      <c r="BK771" s="41"/>
      <c r="BL771" s="35"/>
      <c r="BM771" s="35"/>
      <c r="BN771" s="35"/>
      <c r="BO771" s="35"/>
      <c r="BP771" s="35"/>
      <c r="BQ771" s="35"/>
      <c r="BR771" s="35"/>
      <c r="BS771" s="34"/>
      <c r="BT771" s="35"/>
      <c r="BU771" s="35"/>
      <c r="BV771" s="35"/>
      <c r="BW771" s="35"/>
      <c r="BX771" s="37"/>
      <c r="BY771" s="40"/>
      <c r="CA771" s="38"/>
      <c r="CB771" s="38"/>
      <c r="CC771" s="36"/>
      <c r="CD771" s="36"/>
      <c r="CE771" s="35"/>
      <c r="CF771" s="36"/>
      <c r="CG771" s="42"/>
      <c r="CH771" s="35"/>
      <c r="CI771" s="42"/>
      <c r="CJ771" s="42"/>
      <c r="CK771" s="43"/>
      <c r="CM771" s="39"/>
      <c r="CN771" s="35"/>
      <c r="CO771" s="42"/>
    </row>
    <row r="772" spans="1:93" ht="11.25" customHeight="1">
      <c r="A772" s="33">
        <v>43958</v>
      </c>
      <c r="B772" s="34"/>
      <c r="F772" s="34"/>
      <c r="H772" s="34"/>
      <c r="I772" s="34"/>
      <c r="J772" s="35"/>
      <c r="K772" s="35"/>
      <c r="L772" s="34"/>
      <c r="M772" s="34"/>
      <c r="N772" s="35"/>
      <c r="O772" s="35"/>
      <c r="P772" s="35"/>
      <c r="Q772" s="34"/>
      <c r="R772" s="34"/>
      <c r="U772" s="36"/>
      <c r="V772" s="38"/>
      <c r="W772" s="36"/>
      <c r="X772" s="35"/>
      <c r="Y772" s="34"/>
      <c r="Z772" s="35"/>
      <c r="AA772" s="34"/>
      <c r="AB772" s="34"/>
      <c r="AC772" s="34"/>
      <c r="AD772" s="34"/>
      <c r="AE772" s="39"/>
      <c r="AF772" s="39"/>
      <c r="AG772" s="39"/>
      <c r="AH772" s="35"/>
      <c r="AI772" s="35"/>
      <c r="AJ772" s="35"/>
      <c r="AK772" s="35"/>
      <c r="AL772" s="35"/>
      <c r="AM772" s="35"/>
      <c r="AN772" s="38"/>
      <c r="AO772" s="38"/>
      <c r="AP772" s="38"/>
      <c r="AQ772" s="36"/>
      <c r="AR772" s="36"/>
      <c r="AS772" s="36"/>
      <c r="AT772" s="36"/>
      <c r="AU772" s="36"/>
      <c r="AV772" s="36"/>
      <c r="AW772" s="36"/>
      <c r="AX772" s="36"/>
      <c r="AY772" s="36"/>
      <c r="AZ772" s="40"/>
      <c r="BA772" s="40"/>
      <c r="BB772" s="40"/>
      <c r="BC772" s="40"/>
      <c r="BD772" s="40"/>
      <c r="BE772" s="40"/>
      <c r="BF772" s="36"/>
      <c r="BG772" s="36"/>
      <c r="BH772" s="36"/>
      <c r="BJ772" s="41"/>
      <c r="BK772" s="41"/>
      <c r="BL772" s="35"/>
      <c r="BM772" s="35"/>
      <c r="BN772" s="35"/>
      <c r="BO772" s="35"/>
      <c r="BP772" s="35"/>
      <c r="BQ772" s="35"/>
      <c r="BR772" s="35"/>
      <c r="BS772" s="34"/>
      <c r="BT772" s="35"/>
      <c r="BU772" s="35"/>
      <c r="BV772" s="35"/>
      <c r="BW772" s="35"/>
      <c r="BX772" s="37"/>
      <c r="BY772" s="40"/>
      <c r="CA772" s="38"/>
      <c r="CB772" s="38"/>
      <c r="CC772" s="36"/>
      <c r="CD772" s="36"/>
      <c r="CE772" s="35"/>
      <c r="CF772" s="36"/>
      <c r="CG772" s="42"/>
      <c r="CH772" s="35"/>
      <c r="CI772" s="42"/>
      <c r="CJ772" s="42"/>
      <c r="CK772" s="43"/>
      <c r="CM772" s="39"/>
      <c r="CN772" s="35"/>
      <c r="CO772" s="42"/>
    </row>
    <row r="773" spans="1:93" ht="11.25" customHeight="1">
      <c r="A773" s="33">
        <v>43957</v>
      </c>
      <c r="B773" s="34"/>
      <c r="F773" s="34"/>
      <c r="H773" s="34"/>
      <c r="I773" s="34"/>
      <c r="J773" s="35"/>
      <c r="K773" s="35"/>
      <c r="L773" s="34"/>
      <c r="M773" s="34"/>
      <c r="N773" s="35"/>
      <c r="O773" s="35"/>
      <c r="P773" s="35"/>
      <c r="Q773" s="34"/>
      <c r="R773" s="34"/>
      <c r="U773" s="36"/>
      <c r="V773" s="38"/>
      <c r="W773" s="36"/>
      <c r="X773" s="35"/>
      <c r="Y773" s="34"/>
      <c r="Z773" s="35"/>
      <c r="AA773" s="34"/>
      <c r="AB773" s="34"/>
      <c r="AC773" s="34"/>
      <c r="AD773" s="34"/>
      <c r="AE773" s="39"/>
      <c r="AF773" s="39"/>
      <c r="AG773" s="39"/>
      <c r="AH773" s="35"/>
      <c r="AI773" s="35"/>
      <c r="AJ773" s="35"/>
      <c r="AK773" s="35"/>
      <c r="AL773" s="35"/>
      <c r="AM773" s="35"/>
      <c r="AN773" s="38"/>
      <c r="AO773" s="38"/>
      <c r="AP773" s="38"/>
      <c r="AQ773" s="36"/>
      <c r="AR773" s="36"/>
      <c r="AS773" s="36"/>
      <c r="AT773" s="36"/>
      <c r="AU773" s="36"/>
      <c r="AV773" s="36"/>
      <c r="AW773" s="36"/>
      <c r="AX773" s="36"/>
      <c r="AY773" s="36"/>
      <c r="AZ773" s="40"/>
      <c r="BA773" s="40"/>
      <c r="BB773" s="40"/>
      <c r="BC773" s="40"/>
      <c r="BD773" s="40"/>
      <c r="BE773" s="40"/>
      <c r="BF773" s="36"/>
      <c r="BG773" s="36"/>
      <c r="BH773" s="36"/>
      <c r="BJ773" s="41"/>
      <c r="BK773" s="41"/>
      <c r="BL773" s="35"/>
      <c r="BM773" s="35"/>
      <c r="BN773" s="35"/>
      <c r="BO773" s="35"/>
      <c r="BP773" s="35"/>
      <c r="BQ773" s="35"/>
      <c r="BR773" s="35"/>
      <c r="BS773" s="34"/>
      <c r="BT773" s="35"/>
      <c r="BU773" s="35"/>
      <c r="BV773" s="35"/>
      <c r="BW773" s="35"/>
      <c r="BX773" s="37"/>
      <c r="BY773" s="40"/>
      <c r="CA773" s="38"/>
      <c r="CB773" s="38"/>
      <c r="CC773" s="36"/>
      <c r="CD773" s="36"/>
      <c r="CE773" s="35"/>
      <c r="CF773" s="36"/>
      <c r="CG773" s="42"/>
      <c r="CH773" s="35"/>
      <c r="CI773" s="42"/>
      <c r="CJ773" s="42"/>
      <c r="CK773" s="43"/>
      <c r="CM773" s="39"/>
      <c r="CN773" s="35"/>
      <c r="CO773" s="42"/>
    </row>
    <row r="774" spans="1:93" ht="11.25" customHeight="1">
      <c r="A774" s="33">
        <v>43956</v>
      </c>
      <c r="B774" s="34"/>
      <c r="F774" s="34"/>
      <c r="H774" s="34"/>
      <c r="I774" s="34"/>
      <c r="J774" s="35"/>
      <c r="K774" s="35"/>
      <c r="L774" s="34"/>
      <c r="M774" s="34"/>
      <c r="N774" s="35"/>
      <c r="O774" s="35"/>
      <c r="P774" s="35"/>
      <c r="Q774" s="34"/>
      <c r="R774" s="34"/>
      <c r="U774" s="36"/>
      <c r="V774" s="38"/>
      <c r="W774" s="36"/>
      <c r="X774" s="35"/>
      <c r="Y774" s="34"/>
      <c r="Z774" s="35"/>
      <c r="AA774" s="34"/>
      <c r="AB774" s="34"/>
      <c r="AC774" s="34"/>
      <c r="AD774" s="34"/>
      <c r="AE774" s="39"/>
      <c r="AF774" s="39"/>
      <c r="AG774" s="39"/>
      <c r="AH774" s="35"/>
      <c r="AI774" s="35"/>
      <c r="AJ774" s="35"/>
      <c r="AK774" s="35"/>
      <c r="AL774" s="35"/>
      <c r="AM774" s="35"/>
      <c r="AN774" s="38"/>
      <c r="AO774" s="38"/>
      <c r="AP774" s="38"/>
      <c r="AQ774" s="36"/>
      <c r="AR774" s="36"/>
      <c r="AS774" s="36"/>
      <c r="AT774" s="36"/>
      <c r="AU774" s="36"/>
      <c r="AV774" s="36"/>
      <c r="AW774" s="36"/>
      <c r="AX774" s="36"/>
      <c r="AY774" s="36"/>
      <c r="AZ774" s="40"/>
      <c r="BA774" s="40"/>
      <c r="BB774" s="40"/>
      <c r="BC774" s="40"/>
      <c r="BD774" s="40"/>
      <c r="BE774" s="40"/>
      <c r="BF774" s="36"/>
      <c r="BG774" s="36"/>
      <c r="BH774" s="36"/>
      <c r="BJ774" s="41"/>
      <c r="BK774" s="41"/>
      <c r="BL774" s="35"/>
      <c r="BM774" s="35"/>
      <c r="BN774" s="35"/>
      <c r="BO774" s="35"/>
      <c r="BP774" s="35"/>
      <c r="BQ774" s="35"/>
      <c r="BR774" s="35"/>
      <c r="BS774" s="34"/>
      <c r="BT774" s="35"/>
      <c r="BU774" s="35"/>
      <c r="BV774" s="35"/>
      <c r="BW774" s="35"/>
      <c r="BX774" s="37"/>
      <c r="BY774" s="40"/>
      <c r="CA774" s="38"/>
      <c r="CB774" s="38"/>
      <c r="CC774" s="36"/>
      <c r="CD774" s="36"/>
      <c r="CE774" s="35"/>
      <c r="CF774" s="36"/>
      <c r="CG774" s="42"/>
      <c r="CH774" s="35"/>
      <c r="CI774" s="42"/>
      <c r="CJ774" s="42"/>
      <c r="CK774" s="43"/>
      <c r="CM774" s="39"/>
      <c r="CN774" s="35"/>
      <c r="CO774" s="42"/>
    </row>
    <row r="775" spans="1:93" ht="11.25" customHeight="1">
      <c r="A775" s="33">
        <v>43955</v>
      </c>
      <c r="B775" s="34"/>
      <c r="F775" s="34"/>
      <c r="H775" s="34"/>
      <c r="I775" s="34"/>
      <c r="J775" s="35"/>
      <c r="K775" s="35"/>
      <c r="L775" s="34"/>
      <c r="M775" s="34"/>
      <c r="N775" s="35"/>
      <c r="O775" s="35"/>
      <c r="P775" s="35"/>
      <c r="Q775" s="34"/>
      <c r="R775" s="34"/>
      <c r="U775" s="36"/>
      <c r="V775" s="38"/>
      <c r="W775" s="36"/>
      <c r="X775" s="35"/>
      <c r="Y775" s="34"/>
      <c r="Z775" s="35"/>
      <c r="AA775" s="34"/>
      <c r="AB775" s="34"/>
      <c r="AC775" s="34"/>
      <c r="AD775" s="34"/>
      <c r="AE775" s="39"/>
      <c r="AF775" s="39"/>
      <c r="AG775" s="39"/>
      <c r="AH775" s="35"/>
      <c r="AI775" s="35"/>
      <c r="AJ775" s="35"/>
      <c r="AK775" s="35"/>
      <c r="AL775" s="35"/>
      <c r="AM775" s="35"/>
      <c r="AN775" s="38"/>
      <c r="AO775" s="38"/>
      <c r="AP775" s="38"/>
      <c r="AQ775" s="36"/>
      <c r="AR775" s="36"/>
      <c r="AS775" s="36"/>
      <c r="AT775" s="36"/>
      <c r="AU775" s="36"/>
      <c r="AV775" s="36"/>
      <c r="AW775" s="36"/>
      <c r="AX775" s="36"/>
      <c r="AY775" s="36"/>
      <c r="AZ775" s="40"/>
      <c r="BA775" s="40"/>
      <c r="BB775" s="40"/>
      <c r="BC775" s="40"/>
      <c r="BD775" s="40"/>
      <c r="BE775" s="40"/>
      <c r="BF775" s="36"/>
      <c r="BG775" s="36"/>
      <c r="BH775" s="36"/>
      <c r="BJ775" s="41"/>
      <c r="BK775" s="41"/>
      <c r="BL775" s="35"/>
      <c r="BM775" s="35"/>
      <c r="BN775" s="35"/>
      <c r="BO775" s="35"/>
      <c r="BP775" s="35"/>
      <c r="BQ775" s="35"/>
      <c r="BR775" s="35"/>
      <c r="BS775" s="34"/>
      <c r="BT775" s="35"/>
      <c r="BU775" s="35"/>
      <c r="BV775" s="35"/>
      <c r="BW775" s="35"/>
      <c r="BX775" s="37"/>
      <c r="BY775" s="40"/>
      <c r="CA775" s="38"/>
      <c r="CB775" s="38"/>
      <c r="CC775" s="36"/>
      <c r="CD775" s="36"/>
      <c r="CE775" s="35"/>
      <c r="CF775" s="36"/>
      <c r="CG775" s="42"/>
      <c r="CH775" s="35"/>
      <c r="CI775" s="42"/>
      <c r="CJ775" s="42"/>
      <c r="CK775" s="43"/>
      <c r="CM775" s="39"/>
      <c r="CN775" s="35"/>
      <c r="CO775" s="42"/>
    </row>
    <row r="776" spans="1:93" ht="11.25" customHeight="1">
      <c r="A776" s="33">
        <v>43954</v>
      </c>
      <c r="B776" s="34"/>
      <c r="F776" s="34"/>
      <c r="H776" s="34"/>
      <c r="I776" s="34"/>
      <c r="J776" s="35"/>
      <c r="K776" s="35"/>
      <c r="L776" s="34"/>
      <c r="M776" s="34"/>
      <c r="N776" s="35"/>
      <c r="O776" s="35"/>
      <c r="P776" s="35"/>
      <c r="Q776" s="34"/>
      <c r="R776" s="34"/>
      <c r="U776" s="36"/>
      <c r="V776" s="38"/>
      <c r="W776" s="36"/>
      <c r="X776" s="35"/>
      <c r="Y776" s="34"/>
      <c r="Z776" s="35"/>
      <c r="AA776" s="34"/>
      <c r="AB776" s="34"/>
      <c r="AC776" s="34"/>
      <c r="AD776" s="34"/>
      <c r="AE776" s="39"/>
      <c r="AF776" s="39"/>
      <c r="AG776" s="39"/>
      <c r="AH776" s="35"/>
      <c r="AI776" s="35"/>
      <c r="AJ776" s="35"/>
      <c r="AK776" s="35"/>
      <c r="AL776" s="35"/>
      <c r="AM776" s="35"/>
      <c r="AN776" s="38"/>
      <c r="AO776" s="38"/>
      <c r="AP776" s="38"/>
      <c r="AQ776" s="36"/>
      <c r="AR776" s="36"/>
      <c r="AS776" s="36"/>
      <c r="AT776" s="36"/>
      <c r="AU776" s="36"/>
      <c r="AV776" s="36"/>
      <c r="AW776" s="36"/>
      <c r="AX776" s="36"/>
      <c r="AY776" s="36"/>
      <c r="AZ776" s="40"/>
      <c r="BA776" s="40"/>
      <c r="BB776" s="40"/>
      <c r="BC776" s="40"/>
      <c r="BD776" s="40"/>
      <c r="BE776" s="40"/>
      <c r="BF776" s="36"/>
      <c r="BG776" s="36"/>
      <c r="BH776" s="36"/>
      <c r="BJ776" s="41"/>
      <c r="BK776" s="41"/>
      <c r="BL776" s="35"/>
      <c r="BM776" s="35"/>
      <c r="BN776" s="35"/>
      <c r="BO776" s="35"/>
      <c r="BP776" s="35"/>
      <c r="BQ776" s="35"/>
      <c r="BR776" s="35"/>
      <c r="BS776" s="34"/>
      <c r="BT776" s="35"/>
      <c r="BU776" s="35"/>
      <c r="BV776" s="35"/>
      <c r="BW776" s="35"/>
      <c r="BX776" s="37"/>
      <c r="BY776" s="40"/>
      <c r="CA776" s="38"/>
      <c r="CB776" s="38"/>
      <c r="CC776" s="36"/>
      <c r="CD776" s="36"/>
      <c r="CE776" s="35"/>
      <c r="CF776" s="36"/>
      <c r="CG776" s="42"/>
      <c r="CH776" s="35"/>
      <c r="CI776" s="42"/>
      <c r="CJ776" s="42"/>
      <c r="CK776" s="43"/>
      <c r="CM776" s="39"/>
      <c r="CN776" s="35"/>
      <c r="CO776" s="42"/>
    </row>
    <row r="777" spans="1:93" ht="11.25" customHeight="1">
      <c r="A777" s="33">
        <v>43953</v>
      </c>
      <c r="B777" s="34"/>
      <c r="F777" s="34"/>
      <c r="H777" s="34"/>
      <c r="I777" s="34"/>
      <c r="J777" s="35"/>
      <c r="K777" s="35"/>
      <c r="L777" s="34"/>
      <c r="M777" s="34"/>
      <c r="N777" s="35"/>
      <c r="O777" s="35"/>
      <c r="P777" s="35"/>
      <c r="Q777" s="34"/>
      <c r="R777" s="34"/>
      <c r="U777" s="36"/>
      <c r="V777" s="38"/>
      <c r="W777" s="36"/>
      <c r="X777" s="35"/>
      <c r="Y777" s="34"/>
      <c r="Z777" s="35"/>
      <c r="AA777" s="34"/>
      <c r="AB777" s="34"/>
      <c r="AC777" s="34"/>
      <c r="AD777" s="34"/>
      <c r="AE777" s="39"/>
      <c r="AF777" s="39"/>
      <c r="AG777" s="39"/>
      <c r="AH777" s="35"/>
      <c r="AI777" s="35"/>
      <c r="AJ777" s="35"/>
      <c r="AK777" s="35"/>
      <c r="AL777" s="35"/>
      <c r="AM777" s="35"/>
      <c r="AN777" s="38"/>
      <c r="AO777" s="38"/>
      <c r="AP777" s="38"/>
      <c r="AQ777" s="36"/>
      <c r="AR777" s="36"/>
      <c r="AS777" s="36"/>
      <c r="AT777" s="36"/>
      <c r="AU777" s="36"/>
      <c r="AV777" s="36"/>
      <c r="AW777" s="36"/>
      <c r="AX777" s="36"/>
      <c r="AY777" s="36"/>
      <c r="AZ777" s="40"/>
      <c r="BA777" s="40"/>
      <c r="BB777" s="40"/>
      <c r="BC777" s="40"/>
      <c r="BD777" s="40"/>
      <c r="BE777" s="40"/>
      <c r="BF777" s="36"/>
      <c r="BG777" s="36"/>
      <c r="BH777" s="36"/>
      <c r="BJ777" s="41"/>
      <c r="BK777" s="41"/>
      <c r="BL777" s="35"/>
      <c r="BM777" s="35"/>
      <c r="BN777" s="35"/>
      <c r="BO777" s="35"/>
      <c r="BP777" s="35"/>
      <c r="BQ777" s="35"/>
      <c r="BR777" s="35"/>
      <c r="BS777" s="34"/>
      <c r="BT777" s="35"/>
      <c r="BU777" s="35"/>
      <c r="BV777" s="35"/>
      <c r="BW777" s="35"/>
      <c r="BX777" s="37"/>
      <c r="BY777" s="40"/>
      <c r="CA777" s="38"/>
      <c r="CB777" s="38"/>
      <c r="CC777" s="36"/>
      <c r="CD777" s="36"/>
      <c r="CE777" s="35"/>
      <c r="CF777" s="36"/>
      <c r="CG777" s="42"/>
      <c r="CH777" s="35"/>
      <c r="CI777" s="42"/>
      <c r="CJ777" s="42"/>
      <c r="CK777" s="43"/>
      <c r="CM777" s="39"/>
      <c r="CN777" s="35"/>
      <c r="CO777" s="42"/>
    </row>
    <row r="778" spans="1:93" ht="11.25" customHeight="1">
      <c r="A778" s="33">
        <v>43952</v>
      </c>
      <c r="B778" s="34"/>
      <c r="F778" s="34"/>
      <c r="H778" s="34"/>
      <c r="I778" s="34"/>
      <c r="J778" s="35"/>
      <c r="K778" s="35"/>
      <c r="L778" s="34"/>
      <c r="M778" s="34"/>
      <c r="N778" s="35"/>
      <c r="O778" s="35"/>
      <c r="P778" s="35"/>
      <c r="Q778" s="34"/>
      <c r="R778" s="34"/>
      <c r="U778" s="36"/>
      <c r="V778" s="38"/>
      <c r="W778" s="36"/>
      <c r="X778" s="35"/>
      <c r="Y778" s="34"/>
      <c r="Z778" s="35"/>
      <c r="AA778" s="34"/>
      <c r="AB778" s="34"/>
      <c r="AC778" s="34"/>
      <c r="AD778" s="34"/>
      <c r="AE778" s="39"/>
      <c r="AF778" s="39"/>
      <c r="AG778" s="39"/>
      <c r="AH778" s="35"/>
      <c r="AI778" s="35"/>
      <c r="AJ778" s="35"/>
      <c r="AK778" s="35"/>
      <c r="AL778" s="35"/>
      <c r="AM778" s="35"/>
      <c r="AN778" s="38"/>
      <c r="AO778" s="38"/>
      <c r="AP778" s="38"/>
      <c r="AQ778" s="36"/>
      <c r="AR778" s="36"/>
      <c r="AS778" s="36"/>
      <c r="AT778" s="36"/>
      <c r="AU778" s="36"/>
      <c r="AV778" s="36"/>
      <c r="AW778" s="36"/>
      <c r="AX778" s="36"/>
      <c r="AY778" s="36"/>
      <c r="AZ778" s="40"/>
      <c r="BA778" s="40"/>
      <c r="BB778" s="40"/>
      <c r="BC778" s="40"/>
      <c r="BD778" s="40"/>
      <c r="BE778" s="40"/>
      <c r="BF778" s="36"/>
      <c r="BG778" s="36"/>
      <c r="BH778" s="36"/>
      <c r="BJ778" s="41"/>
      <c r="BK778" s="41"/>
      <c r="BL778" s="35"/>
      <c r="BM778" s="35"/>
      <c r="BN778" s="35"/>
      <c r="BO778" s="35"/>
      <c r="BP778" s="35"/>
      <c r="BQ778" s="35"/>
      <c r="BR778" s="35"/>
      <c r="BS778" s="34"/>
      <c r="BT778" s="35"/>
      <c r="BU778" s="35"/>
      <c r="BV778" s="35"/>
      <c r="BW778" s="35"/>
      <c r="BX778" s="37"/>
      <c r="BY778" s="40"/>
      <c r="CA778" s="38"/>
      <c r="CB778" s="38"/>
      <c r="CC778" s="36"/>
      <c r="CD778" s="36"/>
      <c r="CE778" s="35"/>
      <c r="CF778" s="36"/>
      <c r="CG778" s="42"/>
      <c r="CH778" s="35"/>
      <c r="CI778" s="42"/>
      <c r="CJ778" s="42"/>
      <c r="CK778" s="43"/>
      <c r="CM778" s="39"/>
      <c r="CN778" s="35"/>
      <c r="CO778" s="42"/>
    </row>
    <row r="779" spans="1:93" ht="11.25" customHeight="1">
      <c r="A779" s="33">
        <v>43951</v>
      </c>
      <c r="B779" s="34"/>
      <c r="F779" s="34"/>
      <c r="H779" s="34"/>
      <c r="I779" s="34"/>
      <c r="J779" s="35"/>
      <c r="K779" s="35"/>
      <c r="L779" s="34"/>
      <c r="M779" s="34"/>
      <c r="N779" s="35"/>
      <c r="O779" s="35"/>
      <c r="P779" s="35"/>
      <c r="Q779" s="34"/>
      <c r="R779" s="34"/>
      <c r="U779" s="36"/>
      <c r="V779" s="38"/>
      <c r="W779" s="36"/>
      <c r="X779" s="35"/>
      <c r="Y779" s="34"/>
      <c r="Z779" s="35"/>
      <c r="AA779" s="34"/>
      <c r="AB779" s="34"/>
      <c r="AC779" s="34"/>
      <c r="AD779" s="34"/>
      <c r="AE779" s="39"/>
      <c r="AF779" s="39"/>
      <c r="AG779" s="39"/>
      <c r="AH779" s="35"/>
      <c r="AI779" s="35"/>
      <c r="AJ779" s="35"/>
      <c r="AK779" s="35"/>
      <c r="AL779" s="35"/>
      <c r="AM779" s="35"/>
      <c r="AN779" s="38"/>
      <c r="AO779" s="38"/>
      <c r="AP779" s="38"/>
      <c r="AQ779" s="36"/>
      <c r="AR779" s="36"/>
      <c r="AS779" s="36"/>
      <c r="AT779" s="36"/>
      <c r="AU779" s="36"/>
      <c r="AV779" s="36"/>
      <c r="AW779" s="36"/>
      <c r="AX779" s="36"/>
      <c r="AY779" s="36"/>
      <c r="AZ779" s="40"/>
      <c r="BA779" s="40"/>
      <c r="BB779" s="40"/>
      <c r="BC779" s="40"/>
      <c r="BD779" s="40"/>
      <c r="BE779" s="40"/>
      <c r="BF779" s="36"/>
      <c r="BG779" s="36"/>
      <c r="BH779" s="36"/>
      <c r="BJ779" s="41"/>
      <c r="BK779" s="41"/>
      <c r="BL779" s="35"/>
      <c r="BM779" s="35"/>
      <c r="BN779" s="35"/>
      <c r="BO779" s="35"/>
      <c r="BP779" s="35"/>
      <c r="BQ779" s="35"/>
      <c r="BR779" s="35"/>
      <c r="BS779" s="34"/>
      <c r="BT779" s="35"/>
      <c r="BU779" s="35"/>
      <c r="BV779" s="35"/>
      <c r="BW779" s="35"/>
      <c r="BX779" s="37"/>
      <c r="BY779" s="40"/>
      <c r="CA779" s="38"/>
      <c r="CB779" s="38"/>
      <c r="CC779" s="36"/>
      <c r="CD779" s="36"/>
      <c r="CE779" s="35"/>
      <c r="CF779" s="36"/>
      <c r="CG779" s="42"/>
      <c r="CH779" s="35"/>
      <c r="CI779" s="42"/>
      <c r="CJ779" s="42"/>
      <c r="CK779" s="43"/>
      <c r="CM779" s="39"/>
      <c r="CN779" s="35"/>
      <c r="CO779" s="42"/>
    </row>
    <row r="780" spans="1:93" ht="11.25" customHeight="1">
      <c r="A780" s="33">
        <v>43950</v>
      </c>
      <c r="B780" s="34"/>
      <c r="F780" s="34"/>
      <c r="H780" s="34"/>
      <c r="I780" s="34"/>
      <c r="J780" s="35"/>
      <c r="K780" s="35"/>
      <c r="L780" s="34"/>
      <c r="M780" s="34"/>
      <c r="N780" s="35"/>
      <c r="O780" s="35"/>
      <c r="P780" s="35"/>
      <c r="Q780" s="34"/>
      <c r="R780" s="34"/>
      <c r="U780" s="36"/>
      <c r="V780" s="38"/>
      <c r="W780" s="36"/>
      <c r="X780" s="35"/>
      <c r="Y780" s="34"/>
      <c r="Z780" s="35"/>
      <c r="AA780" s="34"/>
      <c r="AB780" s="34"/>
      <c r="AC780" s="34"/>
      <c r="AD780" s="34"/>
      <c r="AE780" s="39"/>
      <c r="AF780" s="39"/>
      <c r="AG780" s="39"/>
      <c r="AH780" s="35"/>
      <c r="AI780" s="35"/>
      <c r="AJ780" s="35"/>
      <c r="AK780" s="35"/>
      <c r="AL780" s="35"/>
      <c r="AM780" s="35"/>
      <c r="AN780" s="38"/>
      <c r="AO780" s="38"/>
      <c r="AP780" s="38"/>
      <c r="AQ780" s="36"/>
      <c r="AR780" s="36"/>
      <c r="AS780" s="36"/>
      <c r="AT780" s="36"/>
      <c r="AU780" s="36"/>
      <c r="AV780" s="36"/>
      <c r="AW780" s="36"/>
      <c r="AX780" s="36"/>
      <c r="AY780" s="36"/>
      <c r="AZ780" s="40"/>
      <c r="BA780" s="40"/>
      <c r="BB780" s="40"/>
      <c r="BC780" s="40"/>
      <c r="BD780" s="40"/>
      <c r="BE780" s="40"/>
      <c r="BF780" s="36"/>
      <c r="BG780" s="36"/>
      <c r="BH780" s="36"/>
      <c r="BJ780" s="41"/>
      <c r="BK780" s="41"/>
      <c r="BL780" s="35"/>
      <c r="BM780" s="35"/>
      <c r="BN780" s="35"/>
      <c r="BO780" s="35"/>
      <c r="BP780" s="35"/>
      <c r="BQ780" s="35"/>
      <c r="BR780" s="35"/>
      <c r="BS780" s="34"/>
      <c r="BT780" s="35"/>
      <c r="BU780" s="35"/>
      <c r="BV780" s="35"/>
      <c r="BW780" s="35"/>
      <c r="BX780" s="37"/>
      <c r="BY780" s="40"/>
      <c r="CA780" s="38"/>
      <c r="CB780" s="38"/>
      <c r="CC780" s="36"/>
      <c r="CD780" s="36"/>
      <c r="CE780" s="35"/>
      <c r="CF780" s="36"/>
      <c r="CG780" s="42"/>
      <c r="CH780" s="35"/>
      <c r="CI780" s="42"/>
      <c r="CJ780" s="42"/>
      <c r="CK780" s="43"/>
      <c r="CM780" s="39"/>
      <c r="CN780" s="35"/>
      <c r="CO780" s="42"/>
    </row>
    <row r="781" spans="1:93" ht="11.25" customHeight="1">
      <c r="A781" s="33">
        <v>43949</v>
      </c>
      <c r="B781" s="34"/>
      <c r="F781" s="34"/>
      <c r="H781" s="34"/>
      <c r="I781" s="34"/>
      <c r="J781" s="35"/>
      <c r="K781" s="35"/>
      <c r="L781" s="34"/>
      <c r="M781" s="34"/>
      <c r="N781" s="35"/>
      <c r="O781" s="35"/>
      <c r="P781" s="35"/>
      <c r="Q781" s="34"/>
      <c r="R781" s="34"/>
      <c r="U781" s="36"/>
      <c r="V781" s="38"/>
      <c r="W781" s="36"/>
      <c r="X781" s="35"/>
      <c r="Y781" s="34"/>
      <c r="Z781" s="35"/>
      <c r="AA781" s="34"/>
      <c r="AB781" s="34"/>
      <c r="AC781" s="34"/>
      <c r="AD781" s="34"/>
      <c r="AE781" s="39"/>
      <c r="AF781" s="39"/>
      <c r="AG781" s="39"/>
      <c r="AH781" s="35"/>
      <c r="AI781" s="35"/>
      <c r="AJ781" s="35"/>
      <c r="AK781" s="35"/>
      <c r="AL781" s="35"/>
      <c r="AM781" s="35"/>
      <c r="AN781" s="38"/>
      <c r="AO781" s="38"/>
      <c r="AP781" s="38"/>
      <c r="AQ781" s="36"/>
      <c r="AR781" s="36"/>
      <c r="AS781" s="36"/>
      <c r="AT781" s="36"/>
      <c r="AU781" s="36"/>
      <c r="AV781" s="36"/>
      <c r="AW781" s="36"/>
      <c r="AX781" s="36"/>
      <c r="AY781" s="36"/>
      <c r="AZ781" s="40"/>
      <c r="BA781" s="40"/>
      <c r="BB781" s="40"/>
      <c r="BC781" s="40"/>
      <c r="BD781" s="40"/>
      <c r="BE781" s="40"/>
      <c r="BF781" s="36"/>
      <c r="BG781" s="36"/>
      <c r="BH781" s="36"/>
      <c r="BJ781" s="41"/>
      <c r="BK781" s="41"/>
      <c r="BL781" s="35"/>
      <c r="BM781" s="35"/>
      <c r="BN781" s="35"/>
      <c r="BO781" s="35"/>
      <c r="BP781" s="35"/>
      <c r="BQ781" s="35"/>
      <c r="BR781" s="35"/>
      <c r="BS781" s="34"/>
      <c r="BT781" s="35"/>
      <c r="BU781" s="35"/>
      <c r="BV781" s="35"/>
      <c r="BW781" s="35"/>
      <c r="BX781" s="37"/>
      <c r="BY781" s="40"/>
      <c r="CA781" s="38"/>
      <c r="CB781" s="38"/>
      <c r="CC781" s="36"/>
      <c r="CD781" s="36"/>
      <c r="CE781" s="35"/>
      <c r="CF781" s="36"/>
      <c r="CG781" s="42"/>
      <c r="CH781" s="35"/>
      <c r="CI781" s="42"/>
      <c r="CJ781" s="42"/>
      <c r="CK781" s="43"/>
      <c r="CM781" s="39"/>
      <c r="CN781" s="35"/>
      <c r="CO781" s="42"/>
    </row>
    <row r="782" spans="1:93" ht="11.25" customHeight="1">
      <c r="A782" s="33">
        <v>43948</v>
      </c>
      <c r="B782" s="34"/>
      <c r="F782" s="34"/>
      <c r="H782" s="34"/>
      <c r="I782" s="34"/>
      <c r="J782" s="35"/>
      <c r="K782" s="35"/>
      <c r="L782" s="34"/>
      <c r="M782" s="34"/>
      <c r="N782" s="35"/>
      <c r="O782" s="35"/>
      <c r="P782" s="35"/>
      <c r="Q782" s="34"/>
      <c r="R782" s="34"/>
      <c r="U782" s="36"/>
      <c r="V782" s="38"/>
      <c r="W782" s="36"/>
      <c r="X782" s="35"/>
      <c r="Y782" s="34"/>
      <c r="Z782" s="35"/>
      <c r="AA782" s="34"/>
      <c r="AB782" s="34"/>
      <c r="AC782" s="34"/>
      <c r="AD782" s="34"/>
      <c r="AE782" s="39"/>
      <c r="AF782" s="39"/>
      <c r="AG782" s="39"/>
      <c r="AH782" s="35"/>
      <c r="AI782" s="35"/>
      <c r="AJ782" s="35"/>
      <c r="AK782" s="35"/>
      <c r="AL782" s="35"/>
      <c r="AM782" s="35"/>
      <c r="AN782" s="38"/>
      <c r="AO782" s="38"/>
      <c r="AP782" s="38"/>
      <c r="AQ782" s="36"/>
      <c r="AR782" s="36"/>
      <c r="AS782" s="36"/>
      <c r="AT782" s="36"/>
      <c r="AU782" s="36"/>
      <c r="AV782" s="36"/>
      <c r="AW782" s="36"/>
      <c r="AX782" s="36"/>
      <c r="AY782" s="36"/>
      <c r="AZ782" s="40"/>
      <c r="BA782" s="40"/>
      <c r="BB782" s="40"/>
      <c r="BC782" s="40"/>
      <c r="BD782" s="40"/>
      <c r="BE782" s="40"/>
      <c r="BF782" s="36"/>
      <c r="BG782" s="36"/>
      <c r="BH782" s="36"/>
      <c r="BJ782" s="41"/>
      <c r="BK782" s="41"/>
      <c r="BL782" s="35"/>
      <c r="BM782" s="35"/>
      <c r="BN782" s="35"/>
      <c r="BO782" s="35"/>
      <c r="BP782" s="35"/>
      <c r="BQ782" s="35"/>
      <c r="BR782" s="35"/>
      <c r="BS782" s="34"/>
      <c r="BT782" s="35"/>
      <c r="BU782" s="35"/>
      <c r="BV782" s="35"/>
      <c r="BW782" s="35"/>
      <c r="BX782" s="37"/>
      <c r="BY782" s="40"/>
      <c r="CA782" s="38"/>
      <c r="CB782" s="38"/>
      <c r="CC782" s="36"/>
      <c r="CD782" s="36"/>
      <c r="CE782" s="35"/>
      <c r="CF782" s="36"/>
      <c r="CG782" s="42"/>
      <c r="CH782" s="35"/>
      <c r="CI782" s="42"/>
      <c r="CJ782" s="42"/>
      <c r="CK782" s="43"/>
      <c r="CM782" s="39"/>
      <c r="CN782" s="35"/>
      <c r="CO782" s="42"/>
    </row>
    <row r="783" spans="1:93" ht="11.25" customHeight="1">
      <c r="A783" s="33">
        <v>43947</v>
      </c>
      <c r="B783" s="34"/>
      <c r="F783" s="34"/>
      <c r="H783" s="34"/>
      <c r="I783" s="34"/>
      <c r="J783" s="35"/>
      <c r="K783" s="35"/>
      <c r="L783" s="34"/>
      <c r="M783" s="34"/>
      <c r="N783" s="35"/>
      <c r="O783" s="35"/>
      <c r="P783" s="35"/>
      <c r="Q783" s="34"/>
      <c r="R783" s="34"/>
      <c r="U783" s="36"/>
      <c r="V783" s="38"/>
      <c r="W783" s="36"/>
      <c r="X783" s="35"/>
      <c r="Y783" s="34"/>
      <c r="Z783" s="35"/>
      <c r="AA783" s="34"/>
      <c r="AB783" s="34"/>
      <c r="AC783" s="34"/>
      <c r="AD783" s="34"/>
      <c r="AE783" s="39"/>
      <c r="AF783" s="39"/>
      <c r="AG783" s="39"/>
      <c r="AH783" s="35"/>
      <c r="AI783" s="35"/>
      <c r="AJ783" s="35"/>
      <c r="AK783" s="35"/>
      <c r="AL783" s="35"/>
      <c r="AM783" s="35"/>
      <c r="AN783" s="38"/>
      <c r="AO783" s="38"/>
      <c r="AP783" s="38"/>
      <c r="AQ783" s="36"/>
      <c r="AR783" s="36"/>
      <c r="AS783" s="36"/>
      <c r="AT783" s="36"/>
      <c r="AU783" s="36"/>
      <c r="AV783" s="36"/>
      <c r="AW783" s="36"/>
      <c r="AX783" s="36"/>
      <c r="AY783" s="36"/>
      <c r="AZ783" s="40"/>
      <c r="BA783" s="40"/>
      <c r="BB783" s="40"/>
      <c r="BC783" s="40"/>
      <c r="BD783" s="40"/>
      <c r="BE783" s="40"/>
      <c r="BF783" s="36"/>
      <c r="BG783" s="36"/>
      <c r="BH783" s="36"/>
      <c r="BJ783" s="41"/>
      <c r="BK783" s="41"/>
      <c r="BL783" s="35"/>
      <c r="BM783" s="35"/>
      <c r="BN783" s="35"/>
      <c r="BO783" s="35"/>
      <c r="BP783" s="35"/>
      <c r="BQ783" s="35"/>
      <c r="BR783" s="35"/>
      <c r="BS783" s="34"/>
      <c r="BT783" s="35"/>
      <c r="BU783" s="35"/>
      <c r="BV783" s="35"/>
      <c r="BW783" s="35"/>
      <c r="BX783" s="37"/>
      <c r="BY783" s="40"/>
      <c r="CA783" s="38"/>
      <c r="CB783" s="38"/>
      <c r="CC783" s="36"/>
      <c r="CD783" s="36"/>
      <c r="CE783" s="35"/>
      <c r="CF783" s="36"/>
      <c r="CG783" s="42"/>
      <c r="CH783" s="35"/>
      <c r="CI783" s="42"/>
      <c r="CJ783" s="42"/>
      <c r="CK783" s="43"/>
      <c r="CM783" s="39"/>
      <c r="CN783" s="35"/>
      <c r="CO783" s="42"/>
    </row>
    <row r="784" spans="1:93" ht="11.25" customHeight="1">
      <c r="A784" s="33">
        <v>43946</v>
      </c>
      <c r="B784" s="34"/>
      <c r="F784" s="34"/>
      <c r="H784" s="34"/>
      <c r="I784" s="34"/>
      <c r="J784" s="35"/>
      <c r="K784" s="35"/>
      <c r="L784" s="34"/>
      <c r="M784" s="34"/>
      <c r="N784" s="35"/>
      <c r="O784" s="35"/>
      <c r="P784" s="35"/>
      <c r="Q784" s="34"/>
      <c r="R784" s="34"/>
      <c r="U784" s="36"/>
      <c r="V784" s="38"/>
      <c r="W784" s="36"/>
      <c r="X784" s="35"/>
      <c r="Y784" s="34"/>
      <c r="Z784" s="35"/>
      <c r="AA784" s="34"/>
      <c r="AB784" s="34"/>
      <c r="AC784" s="34"/>
      <c r="AD784" s="34"/>
      <c r="AE784" s="39"/>
      <c r="AF784" s="39"/>
      <c r="AG784" s="39"/>
      <c r="AH784" s="35"/>
      <c r="AI784" s="35"/>
      <c r="AJ784" s="35"/>
      <c r="AK784" s="35"/>
      <c r="AL784" s="35"/>
      <c r="AM784" s="35"/>
      <c r="AN784" s="38"/>
      <c r="AO784" s="38"/>
      <c r="AP784" s="38"/>
      <c r="AQ784" s="36"/>
      <c r="AR784" s="36"/>
      <c r="AS784" s="36"/>
      <c r="AT784" s="36"/>
      <c r="AU784" s="36"/>
      <c r="AV784" s="36"/>
      <c r="AW784" s="36"/>
      <c r="AX784" s="36"/>
      <c r="AY784" s="36"/>
      <c r="AZ784" s="40"/>
      <c r="BA784" s="40"/>
      <c r="BB784" s="40"/>
      <c r="BC784" s="40"/>
      <c r="BD784" s="40"/>
      <c r="BE784" s="40"/>
      <c r="BF784" s="36"/>
      <c r="BG784" s="36"/>
      <c r="BH784" s="36"/>
      <c r="BJ784" s="41"/>
      <c r="BK784" s="41"/>
      <c r="BL784" s="35"/>
      <c r="BM784" s="35"/>
      <c r="BN784" s="35"/>
      <c r="BO784" s="35"/>
      <c r="BP784" s="35"/>
      <c r="BQ784" s="35"/>
      <c r="BR784" s="35"/>
      <c r="BS784" s="34"/>
      <c r="BT784" s="35"/>
      <c r="BU784" s="35"/>
      <c r="BV784" s="35"/>
      <c r="BW784" s="35"/>
      <c r="BX784" s="37"/>
      <c r="BY784" s="40"/>
      <c r="CA784" s="38"/>
      <c r="CB784" s="38"/>
      <c r="CC784" s="36"/>
      <c r="CD784" s="36"/>
      <c r="CE784" s="35"/>
      <c r="CF784" s="36"/>
      <c r="CG784" s="42"/>
      <c r="CH784" s="35"/>
      <c r="CI784" s="42"/>
      <c r="CJ784" s="42"/>
      <c r="CK784" s="43"/>
      <c r="CM784" s="39"/>
      <c r="CN784" s="35"/>
      <c r="CO784" s="42"/>
    </row>
    <row r="785" spans="1:95" ht="11.25" customHeight="1">
      <c r="A785" s="33">
        <v>43945</v>
      </c>
      <c r="B785" s="34">
        <v>192.8591480255127</v>
      </c>
      <c r="C785" s="35">
        <v>169.61192560195923</v>
      </c>
      <c r="D785" s="35">
        <v>169.61192560195923</v>
      </c>
      <c r="E785" s="35">
        <v>158.01637065410614</v>
      </c>
      <c r="F785" s="34">
        <v>145.24922370910645</v>
      </c>
      <c r="G785" s="36">
        <v>12.828272461891174</v>
      </c>
      <c r="H785" s="34">
        <v>12.828272461891174</v>
      </c>
      <c r="I785" s="34">
        <v>3470.3359680175781</v>
      </c>
      <c r="J785" s="35">
        <v>1190.3689529078581</v>
      </c>
      <c r="K785" s="35">
        <v>95.486059504027978</v>
      </c>
      <c r="L785" s="34">
        <v>612.24299621582031</v>
      </c>
      <c r="M785" s="34">
        <v>58.260376453399658</v>
      </c>
      <c r="N785" s="35">
        <v>18.007752721959893</v>
      </c>
      <c r="O785" s="35">
        <v>62.497494740919635</v>
      </c>
      <c r="P785" s="35">
        <v>274.35340911691839</v>
      </c>
      <c r="Q785" s="34">
        <v>10294.298950195313</v>
      </c>
      <c r="R785" s="34">
        <v>394.14189529418945</v>
      </c>
      <c r="U785" s="36">
        <v>25.762059776871297</v>
      </c>
      <c r="V785" s="38">
        <v>0.97131716303330962</v>
      </c>
      <c r="W785" s="36">
        <v>40.321628074672063</v>
      </c>
      <c r="X785" s="35">
        <v>4082.5789642333984</v>
      </c>
      <c r="Y785" s="34">
        <v>2184.4809556056921</v>
      </c>
      <c r="Z785" s="35">
        <v>1898.0980086277063</v>
      </c>
      <c r="AA785" s="34">
        <v>707.72905571984825</v>
      </c>
      <c r="AB785" s="34">
        <v>23.247222423553467</v>
      </c>
      <c r="AC785" s="34">
        <v>11.595554947853088</v>
      </c>
      <c r="AD785" s="34">
        <v>12.731607675552368</v>
      </c>
      <c r="AE785" s="39">
        <v>14.403171135861706</v>
      </c>
      <c r="AF785" s="39">
        <v>12.753953066869908</v>
      </c>
      <c r="AG785" s="39">
        <v>2.0461298465148854</v>
      </c>
      <c r="AH785" s="35">
        <v>3992.2262201213002</v>
      </c>
      <c r="AI785" s="35">
        <v>10601.856035708064</v>
      </c>
      <c r="AJ785" s="35">
        <v>12212.544171670126</v>
      </c>
      <c r="AK785" s="35">
        <v>2664.4667547140984</v>
      </c>
      <c r="AL785" s="35">
        <v>6254.2066787024132</v>
      </c>
      <c r="AM785" s="35">
        <v>11369.257576727001</v>
      </c>
      <c r="AN785" s="38">
        <v>9.0156597972610761E-2</v>
      </c>
      <c r="AO785" s="38">
        <v>0.10321093984639299</v>
      </c>
      <c r="AP785" s="38">
        <v>2.3850245351445625E-2</v>
      </c>
      <c r="AQ785" s="36">
        <v>23.184997239306512</v>
      </c>
      <c r="AR785" s="36">
        <v>12.536799371247652</v>
      </c>
      <c r="AS785" s="36">
        <v>15.008602785277636</v>
      </c>
      <c r="AT785" s="36">
        <v>15.636007967046018</v>
      </c>
      <c r="AU785" s="36">
        <v>63.759265251996339</v>
      </c>
      <c r="AV785" s="36">
        <v>95.374428486912606</v>
      </c>
      <c r="AW785" s="36">
        <v>155.17496934188409</v>
      </c>
      <c r="AX785" s="36">
        <v>120.02732974633403</v>
      </c>
      <c r="AY785" s="36">
        <v>83.330003881664709</v>
      </c>
      <c r="AZ785" s="40">
        <v>0.99324151720410847</v>
      </c>
      <c r="BA785" s="40">
        <v>0.9900071267305981</v>
      </c>
      <c r="BB785" s="40">
        <v>0.97586883688179227</v>
      </c>
      <c r="BC785" s="40">
        <v>0.99413165582217067</v>
      </c>
      <c r="BD785" s="40">
        <v>0.98980537923872636</v>
      </c>
      <c r="BE785" s="40">
        <v>0.99161119995362368</v>
      </c>
      <c r="BF785" s="36">
        <v>133.10173930526477</v>
      </c>
      <c r="BG785" s="36">
        <v>116.26674476426034</v>
      </c>
      <c r="BH785" s="36">
        <v>503.13947815520686</v>
      </c>
      <c r="BJ785" s="41"/>
      <c r="BK785" s="41"/>
      <c r="BL785" s="35">
        <v>32.75</v>
      </c>
      <c r="BM785" s="35">
        <v>29</v>
      </c>
      <c r="BN785" s="35">
        <v>4.6524999141693115</v>
      </c>
      <c r="BO785" s="35">
        <v>2554.5</v>
      </c>
      <c r="BP785" s="35">
        <v>1392</v>
      </c>
      <c r="BQ785" s="35">
        <v>111.65999794006348</v>
      </c>
      <c r="BR785" s="35">
        <v>4058.1599979400635</v>
      </c>
      <c r="BS785" s="34">
        <v>132.29945182800293</v>
      </c>
      <c r="BT785" s="35">
        <v>17</v>
      </c>
      <c r="BU785" s="35">
        <v>59</v>
      </c>
      <c r="BV785" s="35">
        <v>259</v>
      </c>
      <c r="BW785" s="35">
        <v>55</v>
      </c>
      <c r="BX785" s="37"/>
      <c r="BY785" s="40">
        <v>0.96877335013419597</v>
      </c>
      <c r="CA785" s="38">
        <v>8.372497095283464E-2</v>
      </c>
      <c r="CB785" s="38">
        <v>9.2809986872180575E-2</v>
      </c>
      <c r="CC785" s="36">
        <v>47.574385046958923</v>
      </c>
      <c r="CD785" s="36">
        <v>50.730399395831803</v>
      </c>
      <c r="CE785" s="35">
        <v>143.15047065815369</v>
      </c>
      <c r="CF785" s="36">
        <v>52.263163960460197</v>
      </c>
      <c r="CG785" s="42">
        <v>0.96877335013419597</v>
      </c>
      <c r="CH785" s="35">
        <v>4135.3044995236205</v>
      </c>
      <c r="CI785" s="42">
        <v>0.98591146638412941</v>
      </c>
      <c r="CJ785" s="42">
        <v>0.99234397437650101</v>
      </c>
      <c r="CK785" s="43">
        <v>0.85003523469367026</v>
      </c>
      <c r="CM785" s="39"/>
      <c r="CN785" s="35"/>
      <c r="CO785" s="42">
        <v>0.98632280758558488</v>
      </c>
      <c r="CQ785" s="37">
        <v>0.97131716303330962</v>
      </c>
    </row>
    <row r="786" spans="1:95" ht="11.25" customHeight="1">
      <c r="A786" s="33">
        <v>43944</v>
      </c>
      <c r="B786" s="34">
        <v>189.94844309488931</v>
      </c>
      <c r="C786" s="35">
        <v>167.31086460749307</v>
      </c>
      <c r="D786" s="35">
        <v>167.31086460749307</v>
      </c>
      <c r="E786" s="35">
        <v>155.91366291046143</v>
      </c>
      <c r="F786" s="34">
        <v>143.29357465108237</v>
      </c>
      <c r="G786" s="36">
        <v>12.734444777170816</v>
      </c>
      <c r="H786" s="34">
        <v>12.734444777170816</v>
      </c>
      <c r="I786" s="34">
        <v>3427.8245849609375</v>
      </c>
      <c r="J786" s="35">
        <v>1191.4294125012443</v>
      </c>
      <c r="K786" s="35">
        <v>100.03898452642731</v>
      </c>
      <c r="L786" s="34">
        <v>605.23362223307288</v>
      </c>
      <c r="M786" s="34">
        <v>59.278957525889076</v>
      </c>
      <c r="N786" s="35">
        <v>18.322586871638443</v>
      </c>
      <c r="O786" s="35">
        <v>63.590154436862832</v>
      </c>
      <c r="P786" s="35">
        <v>279.14999998555038</v>
      </c>
      <c r="Q786" s="34">
        <v>10239.946736653646</v>
      </c>
      <c r="R786" s="34">
        <v>383.39813232421875</v>
      </c>
      <c r="U786" s="36">
        <v>25.494091599075887</v>
      </c>
      <c r="V786" s="38">
        <v>0.98129146210833496</v>
      </c>
      <c r="W786" s="36">
        <v>41.668595102417946</v>
      </c>
      <c r="X786" s="35">
        <v>4033.0582071940103</v>
      </c>
      <c r="Y786" s="34">
        <v>2136.3561879332656</v>
      </c>
      <c r="Z786" s="35">
        <v>1896.7020192607445</v>
      </c>
      <c r="AA786" s="34">
        <v>705.27260675950015</v>
      </c>
      <c r="AB786" s="34">
        <v>22.63757848739624</v>
      </c>
      <c r="AC786" s="34">
        <v>11.397201697031656</v>
      </c>
      <c r="AD786" s="34">
        <v>12.611496965090433</v>
      </c>
      <c r="AE786" s="39">
        <v>14.085864975384169</v>
      </c>
      <c r="AF786" s="39">
        <v>12.765315133941904</v>
      </c>
      <c r="AG786" s="39">
        <v>2.1436925255662995</v>
      </c>
      <c r="AH786" s="35">
        <v>3919.531125438019</v>
      </c>
      <c r="AI786" s="35">
        <v>10433.439990873336</v>
      </c>
      <c r="AJ786" s="35">
        <v>12111.841226295926</v>
      </c>
      <c r="AK786" s="35">
        <v>2632.9824218547142</v>
      </c>
      <c r="AL786" s="35">
        <v>6146.4191073211796</v>
      </c>
      <c r="AM786" s="35">
        <v>11230.944364551835</v>
      </c>
      <c r="AN786" s="38">
        <v>9.0447364817525203E-2</v>
      </c>
      <c r="AO786" s="38">
        <v>0.10574123109733172</v>
      </c>
      <c r="AP786" s="38">
        <v>2.5619071891852276E-2</v>
      </c>
      <c r="AQ786" s="36">
        <v>22.868399295735291</v>
      </c>
      <c r="AR786" s="36">
        <v>12.349721720373765</v>
      </c>
      <c r="AS786" s="36">
        <v>15.028378539182862</v>
      </c>
      <c r="AT786" s="36">
        <v>15.906618227377214</v>
      </c>
      <c r="AU786" s="36">
        <v>66.748931350999925</v>
      </c>
      <c r="AV786" s="36">
        <v>103.97796425660005</v>
      </c>
      <c r="AW786" s="36">
        <v>152.82190989910501</v>
      </c>
      <c r="AX786" s="36">
        <v>118.46367421738482</v>
      </c>
      <c r="AY786" s="36">
        <v>82.110202180769662</v>
      </c>
      <c r="AZ786" s="40">
        <v>0.99304112829635538</v>
      </c>
      <c r="BA786" s="40">
        <v>0.98965411350470411</v>
      </c>
      <c r="BB786" s="40">
        <v>0.97514456568170449</v>
      </c>
      <c r="BC786" s="40">
        <v>0.99395870701781119</v>
      </c>
      <c r="BD786" s="40">
        <v>0.98914019200683978</v>
      </c>
      <c r="BE786" s="40">
        <v>0.99074183248696468</v>
      </c>
      <c r="BF786" s="36">
        <v>132.6738487540199</v>
      </c>
      <c r="BG786" s="36">
        <v>113.48458756787454</v>
      </c>
      <c r="BH786" s="36">
        <v>468.40104320158463</v>
      </c>
      <c r="BJ786" s="41"/>
      <c r="BK786" s="41"/>
      <c r="BL786" s="35">
        <v>32</v>
      </c>
      <c r="BM786" s="35">
        <v>29</v>
      </c>
      <c r="BN786" s="35">
        <v>4.869999885559082</v>
      </c>
      <c r="BO786" s="35">
        <v>2496</v>
      </c>
      <c r="BP786" s="35">
        <v>1392</v>
      </c>
      <c r="BQ786" s="35">
        <v>116.87999725341797</v>
      </c>
      <c r="BR786" s="35">
        <v>4004.879997253418</v>
      </c>
      <c r="BS786" s="34">
        <v>130.49173704783121</v>
      </c>
      <c r="BT786" s="35">
        <v>17</v>
      </c>
      <c r="BU786" s="35">
        <v>59</v>
      </c>
      <c r="BV786" s="35">
        <v>259</v>
      </c>
      <c r="BW786" s="35">
        <v>55</v>
      </c>
      <c r="BX786" s="37"/>
      <c r="BY786" s="40">
        <v>0.96800949394408597</v>
      </c>
      <c r="CA786" s="38">
        <v>8.4968875158955612E-2</v>
      </c>
      <c r="CB786" s="38">
        <v>9.3871170567459777E-2</v>
      </c>
      <c r="CC786" s="36">
        <v>46.646277149518326</v>
      </c>
      <c r="CD786" s="36">
        <v>50.246499555291912</v>
      </c>
      <c r="CE786" s="35">
        <v>140.74182218463827</v>
      </c>
      <c r="CF786" s="36">
        <v>53.455364059865431</v>
      </c>
      <c r="CG786" s="42">
        <v>0.96800949394408597</v>
      </c>
      <c r="CH786" s="35">
        <v>4105.094854302135</v>
      </c>
      <c r="CI786" s="42">
        <v>0.98555966192504307</v>
      </c>
      <c r="CJ786" s="42">
        <v>0.99190208228936494</v>
      </c>
      <c r="CK786" s="43">
        <v>0.84993184051906789</v>
      </c>
      <c r="CM786" s="39"/>
      <c r="CN786" s="35"/>
      <c r="CO786" s="42">
        <v>0.98601081058960527</v>
      </c>
      <c r="CQ786" s="37">
        <v>0.98129146210833496</v>
      </c>
    </row>
    <row r="787" spans="1:95" ht="11.25" customHeight="1">
      <c r="A787" s="33">
        <v>43943</v>
      </c>
      <c r="B787" s="34">
        <v>191.64139048258463</v>
      </c>
      <c r="C787" s="35">
        <v>168.93205459912616</v>
      </c>
      <c r="D787" s="35">
        <v>168.93205459912616</v>
      </c>
      <c r="E787" s="35">
        <v>157.50980627536771</v>
      </c>
      <c r="F787" s="34">
        <v>144.73331197102866</v>
      </c>
      <c r="G787" s="36">
        <v>13.228529969851175</v>
      </c>
      <c r="H787" s="34">
        <v>13.228529969851175</v>
      </c>
      <c r="I787" s="34">
        <v>3429.2699483235679</v>
      </c>
      <c r="J787" s="35">
        <v>1191.9317860560477</v>
      </c>
      <c r="K787" s="35">
        <v>100.08116658081353</v>
      </c>
      <c r="L787" s="34">
        <v>605.41818745930993</v>
      </c>
      <c r="M787" s="34">
        <v>58.005577246348061</v>
      </c>
      <c r="N787" s="35">
        <v>17.928996603416675</v>
      </c>
      <c r="O787" s="35">
        <v>62.224164682446101</v>
      </c>
      <c r="P787" s="35">
        <v>273.15353648734816</v>
      </c>
      <c r="Q787" s="34">
        <v>10164.539428710938</v>
      </c>
      <c r="R787" s="34">
        <v>388.64816157023114</v>
      </c>
      <c r="U787" s="36">
        <v>25.205062407034411</v>
      </c>
      <c r="V787" s="38">
        <v>0.9921849614277235</v>
      </c>
      <c r="W787" s="36">
        <v>40.773505689679439</v>
      </c>
      <c r="X787" s="35">
        <v>4034.6881357828779</v>
      </c>
      <c r="Y787" s="34">
        <v>2137.2569956867064</v>
      </c>
      <c r="Z787" s="35">
        <v>1897.4311400961712</v>
      </c>
      <c r="AA787" s="34">
        <v>705.49935404012342</v>
      </c>
      <c r="AB787" s="34">
        <v>22.709335883458454</v>
      </c>
      <c r="AC787" s="34">
        <v>11.422248323758444</v>
      </c>
      <c r="AD787" s="34">
        <v>12.565231760342916</v>
      </c>
      <c r="AE787" s="39">
        <v>14.091804367165096</v>
      </c>
      <c r="AF787" s="39">
        <v>12.770697707743368</v>
      </c>
      <c r="AG787" s="39">
        <v>2.1445964267317184</v>
      </c>
      <c r="AH787" s="35">
        <v>3900.4405991722715</v>
      </c>
      <c r="AI787" s="35">
        <v>10385.056274342611</v>
      </c>
      <c r="AJ787" s="35">
        <v>12056.646331131737</v>
      </c>
      <c r="AK787" s="35">
        <v>2620.0007225890831</v>
      </c>
      <c r="AL787" s="35">
        <v>6117.0838867658604</v>
      </c>
      <c r="AM787" s="35">
        <v>11179.30185194411</v>
      </c>
      <c r="AN787" s="38">
        <v>9.0761914755846496E-2</v>
      </c>
      <c r="AO787" s="38">
        <v>0.10583941789938973</v>
      </c>
      <c r="AP787" s="38">
        <v>2.5525167132599592E-2</v>
      </c>
      <c r="AQ787" s="36">
        <v>22.927205225102782</v>
      </c>
      <c r="AR787" s="36">
        <v>12.370044553251908</v>
      </c>
      <c r="AS787" s="36">
        <v>14.966200578777599</v>
      </c>
      <c r="AT787" s="36">
        <v>15.822361621348341</v>
      </c>
      <c r="AU787" s="36">
        <v>66.384845804042612</v>
      </c>
      <c r="AV787" s="36">
        <v>103.39268252217983</v>
      </c>
      <c r="AW787" s="36">
        <v>154.04783394107591</v>
      </c>
      <c r="AX787" s="36">
        <v>119.71810185697866</v>
      </c>
      <c r="AY787" s="36">
        <v>83.362287576063196</v>
      </c>
      <c r="AZ787" s="40">
        <v>0.99315687341272973</v>
      </c>
      <c r="BA787" s="40">
        <v>0.98982780589014541</v>
      </c>
      <c r="BB787" s="40">
        <v>0.97556613640950696</v>
      </c>
      <c r="BC787" s="40">
        <v>0.99396093234443372</v>
      </c>
      <c r="BD787" s="40">
        <v>0.98914763193820754</v>
      </c>
      <c r="BE787" s="40">
        <v>0.99075141865820537</v>
      </c>
      <c r="BF787" s="36">
        <v>132.2140463021359</v>
      </c>
      <c r="BG787" s="36">
        <v>113.37930837268136</v>
      </c>
      <c r="BH787" s="36">
        <v>470.12424787119772</v>
      </c>
      <c r="BJ787" s="41"/>
      <c r="BK787" s="41"/>
      <c r="BL787" s="35">
        <v>32</v>
      </c>
      <c r="BM787" s="35">
        <v>29</v>
      </c>
      <c r="BN787" s="35">
        <v>4.869999885559082</v>
      </c>
      <c r="BO787" s="35">
        <v>2496</v>
      </c>
      <c r="BP787" s="35">
        <v>1392</v>
      </c>
      <c r="BQ787" s="35">
        <v>116.87999725341797</v>
      </c>
      <c r="BR787" s="35">
        <v>4004.879997253418</v>
      </c>
      <c r="BS787" s="34">
        <v>131.47416687011719</v>
      </c>
      <c r="BT787" s="35">
        <v>17</v>
      </c>
      <c r="BU787" s="35">
        <v>59</v>
      </c>
      <c r="BV787" s="35">
        <v>259</v>
      </c>
      <c r="BW787" s="35">
        <v>55</v>
      </c>
      <c r="BX787" s="37"/>
      <c r="BY787" s="40">
        <v>0.96854010948890257</v>
      </c>
      <c r="CA787" s="38">
        <v>8.5148836142060841E-2</v>
      </c>
      <c r="CB787" s="38">
        <v>9.4098597378534224E-2</v>
      </c>
      <c r="CC787" s="36">
        <v>46.696815967559814</v>
      </c>
      <c r="CD787" s="36">
        <v>50.263450357132285</v>
      </c>
      <c r="CE787" s="35">
        <v>142.05067480624533</v>
      </c>
      <c r="CF787" s="36">
        <v>53.166411943114227</v>
      </c>
      <c r="CG787" s="42">
        <v>0.96854010948890257</v>
      </c>
      <c r="CH787" s="35">
        <v>4085.3007717912651</v>
      </c>
      <c r="CI787" s="42">
        <v>0.9858013937071971</v>
      </c>
      <c r="CJ787" s="42">
        <v>0.99190715402464491</v>
      </c>
      <c r="CK787" s="43">
        <v>0.84994672027065199</v>
      </c>
      <c r="CM787" s="39"/>
      <c r="CN787" s="35"/>
      <c r="CO787" s="42">
        <v>0.98608642892955789</v>
      </c>
      <c r="CQ787" s="37">
        <v>0.9921849614277235</v>
      </c>
    </row>
    <row r="788" spans="1:95" ht="11.25" customHeight="1">
      <c r="A788" s="33">
        <v>43942</v>
      </c>
      <c r="B788" s="34">
        <v>191.81021817525229</v>
      </c>
      <c r="C788" s="35">
        <v>169.13941359519958</v>
      </c>
      <c r="D788" s="35">
        <v>169.13941359519958</v>
      </c>
      <c r="E788" s="35">
        <v>157.61856599648794</v>
      </c>
      <c r="F788" s="34">
        <v>145.0007266998291</v>
      </c>
      <c r="G788" s="36">
        <v>13.529754002888998</v>
      </c>
      <c r="H788" s="34">
        <v>13.529754002888998</v>
      </c>
      <c r="I788" s="34">
        <v>3425.2768046061196</v>
      </c>
      <c r="J788" s="35">
        <v>1190.5438653047395</v>
      </c>
      <c r="K788" s="35">
        <v>99.964629099778421</v>
      </c>
      <c r="L788" s="34">
        <v>603.82653554280603</v>
      </c>
      <c r="M788" s="34">
        <v>56.772837320963539</v>
      </c>
      <c r="N788" s="35">
        <v>17.547967899206913</v>
      </c>
      <c r="O788" s="35">
        <v>60.901770944306342</v>
      </c>
      <c r="P788" s="35">
        <v>267.34845211144648</v>
      </c>
      <c r="Q788" s="34">
        <v>9947.6503092447911</v>
      </c>
      <c r="R788" s="34">
        <v>391.1121660868327</v>
      </c>
      <c r="U788" s="36">
        <v>24.924328238875773</v>
      </c>
      <c r="V788" s="38">
        <v>1.002902150691289</v>
      </c>
      <c r="W788" s="36">
        <v>39.906983352558406</v>
      </c>
      <c r="X788" s="35">
        <v>4029.1033401489258</v>
      </c>
      <c r="Y788" s="34">
        <v>2134.7683102016017</v>
      </c>
      <c r="Z788" s="35">
        <v>1894.3350299473241</v>
      </c>
      <c r="AA788" s="34">
        <v>703.79116464258448</v>
      </c>
      <c r="AB788" s="34">
        <v>22.670804580052693</v>
      </c>
      <c r="AC788" s="34">
        <v>11.520847598711649</v>
      </c>
      <c r="AD788" s="34">
        <v>12.632959405581156</v>
      </c>
      <c r="AE788" s="39">
        <v>14.075395451878693</v>
      </c>
      <c r="AF788" s="39">
        <v>12.755827128265066</v>
      </c>
      <c r="AG788" s="39">
        <v>2.1420991949952519</v>
      </c>
      <c r="AH788" s="35">
        <v>3840.2798362890899</v>
      </c>
      <c r="AI788" s="35">
        <v>10233.533398442823</v>
      </c>
      <c r="AJ788" s="35">
        <v>11883.454233412793</v>
      </c>
      <c r="AK788" s="35">
        <v>2579.1895657095356</v>
      </c>
      <c r="AL788" s="35">
        <v>6024.872743341607</v>
      </c>
      <c r="AM788" s="35">
        <v>11017.420170469632</v>
      </c>
      <c r="AN788" s="38">
        <v>9.1582538594518939E-2</v>
      </c>
      <c r="AO788" s="38">
        <v>0.10658095844167345</v>
      </c>
      <c r="AP788" s="38">
        <v>2.5566200283312676E-2</v>
      </c>
      <c r="AQ788" s="36">
        <v>22.938637523181075</v>
      </c>
      <c r="AR788" s="36">
        <v>12.511448498917916</v>
      </c>
      <c r="AS788" s="36">
        <v>15.103862902300865</v>
      </c>
      <c r="AT788" s="36">
        <v>15.882549694123549</v>
      </c>
      <c r="AU788" s="36">
        <v>66.60338126643903</v>
      </c>
      <c r="AV788" s="36">
        <v>103.67053560992503</v>
      </c>
      <c r="AW788" s="36">
        <v>154.13685389328529</v>
      </c>
      <c r="AX788" s="36">
        <v>120.02938093096829</v>
      </c>
      <c r="AY788" s="36">
        <v>84.029533753478617</v>
      </c>
      <c r="AZ788" s="40">
        <v>0.99319632487177056</v>
      </c>
      <c r="BA788" s="40">
        <v>0.98989160874615789</v>
      </c>
      <c r="BB788" s="40">
        <v>0.9757340241204534</v>
      </c>
      <c r="BC788" s="40">
        <v>0.99384203863675513</v>
      </c>
      <c r="BD788" s="40">
        <v>0.98894526339331468</v>
      </c>
      <c r="BE788" s="40">
        <v>0.9905903075306326</v>
      </c>
      <c r="BF788" s="36">
        <v>131.02934450343113</v>
      </c>
      <c r="BG788" s="36">
        <v>112.59046808597628</v>
      </c>
      <c r="BH788" s="36">
        <v>469.36970950010607</v>
      </c>
      <c r="BJ788" s="41"/>
      <c r="BK788" s="41"/>
      <c r="BL788" s="35">
        <v>32</v>
      </c>
      <c r="BM788" s="35">
        <v>29</v>
      </c>
      <c r="BN788" s="35">
        <v>4.869999885559082</v>
      </c>
      <c r="BO788" s="35">
        <v>2496</v>
      </c>
      <c r="BP788" s="35">
        <v>1392</v>
      </c>
      <c r="BQ788" s="35">
        <v>116.87999725341797</v>
      </c>
      <c r="BR788" s="35">
        <v>4004.879997253418</v>
      </c>
      <c r="BS788" s="34">
        <v>131.36301962534586</v>
      </c>
      <c r="BT788" s="35">
        <v>17</v>
      </c>
      <c r="BU788" s="35">
        <v>59</v>
      </c>
      <c r="BV788" s="35">
        <v>259</v>
      </c>
      <c r="BW788" s="35">
        <v>55</v>
      </c>
      <c r="BX788" s="37"/>
      <c r="BY788" s="40">
        <v>0.96871769693047827</v>
      </c>
      <c r="CA788" s="38">
        <v>8.5819418815815368E-2</v>
      </c>
      <c r="CB788" s="38">
        <v>9.4868981882650194E-2</v>
      </c>
      <c r="CC788" s="36">
        <v>46.824611584345497</v>
      </c>
      <c r="CD788" s="36">
        <v>50.553948924399862</v>
      </c>
      <c r="CE788" s="35">
        <v>142.26319747787579</v>
      </c>
      <c r="CF788" s="36">
        <v>53.34974123981484</v>
      </c>
      <c r="CG788" s="42">
        <v>0.96871769693047827</v>
      </c>
      <c r="CH788" s="35">
        <v>4023.0908454326996</v>
      </c>
      <c r="CI788" s="42">
        <v>0.98588825370786348</v>
      </c>
      <c r="CJ788" s="42">
        <v>0.99175479358187468</v>
      </c>
      <c r="CK788" s="43">
        <v>0.85013376809528862</v>
      </c>
      <c r="CM788" s="39"/>
      <c r="CN788" s="35"/>
      <c r="CO788" s="42">
        <v>0.98603845192479667</v>
      </c>
      <c r="CQ788" s="37">
        <v>1.002902150691289</v>
      </c>
    </row>
    <row r="789" spans="1:95" ht="11.25" customHeight="1">
      <c r="A789" s="33">
        <v>43941</v>
      </c>
      <c r="B789" s="34">
        <v>193.96357027689615</v>
      </c>
      <c r="C789" s="35">
        <v>170.64311226209003</v>
      </c>
      <c r="D789" s="35">
        <v>170.64311226209003</v>
      </c>
      <c r="E789" s="35">
        <v>158.72595008214313</v>
      </c>
      <c r="F789" s="34">
        <v>145.75414594014487</v>
      </c>
      <c r="G789" s="36">
        <v>14.061877012252808</v>
      </c>
      <c r="H789" s="34">
        <v>14.061877012252808</v>
      </c>
      <c r="I789" s="34">
        <v>3469.0711059570313</v>
      </c>
      <c r="J789" s="35">
        <v>1205.7657115329102</v>
      </c>
      <c r="K789" s="35">
        <v>101.242739261661</v>
      </c>
      <c r="L789" s="34">
        <v>611.74762980143225</v>
      </c>
      <c r="M789" s="34">
        <v>53.624692440032959</v>
      </c>
      <c r="N789" s="35">
        <v>16.574904936010189</v>
      </c>
      <c r="O789" s="35">
        <v>57.524670072035356</v>
      </c>
      <c r="P789" s="35">
        <v>252.52355167215521</v>
      </c>
      <c r="Q789" s="34">
        <v>9488.9302164713536</v>
      </c>
      <c r="R789" s="34">
        <v>405.05563100179035</v>
      </c>
      <c r="U789" s="36">
        <v>24.611708676373521</v>
      </c>
      <c r="V789" s="38">
        <v>1.0149970808348123</v>
      </c>
      <c r="W789" s="36">
        <v>37.694077123396795</v>
      </c>
      <c r="X789" s="35">
        <v>4080.8187357584634</v>
      </c>
      <c r="Y789" s="34">
        <v>2162.06265516246</v>
      </c>
      <c r="Z789" s="35">
        <v>1918.7560805960034</v>
      </c>
      <c r="AA789" s="34">
        <v>712.99036906309323</v>
      </c>
      <c r="AB789" s="34">
        <v>23.32045801480611</v>
      </c>
      <c r="AC789" s="34">
        <v>11.917162179946899</v>
      </c>
      <c r="AD789" s="34">
        <v>12.829825878143311</v>
      </c>
      <c r="AE789" s="39">
        <v>14.25535816590633</v>
      </c>
      <c r="AF789" s="39">
        <v>12.91891833785261</v>
      </c>
      <c r="AG789" s="39">
        <v>2.1694872698927354</v>
      </c>
      <c r="AH789" s="35">
        <v>3678.3444494916739</v>
      </c>
      <c r="AI789" s="35">
        <v>9801.6534408898679</v>
      </c>
      <c r="AJ789" s="35">
        <v>11382.01112509309</v>
      </c>
      <c r="AK789" s="35">
        <v>2470.4089352457149</v>
      </c>
      <c r="AL789" s="35">
        <v>5770.7302686540261</v>
      </c>
      <c r="AM789" s="35">
        <v>10552.488805486162</v>
      </c>
      <c r="AN789" s="38">
        <v>9.2767417493038073E-2</v>
      </c>
      <c r="AO789" s="38">
        <v>0.10743099176383683</v>
      </c>
      <c r="AP789" s="38">
        <v>2.5404537346821538E-2</v>
      </c>
      <c r="AQ789" s="36">
        <v>23.148233910551131</v>
      </c>
      <c r="AR789" s="36">
        <v>12.69463750919029</v>
      </c>
      <c r="AS789" s="36">
        <v>15.042841926113848</v>
      </c>
      <c r="AT789" s="36">
        <v>16.053976029433162</v>
      </c>
      <c r="AU789" s="36">
        <v>67.322673495223853</v>
      </c>
      <c r="AV789" s="36">
        <v>104.79204804243882</v>
      </c>
      <c r="AW789" s="36">
        <v>155.97229410569176</v>
      </c>
      <c r="AX789" s="36">
        <v>122.05662616695381</v>
      </c>
      <c r="AY789" s="36">
        <v>86.678344729821134</v>
      </c>
      <c r="AZ789" s="40">
        <v>0.99329062298167181</v>
      </c>
      <c r="BA789" s="40">
        <v>0.99003164809408906</v>
      </c>
      <c r="BB789" s="40">
        <v>0.97606976360487874</v>
      </c>
      <c r="BC789" s="40">
        <v>0.99350149046160385</v>
      </c>
      <c r="BD789" s="40">
        <v>0.98833376880203305</v>
      </c>
      <c r="BE789" s="40">
        <v>0.99006944712531153</v>
      </c>
      <c r="BF789" s="36">
        <v>129.35576223085616</v>
      </c>
      <c r="BG789" s="36">
        <v>111.69961109899585</v>
      </c>
      <c r="BH789" s="36">
        <v>472.35656513545473</v>
      </c>
      <c r="BJ789" s="41"/>
      <c r="BK789" s="41"/>
      <c r="BL789" s="35">
        <v>32</v>
      </c>
      <c r="BM789" s="35">
        <v>29</v>
      </c>
      <c r="BN789" s="35">
        <v>4.869999885559082</v>
      </c>
      <c r="BO789" s="35">
        <v>2496</v>
      </c>
      <c r="BP789" s="35">
        <v>1392</v>
      </c>
      <c r="BQ789" s="35">
        <v>116.87999725341797</v>
      </c>
      <c r="BR789" s="35">
        <v>4004.879997253418</v>
      </c>
      <c r="BS789" s="34">
        <v>131.75495084126791</v>
      </c>
      <c r="BT789" s="35">
        <v>17</v>
      </c>
      <c r="BU789" s="35">
        <v>59</v>
      </c>
      <c r="BV789" s="35">
        <v>259</v>
      </c>
      <c r="BW789" s="35">
        <v>55</v>
      </c>
      <c r="BX789" s="37"/>
      <c r="BY789" s="40">
        <v>0.96915104779834482</v>
      </c>
      <c r="CA789" s="38">
        <v>8.6681700436299011E-2</v>
      </c>
      <c r="CB789" s="38">
        <v>9.5898178501377565E-2</v>
      </c>
      <c r="CC789" s="36">
        <v>48.067446072896317</v>
      </c>
      <c r="CD789" s="36">
        <v>50.885713345855265</v>
      </c>
      <c r="CE789" s="35">
        <v>144.60151318997725</v>
      </c>
      <c r="CF789" s="36">
        <v>53.925844061153676</v>
      </c>
      <c r="CG789" s="42">
        <v>0.96915104779834482</v>
      </c>
      <c r="CH789" s="35">
        <v>3853.3918892764109</v>
      </c>
      <c r="CI789" s="42">
        <v>0.98608376879879134</v>
      </c>
      <c r="CJ789" s="42">
        <v>0.99129869259673442</v>
      </c>
      <c r="CK789" s="43">
        <v>0.85009193757101975</v>
      </c>
      <c r="CM789" s="39"/>
      <c r="CN789" s="35"/>
      <c r="CO789" s="42">
        <v>0.98588768667178006</v>
      </c>
      <c r="CQ789" s="37">
        <v>1.0149970808348123</v>
      </c>
    </row>
    <row r="790" spans="1:95" ht="11.25" customHeight="1">
      <c r="A790" s="33">
        <v>43940</v>
      </c>
      <c r="B790" s="34">
        <v>196.30548985799155</v>
      </c>
      <c r="C790" s="35">
        <v>172.98168023427328</v>
      </c>
      <c r="D790" s="35">
        <v>172.98168023427328</v>
      </c>
      <c r="E790" s="35">
        <v>161.04819703102112</v>
      </c>
      <c r="F790" s="34">
        <v>148.12038294474283</v>
      </c>
      <c r="G790" s="36">
        <v>14.069163680076599</v>
      </c>
      <c r="H790" s="34">
        <v>14.069163680076599</v>
      </c>
      <c r="I790" s="34">
        <v>3473.3327941894531</v>
      </c>
      <c r="J790" s="35">
        <v>1207.246971901161</v>
      </c>
      <c r="K790" s="35">
        <v>101.36711405172763</v>
      </c>
      <c r="L790" s="34">
        <v>612.65088144938147</v>
      </c>
      <c r="M790" s="34">
        <v>56.205244541168213</v>
      </c>
      <c r="N790" s="35">
        <v>17.372530130906537</v>
      </c>
      <c r="O790" s="35">
        <v>60.292898689616813</v>
      </c>
      <c r="P790" s="35">
        <v>264.67560611204669</v>
      </c>
      <c r="Q790" s="34">
        <v>10063.383138020834</v>
      </c>
      <c r="R790" s="34">
        <v>410.70249684651691</v>
      </c>
      <c r="U790" s="36">
        <v>24.643158736052342</v>
      </c>
      <c r="V790" s="38">
        <v>1.0137725854088433</v>
      </c>
      <c r="W790" s="36">
        <v>39.508008830882339</v>
      </c>
      <c r="X790" s="35">
        <v>4085.9836756388345</v>
      </c>
      <c r="Y790" s="34">
        <v>2164.7187082365645</v>
      </c>
      <c r="Z790" s="35">
        <v>1921.26496740227</v>
      </c>
      <c r="AA790" s="34">
        <v>714.01799550110911</v>
      </c>
      <c r="AB790" s="34">
        <v>23.323809623718262</v>
      </c>
      <c r="AC790" s="34">
        <v>11.933483203252157</v>
      </c>
      <c r="AD790" s="34">
        <v>12.898625095685324</v>
      </c>
      <c r="AE790" s="39">
        <v>14.272870603757568</v>
      </c>
      <c r="AF790" s="39">
        <v>12.934788984655297</v>
      </c>
      <c r="AG790" s="39">
        <v>2.1721524439655919</v>
      </c>
      <c r="AH790" s="35">
        <v>3875.9026858774105</v>
      </c>
      <c r="AI790" s="35">
        <v>10327.257400412391</v>
      </c>
      <c r="AJ790" s="35">
        <v>11992.177679290595</v>
      </c>
      <c r="AK790" s="35">
        <v>2603.1122570980615</v>
      </c>
      <c r="AL790" s="35">
        <v>6080.4628271027022</v>
      </c>
      <c r="AM790" s="35">
        <v>11118.273065141675</v>
      </c>
      <c r="AN790" s="38">
        <v>9.1784570380301661E-2</v>
      </c>
      <c r="AO790" s="38">
        <v>0.10674380270529958</v>
      </c>
      <c r="AP790" s="38">
        <v>2.5532077054729561E-2</v>
      </c>
      <c r="AQ790" s="36">
        <v>23.107213265136853</v>
      </c>
      <c r="AR790" s="36">
        <v>12.686442863666471</v>
      </c>
      <c r="AS790" s="36">
        <v>15.0905034469183</v>
      </c>
      <c r="AT790" s="36">
        <v>15.969066690269232</v>
      </c>
      <c r="AU790" s="36">
        <v>66.969408609830964</v>
      </c>
      <c r="AV790" s="36">
        <v>104.24779176872562</v>
      </c>
      <c r="AW790" s="36">
        <v>157.64572273122005</v>
      </c>
      <c r="AX790" s="36">
        <v>122.84492531050518</v>
      </c>
      <c r="AY790" s="36">
        <v>86.247139012657215</v>
      </c>
      <c r="AZ790" s="40">
        <v>0.99332624627173272</v>
      </c>
      <c r="BA790" s="40">
        <v>0.9900841596430997</v>
      </c>
      <c r="BB790" s="40">
        <v>0.97619453987491411</v>
      </c>
      <c r="BC790" s="40">
        <v>0.9938653945304412</v>
      </c>
      <c r="BD790" s="40">
        <v>0.98898613304379968</v>
      </c>
      <c r="BE790" s="40">
        <v>0.99062374245011442</v>
      </c>
      <c r="BF790" s="36">
        <v>130.7409290066839</v>
      </c>
      <c r="BG790" s="36">
        <v>112.4187043732163</v>
      </c>
      <c r="BH790" s="36">
        <v>469.99701490314595</v>
      </c>
      <c r="BJ790" s="41"/>
      <c r="BK790" s="41"/>
      <c r="BL790" s="35">
        <v>32</v>
      </c>
      <c r="BM790" s="35">
        <v>29</v>
      </c>
      <c r="BN790" s="35">
        <v>4.869999885559082</v>
      </c>
      <c r="BO790" s="35">
        <v>2496</v>
      </c>
      <c r="BP790" s="35">
        <v>1392</v>
      </c>
      <c r="BQ790" s="35">
        <v>116.87999725341797</v>
      </c>
      <c r="BR790" s="35">
        <v>4004.879997253418</v>
      </c>
      <c r="BS790" s="34">
        <v>134.13555081685385</v>
      </c>
      <c r="BT790" s="35">
        <v>17</v>
      </c>
      <c r="BU790" s="35">
        <v>59</v>
      </c>
      <c r="BV790" s="35">
        <v>259</v>
      </c>
      <c r="BW790" s="35">
        <v>55</v>
      </c>
      <c r="BX790" s="37"/>
      <c r="BY790" s="40">
        <v>0.96931503677241504</v>
      </c>
      <c r="CA790" s="38">
        <v>8.597112579220946E-2</v>
      </c>
      <c r="CB790" s="38">
        <v>9.5050500986822273E-2</v>
      </c>
      <c r="CC790" s="36">
        <v>48.155917922655746</v>
      </c>
      <c r="CD790" s="36">
        <v>50.884159575721618</v>
      </c>
      <c r="CE790" s="35">
        <v>145.6649681942408</v>
      </c>
      <c r="CF790" s="36">
        <v>53.642210638451111</v>
      </c>
      <c r="CG790" s="42">
        <v>0.96931503677241504</v>
      </c>
      <c r="CH790" s="35">
        <v>4060.265522440644</v>
      </c>
      <c r="CI790" s="42">
        <v>0.98615724901966928</v>
      </c>
      <c r="CJ790" s="42">
        <v>0.99178536652186366</v>
      </c>
      <c r="CK790" s="43">
        <v>0.85006036977042143</v>
      </c>
      <c r="CM790" s="39"/>
      <c r="CN790" s="35"/>
      <c r="CO790" s="42">
        <v>0.98596191311739667</v>
      </c>
      <c r="CQ790" s="37">
        <v>1.0137725854088433</v>
      </c>
    </row>
    <row r="791" spans="1:95" ht="11.25" customHeight="1">
      <c r="A791" s="33">
        <v>43939</v>
      </c>
      <c r="B791" s="34">
        <v>197.68835639953613</v>
      </c>
      <c r="C791" s="35">
        <v>174.49809288978577</v>
      </c>
      <c r="D791" s="35">
        <v>174.49809288978577</v>
      </c>
      <c r="E791" s="35">
        <v>162.68848554293314</v>
      </c>
      <c r="F791" s="34">
        <v>149.75327173868814</v>
      </c>
      <c r="G791" s="36">
        <v>14.100890000661215</v>
      </c>
      <c r="H791" s="34">
        <v>14.100890000661215</v>
      </c>
      <c r="I791" s="34">
        <v>3474.4936014811196</v>
      </c>
      <c r="J791" s="35">
        <v>1207.6504406071167</v>
      </c>
      <c r="K791" s="35">
        <v>101.40099150951782</v>
      </c>
      <c r="L791" s="34">
        <v>612.54995473225915</v>
      </c>
      <c r="M791" s="34">
        <v>58.558660984039307</v>
      </c>
      <c r="N791" s="35">
        <v>18.099949758703058</v>
      </c>
      <c r="O791" s="35">
        <v>62.817472691969442</v>
      </c>
      <c r="P791" s="35">
        <v>275.75805808847599</v>
      </c>
      <c r="Q791" s="34">
        <v>10431.755330403646</v>
      </c>
      <c r="R791" s="34">
        <v>412.8842938741048</v>
      </c>
      <c r="U791" s="36">
        <v>24.751537464283135</v>
      </c>
      <c r="V791" s="38">
        <v>1.0095661809300174</v>
      </c>
      <c r="W791" s="36">
        <v>41.162281459117089</v>
      </c>
      <c r="X791" s="35">
        <v>4087.0435562133789</v>
      </c>
      <c r="Y791" s="34">
        <v>2165.4421693644854</v>
      </c>
      <c r="Z791" s="35">
        <v>1921.6013868488938</v>
      </c>
      <c r="AA791" s="34">
        <v>713.95094624177693</v>
      </c>
      <c r="AB791" s="34">
        <v>23.190263509750366</v>
      </c>
      <c r="AC791" s="34">
        <v>11.809607346852621</v>
      </c>
      <c r="AD791" s="34">
        <v>12.952632705370585</v>
      </c>
      <c r="AE791" s="39">
        <v>14.277640677128476</v>
      </c>
      <c r="AF791" s="39">
        <v>12.93911186364768</v>
      </c>
      <c r="AG791" s="39">
        <v>2.1728783894896675</v>
      </c>
      <c r="AH791" s="35">
        <v>4009.2015040861265</v>
      </c>
      <c r="AI791" s="35">
        <v>10684.523442386499</v>
      </c>
      <c r="AJ791" s="35">
        <v>12407.581492107682</v>
      </c>
      <c r="AK791" s="35">
        <v>2692.5663620189998</v>
      </c>
      <c r="AL791" s="35">
        <v>6290.0975472174923</v>
      </c>
      <c r="AM791" s="35">
        <v>11503.148294844033</v>
      </c>
      <c r="AN791" s="38">
        <v>9.0872670132410641E-2</v>
      </c>
      <c r="AO791" s="38">
        <v>0.10589586133891421</v>
      </c>
      <c r="AP791" s="38">
        <v>2.5512759285987428E-2</v>
      </c>
      <c r="AQ791" s="36">
        <v>22.966899364121762</v>
      </c>
      <c r="AR791" s="36">
        <v>12.552826174701607</v>
      </c>
      <c r="AS791" s="36">
        <v>15.156567110988579</v>
      </c>
      <c r="AT791" s="36">
        <v>16.023584763664164</v>
      </c>
      <c r="AU791" s="36">
        <v>67.190734289443668</v>
      </c>
      <c r="AV791" s="36">
        <v>104.57819652951218</v>
      </c>
      <c r="AW791" s="36">
        <v>158.62000258269825</v>
      </c>
      <c r="AX791" s="36">
        <v>123.35599884307062</v>
      </c>
      <c r="AY791" s="36">
        <v>85.983037456371648</v>
      </c>
      <c r="AZ791" s="40">
        <v>0.99327780736845761</v>
      </c>
      <c r="BA791" s="40">
        <v>0.99001327527587268</v>
      </c>
      <c r="BB791" s="40">
        <v>0.97602760122530297</v>
      </c>
      <c r="BC791" s="40">
        <v>0.99404895456257247</v>
      </c>
      <c r="BD791" s="40">
        <v>0.98931801394412933</v>
      </c>
      <c r="BE791" s="40">
        <v>0.99090873264874924</v>
      </c>
      <c r="BF791" s="36">
        <v>132.05290416265737</v>
      </c>
      <c r="BG791" s="36">
        <v>113.31887618907619</v>
      </c>
      <c r="BH791" s="36">
        <v>470.35288756833347</v>
      </c>
      <c r="BJ791" s="41"/>
      <c r="BK791" s="41"/>
      <c r="BL791" s="35">
        <v>32</v>
      </c>
      <c r="BM791" s="35">
        <v>29</v>
      </c>
      <c r="BN791" s="35">
        <v>4.869999885559082</v>
      </c>
      <c r="BO791" s="35">
        <v>2496</v>
      </c>
      <c r="BP791" s="35">
        <v>1392</v>
      </c>
      <c r="BQ791" s="35">
        <v>116.87999725341797</v>
      </c>
      <c r="BR791" s="35">
        <v>4004.879997253418</v>
      </c>
      <c r="BS791" s="34">
        <v>135.61639277140299</v>
      </c>
      <c r="BT791" s="35">
        <v>17</v>
      </c>
      <c r="BU791" s="35">
        <v>59</v>
      </c>
      <c r="BV791" s="35">
        <v>259</v>
      </c>
      <c r="BW791" s="35">
        <v>55</v>
      </c>
      <c r="BX791" s="37"/>
      <c r="BY791" s="40">
        <v>0.96909168341226037</v>
      </c>
      <c r="CA791" s="38">
        <v>8.5222505583064059E-2</v>
      </c>
      <c r="CB791" s="38">
        <v>9.4186880787496971E-2</v>
      </c>
      <c r="CC791" s="36">
        <v>47.952503561973572</v>
      </c>
      <c r="CD791" s="36">
        <v>50.676292649811941</v>
      </c>
      <c r="CE791" s="35">
        <v>146.22067483170181</v>
      </c>
      <c r="CF791" s="36">
        <v>53.821249078662511</v>
      </c>
      <c r="CG791" s="42">
        <v>0.96909168341226037</v>
      </c>
      <c r="CH791" s="35">
        <v>4200.1132063805053</v>
      </c>
      <c r="CI791" s="42">
        <v>0.98605783746612319</v>
      </c>
      <c r="CJ791" s="42">
        <v>0.99203261805845899</v>
      </c>
      <c r="CK791" s="43">
        <v>0.85012394746784081</v>
      </c>
      <c r="CM791" s="39"/>
      <c r="CN791" s="35"/>
      <c r="CO791" s="42">
        <v>0.98591505902340804</v>
      </c>
      <c r="CQ791" s="37">
        <v>1.0095661809300174</v>
      </c>
    </row>
    <row r="792" spans="1:95" ht="11.25" customHeight="1">
      <c r="A792" s="33">
        <v>43938</v>
      </c>
      <c r="B792" s="34">
        <v>195.38728968302408</v>
      </c>
      <c r="C792" s="35">
        <v>172.62510013580322</v>
      </c>
      <c r="D792" s="35">
        <v>172.62510013580322</v>
      </c>
      <c r="E792" s="35">
        <v>161.11820864677429</v>
      </c>
      <c r="F792" s="34">
        <v>148.35769271850586</v>
      </c>
      <c r="G792" s="36">
        <v>14.117358048756918</v>
      </c>
      <c r="H792" s="34">
        <v>14.117358048756918</v>
      </c>
      <c r="I792" s="34">
        <v>3424.1895751953125</v>
      </c>
      <c r="J792" s="35">
        <v>1190.1659705011793</v>
      </c>
      <c r="K792" s="35">
        <v>99.932898967880305</v>
      </c>
      <c r="L792" s="34">
        <v>605.5044835408529</v>
      </c>
      <c r="M792" s="34">
        <v>59.535165945688881</v>
      </c>
      <c r="N792" s="35">
        <v>18.401778565031108</v>
      </c>
      <c r="O792" s="35">
        <v>63.864996196284437</v>
      </c>
      <c r="P792" s="35">
        <v>280.3565087260622</v>
      </c>
      <c r="Q792" s="34">
        <v>10518.468709309896</v>
      </c>
      <c r="R792" s="34">
        <v>402.34162394205731</v>
      </c>
      <c r="U792" s="36">
        <v>24.58421247976797</v>
      </c>
      <c r="V792" s="38">
        <v>1.0160690583373584</v>
      </c>
      <c r="W792" s="36">
        <v>41.848690120145037</v>
      </c>
      <c r="X792" s="35">
        <v>4029.6940587361655</v>
      </c>
      <c r="Y792" s="34">
        <v>2134.090705726253</v>
      </c>
      <c r="Z792" s="35">
        <v>1895.6033530099126</v>
      </c>
      <c r="AA792" s="34">
        <v>705.43738250873321</v>
      </c>
      <c r="AB792" s="34">
        <v>22.762189547220867</v>
      </c>
      <c r="AC792" s="34">
        <v>11.506891489028931</v>
      </c>
      <c r="AD792" s="34">
        <v>12.549585024515787</v>
      </c>
      <c r="AE792" s="39">
        <v>14.070927730063207</v>
      </c>
      <c r="AF792" s="39">
        <v>12.751778255369778</v>
      </c>
      <c r="AG792" s="39">
        <v>2.141419263597435</v>
      </c>
      <c r="AH792" s="35">
        <v>4019.4657920923214</v>
      </c>
      <c r="AI792" s="35">
        <v>10693.086409446778</v>
      </c>
      <c r="AJ792" s="35">
        <v>12411.610901723874</v>
      </c>
      <c r="AK792" s="35">
        <v>2700.3336301752124</v>
      </c>
      <c r="AL792" s="35">
        <v>6301.5563597488917</v>
      </c>
      <c r="AM792" s="35">
        <v>11509.693520152792</v>
      </c>
      <c r="AN792" s="38">
        <v>9.1367008107155742E-2</v>
      </c>
      <c r="AO792" s="38">
        <v>0.10658164641244035</v>
      </c>
      <c r="AP792" s="38">
        <v>2.5757419268098328E-2</v>
      </c>
      <c r="AQ792" s="36">
        <v>23.020264069379405</v>
      </c>
      <c r="AR792" s="36">
        <v>12.47529459890437</v>
      </c>
      <c r="AS792" s="36">
        <v>14.947148032717802</v>
      </c>
      <c r="AT792" s="36">
        <v>16.111865237986851</v>
      </c>
      <c r="AU792" s="36">
        <v>67.632601182672573</v>
      </c>
      <c r="AV792" s="36">
        <v>105.39772947507316</v>
      </c>
      <c r="AW792" s="36">
        <v>156.4791776026058</v>
      </c>
      <c r="AX792" s="36">
        <v>121.5658395247688</v>
      </c>
      <c r="AY792" s="36">
        <v>84.473907576749511</v>
      </c>
      <c r="AZ792" s="40">
        <v>0.99318536851913475</v>
      </c>
      <c r="BA792" s="40">
        <v>0.98986520272924616</v>
      </c>
      <c r="BB792" s="40">
        <v>0.97564170512141146</v>
      </c>
      <c r="BC792" s="40">
        <v>0.99403337978020834</v>
      </c>
      <c r="BD792" s="40">
        <v>0.98926731789392941</v>
      </c>
      <c r="BE792" s="40">
        <v>0.99084269887025855</v>
      </c>
      <c r="BF792" s="36">
        <v>131.33843658234198</v>
      </c>
      <c r="BG792" s="36">
        <v>112.58974132904129</v>
      </c>
      <c r="BH792" s="36">
        <v>465.88518341441591</v>
      </c>
      <c r="BJ792" s="41"/>
      <c r="BK792" s="41"/>
      <c r="BL792" s="35">
        <v>32</v>
      </c>
      <c r="BM792" s="35">
        <v>29</v>
      </c>
      <c r="BN792" s="35">
        <v>4.869999885559082</v>
      </c>
      <c r="BO792" s="35">
        <v>2496</v>
      </c>
      <c r="BP792" s="35">
        <v>1392</v>
      </c>
      <c r="BQ792" s="35">
        <v>116.87999725341797</v>
      </c>
      <c r="BR792" s="35">
        <v>4004.879997253418</v>
      </c>
      <c r="BS792" s="34">
        <v>134.24559529622397</v>
      </c>
      <c r="BT792" s="35">
        <v>17</v>
      </c>
      <c r="BU792" s="35">
        <v>59</v>
      </c>
      <c r="BV792" s="35">
        <v>259</v>
      </c>
      <c r="BW792" s="35">
        <v>55</v>
      </c>
      <c r="BX792" s="37"/>
      <c r="BY792" s="40">
        <v>0.96867456076591951</v>
      </c>
      <c r="CA792" s="38">
        <v>8.5738158150597626E-2</v>
      </c>
      <c r="CB792" s="38">
        <v>9.4740474469921857E-2</v>
      </c>
      <c r="CC792" s="36">
        <v>46.818666060765587</v>
      </c>
      <c r="CD792" s="36">
        <v>50.442706701001583</v>
      </c>
      <c r="CE792" s="35">
        <v>144.12983529303511</v>
      </c>
      <c r="CF792" s="36">
        <v>54.157647840940086</v>
      </c>
      <c r="CG792" s="42">
        <v>0.96867456076591951</v>
      </c>
      <c r="CH792" s="35">
        <v>4209.1279020274369</v>
      </c>
      <c r="CI792" s="42">
        <v>0.98585570043689752</v>
      </c>
      <c r="CJ792" s="42">
        <v>0.99199773103100708</v>
      </c>
      <c r="CK792" s="43">
        <v>0.84973934132092455</v>
      </c>
      <c r="CM792" s="39"/>
      <c r="CN792" s="35"/>
      <c r="CO792" s="42">
        <v>0.98582702396676425</v>
      </c>
      <c r="CQ792" s="37">
        <v>1.0160690583373584</v>
      </c>
    </row>
    <row r="793" spans="1:95" ht="11.25" customHeight="1">
      <c r="A793" s="33">
        <v>43937</v>
      </c>
      <c r="B793" s="34">
        <v>196.89398574829102</v>
      </c>
      <c r="C793" s="35">
        <v>173.73814400037131</v>
      </c>
      <c r="D793" s="35">
        <v>173.73814400037131</v>
      </c>
      <c r="E793" s="35">
        <v>162.01433384418488</v>
      </c>
      <c r="F793" s="34">
        <v>149.15130360921225</v>
      </c>
      <c r="G793" s="36">
        <v>14.104237476984659</v>
      </c>
      <c r="H793" s="34">
        <v>14.104237476984659</v>
      </c>
      <c r="I793" s="34">
        <v>3465.7549641927085</v>
      </c>
      <c r="J793" s="35">
        <v>1204.6131003837365</v>
      </c>
      <c r="K793" s="35">
        <v>101.14595967261668</v>
      </c>
      <c r="L793" s="34">
        <v>611.95851643880212</v>
      </c>
      <c r="M793" s="34">
        <v>58.715498924255371</v>
      </c>
      <c r="N793" s="35">
        <v>18.148426940224386</v>
      </c>
      <c r="O793" s="35">
        <v>62.98571702783758</v>
      </c>
      <c r="P793" s="35">
        <v>276.49662220694802</v>
      </c>
      <c r="Q793" s="34">
        <v>10499.484049479166</v>
      </c>
      <c r="R793" s="34">
        <v>411.84389750162762</v>
      </c>
      <c r="U793" s="36">
        <v>24.710551897684734</v>
      </c>
      <c r="V793" s="38">
        <v>1.0111545002589153</v>
      </c>
      <c r="W793" s="36">
        <v>41.272526593315099</v>
      </c>
      <c r="X793" s="35">
        <v>4077.7134806315107</v>
      </c>
      <c r="Y793" s="34">
        <v>2159.995904136355</v>
      </c>
      <c r="Z793" s="35">
        <v>1917.7175764951553</v>
      </c>
      <c r="AA793" s="34">
        <v>713.10447611141876</v>
      </c>
      <c r="AB793" s="34">
        <v>23.15584174791972</v>
      </c>
      <c r="AC793" s="34">
        <v>11.723810156186422</v>
      </c>
      <c r="AD793" s="34">
        <v>12.860737284024557</v>
      </c>
      <c r="AE793" s="39">
        <v>14.241731236063879</v>
      </c>
      <c r="AF793" s="39">
        <v>12.906568932682891</v>
      </c>
      <c r="AG793" s="39">
        <v>2.1674134215560716</v>
      </c>
      <c r="AH793" s="35">
        <v>3968.8075271326256</v>
      </c>
      <c r="AI793" s="35">
        <v>10566.724491380673</v>
      </c>
      <c r="AJ793" s="35">
        <v>12267.51783785511</v>
      </c>
      <c r="AK793" s="35">
        <v>2665.9246015464</v>
      </c>
      <c r="AL793" s="35">
        <v>6224.2148865324734</v>
      </c>
      <c r="AM793" s="35">
        <v>11374.846711042974</v>
      </c>
      <c r="AN793" s="38">
        <v>9.1158587262328325E-2</v>
      </c>
      <c r="AO793" s="38">
        <v>0.10613137440260981</v>
      </c>
      <c r="AP793" s="38">
        <v>2.5487505640072419E-2</v>
      </c>
      <c r="AQ793" s="36">
        <v>23.008666518921853</v>
      </c>
      <c r="AR793" s="36">
        <v>12.495254035920127</v>
      </c>
      <c r="AS793" s="36">
        <v>15.073537985287748</v>
      </c>
      <c r="AT793" s="36">
        <v>16.211713368951422</v>
      </c>
      <c r="AU793" s="36">
        <v>68.019411624447699</v>
      </c>
      <c r="AV793" s="36">
        <v>105.94073823701441</v>
      </c>
      <c r="AW793" s="36">
        <v>157.97294652431566</v>
      </c>
      <c r="AX793" s="36">
        <v>122.96585559777027</v>
      </c>
      <c r="AY793" s="36">
        <v>85.986830805533785</v>
      </c>
      <c r="AZ793" s="40">
        <v>0.99319244552914321</v>
      </c>
      <c r="BA793" s="40">
        <v>0.98988053623210837</v>
      </c>
      <c r="BB793" s="40">
        <v>0.97569227707143347</v>
      </c>
      <c r="BC793" s="40">
        <v>0.99391891527631826</v>
      </c>
      <c r="BD793" s="40">
        <v>0.9890718085952297</v>
      </c>
      <c r="BE793" s="40">
        <v>0.99068640299704758</v>
      </c>
      <c r="BF793" s="36">
        <v>131.63872280586617</v>
      </c>
      <c r="BG793" s="36">
        <v>113.06741354802351</v>
      </c>
      <c r="BH793" s="36">
        <v>470.81892474927582</v>
      </c>
      <c r="BJ793" s="41"/>
      <c r="BK793" s="41"/>
      <c r="BL793" s="35">
        <v>32</v>
      </c>
      <c r="BM793" s="35">
        <v>29</v>
      </c>
      <c r="BN793" s="35">
        <v>4.869999885559082</v>
      </c>
      <c r="BO793" s="35">
        <v>2496</v>
      </c>
      <c r="BP793" s="35">
        <v>1392</v>
      </c>
      <c r="BQ793" s="35">
        <v>116.87999725341797</v>
      </c>
      <c r="BR793" s="35">
        <v>4004.879997253418</v>
      </c>
      <c r="BS793" s="34">
        <v>134.98795000712076</v>
      </c>
      <c r="BT793" s="35">
        <v>17</v>
      </c>
      <c r="BU793" s="35">
        <v>59</v>
      </c>
      <c r="BV793" s="35">
        <v>259</v>
      </c>
      <c r="BW793" s="35">
        <v>55</v>
      </c>
      <c r="BX793" s="37"/>
      <c r="BY793" s="40">
        <v>0.96870364970307632</v>
      </c>
      <c r="CA793" s="38">
        <v>8.5442506087657466E-2</v>
      </c>
      <c r="CB793" s="38">
        <v>9.4446197345193036E-2</v>
      </c>
      <c r="CC793" s="36">
        <v>47.740389188130699</v>
      </c>
      <c r="CD793" s="36">
        <v>50.577458540129733</v>
      </c>
      <c r="CE793" s="35">
        <v>145.73514247136916</v>
      </c>
      <c r="CF793" s="36">
        <v>54.475282426536488</v>
      </c>
      <c r="CG793" s="42">
        <v>0.96870364970307632</v>
      </c>
      <c r="CH793" s="35">
        <v>4156.8653720648163</v>
      </c>
      <c r="CI793" s="42">
        <v>0.985875053996495</v>
      </c>
      <c r="CJ793" s="42">
        <v>0.99185063917368654</v>
      </c>
      <c r="CK793" s="43">
        <v>0.84992606289149353</v>
      </c>
      <c r="CM793" s="39"/>
      <c r="CN793" s="35"/>
      <c r="CO793" s="42">
        <v>0.98574389946729923</v>
      </c>
      <c r="CQ793" s="37">
        <v>1.0111545002589153</v>
      </c>
    </row>
    <row r="794" spans="1:95" ht="11.25" customHeight="1">
      <c r="A794" s="33">
        <v>43936</v>
      </c>
      <c r="B794" s="34">
        <v>192.68875122070313</v>
      </c>
      <c r="C794" s="35">
        <v>170.27805320421854</v>
      </c>
      <c r="D794" s="35">
        <v>170.27805320421854</v>
      </c>
      <c r="E794" s="35">
        <v>158.86407327651978</v>
      </c>
      <c r="F794" s="34">
        <v>146.06187311808267</v>
      </c>
      <c r="G794" s="36">
        <v>13.973924279212952</v>
      </c>
      <c r="H794" s="34">
        <v>13.973924279212952</v>
      </c>
      <c r="I794" s="34">
        <v>3402.4304504394531</v>
      </c>
      <c r="J794" s="35">
        <v>1182.6030218782673</v>
      </c>
      <c r="K794" s="35">
        <v>99.297872089810099</v>
      </c>
      <c r="L794" s="34">
        <v>600.06646728515625</v>
      </c>
      <c r="M794" s="34">
        <v>57.418152650197349</v>
      </c>
      <c r="N794" s="35">
        <v>17.74742900097009</v>
      </c>
      <c r="O794" s="35">
        <v>61.594018297484432</v>
      </c>
      <c r="P794" s="35">
        <v>270.38730066183842</v>
      </c>
      <c r="Q794" s="34">
        <v>10219.279296875</v>
      </c>
      <c r="R794" s="34">
        <v>392.88695017496747</v>
      </c>
      <c r="U794" s="36">
        <v>24.814138765688298</v>
      </c>
      <c r="V794" s="38">
        <v>1.0071458394896275</v>
      </c>
      <c r="W794" s="36">
        <v>40.36059091061108</v>
      </c>
      <c r="X794" s="35">
        <v>4002.4969177246094</v>
      </c>
      <c r="Y794" s="34">
        <v>2120.5295564713756</v>
      </c>
      <c r="Z794" s="35">
        <v>1881.9673612532338</v>
      </c>
      <c r="AA794" s="34">
        <v>699.36433937496633</v>
      </c>
      <c r="AB794" s="34">
        <v>22.410698016484577</v>
      </c>
      <c r="AC794" s="34">
        <v>11.413979927698771</v>
      </c>
      <c r="AD794" s="34">
        <v>12.446859240531921</v>
      </c>
      <c r="AE794" s="39">
        <v>13.981513559151926</v>
      </c>
      <c r="AF794" s="39">
        <v>12.670746662981436</v>
      </c>
      <c r="AG794" s="39">
        <v>2.127811544781645</v>
      </c>
      <c r="AH794" s="35">
        <v>3878.8547809853949</v>
      </c>
      <c r="AI794" s="35">
        <v>10333.722235746631</v>
      </c>
      <c r="AJ794" s="35">
        <v>11998.984002000449</v>
      </c>
      <c r="AK794" s="35">
        <v>2605.2160302400098</v>
      </c>
      <c r="AL794" s="35">
        <v>6084.7478981649501</v>
      </c>
      <c r="AM794" s="35">
        <v>11124.916315699295</v>
      </c>
      <c r="AN794" s="38">
        <v>9.1099364173970493E-2</v>
      </c>
      <c r="AO794" s="38">
        <v>0.10591919589942105</v>
      </c>
      <c r="AP794" s="38">
        <v>2.5446545408688535E-2</v>
      </c>
      <c r="AQ794" s="36">
        <v>22.901107424536004</v>
      </c>
      <c r="AR794" s="36">
        <v>12.51655768756039</v>
      </c>
      <c r="AS794" s="36">
        <v>15.022221469037534</v>
      </c>
      <c r="AT794" s="36">
        <v>15.863380583604631</v>
      </c>
      <c r="AU794" s="36">
        <v>66.533070400791445</v>
      </c>
      <c r="AV794" s="36">
        <v>103.5796648243342</v>
      </c>
      <c r="AW794" s="36">
        <v>154.57213492705267</v>
      </c>
      <c r="AX794" s="36">
        <v>120.48136956181887</v>
      </c>
      <c r="AY794" s="36">
        <v>84.216403842900974</v>
      </c>
      <c r="AZ794" s="40">
        <v>0.99318773230512669</v>
      </c>
      <c r="BA794" s="40">
        <v>0.98987730973767041</v>
      </c>
      <c r="BB794" s="40">
        <v>0.97569534071188724</v>
      </c>
      <c r="BC794" s="40">
        <v>0.99391091548667332</v>
      </c>
      <c r="BD794" s="40">
        <v>0.98906559950974204</v>
      </c>
      <c r="BE794" s="40">
        <v>0.99068939829433467</v>
      </c>
      <c r="BF794" s="36">
        <v>131.72430026057984</v>
      </c>
      <c r="BG794" s="36">
        <v>113.29391143976379</v>
      </c>
      <c r="BH794" s="36">
        <v>471.57678212393768</v>
      </c>
      <c r="BJ794" s="41"/>
      <c r="BK794" s="41"/>
      <c r="BL794" s="35">
        <v>32</v>
      </c>
      <c r="BM794" s="35">
        <v>29</v>
      </c>
      <c r="BN794" s="35">
        <v>4.869999885559082</v>
      </c>
      <c r="BO794" s="35">
        <v>2496</v>
      </c>
      <c r="BP794" s="35">
        <v>1392</v>
      </c>
      <c r="BQ794" s="35">
        <v>116.87999725341797</v>
      </c>
      <c r="BR794" s="35">
        <v>4004.879997253418</v>
      </c>
      <c r="BS794" s="34">
        <v>132.17931270599365</v>
      </c>
      <c r="BT794" s="35">
        <v>17</v>
      </c>
      <c r="BU794" s="35">
        <v>59</v>
      </c>
      <c r="BV794" s="35">
        <v>259</v>
      </c>
      <c r="BW794" s="35">
        <v>55</v>
      </c>
      <c r="BX794" s="37"/>
      <c r="BY794" s="40">
        <v>0.96867930470071562</v>
      </c>
      <c r="CA794" s="38">
        <v>8.5337259323669548E-2</v>
      </c>
      <c r="CB794" s="38">
        <v>9.4334343622480055E-2</v>
      </c>
      <c r="CC794" s="36">
        <v>46.271537184715271</v>
      </c>
      <c r="CD794" s="36">
        <v>50.439886581133926</v>
      </c>
      <c r="CE794" s="35">
        <v>142.59289457618772</v>
      </c>
      <c r="CF794" s="36">
        <v>53.290960676648517</v>
      </c>
      <c r="CG794" s="42">
        <v>0.96867930470071562</v>
      </c>
      <c r="CH794" s="35">
        <v>4063.2599441951293</v>
      </c>
      <c r="CI794" s="42">
        <v>0.98586894428641558</v>
      </c>
      <c r="CJ794" s="42">
        <v>0.99184497162328122</v>
      </c>
      <c r="CK794" s="43">
        <v>0.8500769695467274</v>
      </c>
      <c r="CM794" s="39"/>
      <c r="CN794" s="35"/>
      <c r="CO794" s="42">
        <v>0.98605383471090691</v>
      </c>
      <c r="CQ794" s="37">
        <v>1.0071458394896275</v>
      </c>
    </row>
    <row r="795" spans="1:95" ht="11.25" customHeight="1">
      <c r="A795" s="33">
        <v>43935</v>
      </c>
      <c r="B795" s="34">
        <v>197.2434056599935</v>
      </c>
      <c r="C795" s="35">
        <v>173.90027523040771</v>
      </c>
      <c r="D795" s="35">
        <v>173.90027523040771</v>
      </c>
      <c r="E795" s="35">
        <v>161.8801805973053</v>
      </c>
      <c r="F795" s="34">
        <v>148.90487098693848</v>
      </c>
      <c r="G795" s="36">
        <v>14.161786278088888</v>
      </c>
      <c r="H795" s="34">
        <v>14.161786278088888</v>
      </c>
      <c r="I795" s="34">
        <v>3471.8195902506509</v>
      </c>
      <c r="J795" s="35">
        <v>1206.7210185931326</v>
      </c>
      <c r="K795" s="35">
        <v>101.32295211121198</v>
      </c>
      <c r="L795" s="34">
        <v>612.54533640543616</v>
      </c>
      <c r="M795" s="34">
        <v>54.139095147450767</v>
      </c>
      <c r="N795" s="35">
        <v>16.733902136484783</v>
      </c>
      <c r="O795" s="35">
        <v>58.076483885447189</v>
      </c>
      <c r="P795" s="35">
        <v>254.94592078526816</v>
      </c>
      <c r="Q795" s="34">
        <v>9903.1947428385411</v>
      </c>
      <c r="R795" s="34">
        <v>411.89908854166669</v>
      </c>
      <c r="U795" s="36">
        <v>24.44111771053738</v>
      </c>
      <c r="V795" s="38">
        <v>1.021669330354543</v>
      </c>
      <c r="W795" s="36">
        <v>38.055663072772163</v>
      </c>
      <c r="X795" s="35">
        <v>4084.3649266560869</v>
      </c>
      <c r="Y795" s="34">
        <v>2163.7756195463066</v>
      </c>
      <c r="Z795" s="35">
        <v>1920.5893071097807</v>
      </c>
      <c r="AA795" s="34">
        <v>713.86828851664814</v>
      </c>
      <c r="AB795" s="34">
        <v>23.343130429585774</v>
      </c>
      <c r="AC795" s="34">
        <v>12.020094633102417</v>
      </c>
      <c r="AD795" s="34">
        <v>12.992456952730814</v>
      </c>
      <c r="AE795" s="39">
        <v>14.266652436569053</v>
      </c>
      <c r="AF795" s="39">
        <v>12.929153770640706</v>
      </c>
      <c r="AG795" s="39">
        <v>2.1712061166688281</v>
      </c>
      <c r="AH795" s="35">
        <v>3782.1623683218791</v>
      </c>
      <c r="AI795" s="35">
        <v>10077.34704606322</v>
      </c>
      <c r="AJ795" s="35">
        <v>11702.099729144491</v>
      </c>
      <c r="AK795" s="35">
        <v>2540.1254173347643</v>
      </c>
      <c r="AL795" s="35">
        <v>5933.3693865111891</v>
      </c>
      <c r="AM795" s="35">
        <v>10849.275979163858</v>
      </c>
      <c r="AN795" s="38">
        <v>9.1791151845864241E-2</v>
      </c>
      <c r="AO795" s="38">
        <v>0.10622525013714947</v>
      </c>
      <c r="AP795" s="38">
        <v>2.513344199253615E-2</v>
      </c>
      <c r="AQ795" s="36">
        <v>23.139610300934866</v>
      </c>
      <c r="AR795" s="36">
        <v>12.784524836819704</v>
      </c>
      <c r="AS795" s="36">
        <v>15.204668132715897</v>
      </c>
      <c r="AT795" s="36">
        <v>15.879323225790186</v>
      </c>
      <c r="AU795" s="36">
        <v>66.592670675322893</v>
      </c>
      <c r="AV795" s="36">
        <v>103.66166045418905</v>
      </c>
      <c r="AW795" s="36">
        <v>158.79309659112033</v>
      </c>
      <c r="AX795" s="36">
        <v>124.3519771226389</v>
      </c>
      <c r="AY795" s="36">
        <v>88.259089222140048</v>
      </c>
      <c r="AZ795" s="40">
        <v>0.99341217483897204</v>
      </c>
      <c r="BA795" s="40">
        <v>0.99021188803490345</v>
      </c>
      <c r="BB795" s="40">
        <v>0.97650111203043455</v>
      </c>
      <c r="BC795" s="40">
        <v>0.99374860661704967</v>
      </c>
      <c r="BD795" s="40">
        <v>0.98877658437603544</v>
      </c>
      <c r="BE795" s="40">
        <v>0.99044529232611722</v>
      </c>
      <c r="BF795" s="36">
        <v>130.73155482513616</v>
      </c>
      <c r="BG795" s="36">
        <v>112.96749110504865</v>
      </c>
      <c r="BH795" s="36">
        <v>477.45151673072183</v>
      </c>
      <c r="BJ795" s="41"/>
      <c r="BK795" s="41"/>
      <c r="BL795" s="35">
        <v>32</v>
      </c>
      <c r="BM795" s="35">
        <v>29</v>
      </c>
      <c r="BN795" s="35">
        <v>4.869999885559082</v>
      </c>
      <c r="BO795" s="35">
        <v>2496</v>
      </c>
      <c r="BP795" s="35">
        <v>1392</v>
      </c>
      <c r="BQ795" s="35">
        <v>116.87999725341797</v>
      </c>
      <c r="BR795" s="35">
        <v>4004.879997253418</v>
      </c>
      <c r="BS795" s="34">
        <v>134.75442314147949</v>
      </c>
      <c r="BT795" s="35">
        <v>17</v>
      </c>
      <c r="BU795" s="35">
        <v>59</v>
      </c>
      <c r="BV795" s="35">
        <v>259</v>
      </c>
      <c r="BW795" s="35">
        <v>55</v>
      </c>
      <c r="BX795" s="37"/>
      <c r="BY795" s="40">
        <v>0.96970984983768616</v>
      </c>
      <c r="CA795" s="38">
        <v>8.5744829722543034E-2</v>
      </c>
      <c r="CB795" s="38">
        <v>9.4862732488812176E-2</v>
      </c>
      <c r="CC795" s="36">
        <v>48.355682015418999</v>
      </c>
      <c r="CD795" s="36">
        <v>51.128803270470463</v>
      </c>
      <c r="CE795" s="35">
        <v>147.05602043811726</v>
      </c>
      <c r="CF795" s="36">
        <v>53.34058018139568</v>
      </c>
      <c r="CG795" s="42">
        <v>0.96970984983768616</v>
      </c>
      <c r="CH795" s="35">
        <v>3962.0329660862353</v>
      </c>
      <c r="CI795" s="42">
        <v>0.9863355263293202</v>
      </c>
      <c r="CJ795" s="42">
        <v>0.99162902921337581</v>
      </c>
      <c r="CK795" s="43">
        <v>0.85002678570474033</v>
      </c>
      <c r="CM795" s="39"/>
      <c r="CN795" s="35"/>
      <c r="CO795" s="42">
        <v>0.98604084936018366</v>
      </c>
      <c r="CQ795" s="37">
        <v>1.021669330354543</v>
      </c>
    </row>
    <row r="796" spans="1:95" ht="11.25" customHeight="1">
      <c r="A796" s="33">
        <v>43934</v>
      </c>
      <c r="B796" s="34">
        <v>196.60410308837891</v>
      </c>
      <c r="C796" s="35">
        <v>173.10643680890402</v>
      </c>
      <c r="D796" s="35">
        <v>173.10643680890402</v>
      </c>
      <c r="E796" s="35">
        <v>160.94710020224255</v>
      </c>
      <c r="F796" s="34">
        <v>147.95039176940918</v>
      </c>
      <c r="G796" s="36">
        <v>14.146697203318277</v>
      </c>
      <c r="H796" s="34">
        <v>14.146697203318277</v>
      </c>
      <c r="I796" s="34">
        <v>3471.3956604003906</v>
      </c>
      <c r="J796" s="35">
        <v>1206.5736707694855</v>
      </c>
      <c r="K796" s="35">
        <v>101.3105799752758</v>
      </c>
      <c r="L796" s="34">
        <v>612.64777628580725</v>
      </c>
      <c r="M796" s="34">
        <v>50.693890412648521</v>
      </c>
      <c r="N796" s="35">
        <v>15.669020673000452</v>
      </c>
      <c r="O796" s="35">
        <v>54.38071880629569</v>
      </c>
      <c r="P796" s="35">
        <v>238.72213848865394</v>
      </c>
      <c r="Q796" s="34">
        <v>9301.5696614583339</v>
      </c>
      <c r="R796" s="34">
        <v>410.98167928059894</v>
      </c>
      <c r="U796" s="36">
        <v>23.964482413397896</v>
      </c>
      <c r="V796" s="38">
        <v>1.0405866673895894</v>
      </c>
      <c r="W796" s="36">
        <v>35.633946377151929</v>
      </c>
      <c r="X796" s="35">
        <v>4084.0434366861978</v>
      </c>
      <c r="Y796" s="34">
        <v>2163.5114096556294</v>
      </c>
      <c r="Z796" s="35">
        <v>1920.5320270305683</v>
      </c>
      <c r="AA796" s="34">
        <v>713.95835626108305</v>
      </c>
      <c r="AB796" s="34">
        <v>23.497666279474895</v>
      </c>
      <c r="AC796" s="34">
        <v>12.159336606661478</v>
      </c>
      <c r="AD796" s="34">
        <v>13.015933632850647</v>
      </c>
      <c r="AE796" s="39">
        <v>14.264910393333821</v>
      </c>
      <c r="AF796" s="39">
        <v>12.927575043958772</v>
      </c>
      <c r="AG796" s="39">
        <v>2.1709409994701958</v>
      </c>
      <c r="AH796" s="35">
        <v>3573.1601972777971</v>
      </c>
      <c r="AI796" s="35">
        <v>9519.8188990566468</v>
      </c>
      <c r="AJ796" s="35">
        <v>11054.588683614144</v>
      </c>
      <c r="AK796" s="35">
        <v>2399.7641830819553</v>
      </c>
      <c r="AL796" s="35">
        <v>5605.329935632255</v>
      </c>
      <c r="AM796" s="35">
        <v>10248.998624005799</v>
      </c>
      <c r="AN796" s="38">
        <v>9.3482294035223831E-2</v>
      </c>
      <c r="AO796" s="38">
        <v>0.1075103078371319</v>
      </c>
      <c r="AP796" s="38">
        <v>2.503086515565563E-2</v>
      </c>
      <c r="AQ796" s="36">
        <v>23.295002817545615</v>
      </c>
      <c r="AR796" s="36">
        <v>12.932380616485712</v>
      </c>
      <c r="AS796" s="36">
        <v>15.228826711482887</v>
      </c>
      <c r="AT796" s="36">
        <v>16.027953666271131</v>
      </c>
      <c r="AU796" s="36">
        <v>67.218084848629474</v>
      </c>
      <c r="AV796" s="36">
        <v>104.63981888702094</v>
      </c>
      <c r="AW796" s="36">
        <v>158.78809693327844</v>
      </c>
      <c r="AX796" s="36">
        <v>125.12532521812518</v>
      </c>
      <c r="AY796" s="36">
        <v>90.250666354921862</v>
      </c>
      <c r="AZ796" s="40">
        <v>0.99347059982665586</v>
      </c>
      <c r="BA796" s="40">
        <v>0.99029839109726525</v>
      </c>
      <c r="BB796" s="40">
        <v>0.97670775972888657</v>
      </c>
      <c r="BC796" s="40">
        <v>0.9933210297164754</v>
      </c>
      <c r="BD796" s="40">
        <v>0.98800818406400415</v>
      </c>
      <c r="BE796" s="40">
        <v>0.98979023973698976</v>
      </c>
      <c r="BF796" s="36">
        <v>128.3665545849617</v>
      </c>
      <c r="BG796" s="36">
        <v>111.61720435382699</v>
      </c>
      <c r="BH796" s="36">
        <v>479.40811975045318</v>
      </c>
      <c r="BJ796" s="41"/>
      <c r="BK796" s="41"/>
      <c r="BL796" s="35">
        <v>32</v>
      </c>
      <c r="BM796" s="35">
        <v>29</v>
      </c>
      <c r="BN796" s="35">
        <v>4.869999885559082</v>
      </c>
      <c r="BO796" s="35">
        <v>2496</v>
      </c>
      <c r="BP796" s="35">
        <v>1392</v>
      </c>
      <c r="BQ796" s="35">
        <v>116.87999725341797</v>
      </c>
      <c r="BR796" s="35">
        <v>4004.879997253418</v>
      </c>
      <c r="BS796" s="34">
        <v>133.75895055135092</v>
      </c>
      <c r="BT796" s="35">
        <v>17</v>
      </c>
      <c r="BU796" s="35">
        <v>59</v>
      </c>
      <c r="BV796" s="35">
        <v>259</v>
      </c>
      <c r="BW796" s="35">
        <v>55</v>
      </c>
      <c r="BX796" s="37"/>
      <c r="BY796" s="40">
        <v>0.96997854066036882</v>
      </c>
      <c r="CA796" s="38">
        <v>8.7019029831103517E-2</v>
      </c>
      <c r="CB796" s="38">
        <v>9.6360380869467174E-2</v>
      </c>
      <c r="CC796" s="36">
        <v>48.672936518987022</v>
      </c>
      <c r="CD796" s="36">
        <v>51.456210145514213</v>
      </c>
      <c r="CE796" s="35">
        <v>147.6770825776052</v>
      </c>
      <c r="CF796" s="36">
        <v>53.841050591746459</v>
      </c>
      <c r="CG796" s="42">
        <v>0.96997854066036882</v>
      </c>
      <c r="CH796" s="35">
        <v>3743.0169225238319</v>
      </c>
      <c r="CI796" s="42">
        <v>0.98645640897117104</v>
      </c>
      <c r="CJ796" s="42">
        <v>0.991055992710967</v>
      </c>
      <c r="CK796" s="43">
        <v>0.84998989707540651</v>
      </c>
      <c r="CM796" s="39"/>
      <c r="CN796" s="35"/>
      <c r="CO796" s="42">
        <v>0.98590987699683286</v>
      </c>
      <c r="CQ796" s="37">
        <v>1.0405866673895894</v>
      </c>
    </row>
    <row r="797" spans="1:95" ht="11.25" customHeight="1">
      <c r="A797" s="33">
        <v>43933</v>
      </c>
      <c r="B797" s="34">
        <v>197.41099611918131</v>
      </c>
      <c r="C797" s="35">
        <v>174.06098643938699</v>
      </c>
      <c r="D797" s="35">
        <v>174.06098643938699</v>
      </c>
      <c r="E797" s="35">
        <v>161.8442234992981</v>
      </c>
      <c r="F797" s="34">
        <v>148.77647908528647</v>
      </c>
      <c r="G797" s="36">
        <v>14.220720926920572</v>
      </c>
      <c r="H797" s="34">
        <v>14.220720926920572</v>
      </c>
      <c r="I797" s="34">
        <v>3472.6845397949219</v>
      </c>
      <c r="J797" s="35">
        <v>1207.0216542592325</v>
      </c>
      <c r="K797" s="35">
        <v>101.34819513982407</v>
      </c>
      <c r="L797" s="34">
        <v>613.50169118245446</v>
      </c>
      <c r="M797" s="34">
        <v>50.347417831420898</v>
      </c>
      <c r="N797" s="35">
        <v>15.561929147893732</v>
      </c>
      <c r="O797" s="35">
        <v>54.009048219160604</v>
      </c>
      <c r="P797" s="35">
        <v>237.09056760614567</v>
      </c>
      <c r="Q797" s="34">
        <v>9458.9807535807286</v>
      </c>
      <c r="R797" s="34">
        <v>412.35574722290039</v>
      </c>
      <c r="U797" s="36">
        <v>23.949910799662273</v>
      </c>
      <c r="V797" s="38">
        <v>1.0411714562880536</v>
      </c>
      <c r="W797" s="36">
        <v>35.390402524428836</v>
      </c>
      <c r="X797" s="35">
        <v>4086.1862309773765</v>
      </c>
      <c r="Y797" s="34">
        <v>2164.3146903958655</v>
      </c>
      <c r="Z797" s="35">
        <v>1921.8715405815112</v>
      </c>
      <c r="AA797" s="34">
        <v>714.84988632227851</v>
      </c>
      <c r="AB797" s="34">
        <v>23.350009679794312</v>
      </c>
      <c r="AC797" s="34">
        <v>12.216762940088907</v>
      </c>
      <c r="AD797" s="34">
        <v>13.000477433204651</v>
      </c>
      <c r="AE797" s="39">
        <v>14.270206749862849</v>
      </c>
      <c r="AF797" s="39">
        <v>12.932374867063206</v>
      </c>
      <c r="AG797" s="39">
        <v>2.171747038710516</v>
      </c>
      <c r="AH797" s="35">
        <v>3628.3971733958633</v>
      </c>
      <c r="AI797" s="35">
        <v>9663.7396283155249</v>
      </c>
      <c r="AJ797" s="35">
        <v>11220.986955014883</v>
      </c>
      <c r="AK797" s="35">
        <v>2436.948329264947</v>
      </c>
      <c r="AL797" s="35">
        <v>5691.1801282222605</v>
      </c>
      <c r="AM797" s="35">
        <v>10403.615322959557</v>
      </c>
      <c r="AN797" s="38">
        <v>9.3205487849064989E-2</v>
      </c>
      <c r="AO797" s="38">
        <v>0.10725006373523095</v>
      </c>
      <c r="AP797" s="38">
        <v>2.5052470854589334E-2</v>
      </c>
      <c r="AQ797" s="36">
        <v>23.12849702093013</v>
      </c>
      <c r="AR797" s="36">
        <v>12.976969898190664</v>
      </c>
      <c r="AS797" s="36">
        <v>15.180772370485894</v>
      </c>
      <c r="AT797" s="36">
        <v>15.690150822265835</v>
      </c>
      <c r="AU797" s="36">
        <v>65.813013581621576</v>
      </c>
      <c r="AV797" s="36">
        <v>102.47570675711923</v>
      </c>
      <c r="AW797" s="36">
        <v>159.40833835177833</v>
      </c>
      <c r="AX797" s="36">
        <v>125.54602864240645</v>
      </c>
      <c r="AY797" s="36">
        <v>90.257006588604668</v>
      </c>
      <c r="AZ797" s="40">
        <v>0.99361417352965065</v>
      </c>
      <c r="BA797" s="40">
        <v>0.99051004413806321</v>
      </c>
      <c r="BB797" s="40">
        <v>0.97721075220044751</v>
      </c>
      <c r="BC797" s="40">
        <v>0.99356155785748712</v>
      </c>
      <c r="BD797" s="40">
        <v>0.9884359637019291</v>
      </c>
      <c r="BE797" s="40">
        <v>0.99014999078916666</v>
      </c>
      <c r="BF797" s="36">
        <v>128.74778381539667</v>
      </c>
      <c r="BG797" s="36">
        <v>111.8880453966395</v>
      </c>
      <c r="BH797" s="36">
        <v>478.99466961366539</v>
      </c>
      <c r="BJ797" s="41"/>
      <c r="BK797" s="41"/>
      <c r="BL797" s="35">
        <v>32</v>
      </c>
      <c r="BM797" s="35">
        <v>29</v>
      </c>
      <c r="BN797" s="35">
        <v>4.869999885559082</v>
      </c>
      <c r="BO797" s="35">
        <v>2496</v>
      </c>
      <c r="BP797" s="35">
        <v>1392</v>
      </c>
      <c r="BQ797" s="35">
        <v>116.87999725341797</v>
      </c>
      <c r="BR797" s="35">
        <v>4004.879997253418</v>
      </c>
      <c r="BS797" s="34">
        <v>134.55654970804849</v>
      </c>
      <c r="BT797" s="35">
        <v>17</v>
      </c>
      <c r="BU797" s="35">
        <v>59</v>
      </c>
      <c r="BV797" s="35">
        <v>259</v>
      </c>
      <c r="BW797" s="35">
        <v>55</v>
      </c>
      <c r="BX797" s="37"/>
      <c r="BY797" s="40">
        <v>0.97063948958695023</v>
      </c>
      <c r="CA797" s="38">
        <v>8.6795269413521989E-2</v>
      </c>
      <c r="CB797" s="38">
        <v>9.6098040235743545E-2</v>
      </c>
      <c r="CC797" s="36">
        <v>48.567250053087868</v>
      </c>
      <c r="CD797" s="36">
        <v>51.286239289606684</v>
      </c>
      <c r="CE797" s="35">
        <v>148.09235638653621</v>
      </c>
      <c r="CF797" s="36">
        <v>52.712839614398384</v>
      </c>
      <c r="CG797" s="42">
        <v>0.97063948958695023</v>
      </c>
      <c r="CH797" s="35">
        <v>3800.5434143201119</v>
      </c>
      <c r="CI797" s="42">
        <v>0.98675257394989457</v>
      </c>
      <c r="CJ797" s="42">
        <v>0.9913755169967774</v>
      </c>
      <c r="CK797" s="43">
        <v>0.84985958629797675</v>
      </c>
      <c r="CM797" s="39"/>
      <c r="CN797" s="35"/>
      <c r="CO797" s="42">
        <v>0.98620512813457339</v>
      </c>
      <c r="CQ797" s="37">
        <v>1.0411714562880536</v>
      </c>
    </row>
    <row r="798" spans="1:95" ht="11.25" customHeight="1">
      <c r="A798" s="33">
        <v>43932</v>
      </c>
      <c r="B798" s="34">
        <v>197.93282190958658</v>
      </c>
      <c r="C798" s="35">
        <v>174.821942170461</v>
      </c>
      <c r="D798" s="35">
        <v>174.821942170461</v>
      </c>
      <c r="E798" s="35">
        <v>162.72387393315631</v>
      </c>
      <c r="F798" s="34">
        <v>149.54850578308105</v>
      </c>
      <c r="G798" s="36">
        <v>14.029840509096781</v>
      </c>
      <c r="H798" s="34">
        <v>14.029840509096781</v>
      </c>
      <c r="I798" s="34">
        <v>3446.6709187825522</v>
      </c>
      <c r="J798" s="35">
        <v>1197.9799450259841</v>
      </c>
      <c r="K798" s="35">
        <v>100.58900336514857</v>
      </c>
      <c r="L798" s="34">
        <v>608.83884938557946</v>
      </c>
      <c r="M798" s="34">
        <v>49.693751176198326</v>
      </c>
      <c r="N798" s="35">
        <v>15.359886727188574</v>
      </c>
      <c r="O798" s="35">
        <v>53.307842170830931</v>
      </c>
      <c r="P798" s="35">
        <v>234.01239190246119</v>
      </c>
      <c r="Q798" s="34">
        <v>9444.1006673177089</v>
      </c>
      <c r="R798" s="34">
        <v>410.1812578837077</v>
      </c>
      <c r="U798" s="36">
        <v>23.713269586916326</v>
      </c>
      <c r="V798" s="38">
        <v>1.0507226093603999</v>
      </c>
      <c r="W798" s="36">
        <v>34.930924619870112</v>
      </c>
      <c r="X798" s="35">
        <v>4055.5097681681318</v>
      </c>
      <c r="Y798" s="34">
        <v>2148.1019703914194</v>
      </c>
      <c r="Z798" s="35">
        <v>1907.407797776712</v>
      </c>
      <c r="AA798" s="34">
        <v>709.42785275072799</v>
      </c>
      <c r="AB798" s="34">
        <v>23.110879739125568</v>
      </c>
      <c r="AC798" s="34">
        <v>12.098068237304688</v>
      </c>
      <c r="AD798" s="34">
        <v>12.838822404543558</v>
      </c>
      <c r="AE798" s="39">
        <v>14.163309694888481</v>
      </c>
      <c r="AF798" s="39">
        <v>12.835499410992686</v>
      </c>
      <c r="AG798" s="39">
        <v>2.1554786435388977</v>
      </c>
      <c r="AH798" s="35">
        <v>3621.5155491722244</v>
      </c>
      <c r="AI798" s="35">
        <v>9646.9926376462299</v>
      </c>
      <c r="AJ798" s="35">
        <v>11202.153420455537</v>
      </c>
      <c r="AK798" s="35">
        <v>2432.228185686864</v>
      </c>
      <c r="AL798" s="35">
        <v>5680.7769933680211</v>
      </c>
      <c r="AM798" s="35">
        <v>10385.862846476895</v>
      </c>
      <c r="AN798" s="38">
        <v>9.2857934425606387E-2</v>
      </c>
      <c r="AO798" s="38">
        <v>0.10652401205279587</v>
      </c>
      <c r="AP798" s="38">
        <v>2.4793455044026094E-2</v>
      </c>
      <c r="AQ798" s="36">
        <v>23.152066760389619</v>
      </c>
      <c r="AR798" s="36">
        <v>12.997651290788129</v>
      </c>
      <c r="AS798" s="36">
        <v>15.164370546910154</v>
      </c>
      <c r="AT798" s="36">
        <v>15.541538614293655</v>
      </c>
      <c r="AU798" s="36">
        <v>65.182536697540044</v>
      </c>
      <c r="AV798" s="36">
        <v>101.48164871872385</v>
      </c>
      <c r="AW798" s="36">
        <v>160.26320003612867</v>
      </c>
      <c r="AX798" s="36">
        <v>126.60572178672591</v>
      </c>
      <c r="AY798" s="36">
        <v>91.347097076149723</v>
      </c>
      <c r="AZ798" s="40">
        <v>0.99368484962982584</v>
      </c>
      <c r="BA798" s="40">
        <v>0.99061610018610757</v>
      </c>
      <c r="BB798" s="40">
        <v>0.97746818002879343</v>
      </c>
      <c r="BC798" s="40">
        <v>0.99361016424949267</v>
      </c>
      <c r="BD798" s="40">
        <v>0.98852577089830551</v>
      </c>
      <c r="BE798" s="40">
        <v>0.99022886685306577</v>
      </c>
      <c r="BF798" s="36">
        <v>129.2296676016831</v>
      </c>
      <c r="BG798" s="36">
        <v>112.65065752548365</v>
      </c>
      <c r="BH798" s="36">
        <v>483.99869960404584</v>
      </c>
      <c r="BJ798" s="41"/>
      <c r="BK798" s="41"/>
      <c r="BL798" s="35">
        <v>32</v>
      </c>
      <c r="BM798" s="35">
        <v>29</v>
      </c>
      <c r="BN798" s="35">
        <v>4.869999885559082</v>
      </c>
      <c r="BO798" s="35">
        <v>2496</v>
      </c>
      <c r="BP798" s="35">
        <v>1392</v>
      </c>
      <c r="BQ798" s="35">
        <v>116.87999725341797</v>
      </c>
      <c r="BR798" s="35">
        <v>4004.879997253418</v>
      </c>
      <c r="BS798" s="34">
        <v>135.53302383422852</v>
      </c>
      <c r="BT798" s="35">
        <v>17</v>
      </c>
      <c r="BU798" s="35">
        <v>59</v>
      </c>
      <c r="BV798" s="35">
        <v>259</v>
      </c>
      <c r="BW798" s="35">
        <v>55</v>
      </c>
      <c r="BX798" s="37"/>
      <c r="BY798" s="40">
        <v>0.97096352719197465</v>
      </c>
      <c r="CA798" s="38">
        <v>8.6340762565254164E-2</v>
      </c>
      <c r="CB798" s="38">
        <v>9.5621513834093952E-2</v>
      </c>
      <c r="CC798" s="36">
        <v>48.047770380973809</v>
      </c>
      <c r="CD798" s="36">
        <v>51.314088598087906</v>
      </c>
      <c r="CE798" s="35">
        <v>148.97936471775549</v>
      </c>
      <c r="CF798" s="36">
        <v>52.209629790106192</v>
      </c>
      <c r="CG798" s="42">
        <v>0.97096352719197465</v>
      </c>
      <c r="CH798" s="35">
        <v>3793.4676588642765</v>
      </c>
      <c r="CI798" s="42">
        <v>0.98690017797829965</v>
      </c>
      <c r="CJ798" s="42">
        <v>0.99144215079368458</v>
      </c>
      <c r="CK798" s="43">
        <v>0.84987365727377073</v>
      </c>
      <c r="CM798" s="39"/>
      <c r="CN798" s="35"/>
      <c r="CO798" s="42">
        <v>0.98633681739848544</v>
      </c>
      <c r="CQ798" s="37">
        <v>1.0507226093603999</v>
      </c>
    </row>
    <row r="799" spans="1:95" ht="11.25" customHeight="1">
      <c r="A799" s="33">
        <v>43931</v>
      </c>
      <c r="B799" s="34">
        <v>197.35449663798013</v>
      </c>
      <c r="C799" s="35">
        <v>174.15087858835855</v>
      </c>
      <c r="D799" s="35">
        <v>174.15087858835855</v>
      </c>
      <c r="E799" s="35">
        <v>161.90452992916107</v>
      </c>
      <c r="F799" s="34">
        <v>149.05772590637207</v>
      </c>
      <c r="G799" s="36">
        <v>14.058361013730368</v>
      </c>
      <c r="H799" s="34">
        <v>14.058361013730368</v>
      </c>
      <c r="I799" s="34">
        <v>3443.0745137532554</v>
      </c>
      <c r="J799" s="35">
        <v>1196.729921104115</v>
      </c>
      <c r="K799" s="35">
        <v>100.48404446245119</v>
      </c>
      <c r="L799" s="34">
        <v>607.19367980957031</v>
      </c>
      <c r="M799" s="34">
        <v>46.927555720011391</v>
      </c>
      <c r="N799" s="35">
        <v>14.504880858912612</v>
      </c>
      <c r="O799" s="35">
        <v>50.340468863284947</v>
      </c>
      <c r="P799" s="35">
        <v>220.98612602696272</v>
      </c>
      <c r="Q799" s="34">
        <v>8989.6280517578125</v>
      </c>
      <c r="R799" s="34">
        <v>407.95775095621747</v>
      </c>
      <c r="U799" s="36">
        <v>23.345525176436809</v>
      </c>
      <c r="V799" s="38">
        <v>1.0657702757384493</v>
      </c>
      <c r="W799" s="36">
        <v>32.986499764091192</v>
      </c>
      <c r="X799" s="35">
        <v>4050.2681935628257</v>
      </c>
      <c r="Y799" s="34">
        <v>2145.8605481866889</v>
      </c>
      <c r="Z799" s="35">
        <v>1904.4076453761365</v>
      </c>
      <c r="AA799" s="34">
        <v>707.67772427202146</v>
      </c>
      <c r="AB799" s="34">
        <v>23.203618049621582</v>
      </c>
      <c r="AC799" s="34">
        <v>12.246348659197489</v>
      </c>
      <c r="AD799" s="34">
        <v>12.861915946006775</v>
      </c>
      <c r="AE799" s="39">
        <v>14.148531086945201</v>
      </c>
      <c r="AF799" s="39">
        <v>12.822106297544089</v>
      </c>
      <c r="AG799" s="39">
        <v>2.1532295241953827</v>
      </c>
      <c r="AH799" s="35">
        <v>3446.8762801986522</v>
      </c>
      <c r="AI799" s="35">
        <v>9190.6433850739886</v>
      </c>
      <c r="AJ799" s="35">
        <v>10675.025500371532</v>
      </c>
      <c r="AK799" s="35">
        <v>2314.5292005005626</v>
      </c>
      <c r="AL799" s="35">
        <v>5409.0218358934235</v>
      </c>
      <c r="AM799" s="35">
        <v>9895.8215674493331</v>
      </c>
      <c r="AN799" s="38">
        <v>9.4130020981169446E-2</v>
      </c>
      <c r="AO799" s="38">
        <v>0.10745287316177979</v>
      </c>
      <c r="AP799" s="38">
        <v>2.4662899579720739E-2</v>
      </c>
      <c r="AQ799" s="36">
        <v>23.293246265550067</v>
      </c>
      <c r="AR799" s="36">
        <v>13.192864227501136</v>
      </c>
      <c r="AS799" s="36">
        <v>15.25052753532928</v>
      </c>
      <c r="AT799" s="36">
        <v>15.62729985425876</v>
      </c>
      <c r="AU799" s="36">
        <v>65.504109185246392</v>
      </c>
      <c r="AV799" s="36">
        <v>101.91228110202549</v>
      </c>
      <c r="AW799" s="36">
        <v>160.19420500123073</v>
      </c>
      <c r="AX799" s="36">
        <v>127.17593640987873</v>
      </c>
      <c r="AY799" s="36">
        <v>93.048589696924353</v>
      </c>
      <c r="AZ799" s="40">
        <v>0.99373311822733723</v>
      </c>
      <c r="BA799" s="40">
        <v>0.99069323985175417</v>
      </c>
      <c r="BB799" s="40">
        <v>0.97766874387126579</v>
      </c>
      <c r="BC799" s="40">
        <v>0.99324817338624249</v>
      </c>
      <c r="BD799" s="40">
        <v>0.98788984197649721</v>
      </c>
      <c r="BE799" s="40">
        <v>0.98970148355976328</v>
      </c>
      <c r="BF799" s="36">
        <v>127.48323940563638</v>
      </c>
      <c r="BG799" s="36">
        <v>111.67686490739936</v>
      </c>
      <c r="BH799" s="36">
        <v>486.56079392494036</v>
      </c>
      <c r="BJ799" s="41"/>
      <c r="BK799" s="41"/>
      <c r="BL799" s="35">
        <v>32</v>
      </c>
      <c r="BM799" s="35">
        <v>29</v>
      </c>
      <c r="BN799" s="35">
        <v>4.869999885559082</v>
      </c>
      <c r="BO799" s="35">
        <v>2496</v>
      </c>
      <c r="BP799" s="35">
        <v>1392</v>
      </c>
      <c r="BQ799" s="35">
        <v>116.87999725341797</v>
      </c>
      <c r="BR799" s="35">
        <v>4004.879997253418</v>
      </c>
      <c r="BS799" s="34">
        <v>135.01031176249185</v>
      </c>
      <c r="BT799" s="35">
        <v>17</v>
      </c>
      <c r="BU799" s="35">
        <v>59</v>
      </c>
      <c r="BV799" s="35">
        <v>259</v>
      </c>
      <c r="BW799" s="35">
        <v>55</v>
      </c>
      <c r="BX799" s="37"/>
      <c r="BY799" s="40">
        <v>0.97118147853471803</v>
      </c>
      <c r="CA799" s="38">
        <v>8.7278594254732972E-2</v>
      </c>
      <c r="CB799" s="38">
        <v>9.6733368218528806E-2</v>
      </c>
      <c r="CC799" s="36">
        <v>48.311882654825844</v>
      </c>
      <c r="CD799" s="36">
        <v>51.736638028380483</v>
      </c>
      <c r="CE799" s="35">
        <v>149.40743271704116</v>
      </c>
      <c r="CF799" s="36">
        <v>52.476516023722617</v>
      </c>
      <c r="CG799" s="42">
        <v>0.97118147853471803</v>
      </c>
      <c r="CH799" s="35">
        <v>3611.3558677303004</v>
      </c>
      <c r="CI799" s="42">
        <v>0.98700555762467557</v>
      </c>
      <c r="CJ799" s="42">
        <v>0.99096603696288732</v>
      </c>
      <c r="CK799" s="43">
        <v>0.85008556204386765</v>
      </c>
      <c r="CM799" s="39"/>
      <c r="CN799" s="35"/>
      <c r="CO799" s="42">
        <v>0.98626697366738858</v>
      </c>
      <c r="CQ799" s="37">
        <v>1.0657702757384493</v>
      </c>
    </row>
    <row r="800" spans="1:95" ht="11.25" customHeight="1">
      <c r="A800" s="33">
        <v>43930</v>
      </c>
      <c r="B800" s="34">
        <v>196.69138145446777</v>
      </c>
      <c r="C800" s="35">
        <v>173.38962705930075</v>
      </c>
      <c r="D800" s="35">
        <v>173.38962705930075</v>
      </c>
      <c r="E800" s="35">
        <v>161.18212878704071</v>
      </c>
      <c r="F800" s="34">
        <v>148.07652791341147</v>
      </c>
      <c r="G800" s="36">
        <v>14.156971096992493</v>
      </c>
      <c r="H800" s="34">
        <v>14.156971096992493</v>
      </c>
      <c r="I800" s="34">
        <v>3465.468017578125</v>
      </c>
      <c r="J800" s="35">
        <v>1204.5133646394011</v>
      </c>
      <c r="K800" s="35">
        <v>101.1375853094529</v>
      </c>
      <c r="L800" s="34">
        <v>612.83698272705078</v>
      </c>
      <c r="M800" s="34">
        <v>50.288052399953209</v>
      </c>
      <c r="N800" s="35">
        <v>15.54357983271281</v>
      </c>
      <c r="O800" s="35">
        <v>53.945365301767985</v>
      </c>
      <c r="P800" s="35">
        <v>236.81101039250692</v>
      </c>
      <c r="Q800" s="34">
        <v>9284.3388264973964</v>
      </c>
      <c r="R800" s="34">
        <v>410.07215245564777</v>
      </c>
      <c r="U800" s="36">
        <v>23.67273948810719</v>
      </c>
      <c r="V800" s="38">
        <v>1.05236876170742</v>
      </c>
      <c r="W800" s="36">
        <v>35.348673144727321</v>
      </c>
      <c r="X800" s="35">
        <v>4078.3050003051758</v>
      </c>
      <c r="Y800" s="34">
        <v>2159.8170676292712</v>
      </c>
      <c r="Z800" s="35">
        <v>1918.4879326759046</v>
      </c>
      <c r="AA800" s="34">
        <v>713.97456803650368</v>
      </c>
      <c r="AB800" s="34">
        <v>23.301754395167034</v>
      </c>
      <c r="AC800" s="34">
        <v>12.207498272260031</v>
      </c>
      <c r="AD800" s="34">
        <v>12.982393741607666</v>
      </c>
      <c r="AE800" s="39">
        <v>14.240552094258931</v>
      </c>
      <c r="AF800" s="39">
        <v>12.905500335422156</v>
      </c>
      <c r="AG800" s="39">
        <v>2.1672339709168478</v>
      </c>
      <c r="AH800" s="35">
        <v>3551.7402249952443</v>
      </c>
      <c r="AI800" s="35">
        <v>9452.7076317956253</v>
      </c>
      <c r="AJ800" s="35">
        <v>10973.623563798688</v>
      </c>
      <c r="AK800" s="35">
        <v>2385.8180925078082</v>
      </c>
      <c r="AL800" s="35">
        <v>5569.2453864395038</v>
      </c>
      <c r="AM800" s="35">
        <v>10175.375220576974</v>
      </c>
      <c r="AN800" s="38">
        <v>9.4234475072544288E-2</v>
      </c>
      <c r="AO800" s="38">
        <v>0.1081727205551568</v>
      </c>
      <c r="AP800" s="38">
        <v>2.5123826643277669E-2</v>
      </c>
      <c r="AQ800" s="36">
        <v>23.145764898326803</v>
      </c>
      <c r="AR800" s="36">
        <v>12.998609726061897</v>
      </c>
      <c r="AS800" s="36">
        <v>15.186057201467779</v>
      </c>
      <c r="AT800" s="36">
        <v>16.14603844232937</v>
      </c>
      <c r="AU800" s="36">
        <v>67.755979186037493</v>
      </c>
      <c r="AV800" s="36">
        <v>105.55641832276531</v>
      </c>
      <c r="AW800" s="36">
        <v>159.03216059651632</v>
      </c>
      <c r="AX800" s="36">
        <v>125.55240672048956</v>
      </c>
      <c r="AY800" s="36">
        <v>90.779536202311277</v>
      </c>
      <c r="AZ800" s="40">
        <v>0.99348501049534133</v>
      </c>
      <c r="BA800" s="40">
        <v>0.99031370292407672</v>
      </c>
      <c r="BB800" s="40">
        <v>0.97672704885480588</v>
      </c>
      <c r="BC800" s="40">
        <v>0.9932324939218824</v>
      </c>
      <c r="BD800" s="40">
        <v>0.98783390307221586</v>
      </c>
      <c r="BE800" s="40">
        <v>0.98962628738158909</v>
      </c>
      <c r="BF800" s="36">
        <v>127.34193076113674</v>
      </c>
      <c r="BG800" s="36">
        <v>110.93369879591087</v>
      </c>
      <c r="BH800" s="36">
        <v>477.63424618322682</v>
      </c>
      <c r="BJ800" s="41"/>
      <c r="BK800" s="41"/>
      <c r="BL800" s="35">
        <v>32</v>
      </c>
      <c r="BM800" s="35">
        <v>29</v>
      </c>
      <c r="BN800" s="35">
        <v>4.869999885559082</v>
      </c>
      <c r="BO800" s="35">
        <v>2496</v>
      </c>
      <c r="BP800" s="35">
        <v>1392</v>
      </c>
      <c r="BQ800" s="35">
        <v>116.87999725341797</v>
      </c>
      <c r="BR800" s="35">
        <v>4004.879997253418</v>
      </c>
      <c r="BS800" s="34">
        <v>133.89317544301352</v>
      </c>
      <c r="BT800" s="35">
        <v>17</v>
      </c>
      <c r="BU800" s="35">
        <v>59</v>
      </c>
      <c r="BV800" s="35">
        <v>259</v>
      </c>
      <c r="BW800" s="35">
        <v>55</v>
      </c>
      <c r="BX800" s="37"/>
      <c r="BY800" s="40">
        <v>0.97004910462165927</v>
      </c>
      <c r="CA800" s="38">
        <v>8.7637009878297631E-2</v>
      </c>
      <c r="CB800" s="38">
        <v>9.7062121673932689E-2</v>
      </c>
      <c r="CC800" s="36">
        <v>48.491646409034729</v>
      </c>
      <c r="CD800" s="36">
        <v>51.330431825856479</v>
      </c>
      <c r="CE800" s="35">
        <v>147.94110508580889</v>
      </c>
      <c r="CF800" s="36">
        <v>54.2614913955885</v>
      </c>
      <c r="CG800" s="42">
        <v>0.97004910462165927</v>
      </c>
      <c r="CH800" s="35">
        <v>3719.634389762763</v>
      </c>
      <c r="CI800" s="42">
        <v>0.98648037760421914</v>
      </c>
      <c r="CJ800" s="42">
        <v>0.99092795180354221</v>
      </c>
      <c r="CK800" s="43">
        <v>0.84973242984985364</v>
      </c>
      <c r="CM800" s="39"/>
      <c r="CN800" s="35"/>
      <c r="CO800" s="42">
        <v>0.98579984826268718</v>
      </c>
      <c r="CQ800" s="37">
        <v>1.05236876170742</v>
      </c>
    </row>
    <row r="801" spans="1:95" ht="11.25" customHeight="1">
      <c r="A801" s="33">
        <v>43929</v>
      </c>
      <c r="B801" s="34">
        <v>195.83773549397787</v>
      </c>
      <c r="C801" s="35">
        <v>172.41437729199728</v>
      </c>
      <c r="D801" s="35">
        <v>172.41437729199728</v>
      </c>
      <c r="E801" s="35">
        <v>160.27723741531372</v>
      </c>
      <c r="F801" s="34">
        <v>147.06076749165854</v>
      </c>
      <c r="G801" s="36">
        <v>14.175247112909952</v>
      </c>
      <c r="H801" s="34">
        <v>14.175247112909952</v>
      </c>
      <c r="I801" s="34">
        <v>3468.153076171875</v>
      </c>
      <c r="J801" s="35">
        <v>1205.4466264512564</v>
      </c>
      <c r="K801" s="35">
        <v>101.21594711836552</v>
      </c>
      <c r="L801" s="34">
        <v>611.28017171223962</v>
      </c>
      <c r="M801" s="34">
        <v>50.021799087524414</v>
      </c>
      <c r="N801" s="35">
        <v>15.461283354325728</v>
      </c>
      <c r="O801" s="35">
        <v>53.659748112071647</v>
      </c>
      <c r="P801" s="35">
        <v>235.55719933943314</v>
      </c>
      <c r="Q801" s="34">
        <v>9093.9672037760411</v>
      </c>
      <c r="R801" s="34">
        <v>408.76143519083661</v>
      </c>
      <c r="U801" s="36">
        <v>23.850481421859172</v>
      </c>
      <c r="V801" s="38">
        <v>1.0451720824926405</v>
      </c>
      <c r="W801" s="36">
        <v>35.161517332052526</v>
      </c>
      <c r="X801" s="35">
        <v>4079.4332478841147</v>
      </c>
      <c r="Y801" s="34">
        <v>2161.4905026022529</v>
      </c>
      <c r="Z801" s="35">
        <v>1917.9427452818613</v>
      </c>
      <c r="AA801" s="34">
        <v>712.49611883060516</v>
      </c>
      <c r="AB801" s="34">
        <v>23.423358201980591</v>
      </c>
      <c r="AC801" s="34">
        <v>12.137139876683554</v>
      </c>
      <c r="AD801" s="34">
        <v>13.060452659924826</v>
      </c>
      <c r="AE801" s="39">
        <v>14.251585731443425</v>
      </c>
      <c r="AF801" s="39">
        <v>12.915499569120605</v>
      </c>
      <c r="AG801" s="39">
        <v>2.1689131525364038</v>
      </c>
      <c r="AH801" s="35">
        <v>3478.5082761180633</v>
      </c>
      <c r="AI801" s="35">
        <v>9272.8866524765035</v>
      </c>
      <c r="AJ801" s="35">
        <v>10769.290269590023</v>
      </c>
      <c r="AK801" s="35">
        <v>2335.9972506375152</v>
      </c>
      <c r="AL801" s="35">
        <v>5458.1420386449381</v>
      </c>
      <c r="AM801" s="35">
        <v>9983.8049813348025</v>
      </c>
      <c r="AN801" s="38">
        <v>9.4067164481754811E-2</v>
      </c>
      <c r="AO801" s="38">
        <v>0.1078635178531397</v>
      </c>
      <c r="AP801" s="38">
        <v>2.4978783680513095E-2</v>
      </c>
      <c r="AQ801" s="36">
        <v>23.263161798046291</v>
      </c>
      <c r="AR801" s="36">
        <v>12.938608185229965</v>
      </c>
      <c r="AS801" s="36">
        <v>15.329939891521219</v>
      </c>
      <c r="AT801" s="36">
        <v>16.303531593702118</v>
      </c>
      <c r="AU801" s="36">
        <v>68.351783852410563</v>
      </c>
      <c r="AV801" s="36">
        <v>106.36278399758795</v>
      </c>
      <c r="AW801" s="36">
        <v>158.34812944366169</v>
      </c>
      <c r="AX801" s="36">
        <v>125.14814878808123</v>
      </c>
      <c r="AY801" s="36">
        <v>90.752516430599329</v>
      </c>
      <c r="AZ801" s="40">
        <v>0.99338129214402715</v>
      </c>
      <c r="BA801" s="40">
        <v>0.99016886190719333</v>
      </c>
      <c r="BB801" s="40">
        <v>0.97640606965181931</v>
      </c>
      <c r="BC801" s="40">
        <v>0.99302074024733855</v>
      </c>
      <c r="BD801" s="40">
        <v>0.98747709690065533</v>
      </c>
      <c r="BE801" s="40">
        <v>0.98934646818558258</v>
      </c>
      <c r="BF801" s="36">
        <v>127.56842481764728</v>
      </c>
      <c r="BG801" s="36">
        <v>111.25170251111648</v>
      </c>
      <c r="BH801" s="36">
        <v>480.40769932931761</v>
      </c>
      <c r="BJ801" s="41"/>
      <c r="BK801" s="41"/>
      <c r="BL801" s="35">
        <v>32</v>
      </c>
      <c r="BM801" s="35">
        <v>29</v>
      </c>
      <c r="BN801" s="35">
        <v>4.869999885559082</v>
      </c>
      <c r="BO801" s="35">
        <v>2496</v>
      </c>
      <c r="BP801" s="35">
        <v>1392</v>
      </c>
      <c r="BQ801" s="35">
        <v>116.87999725341797</v>
      </c>
      <c r="BR801" s="35">
        <v>4004.879997253418</v>
      </c>
      <c r="BS801" s="34">
        <v>132.94157346089682</v>
      </c>
      <c r="BT801" s="35">
        <v>17</v>
      </c>
      <c r="BU801" s="35">
        <v>59</v>
      </c>
      <c r="BV801" s="35">
        <v>259</v>
      </c>
      <c r="BW801" s="35">
        <v>55</v>
      </c>
      <c r="BX801" s="37"/>
      <c r="BY801" s="40">
        <v>0.96956590353421979</v>
      </c>
      <c r="CA801" s="38">
        <v>8.7427856632399298E-2</v>
      </c>
      <c r="CB801" s="38">
        <v>9.68461426639496E-2</v>
      </c>
      <c r="CC801" s="36">
        <v>48.620950738588974</v>
      </c>
      <c r="CD801" s="36">
        <v>51.531709874797478</v>
      </c>
      <c r="CE801" s="35">
        <v>147.4889364392377</v>
      </c>
      <c r="CF801" s="36">
        <v>54.754455892032738</v>
      </c>
      <c r="CG801" s="42">
        <v>0.96956590353421979</v>
      </c>
      <c r="CH801" s="35">
        <v>3644.3763518985943</v>
      </c>
      <c r="CI801" s="42">
        <v>0.98627424989697765</v>
      </c>
      <c r="CJ801" s="42">
        <v>0.99065889084651904</v>
      </c>
      <c r="CK801" s="43">
        <v>0.85015561364331838</v>
      </c>
      <c r="CM801" s="39"/>
      <c r="CN801" s="35"/>
      <c r="CO801" s="42">
        <v>0.98567084018586193</v>
      </c>
      <c r="CQ801" s="37">
        <v>1.0451720824926405</v>
      </c>
    </row>
    <row r="802" spans="1:95" ht="11.25" customHeight="1">
      <c r="A802" s="33">
        <v>43928</v>
      </c>
      <c r="B802" s="34">
        <v>194.38772074381509</v>
      </c>
      <c r="C802" s="35">
        <v>170.98394838968912</v>
      </c>
      <c r="D802" s="35">
        <v>170.98394838968912</v>
      </c>
      <c r="E802" s="35">
        <v>158.63963059584299</v>
      </c>
      <c r="F802" s="34">
        <v>145.51944923400879</v>
      </c>
      <c r="G802" s="36">
        <v>14.110055049260458</v>
      </c>
      <c r="H802" s="34">
        <v>14.110055049260458</v>
      </c>
      <c r="I802" s="34">
        <v>3471.5538024902344</v>
      </c>
      <c r="J802" s="35">
        <v>1206.6286371577951</v>
      </c>
      <c r="K802" s="35">
        <v>101.31519525639266</v>
      </c>
      <c r="L802" s="34">
        <v>612.79488118489587</v>
      </c>
      <c r="M802" s="34">
        <v>48.440218925476074</v>
      </c>
      <c r="N802" s="35">
        <v>14.972431304238059</v>
      </c>
      <c r="O802" s="35">
        <v>51.96314393823797</v>
      </c>
      <c r="P802" s="35">
        <v>228.10939457633279</v>
      </c>
      <c r="Q802" s="34">
        <v>8806.5808919270839</v>
      </c>
      <c r="R802" s="34">
        <v>406.36369578043622</v>
      </c>
      <c r="U802" s="36">
        <v>23.894116260387275</v>
      </c>
      <c r="V802" s="38">
        <v>1.043414178064302</v>
      </c>
      <c r="W802" s="36">
        <v>34.04978686065165</v>
      </c>
      <c r="X802" s="35">
        <v>4084.3486836751304</v>
      </c>
      <c r="Y802" s="34">
        <v>2163.6099700760465</v>
      </c>
      <c r="Z802" s="35">
        <v>1920.7387135990834</v>
      </c>
      <c r="AA802" s="34">
        <v>714.11007644128858</v>
      </c>
      <c r="AB802" s="34">
        <v>23.403772354125977</v>
      </c>
      <c r="AC802" s="34">
        <v>12.34431779384613</v>
      </c>
      <c r="AD802" s="34">
        <v>13.023598154385885</v>
      </c>
      <c r="AE802" s="39">
        <v>14.265560242259648</v>
      </c>
      <c r="AF802" s="39">
        <v>12.928163969547805</v>
      </c>
      <c r="AG802" s="39">
        <v>2.1710398983512711</v>
      </c>
      <c r="AH802" s="35">
        <v>3380.2465982961203</v>
      </c>
      <c r="AI802" s="35">
        <v>9004.0324278143362</v>
      </c>
      <c r="AJ802" s="35">
        <v>10454.981812294112</v>
      </c>
      <c r="AK802" s="35">
        <v>2270.3065327143909</v>
      </c>
      <c r="AL802" s="35">
        <v>5302.2517787972429</v>
      </c>
      <c r="AM802" s="35">
        <v>9693.4038748110652</v>
      </c>
      <c r="AN802" s="38">
        <v>9.4627921978986784E-2</v>
      </c>
      <c r="AO802" s="38">
        <v>0.10839210936827737</v>
      </c>
      <c r="AP802" s="38">
        <v>2.4991378259525489E-2</v>
      </c>
      <c r="AQ802" s="36">
        <v>23.198951830388367</v>
      </c>
      <c r="AR802" s="36">
        <v>13.126443445495221</v>
      </c>
      <c r="AS802" s="36">
        <v>15.232647168360261</v>
      </c>
      <c r="AT802" s="36">
        <v>16.233452063696006</v>
      </c>
      <c r="AU802" s="36">
        <v>68.088803900961182</v>
      </c>
      <c r="AV802" s="36">
        <v>106.01097833392309</v>
      </c>
      <c r="AW802" s="36">
        <v>157.29910901044087</v>
      </c>
      <c r="AX802" s="36">
        <v>124.45029126921058</v>
      </c>
      <c r="AY802" s="36">
        <v>90.643012464491761</v>
      </c>
      <c r="AZ802" s="40">
        <v>0.99340510583549402</v>
      </c>
      <c r="BA802" s="40">
        <v>0.99019979697191496</v>
      </c>
      <c r="BB802" s="40">
        <v>0.9764675652100816</v>
      </c>
      <c r="BC802" s="40">
        <v>0.99284966508716899</v>
      </c>
      <c r="BD802" s="40">
        <v>0.98715851175282987</v>
      </c>
      <c r="BE802" s="40">
        <v>0.9890635962657659</v>
      </c>
      <c r="BF802" s="36">
        <v>126.81246453520069</v>
      </c>
      <c r="BG802" s="36">
        <v>110.70916573113564</v>
      </c>
      <c r="BH802" s="36">
        <v>480.16559452563155</v>
      </c>
      <c r="BJ802" s="41"/>
      <c r="BK802" s="41"/>
      <c r="BL802" s="35">
        <v>32</v>
      </c>
      <c r="BM802" s="35">
        <v>29</v>
      </c>
      <c r="BN802" s="35">
        <v>4.869999885559082</v>
      </c>
      <c r="BO802" s="35">
        <v>2496</v>
      </c>
      <c r="BP802" s="35">
        <v>1392</v>
      </c>
      <c r="BQ802" s="35">
        <v>116.87999725341797</v>
      </c>
      <c r="BR802" s="35">
        <v>4004.879997253418</v>
      </c>
      <c r="BS802" s="34">
        <v>131.41942278544107</v>
      </c>
      <c r="BT802" s="35">
        <v>17</v>
      </c>
      <c r="BU802" s="35">
        <v>59</v>
      </c>
      <c r="BV802" s="35">
        <v>259</v>
      </c>
      <c r="BW802" s="35">
        <v>55</v>
      </c>
      <c r="BX802" s="37"/>
      <c r="BY802" s="40">
        <v>0.96967849723813049</v>
      </c>
      <c r="CA802" s="38">
        <v>8.7890614948445966E-2</v>
      </c>
      <c r="CB802" s="38">
        <v>9.7379722236368371E-2</v>
      </c>
      <c r="CC802" s="36">
        <v>48.771688302357994</v>
      </c>
      <c r="CD802" s="36">
        <v>51.558042444243846</v>
      </c>
      <c r="CE802" s="35">
        <v>146.6929567504898</v>
      </c>
      <c r="CF802" s="36">
        <v>54.536284922446562</v>
      </c>
      <c r="CG802" s="42">
        <v>0.96967849723813049</v>
      </c>
      <c r="CH802" s="35">
        <v>3540.7764052181597</v>
      </c>
      <c r="CI802" s="42">
        <v>0.98631932283154389</v>
      </c>
      <c r="CJ802" s="42">
        <v>0.99042272500875594</v>
      </c>
      <c r="CK802" s="43">
        <v>0.84996509146386146</v>
      </c>
      <c r="CM802" s="39"/>
      <c r="CN802" s="35"/>
      <c r="CO802" s="42">
        <v>0.98572793520468871</v>
      </c>
      <c r="CQ802" s="37">
        <v>1.043414178064302</v>
      </c>
    </row>
    <row r="803" spans="1:95" ht="11.25" customHeight="1">
      <c r="A803" s="33">
        <v>43927</v>
      </c>
      <c r="B803" s="34">
        <v>193.01630783081055</v>
      </c>
      <c r="C803" s="35">
        <v>169.53290557861328</v>
      </c>
      <c r="D803" s="35">
        <v>169.53290557861328</v>
      </c>
      <c r="E803" s="35">
        <v>157.12243739763895</v>
      </c>
      <c r="F803" s="34">
        <v>144.1612637837728</v>
      </c>
      <c r="G803" s="36">
        <v>14.159513076146444</v>
      </c>
      <c r="H803" s="34">
        <v>14.159513076146444</v>
      </c>
      <c r="I803" s="34">
        <v>3473.2019856770835</v>
      </c>
      <c r="J803" s="35">
        <v>1225.3803633599173</v>
      </c>
      <c r="K803" s="35">
        <v>97.14738714261118</v>
      </c>
      <c r="L803" s="34">
        <v>613.75266265869141</v>
      </c>
      <c r="M803" s="34">
        <v>47.785157362620033</v>
      </c>
      <c r="N803" s="35">
        <v>14.769957730264373</v>
      </c>
      <c r="O803" s="35">
        <v>51.260441534446947</v>
      </c>
      <c r="P803" s="35">
        <v>225.0246501257925</v>
      </c>
      <c r="Q803" s="34">
        <v>8564.2766927083339</v>
      </c>
      <c r="R803" s="34">
        <v>402.34101740519208</v>
      </c>
      <c r="U803" s="36">
        <v>24.032523543746379</v>
      </c>
      <c r="V803" s="38">
        <v>1.037861138433338</v>
      </c>
      <c r="W803" s="36">
        <v>33.525105450574294</v>
      </c>
      <c r="X803" s="35">
        <v>4086.9546483357749</v>
      </c>
      <c r="Y803" s="34">
        <v>2150.6742351745552</v>
      </c>
      <c r="Z803" s="35">
        <v>1936.2804131612199</v>
      </c>
      <c r="AA803" s="34">
        <v>710.90004980130254</v>
      </c>
      <c r="AB803" s="34">
        <v>23.483402252197266</v>
      </c>
      <c r="AC803" s="34">
        <v>12.410468180974325</v>
      </c>
      <c r="AD803" s="34">
        <v>13.026597460110983</v>
      </c>
      <c r="AE803" s="39">
        <v>14.180269682469595</v>
      </c>
      <c r="AF803" s="39">
        <v>13.129075321713399</v>
      </c>
      <c r="AG803" s="39">
        <v>2.081729724484525</v>
      </c>
      <c r="AH803" s="35">
        <v>3277.5847704253924</v>
      </c>
      <c r="AI803" s="35">
        <v>8838.8088546807394</v>
      </c>
      <c r="AJ803" s="35">
        <v>10202.235328885963</v>
      </c>
      <c r="AK803" s="35">
        <v>2210.5677658760706</v>
      </c>
      <c r="AL803" s="35">
        <v>5167.8368408498418</v>
      </c>
      <c r="AM803" s="35">
        <v>9487.9461090170516</v>
      </c>
      <c r="AN803" s="38">
        <v>9.4258473239034316E-2</v>
      </c>
      <c r="AO803" s="38">
        <v>0.11025712330139886</v>
      </c>
      <c r="AP803" s="38">
        <v>2.3961414759915169E-2</v>
      </c>
      <c r="AQ803" s="36">
        <v>23.172761709212352</v>
      </c>
      <c r="AR803" s="36">
        <v>13.104678332262559</v>
      </c>
      <c r="AS803" s="36">
        <v>15.275029710717197</v>
      </c>
      <c r="AT803" s="36">
        <v>16.261351866126901</v>
      </c>
      <c r="AU803" s="36">
        <v>69.613582823909951</v>
      </c>
      <c r="AV803" s="36">
        <v>101.90158049302715</v>
      </c>
      <c r="AW803" s="36">
        <v>156.13610458783643</v>
      </c>
      <c r="AX803" s="36">
        <v>123.58527641540267</v>
      </c>
      <c r="AY803" s="36">
        <v>90.167730220103138</v>
      </c>
      <c r="AZ803" s="40">
        <v>0.9933184777421149</v>
      </c>
      <c r="BA803" s="40">
        <v>0.99008087075635753</v>
      </c>
      <c r="BB803" s="40">
        <v>0.97628310199697099</v>
      </c>
      <c r="BC803" s="40">
        <v>0.99264381209336849</v>
      </c>
      <c r="BD803" s="40">
        <v>0.98652945420535709</v>
      </c>
      <c r="BE803" s="40">
        <v>0.98925989046289131</v>
      </c>
      <c r="BF803" s="36">
        <v>127.30950956068065</v>
      </c>
      <c r="BG803" s="36">
        <v>108.83650544007756</v>
      </c>
      <c r="BH803" s="36">
        <v>500.80515362868681</v>
      </c>
      <c r="BJ803" s="41"/>
      <c r="BK803" s="41"/>
      <c r="BL803" s="35">
        <v>33.173332214355469</v>
      </c>
      <c r="BM803" s="35">
        <v>30.714167435963947</v>
      </c>
      <c r="BN803" s="35">
        <v>4.869999885559082</v>
      </c>
      <c r="BO803" s="35">
        <v>2587.5199127197266</v>
      </c>
      <c r="BP803" s="35">
        <v>1474.2800369262695</v>
      </c>
      <c r="BQ803" s="35">
        <v>116.87999725341797</v>
      </c>
      <c r="BR803" s="35">
        <v>4178.6799468994141</v>
      </c>
      <c r="BS803" s="34">
        <v>130.01516628265381</v>
      </c>
      <c r="BT803" s="35">
        <v>17</v>
      </c>
      <c r="BU803" s="35">
        <v>59</v>
      </c>
      <c r="BV803" s="35">
        <v>259</v>
      </c>
      <c r="BW803" s="35">
        <v>55</v>
      </c>
      <c r="BX803" s="37"/>
      <c r="BY803" s="40">
        <v>0.96938020393775448</v>
      </c>
      <c r="CA803" s="38">
        <v>8.8130511902331912E-2</v>
      </c>
      <c r="CB803" s="38">
        <v>9.7936709092956362E-2</v>
      </c>
      <c r="CC803" s="36">
        <v>48.920467893282577</v>
      </c>
      <c r="CD803" s="36">
        <v>51.55246975219211</v>
      </c>
      <c r="CE803" s="35">
        <v>145.73652109785513</v>
      </c>
      <c r="CF803" s="36">
        <v>54.82778367810868</v>
      </c>
      <c r="CG803" s="42">
        <v>0.96938020393775448</v>
      </c>
      <c r="CH803" s="35">
        <v>3457.4741545019306</v>
      </c>
      <c r="CI803" s="42">
        <v>0.98617917149130396</v>
      </c>
      <c r="CJ803" s="42">
        <v>0.99014579010832859</v>
      </c>
      <c r="CK803" s="43">
        <v>0.84982640732051817</v>
      </c>
      <c r="CM803" s="39"/>
      <c r="CN803" s="35"/>
      <c r="CO803" s="42">
        <v>0.98565165041311409</v>
      </c>
      <c r="CQ803" s="37">
        <v>1.037861138433338</v>
      </c>
    </row>
    <row r="804" spans="1:95" ht="11.25" customHeight="1">
      <c r="A804" s="33">
        <v>43926</v>
      </c>
      <c r="B804" s="34">
        <v>190.68512026468912</v>
      </c>
      <c r="C804" s="35">
        <v>167.53743672370911</v>
      </c>
      <c r="D804" s="35">
        <v>167.53743672370911</v>
      </c>
      <c r="E804" s="35">
        <v>155.36426421006522</v>
      </c>
      <c r="F804" s="34">
        <v>142.55432764689127</v>
      </c>
      <c r="G804" s="36">
        <v>13.932365338007608</v>
      </c>
      <c r="H804" s="34">
        <v>13.932365338007608</v>
      </c>
      <c r="I804" s="34">
        <v>3455.657023111979</v>
      </c>
      <c r="J804" s="35">
        <v>1219.7390946621842</v>
      </c>
      <c r="K804" s="35">
        <v>119.77015171403929</v>
      </c>
      <c r="L804" s="34">
        <v>609.47236633300781</v>
      </c>
      <c r="M804" s="34">
        <v>49.770589192708336</v>
      </c>
      <c r="N804" s="35">
        <v>17.331514880665768</v>
      </c>
      <c r="O804" s="35">
        <v>61.88731198538617</v>
      </c>
      <c r="P804" s="35">
        <v>274.6201539277173</v>
      </c>
      <c r="Q804" s="34">
        <v>8753.6151529947911</v>
      </c>
      <c r="R804" s="34">
        <v>395.51959228515625</v>
      </c>
      <c r="U804" s="36">
        <v>24.372660495616767</v>
      </c>
      <c r="V804" s="38">
        <v>1.0243613485808165</v>
      </c>
      <c r="W804" s="36">
        <v>41.975727655791061</v>
      </c>
      <c r="X804" s="35">
        <v>4065.1293894449868</v>
      </c>
      <c r="Y804" s="34">
        <v>2116.1477767357555</v>
      </c>
      <c r="Z804" s="35">
        <v>1948.9816127092313</v>
      </c>
      <c r="AA804" s="34">
        <v>729.24251804704704</v>
      </c>
      <c r="AB804" s="34">
        <v>23.147683540980022</v>
      </c>
      <c r="AC804" s="34">
        <v>12.1731725136439</v>
      </c>
      <c r="AD804" s="34">
        <v>12.781842947006226</v>
      </c>
      <c r="AE804" s="39">
        <v>13.952622703752233</v>
      </c>
      <c r="AF804" s="39">
        <v>13.06863315709483</v>
      </c>
      <c r="AG804" s="39">
        <v>2.5665032510151278</v>
      </c>
      <c r="AH804" s="35">
        <v>3304.9872443934523</v>
      </c>
      <c r="AI804" s="35">
        <v>8729.4320313596472</v>
      </c>
      <c r="AJ804" s="35">
        <v>10390.925082088697</v>
      </c>
      <c r="AK804" s="35">
        <v>2244.8265844274683</v>
      </c>
      <c r="AL804" s="35">
        <v>5165.8218665563772</v>
      </c>
      <c r="AM804" s="35">
        <v>9511.9796363851819</v>
      </c>
      <c r="AN804" s="38">
        <v>9.278365362200118E-2</v>
      </c>
      <c r="AO804" s="38">
        <v>0.10973059840814549</v>
      </c>
      <c r="AP804" s="38">
        <v>2.959278242046268E-2</v>
      </c>
      <c r="AQ804" s="36">
        <v>22.893483141261807</v>
      </c>
      <c r="AR804" s="36">
        <v>12.631267188241077</v>
      </c>
      <c r="AS804" s="36">
        <v>14.752494422952502</v>
      </c>
      <c r="AT804" s="36">
        <v>18.248209071087363</v>
      </c>
      <c r="AU804" s="36">
        <v>82.602385752032205</v>
      </c>
      <c r="AV804" s="36">
        <v>150.94402844545266</v>
      </c>
      <c r="AW804" s="36">
        <v>154.04143780845749</v>
      </c>
      <c r="AX804" s="36">
        <v>121.9988123560246</v>
      </c>
      <c r="AY804" s="36">
        <v>88.840133178183308</v>
      </c>
      <c r="AZ804" s="40">
        <v>0.99227935244490773</v>
      </c>
      <c r="BA804" s="40">
        <v>0.98801985171303608</v>
      </c>
      <c r="BB804" s="40">
        <v>0.97112902209365115</v>
      </c>
      <c r="BC804" s="40">
        <v>0.99187099386755462</v>
      </c>
      <c r="BD804" s="40">
        <v>0.98400982691896488</v>
      </c>
      <c r="BE804" s="40">
        <v>0.98413116572831361</v>
      </c>
      <c r="BF804" s="36">
        <v>129.33312638115945</v>
      </c>
      <c r="BG804" s="36">
        <v>109.35874016986332</v>
      </c>
      <c r="BH804" s="36">
        <v>405.50428241253502</v>
      </c>
      <c r="BJ804" s="41"/>
      <c r="BK804" s="41"/>
      <c r="BL804" s="35">
        <v>32.106666564941406</v>
      </c>
      <c r="BM804" s="35">
        <v>30.072500069936115</v>
      </c>
      <c r="BN804" s="35">
        <v>5.9058333237965899</v>
      </c>
      <c r="BO804" s="35">
        <v>2504.3199920654297</v>
      </c>
      <c r="BP804" s="35">
        <v>1443.4800033569336</v>
      </c>
      <c r="BQ804" s="35">
        <v>141.73999977111816</v>
      </c>
      <c r="BR804" s="35">
        <v>4089.5399951934814</v>
      </c>
      <c r="BS804" s="34">
        <v>128.55134709676108</v>
      </c>
      <c r="BT804" s="35">
        <v>18.833333333333332</v>
      </c>
      <c r="BU804" s="35">
        <v>67.25</v>
      </c>
      <c r="BV804" s="35">
        <v>298.41666666666669</v>
      </c>
      <c r="BW804" s="35">
        <v>54.083333333333336</v>
      </c>
      <c r="BX804" s="37"/>
      <c r="BY804" s="40">
        <v>0.96876770936602985</v>
      </c>
      <c r="CA804" s="38">
        <v>8.8096136561321203E-2</v>
      </c>
      <c r="CB804" s="38">
        <v>9.6575254111389938E-2</v>
      </c>
      <c r="CC804" s="36">
        <v>48.10269900163015</v>
      </c>
      <c r="CD804" s="36">
        <v>50.277244752455388</v>
      </c>
      <c r="CE804" s="35">
        <v>143.38335276816923</v>
      </c>
      <c r="CF804" s="36">
        <v>54.961653820901269</v>
      </c>
      <c r="CG804" s="42">
        <v>0.96876770936602985</v>
      </c>
      <c r="CH804" s="35">
        <v>3527.720151366645</v>
      </c>
      <c r="CI804" s="42">
        <v>0.98589157102684932</v>
      </c>
      <c r="CJ804" s="42">
        <v>0.98811704794172739</v>
      </c>
      <c r="CK804" s="43">
        <v>0.85007307075747984</v>
      </c>
      <c r="CM804" s="39"/>
      <c r="CN804" s="35"/>
      <c r="CO804" s="42">
        <v>0.9856166167954995</v>
      </c>
      <c r="CQ804" s="37">
        <v>1.0243613485808165</v>
      </c>
    </row>
    <row r="805" spans="1:95" ht="11.25" customHeight="1">
      <c r="A805" s="33">
        <v>43925</v>
      </c>
      <c r="B805" s="34">
        <v>190.97268549601236</v>
      </c>
      <c r="C805" s="35">
        <v>167.93110648790994</v>
      </c>
      <c r="D805" s="35">
        <v>167.93110648790994</v>
      </c>
      <c r="E805" s="35">
        <v>155.83474576473236</v>
      </c>
      <c r="F805" s="34">
        <v>143.00214703877768</v>
      </c>
      <c r="G805" s="36">
        <v>14.048144737879435</v>
      </c>
      <c r="H805" s="34">
        <v>14.048144737879435</v>
      </c>
      <c r="I805" s="34">
        <v>3448.9543355305991</v>
      </c>
      <c r="J805" s="35">
        <v>1217.2780007755055</v>
      </c>
      <c r="K805" s="35">
        <v>121.72780007755055</v>
      </c>
      <c r="L805" s="34">
        <v>609.17106628417969</v>
      </c>
      <c r="M805" s="34">
        <v>51.358409404754639</v>
      </c>
      <c r="N805" s="35">
        <v>18.070551457228483</v>
      </c>
      <c r="O805" s="35">
        <v>64.673552583765101</v>
      </c>
      <c r="P805" s="35">
        <v>287.22666000436851</v>
      </c>
      <c r="Q805" s="34">
        <v>9018.2729899088536</v>
      </c>
      <c r="R805" s="34">
        <v>395.17146046956378</v>
      </c>
      <c r="U805" s="36">
        <v>24.541538379810479</v>
      </c>
      <c r="V805" s="38">
        <v>1.0177354032455903</v>
      </c>
      <c r="W805" s="36">
        <v>44.018296862375763</v>
      </c>
      <c r="X805" s="35">
        <v>4058.1254018147788</v>
      </c>
      <c r="Y805" s="34">
        <v>2109.9485346775427</v>
      </c>
      <c r="Z805" s="35">
        <v>1948.1768671372356</v>
      </c>
      <c r="AA805" s="34">
        <v>730.89886636173026</v>
      </c>
      <c r="AB805" s="34">
        <v>23.041579008102417</v>
      </c>
      <c r="AC805" s="34">
        <v>12.096360723177591</v>
      </c>
      <c r="AD805" s="34">
        <v>12.706908067067465</v>
      </c>
      <c r="AE805" s="39">
        <v>13.911748580291491</v>
      </c>
      <c r="AF805" s="39">
        <v>13.042264294023273</v>
      </c>
      <c r="AG805" s="39">
        <v>2.6084528588046547</v>
      </c>
      <c r="AH805" s="35">
        <v>3391.1065418159083</v>
      </c>
      <c r="AI805" s="35">
        <v>8931.125667857621</v>
      </c>
      <c r="AJ805" s="35">
        <v>10658.395508063137</v>
      </c>
      <c r="AK805" s="35">
        <v>2305.113127523181</v>
      </c>
      <c r="AL805" s="35">
        <v>5294.0122852762897</v>
      </c>
      <c r="AM805" s="35">
        <v>9743.9151115365712</v>
      </c>
      <c r="AN805" s="38">
        <v>9.1956962121996208E-2</v>
      </c>
      <c r="AO805" s="38">
        <v>0.10907866463077516</v>
      </c>
      <c r="AP805" s="38">
        <v>3.0137467041030375E-2</v>
      </c>
      <c r="AQ805" s="36">
        <v>22.832998990375181</v>
      </c>
      <c r="AR805" s="36">
        <v>12.545580647327574</v>
      </c>
      <c r="AS805" s="36">
        <v>14.643767120061447</v>
      </c>
      <c r="AT805" s="36">
        <v>18.354951928019382</v>
      </c>
      <c r="AU805" s="36">
        <v>83.517348667592884</v>
      </c>
      <c r="AV805" s="36">
        <v>155.62113234894593</v>
      </c>
      <c r="AW805" s="36">
        <v>153.96853837375195</v>
      </c>
      <c r="AX805" s="36">
        <v>121.68808772497907</v>
      </c>
      <c r="AY805" s="36">
        <v>88.086859406214572</v>
      </c>
      <c r="AZ805" s="40">
        <v>0.99216066611158238</v>
      </c>
      <c r="BA805" s="40">
        <v>0.98778364138601737</v>
      </c>
      <c r="BB805" s="40">
        <v>0.97052245871227905</v>
      </c>
      <c r="BC805" s="40">
        <v>0.99203728801469204</v>
      </c>
      <c r="BD805" s="40">
        <v>0.98422418684220447</v>
      </c>
      <c r="BE805" s="40">
        <v>0.98402889079311717</v>
      </c>
      <c r="BF805" s="36">
        <v>130.49582895180905</v>
      </c>
      <c r="BG805" s="36">
        <v>110.01234788323904</v>
      </c>
      <c r="BH805" s="36">
        <v>398.17546656003674</v>
      </c>
      <c r="BJ805" s="41"/>
      <c r="BK805" s="41"/>
      <c r="BL805" s="35">
        <v>32</v>
      </c>
      <c r="BM805" s="35">
        <v>30</v>
      </c>
      <c r="BN805" s="35">
        <v>6</v>
      </c>
      <c r="BO805" s="35">
        <v>2496</v>
      </c>
      <c r="BP805" s="35">
        <v>1440</v>
      </c>
      <c r="BQ805" s="35">
        <v>144</v>
      </c>
      <c r="BR805" s="35">
        <v>4080</v>
      </c>
      <c r="BS805" s="34">
        <v>128.91896661122641</v>
      </c>
      <c r="BT805" s="35">
        <v>19</v>
      </c>
      <c r="BU805" s="35">
        <v>68</v>
      </c>
      <c r="BV805" s="35">
        <v>302</v>
      </c>
      <c r="BW805" s="35">
        <v>54</v>
      </c>
      <c r="BX805" s="37"/>
      <c r="BY805" s="40">
        <v>0.96863336185962545</v>
      </c>
      <c r="CA805" s="38">
        <v>8.7544787711850952E-2</v>
      </c>
      <c r="CB805" s="38">
        <v>9.5818051416354674E-2</v>
      </c>
      <c r="CC805" s="36">
        <v>47.844847798347473</v>
      </c>
      <c r="CD805" s="36">
        <v>50.022346757764204</v>
      </c>
      <c r="CE805" s="35">
        <v>143.04246782391525</v>
      </c>
      <c r="CF805" s="36">
        <v>54.766509965583047</v>
      </c>
      <c r="CG805" s="42">
        <v>0.96863336185962545</v>
      </c>
      <c r="CH805" s="35">
        <v>3622.5646649894566</v>
      </c>
      <c r="CI805" s="42">
        <v>0.98582263833655981</v>
      </c>
      <c r="CJ805" s="42">
        <v>0.98825575208404404</v>
      </c>
      <c r="CK805" s="43">
        <v>0.84988855543701025</v>
      </c>
      <c r="CM805" s="39"/>
      <c r="CN805" s="35"/>
      <c r="CO805" s="42">
        <v>0.98566768565271023</v>
      </c>
      <c r="CQ805" s="37">
        <v>1.0177354032455903</v>
      </c>
    </row>
    <row r="806" spans="1:95" ht="11.25" customHeight="1">
      <c r="A806" s="33">
        <v>43924</v>
      </c>
      <c r="B806" s="34">
        <v>192.34950574239096</v>
      </c>
      <c r="C806" s="35">
        <v>169.08968838055929</v>
      </c>
      <c r="D806" s="35">
        <v>169.08968838055929</v>
      </c>
      <c r="E806" s="35">
        <v>156.80382883548737</v>
      </c>
      <c r="F806" s="34">
        <v>143.77822558085123</v>
      </c>
      <c r="G806" s="36">
        <v>14.129325946172079</v>
      </c>
      <c r="H806" s="34">
        <v>14.129325946172079</v>
      </c>
      <c r="I806" s="34">
        <v>3473.5838928222656</v>
      </c>
      <c r="J806" s="35">
        <v>1216.5146841653964</v>
      </c>
      <c r="K806" s="35">
        <v>116.43783405583079</v>
      </c>
      <c r="L806" s="34">
        <v>613.25510660807288</v>
      </c>
      <c r="M806" s="34">
        <v>52.623729070027672</v>
      </c>
      <c r="N806" s="35">
        <v>18.109709232432362</v>
      </c>
      <c r="O806" s="35">
        <v>63.018539750526962</v>
      </c>
      <c r="P806" s="35">
        <v>278.46723299556311</v>
      </c>
      <c r="Q806" s="34">
        <v>9164.6220296223964</v>
      </c>
      <c r="R806" s="34">
        <v>400.54457982381183</v>
      </c>
      <c r="U806" s="36">
        <v>24.522882920724378</v>
      </c>
      <c r="V806" s="38">
        <v>1.018464873114868</v>
      </c>
      <c r="W806" s="36">
        <v>42.565061555031974</v>
      </c>
      <c r="X806" s="35">
        <v>4086.8389994303384</v>
      </c>
      <c r="Y806" s="34">
        <v>2140.6313746010387</v>
      </c>
      <c r="Z806" s="35">
        <v>1946.2076248292999</v>
      </c>
      <c r="AA806" s="34">
        <v>729.69294066390364</v>
      </c>
      <c r="AB806" s="34">
        <v>23.259817361831665</v>
      </c>
      <c r="AC806" s="34">
        <v>12.28585954507192</v>
      </c>
      <c r="AD806" s="34">
        <v>12.897437453269958</v>
      </c>
      <c r="AE806" s="39">
        <v>14.114053019347507</v>
      </c>
      <c r="AF806" s="39">
        <v>13.034085901772103</v>
      </c>
      <c r="AG806" s="39">
        <v>2.4950964440535173</v>
      </c>
      <c r="AH806" s="35">
        <v>3461.1914380320368</v>
      </c>
      <c r="AI806" s="35">
        <v>9126.4884413593936</v>
      </c>
      <c r="AJ806" s="35">
        <v>10806.449054945218</v>
      </c>
      <c r="AK806" s="35">
        <v>2342.1251561966142</v>
      </c>
      <c r="AL806" s="35">
        <v>5406.1112230919534</v>
      </c>
      <c r="AM806" s="35">
        <v>9919.2054457511076</v>
      </c>
      <c r="AN806" s="38">
        <v>9.2757625563613041E-2</v>
      </c>
      <c r="AO806" s="38">
        <v>0.10871862858710231</v>
      </c>
      <c r="AP806" s="38">
        <v>2.8890695430417598E-2</v>
      </c>
      <c r="AQ806" s="36">
        <v>22.896166497435363</v>
      </c>
      <c r="AR806" s="36">
        <v>12.764802868830714</v>
      </c>
      <c r="AS806" s="36">
        <v>14.815582548169829</v>
      </c>
      <c r="AT806" s="36">
        <v>18.380472214668927</v>
      </c>
      <c r="AU806" s="36">
        <v>79.699764772859055</v>
      </c>
      <c r="AV806" s="36">
        <v>141.8698292847601</v>
      </c>
      <c r="AW806" s="36">
        <v>154.97019388048213</v>
      </c>
      <c r="AX806" s="36">
        <v>122.10196924514413</v>
      </c>
      <c r="AY806" s="36">
        <v>87.958010198219483</v>
      </c>
      <c r="AZ806" s="40">
        <v>0.99226783027178578</v>
      </c>
      <c r="BA806" s="40">
        <v>0.98834309226170824</v>
      </c>
      <c r="BB806" s="40">
        <v>0.97192645776735631</v>
      </c>
      <c r="BC806" s="40">
        <v>0.99215222458712804</v>
      </c>
      <c r="BD806" s="40">
        <v>0.98525746854181884</v>
      </c>
      <c r="BE806" s="40">
        <v>0.98569746033987726</v>
      </c>
      <c r="BF806" s="36">
        <v>129.36941763101103</v>
      </c>
      <c r="BG806" s="36">
        <v>110.37666824858756</v>
      </c>
      <c r="BH806" s="36">
        <v>415.35864129341059</v>
      </c>
      <c r="BJ806" s="41"/>
      <c r="BK806" s="41"/>
      <c r="BL806" s="35">
        <v>31.583333333333332</v>
      </c>
      <c r="BM806" s="35">
        <v>29.166666666666668</v>
      </c>
      <c r="BN806" s="35">
        <v>5.583333333333333</v>
      </c>
      <c r="BO806" s="35">
        <v>2463.5</v>
      </c>
      <c r="BP806" s="35">
        <v>1400</v>
      </c>
      <c r="BQ806" s="35">
        <v>134</v>
      </c>
      <c r="BR806" s="35">
        <v>3997.5</v>
      </c>
      <c r="BS806" s="34">
        <v>129.76268355051675</v>
      </c>
      <c r="BT806" s="35">
        <v>18.583333333333332</v>
      </c>
      <c r="BU806" s="35">
        <v>64.666666666666671</v>
      </c>
      <c r="BV806" s="35">
        <v>285.75</v>
      </c>
      <c r="BW806" s="35">
        <v>54</v>
      </c>
      <c r="BX806" s="37"/>
      <c r="BY806" s="40">
        <v>0.96825596003797199</v>
      </c>
      <c r="CA806" s="38">
        <v>8.7646437709818337E-2</v>
      </c>
      <c r="CB806" s="38">
        <v>9.6206590065185726E-2</v>
      </c>
      <c r="CC806" s="36">
        <v>48.443114360173546</v>
      </c>
      <c r="CD806" s="36">
        <v>50.476551914435902</v>
      </c>
      <c r="CE806" s="35">
        <v>143.91264024105502</v>
      </c>
      <c r="CF806" s="36">
        <v>55.838474942047128</v>
      </c>
      <c r="CG806" s="42">
        <v>0.96825596003797199</v>
      </c>
      <c r="CH806" s="35">
        <v>3669.1818797622873</v>
      </c>
      <c r="CI806" s="42">
        <v>0.98565791209199005</v>
      </c>
      <c r="CJ806" s="42">
        <v>0.98891314037306899</v>
      </c>
      <c r="CK806" s="43">
        <v>0.84994390366404104</v>
      </c>
      <c r="CM806" s="39"/>
      <c r="CN806" s="35"/>
      <c r="CO806" s="42">
        <v>0.98538715400989385</v>
      </c>
      <c r="CQ806" s="37">
        <v>1.018464873114868</v>
      </c>
    </row>
    <row r="807" spans="1:95" ht="11.25" customHeight="1">
      <c r="A807" s="33">
        <v>43923</v>
      </c>
      <c r="B807" s="34">
        <v>192.35124842325845</v>
      </c>
      <c r="C807" s="35">
        <v>169.09711869557697</v>
      </c>
      <c r="D807" s="35">
        <v>169.09711869557697</v>
      </c>
      <c r="E807" s="35">
        <v>156.88414613405862</v>
      </c>
      <c r="F807" s="34">
        <v>143.59918149312338</v>
      </c>
      <c r="G807" s="36">
        <v>14.166268547375997</v>
      </c>
      <c r="H807" s="34">
        <v>14.166268547375997</v>
      </c>
      <c r="I807" s="34">
        <v>3472.9126281738281</v>
      </c>
      <c r="J807" s="35">
        <v>1202.3685142363795</v>
      </c>
      <c r="K807" s="35">
        <v>107.35433162824816</v>
      </c>
      <c r="L807" s="34">
        <v>612.93856811523438</v>
      </c>
      <c r="M807" s="34">
        <v>51.699865182240806</v>
      </c>
      <c r="N807" s="35">
        <v>17.233288394080269</v>
      </c>
      <c r="O807" s="35">
        <v>57.444294646934232</v>
      </c>
      <c r="P807" s="35">
        <v>251.79749153572837</v>
      </c>
      <c r="Q807" s="34">
        <v>9168.422119140625</v>
      </c>
      <c r="R807" s="34">
        <v>401.4700813293457</v>
      </c>
      <c r="U807" s="36">
        <v>24.518676157350896</v>
      </c>
      <c r="V807" s="38">
        <v>1.0186294517805135</v>
      </c>
      <c r="W807" s="36">
        <v>38.405698693110018</v>
      </c>
      <c r="X807" s="35">
        <v>4085.8511962890625</v>
      </c>
      <c r="Y807" s="34">
        <v>2163.1897823092004</v>
      </c>
      <c r="Z807" s="35">
        <v>1922.6614139798621</v>
      </c>
      <c r="AA807" s="34">
        <v>720.29289974348251</v>
      </c>
      <c r="AB807" s="34">
        <v>23.254129727681477</v>
      </c>
      <c r="AC807" s="34">
        <v>12.212972561518351</v>
      </c>
      <c r="AD807" s="34">
        <v>12.948801517486572</v>
      </c>
      <c r="AE807" s="39">
        <v>14.262789773467254</v>
      </c>
      <c r="AF807" s="39">
        <v>12.882519795389781</v>
      </c>
      <c r="AG807" s="39">
        <v>2.3004499634624609</v>
      </c>
      <c r="AH807" s="35">
        <v>3498.9300325180093</v>
      </c>
      <c r="AI807" s="35">
        <v>9243.7237058741885</v>
      </c>
      <c r="AJ807" s="35">
        <v>10818.632316632951</v>
      </c>
      <c r="AK807" s="35">
        <v>2351.5798864382627</v>
      </c>
      <c r="AL807" s="35">
        <v>5469.4673491359663</v>
      </c>
      <c r="AM807" s="35">
        <v>9989.9166197672002</v>
      </c>
      <c r="AN807" s="38">
        <v>9.3801122463983561E-2</v>
      </c>
      <c r="AO807" s="38">
        <v>0.10776984400714082</v>
      </c>
      <c r="AP807" s="38">
        <v>2.6815946196417483E-2</v>
      </c>
      <c r="AQ807" s="36">
        <v>23.030911270739047</v>
      </c>
      <c r="AR807" s="36">
        <v>12.927079528482784</v>
      </c>
      <c r="AS807" s="36">
        <v>15.037490319306309</v>
      </c>
      <c r="AT807" s="36">
        <v>17.607050730031872</v>
      </c>
      <c r="AU807" s="36">
        <v>70.984897763198859</v>
      </c>
      <c r="AV807" s="36">
        <v>117.45675442851666</v>
      </c>
      <c r="AW807" s="36">
        <v>154.88618202182082</v>
      </c>
      <c r="AX807" s="36">
        <v>121.76424859499666</v>
      </c>
      <c r="AY807" s="36">
        <v>87.384799625057653</v>
      </c>
      <c r="AZ807" s="40">
        <v>0.99267161260671344</v>
      </c>
      <c r="BA807" s="40">
        <v>0.98949727807480026</v>
      </c>
      <c r="BB807" s="40">
        <v>0.97479483552069968</v>
      </c>
      <c r="BC807" s="40">
        <v>0.99251267165892465</v>
      </c>
      <c r="BD807" s="40">
        <v>0.98702160681617146</v>
      </c>
      <c r="BE807" s="40">
        <v>0.98824246899157264</v>
      </c>
      <c r="BF807" s="36">
        <v>127.93023883704154</v>
      </c>
      <c r="BG807" s="36">
        <v>111.34840279814158</v>
      </c>
      <c r="BH807" s="36">
        <v>447.49493126605239</v>
      </c>
      <c r="BJ807" s="41"/>
      <c r="BK807" s="41"/>
      <c r="BL807" s="35">
        <v>31</v>
      </c>
      <c r="BM807" s="35">
        <v>28</v>
      </c>
      <c r="BN807" s="35">
        <v>5</v>
      </c>
      <c r="BO807" s="35">
        <v>2418</v>
      </c>
      <c r="BP807" s="35">
        <v>1344</v>
      </c>
      <c r="BQ807" s="35">
        <v>120</v>
      </c>
      <c r="BR807" s="35">
        <v>3882</v>
      </c>
      <c r="BS807" s="34">
        <v>129.64552402496338</v>
      </c>
      <c r="BT807" s="35">
        <v>18</v>
      </c>
      <c r="BU807" s="35">
        <v>60</v>
      </c>
      <c r="BV807" s="35">
        <v>263</v>
      </c>
      <c r="BW807" s="35">
        <v>54</v>
      </c>
      <c r="BX807" s="37"/>
      <c r="BY807" s="40">
        <v>0.96877273827684207</v>
      </c>
      <c r="CA807" s="38">
        <v>8.7553485154983304E-2</v>
      </c>
      <c r="CB807" s="38">
        <v>9.6566640393374439E-2</v>
      </c>
      <c r="CC807" s="36">
        <v>48.415903806686401</v>
      </c>
      <c r="CD807" s="36">
        <v>50.99548111852814</v>
      </c>
      <c r="CE807" s="35">
        <v>143.91091155277374</v>
      </c>
      <c r="CF807" s="36">
        <v>54.886837133236504</v>
      </c>
      <c r="CG807" s="42">
        <v>0.96877273827684207</v>
      </c>
      <c r="CH807" s="35">
        <v>3667.1494788816385</v>
      </c>
      <c r="CI807" s="42">
        <v>0.98590189315162369</v>
      </c>
      <c r="CJ807" s="42">
        <v>0.99007229848246725</v>
      </c>
      <c r="CK807" s="43">
        <v>0.84998509767758301</v>
      </c>
      <c r="CM807" s="39"/>
      <c r="CN807" s="35"/>
      <c r="CO807" s="42">
        <v>0.9856361962115826</v>
      </c>
      <c r="CQ807" s="37">
        <v>1.0186294517805135</v>
      </c>
    </row>
    <row r="808" spans="1:95" ht="11.25" customHeight="1">
      <c r="A808" s="33">
        <v>43922</v>
      </c>
      <c r="B808" s="34">
        <v>191.63675371805826</v>
      </c>
      <c r="C808" s="35">
        <v>168.45728874206543</v>
      </c>
      <c r="D808" s="35">
        <v>168.45728874206543</v>
      </c>
      <c r="E808" s="35">
        <v>156.31070172786713</v>
      </c>
      <c r="F808" s="34">
        <v>143.35587120056152</v>
      </c>
      <c r="G808" s="36">
        <v>14.064342459042868</v>
      </c>
      <c r="H808" s="34">
        <v>14.064342459042868</v>
      </c>
      <c r="I808" s="34">
        <v>3464.1891072591147</v>
      </c>
      <c r="J808" s="35">
        <v>1199.348315341641</v>
      </c>
      <c r="K808" s="35">
        <v>107.08467101264651</v>
      </c>
      <c r="L808" s="34">
        <v>611.49245452880859</v>
      </c>
      <c r="M808" s="34">
        <v>52.676432927449547</v>
      </c>
      <c r="N808" s="35">
        <v>17.558810975816513</v>
      </c>
      <c r="O808" s="35">
        <v>58.529369919388387</v>
      </c>
      <c r="P808" s="35">
        <v>256.55373814665239</v>
      </c>
      <c r="Q808" s="34">
        <v>9233.1611328125</v>
      </c>
      <c r="R808" s="34">
        <v>399.45156478881836</v>
      </c>
      <c r="U808" s="36">
        <v>24.564037146391698</v>
      </c>
      <c r="V808" s="38">
        <v>1.0168564680346655</v>
      </c>
      <c r="W808" s="36">
        <v>39.131150615347913</v>
      </c>
      <c r="X808" s="35">
        <v>4075.6815617879233</v>
      </c>
      <c r="Y808" s="34">
        <v>2157.7561209048272</v>
      </c>
      <c r="Z808" s="35">
        <v>1917.9254408830961</v>
      </c>
      <c r="AA808" s="34">
        <v>718.57712554145508</v>
      </c>
      <c r="AB808" s="34">
        <v>23.17946497599284</v>
      </c>
      <c r="AC808" s="34">
        <v>12.146587014198303</v>
      </c>
      <c r="AD808" s="34">
        <v>12.84986917177836</v>
      </c>
      <c r="AE808" s="39">
        <v>14.226963434537321</v>
      </c>
      <c r="AF808" s="39">
        <v>12.850160521517582</v>
      </c>
      <c r="AG808" s="39">
        <v>2.2946715216995681</v>
      </c>
      <c r="AH808" s="35">
        <v>3520.9113724819663</v>
      </c>
      <c r="AI808" s="35">
        <v>9299.8345725679937</v>
      </c>
      <c r="AJ808" s="35">
        <v>10883.49557419914</v>
      </c>
      <c r="AK808" s="35">
        <v>2366.4789611755023</v>
      </c>
      <c r="AL808" s="35">
        <v>5503.3404939033881</v>
      </c>
      <c r="AM808" s="35">
        <v>10050.193911468306</v>
      </c>
      <c r="AN808" s="38">
        <v>9.379512487846306E-2</v>
      </c>
      <c r="AO808" s="38">
        <v>0.1079045741419928</v>
      </c>
      <c r="AP808" s="38">
        <v>2.6881700484180645E-2</v>
      </c>
      <c r="AQ808" s="36">
        <v>23.042654573099114</v>
      </c>
      <c r="AR808" s="36">
        <v>12.904033778203589</v>
      </c>
      <c r="AS808" s="36">
        <v>14.97584322499935</v>
      </c>
      <c r="AT808" s="36">
        <v>17.750958691052272</v>
      </c>
      <c r="AU808" s="36">
        <v>71.57522473423677</v>
      </c>
      <c r="AV808" s="36">
        <v>118.45230796247174</v>
      </c>
      <c r="AW808" s="36">
        <v>154.23807802002054</v>
      </c>
      <c r="AX808" s="36">
        <v>121.09559715600342</v>
      </c>
      <c r="AY808" s="36">
        <v>86.800743138563192</v>
      </c>
      <c r="AZ808" s="40">
        <v>0.99258019561386912</v>
      </c>
      <c r="BA808" s="40">
        <v>0.98936475582707861</v>
      </c>
      <c r="BB808" s="40">
        <v>0.97447275740083994</v>
      </c>
      <c r="BC808" s="40">
        <v>0.99249899999861613</v>
      </c>
      <c r="BD808" s="40">
        <v>0.98699422199779785</v>
      </c>
      <c r="BE808" s="40">
        <v>0.98821392810866004</v>
      </c>
      <c r="BF808" s="36">
        <v>127.9384191401125</v>
      </c>
      <c r="BG808" s="36">
        <v>111.20937268339588</v>
      </c>
      <c r="BH808" s="36">
        <v>446.40033122390327</v>
      </c>
      <c r="BJ808" s="41"/>
      <c r="BK808" s="41"/>
      <c r="BL808" s="35">
        <v>31</v>
      </c>
      <c r="BM808" s="35">
        <v>28</v>
      </c>
      <c r="BN808" s="35">
        <v>5</v>
      </c>
      <c r="BO808" s="35">
        <v>2418</v>
      </c>
      <c r="BP808" s="35">
        <v>1344</v>
      </c>
      <c r="BQ808" s="35">
        <v>120</v>
      </c>
      <c r="BR808" s="35">
        <v>3882</v>
      </c>
      <c r="BS808" s="34">
        <v>129.40604464213052</v>
      </c>
      <c r="BT808" s="35">
        <v>18</v>
      </c>
      <c r="BU808" s="35">
        <v>60</v>
      </c>
      <c r="BV808" s="35">
        <v>263</v>
      </c>
      <c r="BW808" s="35">
        <v>54</v>
      </c>
      <c r="BX808" s="37"/>
      <c r="BY808" s="40">
        <v>0.96838450836325052</v>
      </c>
      <c r="CA808" s="38">
        <v>8.7604000739707394E-2</v>
      </c>
      <c r="CB808" s="38">
        <v>9.6611582602025681E-2</v>
      </c>
      <c r="CC808" s="36">
        <v>48.175921161969505</v>
      </c>
      <c r="CD808" s="36">
        <v>50.922531576302056</v>
      </c>
      <c r="CE808" s="35">
        <v>143.2179661853562</v>
      </c>
      <c r="CF808" s="36">
        <v>55.340893253391677</v>
      </c>
      <c r="CG808" s="42">
        <v>0.96838450836325052</v>
      </c>
      <c r="CH808" s="35">
        <v>3690.0203558229559</v>
      </c>
      <c r="CI808" s="42">
        <v>0.98572462267197936</v>
      </c>
      <c r="CJ808" s="42">
        <v>0.99005185953596131</v>
      </c>
      <c r="CK808" s="43">
        <v>0.84996559587433551</v>
      </c>
      <c r="CM808" s="39"/>
      <c r="CN808" s="35"/>
      <c r="CO808" s="42">
        <v>0.98551737039906573</v>
      </c>
      <c r="CQ808" s="37">
        <v>1.0168564680346655</v>
      </c>
    </row>
    <row r="809" spans="1:95" ht="11.25" customHeight="1">
      <c r="A809" s="33">
        <v>43921</v>
      </c>
      <c r="B809" s="34">
        <v>192.24383672078451</v>
      </c>
      <c r="C809" s="35">
        <v>168.99900555610657</v>
      </c>
      <c r="D809" s="35">
        <v>168.99900555610657</v>
      </c>
      <c r="E809" s="35">
        <v>156.69521760940552</v>
      </c>
      <c r="F809" s="34">
        <v>143.52498690287271</v>
      </c>
      <c r="G809" s="36">
        <v>14.083678801854452</v>
      </c>
      <c r="H809" s="34">
        <v>14.083678801854452</v>
      </c>
      <c r="I809" s="34">
        <v>3474.4473571777344</v>
      </c>
      <c r="J809" s="35">
        <v>1219.2316574534921</v>
      </c>
      <c r="K809" s="35">
        <v>108.85996941549037</v>
      </c>
      <c r="L809" s="34">
        <v>614.40980784098304</v>
      </c>
      <c r="M809" s="34">
        <v>51.017230033874512</v>
      </c>
      <c r="N809" s="35">
        <v>17.005743344624836</v>
      </c>
      <c r="O809" s="35">
        <v>56.685811148749458</v>
      </c>
      <c r="P809" s="35">
        <v>248.4728055353518</v>
      </c>
      <c r="Q809" s="34">
        <v>9103.8658040364589</v>
      </c>
      <c r="R809" s="34">
        <v>403.27951049804688</v>
      </c>
      <c r="U809" s="36">
        <v>24.453126766063544</v>
      </c>
      <c r="V809" s="38">
        <v>1.0211979425151463</v>
      </c>
      <c r="W809" s="36">
        <v>38.182259948183777</v>
      </c>
      <c r="X809" s="35">
        <v>4088.8571650187173</v>
      </c>
      <c r="Y809" s="34">
        <v>2146.3557303087518</v>
      </c>
      <c r="Z809" s="35">
        <v>1942.5014347099655</v>
      </c>
      <c r="AA809" s="34">
        <v>723.26977725647339</v>
      </c>
      <c r="AB809" s="34">
        <v>23.244831164677937</v>
      </c>
      <c r="AC809" s="34">
        <v>12.30378794670105</v>
      </c>
      <c r="AD809" s="34">
        <v>13.014549732208252</v>
      </c>
      <c r="AE809" s="39">
        <v>14.151796024013748</v>
      </c>
      <c r="AF809" s="39">
        <v>13.063196329858844</v>
      </c>
      <c r="AG809" s="39">
        <v>2.3327136303319365</v>
      </c>
      <c r="AH809" s="35">
        <v>3444.9886410697482</v>
      </c>
      <c r="AI809" s="35">
        <v>9156.72471132176</v>
      </c>
      <c r="AJ809" s="35">
        <v>10735.071960394933</v>
      </c>
      <c r="AK809" s="35">
        <v>2327.6350223087702</v>
      </c>
      <c r="AL809" s="35">
        <v>5398.918509794994</v>
      </c>
      <c r="AM809" s="35">
        <v>9904.1001109870322</v>
      </c>
      <c r="AN809" s="38">
        <v>9.3246589409740968E-2</v>
      </c>
      <c r="AO809" s="38">
        <v>0.1092983300726787</v>
      </c>
      <c r="AP809" s="38">
        <v>2.7147679381514064E-2</v>
      </c>
      <c r="AQ809" s="36">
        <v>22.891021163729661</v>
      </c>
      <c r="AR809" s="36">
        <v>12.856360750336517</v>
      </c>
      <c r="AS809" s="36">
        <v>15.038520730410664</v>
      </c>
      <c r="AT809" s="36">
        <v>17.460622195414327</v>
      </c>
      <c r="AU809" s="36">
        <v>72.139649041360428</v>
      </c>
      <c r="AV809" s="36">
        <v>118.84875601532855</v>
      </c>
      <c r="AW809" s="36">
        <v>154.98459594177038</v>
      </c>
      <c r="AX809" s="36">
        <v>122.05226928767037</v>
      </c>
      <c r="AY809" s="36">
        <v>87.748286927026257</v>
      </c>
      <c r="AZ809" s="40">
        <v>0.99269398201108128</v>
      </c>
      <c r="BA809" s="40">
        <v>0.98950052477252493</v>
      </c>
      <c r="BB809" s="40">
        <v>0.97491212702305885</v>
      </c>
      <c r="BC809" s="40">
        <v>0.99249855667745734</v>
      </c>
      <c r="BD809" s="40">
        <v>0.9866381296716219</v>
      </c>
      <c r="BE809" s="40">
        <v>0.98800004496284477</v>
      </c>
      <c r="BF809" s="36">
        <v>128.69103391299399</v>
      </c>
      <c r="BG809" s="36">
        <v>109.79124742363872</v>
      </c>
      <c r="BH809" s="36">
        <v>442.02673205914158</v>
      </c>
      <c r="BJ809" s="41"/>
      <c r="BK809" s="41"/>
      <c r="BL809" s="35">
        <v>30.333333333333332</v>
      </c>
      <c r="BM809" s="35">
        <v>28</v>
      </c>
      <c r="BN809" s="35">
        <v>5</v>
      </c>
      <c r="BO809" s="35">
        <v>2366</v>
      </c>
      <c r="BP809" s="35">
        <v>1344</v>
      </c>
      <c r="BQ809" s="35">
        <v>120</v>
      </c>
      <c r="BR809" s="35">
        <v>3830</v>
      </c>
      <c r="BS809" s="34">
        <v>129.56428146362305</v>
      </c>
      <c r="BT809" s="35">
        <v>18</v>
      </c>
      <c r="BU809" s="35">
        <v>60</v>
      </c>
      <c r="BV809" s="35">
        <v>263</v>
      </c>
      <c r="BW809" s="35">
        <v>54</v>
      </c>
      <c r="BX809" s="37"/>
      <c r="BY809" s="40">
        <v>0.96899674540019565</v>
      </c>
      <c r="CA809" s="38">
        <v>8.780732081736474E-2</v>
      </c>
      <c r="CB809" s="38">
        <v>9.6808383208070239E-2</v>
      </c>
      <c r="CC809" s="36">
        <v>48.563168843587235</v>
      </c>
      <c r="CD809" s="36">
        <v>50.785902644476849</v>
      </c>
      <c r="CE809" s="35">
        <v>143.9967732199969</v>
      </c>
      <c r="CF809" s="36">
        <v>54.686191721274902</v>
      </c>
      <c r="CG809" s="42">
        <v>0.96899674540019565</v>
      </c>
      <c r="CH809" s="35">
        <v>3642.7736170405915</v>
      </c>
      <c r="CI809" s="42">
        <v>0.98599494906979113</v>
      </c>
      <c r="CJ809" s="42">
        <v>0.98990345816125203</v>
      </c>
      <c r="CK809" s="43">
        <v>0.8497355659431135</v>
      </c>
      <c r="CM809" s="39"/>
      <c r="CN809" s="35"/>
      <c r="CO809" s="42">
        <v>0.98568870481799875</v>
      </c>
      <c r="CQ809" s="37">
        <v>1.0211979425151463</v>
      </c>
    </row>
    <row r="810" spans="1:95" ht="11.25" customHeight="1">
      <c r="A810" s="33">
        <v>43920</v>
      </c>
      <c r="B810" s="34">
        <v>192.04180971781412</v>
      </c>
      <c r="C810" s="35">
        <v>168.7743404706319</v>
      </c>
      <c r="D810" s="35">
        <v>168.7743404706319</v>
      </c>
      <c r="E810" s="35">
        <v>156.36916963259378</v>
      </c>
      <c r="F810" s="34">
        <v>143.36966133117676</v>
      </c>
      <c r="G810" s="36">
        <v>14.12843938668569</v>
      </c>
      <c r="H810" s="34">
        <v>14.12843938668569</v>
      </c>
      <c r="I810" s="34">
        <v>3472.7054646809897</v>
      </c>
      <c r="J810" s="35">
        <v>1226.9495648084253</v>
      </c>
      <c r="K810" s="35">
        <v>109.54906828646655</v>
      </c>
      <c r="L810" s="34">
        <v>612.48942311604821</v>
      </c>
      <c r="M810" s="34">
        <v>49.881604671478271</v>
      </c>
      <c r="N810" s="35">
        <v>16.627201557159424</v>
      </c>
      <c r="O810" s="35">
        <v>55.424005190531417</v>
      </c>
      <c r="P810" s="35">
        <v>242.94188941849603</v>
      </c>
      <c r="Q810" s="34">
        <v>8766.6119791666661</v>
      </c>
      <c r="R810" s="34">
        <v>402.93422317504883</v>
      </c>
      <c r="U810" s="36">
        <v>24.273941428573039</v>
      </c>
      <c r="V810" s="38">
        <v>1.0282580757247139</v>
      </c>
      <c r="W810" s="36">
        <v>37.473854192967082</v>
      </c>
      <c r="X810" s="35">
        <v>4085.1948877970381</v>
      </c>
      <c r="Y810" s="34">
        <v>2136.2068315860979</v>
      </c>
      <c r="Z810" s="35">
        <v>1948.9880562109402</v>
      </c>
      <c r="AA810" s="34">
        <v>722.03849140251475</v>
      </c>
      <c r="AB810" s="34">
        <v>23.267469247182209</v>
      </c>
      <c r="AC810" s="34">
        <v>12.405170838038126</v>
      </c>
      <c r="AD810" s="34">
        <v>13.069542010625204</v>
      </c>
      <c r="AE810" s="39">
        <v>14.084880208259987</v>
      </c>
      <c r="AF810" s="39">
        <v>13.145888194375987</v>
      </c>
      <c r="AG810" s="39">
        <v>2.3474800347099976</v>
      </c>
      <c r="AH810" s="35">
        <v>3314.7495847580508</v>
      </c>
      <c r="AI810" s="35">
        <v>8853.274398928932</v>
      </c>
      <c r="AJ810" s="35">
        <v>10393.307366771422</v>
      </c>
      <c r="AK810" s="35">
        <v>2245.0118132958673</v>
      </c>
      <c r="AL810" s="35">
        <v>5205.3656293381473</v>
      </c>
      <c r="AM810" s="35">
        <v>9582.1624213487066</v>
      </c>
      <c r="AN810" s="38">
        <v>9.335506868365874E-2</v>
      </c>
      <c r="AO810" s="38">
        <v>0.11017171936665812</v>
      </c>
      <c r="AP810" s="38">
        <v>2.7107852593448042E-2</v>
      </c>
      <c r="AQ810" s="36">
        <v>22.897229432695401</v>
      </c>
      <c r="AR810" s="36">
        <v>12.924060010323679</v>
      </c>
      <c r="AS810" s="36">
        <v>15.15559515793864</v>
      </c>
      <c r="AT810" s="36">
        <v>17.738353449907443</v>
      </c>
      <c r="AU810" s="36">
        <v>74.128596348917114</v>
      </c>
      <c r="AV810" s="36">
        <v>121.70329967115818</v>
      </c>
      <c r="AW810" s="36">
        <v>155.13771264884377</v>
      </c>
      <c r="AX810" s="36">
        <v>122.69360754418908</v>
      </c>
      <c r="AY810" s="36">
        <v>89.044873435548524</v>
      </c>
      <c r="AZ810" s="40">
        <v>0.99259371311158073</v>
      </c>
      <c r="BA810" s="40">
        <v>0.98935252408050756</v>
      </c>
      <c r="BB810" s="40">
        <v>0.97464644422252422</v>
      </c>
      <c r="BC810" s="40">
        <v>0.99209877055218421</v>
      </c>
      <c r="BD810" s="40">
        <v>0.98575919510223864</v>
      </c>
      <c r="BE810" s="40">
        <v>0.98729897341334893</v>
      </c>
      <c r="BF810" s="36">
        <v>128.54149398853724</v>
      </c>
      <c r="BG810" s="36">
        <v>108.92087433130889</v>
      </c>
      <c r="BH810" s="36">
        <v>442.67615660933598</v>
      </c>
      <c r="BJ810" s="41"/>
      <c r="BK810" s="41"/>
      <c r="BL810" s="35">
        <v>30</v>
      </c>
      <c r="BM810" s="35">
        <v>28</v>
      </c>
      <c r="BN810" s="35">
        <v>5</v>
      </c>
      <c r="BO810" s="35">
        <v>2340</v>
      </c>
      <c r="BP810" s="35">
        <v>1344</v>
      </c>
      <c r="BQ810" s="35">
        <v>120</v>
      </c>
      <c r="BR810" s="35">
        <v>3804</v>
      </c>
      <c r="BS810" s="34">
        <v>129.16212018330893</v>
      </c>
      <c r="BT810" s="35">
        <v>18</v>
      </c>
      <c r="BU810" s="35">
        <v>60</v>
      </c>
      <c r="BV810" s="35">
        <v>263</v>
      </c>
      <c r="BW810" s="35">
        <v>54</v>
      </c>
      <c r="BX810" s="37"/>
      <c r="BY810" s="40">
        <v>0.96863017513157446</v>
      </c>
      <c r="CA810" s="38">
        <v>8.813684232778482E-2</v>
      </c>
      <c r="CB810" s="38">
        <v>9.7206780720232325E-2</v>
      </c>
      <c r="CC810" s="36">
        <v>48.742182095845543</v>
      </c>
      <c r="CD810" s="36">
        <v>50.976884600957725</v>
      </c>
      <c r="CE810" s="35">
        <v>144.43038102415881</v>
      </c>
      <c r="CF810" s="36">
        <v>55.650555379740382</v>
      </c>
      <c r="CG810" s="42">
        <v>0.96863017513157446</v>
      </c>
      <c r="CH810" s="35">
        <v>3522.397092403955</v>
      </c>
      <c r="CI810" s="42">
        <v>0.98583873329357219</v>
      </c>
      <c r="CJ810" s="42">
        <v>0.98930213886598795</v>
      </c>
      <c r="CK810" s="43">
        <v>0.85007094154904905</v>
      </c>
      <c r="CM810" s="39"/>
      <c r="CN810" s="35"/>
      <c r="CO810" s="42">
        <v>0.9854363322803491</v>
      </c>
      <c r="CQ810" s="37">
        <v>1.0282580757247139</v>
      </c>
    </row>
    <row r="811" spans="1:95" ht="11.25" customHeight="1">
      <c r="A811" s="33">
        <v>43919</v>
      </c>
      <c r="B811" s="34">
        <v>192.85114796956381</v>
      </c>
      <c r="C811" s="35">
        <v>169.58877929051718</v>
      </c>
      <c r="D811" s="35">
        <v>169.58877929051718</v>
      </c>
      <c r="E811" s="35">
        <v>157.26781729857129</v>
      </c>
      <c r="F811" s="34">
        <v>144.19057973225912</v>
      </c>
      <c r="G811" s="36">
        <v>14.044252475102743</v>
      </c>
      <c r="H811" s="34">
        <v>14.044252475102743</v>
      </c>
      <c r="I811" s="34">
        <v>3471.7269083658853</v>
      </c>
      <c r="J811" s="35">
        <v>1226.603828823278</v>
      </c>
      <c r="K811" s="35">
        <v>109.5181990020784</v>
      </c>
      <c r="L811" s="34">
        <v>613.03867848714196</v>
      </c>
      <c r="M811" s="34">
        <v>49.987187544504799</v>
      </c>
      <c r="N811" s="35">
        <v>16.662395848168266</v>
      </c>
      <c r="O811" s="35">
        <v>55.541319493894221</v>
      </c>
      <c r="P811" s="35">
        <v>243.45611711490301</v>
      </c>
      <c r="Q811" s="34">
        <v>8952.039794921875</v>
      </c>
      <c r="R811" s="34">
        <v>403.67133712768555</v>
      </c>
      <c r="U811" s="36">
        <v>24.063898192511665</v>
      </c>
      <c r="V811" s="38">
        <v>1.0366071871375939</v>
      </c>
      <c r="W811" s="36">
        <v>37.553173958542565</v>
      </c>
      <c r="X811" s="35">
        <v>4084.7655868530273</v>
      </c>
      <c r="Y811" s="34">
        <v>2135.6048805405289</v>
      </c>
      <c r="Z811" s="35">
        <v>1949.1607063124984</v>
      </c>
      <c r="AA811" s="34">
        <v>722.55687748922037</v>
      </c>
      <c r="AB811" s="34">
        <v>23.262368679046631</v>
      </c>
      <c r="AC811" s="34">
        <v>12.320961991945902</v>
      </c>
      <c r="AD811" s="34">
        <v>13.029033303260803</v>
      </c>
      <c r="AE811" s="39">
        <v>14.080911300267223</v>
      </c>
      <c r="AF811" s="39">
        <v>13.142183880249407</v>
      </c>
      <c r="AG811" s="39">
        <v>2.3468185500445373</v>
      </c>
      <c r="AH811" s="35">
        <v>3380.5301536380921</v>
      </c>
      <c r="AI811" s="35">
        <v>9024.9910422091307</v>
      </c>
      <c r="AJ811" s="35">
        <v>10593.79562700882</v>
      </c>
      <c r="AK811" s="35">
        <v>2289.6876859458189</v>
      </c>
      <c r="AL811" s="35">
        <v>5307.6847291355834</v>
      </c>
      <c r="AM811" s="35">
        <v>9767.5235358731097</v>
      </c>
      <c r="AN811" s="38">
        <v>9.3680245684150468E-2</v>
      </c>
      <c r="AO811" s="38">
        <v>0.11064744919513059</v>
      </c>
      <c r="AP811" s="38">
        <v>2.7314204875078036E-2</v>
      </c>
      <c r="AQ811" s="36">
        <v>22.89367060969014</v>
      </c>
      <c r="AR811" s="36">
        <v>12.831349011066967</v>
      </c>
      <c r="AS811" s="36">
        <v>15.090508227155752</v>
      </c>
      <c r="AT811" s="36">
        <v>17.565627324742714</v>
      </c>
      <c r="AU811" s="36">
        <v>73.424310433946843</v>
      </c>
      <c r="AV811" s="36">
        <v>120.58391857218793</v>
      </c>
      <c r="AW811" s="36">
        <v>155.8105847044495</v>
      </c>
      <c r="AX811" s="36">
        <v>123.12332877123303</v>
      </c>
      <c r="AY811" s="36">
        <v>89.064608946521432</v>
      </c>
      <c r="AZ811" s="40">
        <v>0.99272285213811362</v>
      </c>
      <c r="BA811" s="40">
        <v>0.98953567848726764</v>
      </c>
      <c r="BB811" s="40">
        <v>0.97507493929031608</v>
      </c>
      <c r="BC811" s="40">
        <v>0.99232837411295816</v>
      </c>
      <c r="BD811" s="40">
        <v>0.98616641451386566</v>
      </c>
      <c r="BE811" s="40">
        <v>0.9876546068070049</v>
      </c>
      <c r="BF811" s="36">
        <v>128.09530880671304</v>
      </c>
      <c r="BG811" s="36">
        <v>108.4525679289505</v>
      </c>
      <c r="BH811" s="36">
        <v>439.33184417713045</v>
      </c>
      <c r="BJ811" s="41"/>
      <c r="BK811" s="41"/>
      <c r="BL811" s="35">
        <v>30</v>
      </c>
      <c r="BM811" s="35">
        <v>28</v>
      </c>
      <c r="BN811" s="35">
        <v>5</v>
      </c>
      <c r="BO811" s="35">
        <v>2340</v>
      </c>
      <c r="BP811" s="35">
        <v>1344</v>
      </c>
      <c r="BQ811" s="35">
        <v>120</v>
      </c>
      <c r="BR811" s="35">
        <v>3804</v>
      </c>
      <c r="BS811" s="34">
        <v>130.12102572123209</v>
      </c>
      <c r="BT811" s="35">
        <v>18</v>
      </c>
      <c r="BU811" s="35">
        <v>60</v>
      </c>
      <c r="BV811" s="35">
        <v>263</v>
      </c>
      <c r="BW811" s="35">
        <v>54</v>
      </c>
      <c r="BX811" s="37"/>
      <c r="BY811" s="40">
        <v>0.96917846061264856</v>
      </c>
      <c r="CA811" s="38">
        <v>8.8491184278212509E-2</v>
      </c>
      <c r="CB811" s="38">
        <v>9.7581401473232646E-2</v>
      </c>
      <c r="CC811" s="36">
        <v>48.612363974253334</v>
      </c>
      <c r="CD811" s="36">
        <v>50.815527847912861</v>
      </c>
      <c r="CE811" s="35">
        <v>144.93924464805485</v>
      </c>
      <c r="CF811" s="36">
        <v>55.118111994510606</v>
      </c>
      <c r="CG811" s="42">
        <v>0.96917846061264856</v>
      </c>
      <c r="CH811" s="35">
        <v>3591.8770466288679</v>
      </c>
      <c r="CI811" s="42">
        <v>0.98608326874901808</v>
      </c>
      <c r="CJ811" s="42">
        <v>0.98960874427229606</v>
      </c>
      <c r="CK811" s="43">
        <v>0.84992071994039753</v>
      </c>
      <c r="CM811" s="39"/>
      <c r="CN811" s="35"/>
      <c r="CO811" s="42">
        <v>0.98557567192375617</v>
      </c>
      <c r="CQ811" s="37">
        <v>1.0366071871375939</v>
      </c>
    </row>
    <row r="812" spans="1:95" ht="11.25" customHeight="1">
      <c r="A812" s="33">
        <v>43918</v>
      </c>
      <c r="B812" s="34">
        <v>193.77318318684897</v>
      </c>
      <c r="C812" s="35">
        <v>170.70555774370831</v>
      </c>
      <c r="D812" s="35">
        <v>170.70555774370831</v>
      </c>
      <c r="E812" s="35">
        <v>158.43650277455649</v>
      </c>
      <c r="F812" s="34">
        <v>145.42731539408365</v>
      </c>
      <c r="G812" s="36">
        <v>14.069755593935648</v>
      </c>
      <c r="H812" s="34">
        <v>14.069755593935648</v>
      </c>
      <c r="I812" s="34">
        <v>3454.3593953450522</v>
      </c>
      <c r="J812" s="35">
        <v>1220.4676728032991</v>
      </c>
      <c r="K812" s="35">
        <v>108.970327928866</v>
      </c>
      <c r="L812" s="34">
        <v>608.7899500528971</v>
      </c>
      <c r="M812" s="34">
        <v>51.755447069803871</v>
      </c>
      <c r="N812" s="35">
        <v>17.251815689934624</v>
      </c>
      <c r="O812" s="35">
        <v>57.506052299782084</v>
      </c>
      <c r="P812" s="35">
        <v>252.06819591404476</v>
      </c>
      <c r="Q812" s="34">
        <v>9260.9813232421875</v>
      </c>
      <c r="R812" s="34">
        <v>405.23665491739911</v>
      </c>
      <c r="U812" s="36">
        <v>24.002072899429891</v>
      </c>
      <c r="V812" s="38">
        <v>1.0390798643111283</v>
      </c>
      <c r="W812" s="36">
        <v>38.881589514994609</v>
      </c>
      <c r="X812" s="35">
        <v>4063.1493453979492</v>
      </c>
      <c r="Y812" s="34">
        <v>2124.9213946128871</v>
      </c>
      <c r="Z812" s="35">
        <v>1938.2279507850621</v>
      </c>
      <c r="AA812" s="34">
        <v>717.76027798176312</v>
      </c>
      <c r="AB812" s="34">
        <v>23.067625443140667</v>
      </c>
      <c r="AC812" s="34">
        <v>12.269054969151815</v>
      </c>
      <c r="AD812" s="34">
        <v>12.874432444572449</v>
      </c>
      <c r="AE812" s="39">
        <v>14.010470733711344</v>
      </c>
      <c r="AF812" s="39">
        <v>13.07643935146392</v>
      </c>
      <c r="AG812" s="39">
        <v>2.3350784556185573</v>
      </c>
      <c r="AH812" s="35">
        <v>3493.5503085972073</v>
      </c>
      <c r="AI812" s="35">
        <v>9336.1429760602168</v>
      </c>
      <c r="AJ812" s="35">
        <v>10962.14650590965</v>
      </c>
      <c r="AK812" s="35">
        <v>2365.8329224760846</v>
      </c>
      <c r="AL812" s="35">
        <v>5487.4582707003237</v>
      </c>
      <c r="AM812" s="35">
        <v>10105.671620598399</v>
      </c>
      <c r="AN812" s="38">
        <v>9.3065935418472759E-2</v>
      </c>
      <c r="AO812" s="38">
        <v>0.11015239645948351</v>
      </c>
      <c r="AP812" s="38">
        <v>2.7387060863372958E-2</v>
      </c>
      <c r="AQ812" s="36">
        <v>22.886953711138155</v>
      </c>
      <c r="AR812" s="36">
        <v>12.890964622151255</v>
      </c>
      <c r="AS812" s="36">
        <v>15.064220538937008</v>
      </c>
      <c r="AT812" s="36">
        <v>17.555365735991096</v>
      </c>
      <c r="AU812" s="36">
        <v>73.337787536641542</v>
      </c>
      <c r="AV812" s="36">
        <v>120.35460645372801</v>
      </c>
      <c r="AW812" s="36">
        <v>156.42670933741223</v>
      </c>
      <c r="AX812" s="36">
        <v>123.35151357319403</v>
      </c>
      <c r="AY812" s="36">
        <v>88.594136366962644</v>
      </c>
      <c r="AZ812" s="40">
        <v>0.99270793151704106</v>
      </c>
      <c r="BA812" s="40">
        <v>0.98952045747539819</v>
      </c>
      <c r="BB812" s="40">
        <v>0.97505675967144478</v>
      </c>
      <c r="BC812" s="40">
        <v>0.99257962573383351</v>
      </c>
      <c r="BD812" s="40">
        <v>0.98663538127875694</v>
      </c>
      <c r="BE812" s="40">
        <v>0.98809039013217004</v>
      </c>
      <c r="BF812" s="36">
        <v>128.94084120083005</v>
      </c>
      <c r="BG812" s="36">
        <v>108.93998120516484</v>
      </c>
      <c r="BH812" s="36">
        <v>438.16311870284039</v>
      </c>
      <c r="BJ812" s="41"/>
      <c r="BK812" s="41"/>
      <c r="BL812" s="35">
        <v>30</v>
      </c>
      <c r="BM812" s="35">
        <v>28</v>
      </c>
      <c r="BN812" s="35">
        <v>5</v>
      </c>
      <c r="BO812" s="35">
        <v>2340</v>
      </c>
      <c r="BP812" s="35">
        <v>1344</v>
      </c>
      <c r="BQ812" s="35">
        <v>120</v>
      </c>
      <c r="BR812" s="35">
        <v>3804</v>
      </c>
      <c r="BS812" s="34">
        <v>131.39888381958008</v>
      </c>
      <c r="BT812" s="35">
        <v>18</v>
      </c>
      <c r="BU812" s="35">
        <v>60</v>
      </c>
      <c r="BV812" s="35">
        <v>263</v>
      </c>
      <c r="BW812" s="35">
        <v>54</v>
      </c>
      <c r="BX812" s="37"/>
      <c r="BY812" s="40">
        <v>0.96911112189981052</v>
      </c>
      <c r="CA812" s="38">
        <v>8.8024983022780223E-2</v>
      </c>
      <c r="CB812" s="38">
        <v>9.7030903529015985E-2</v>
      </c>
      <c r="CC812" s="36">
        <v>48.211112856864929</v>
      </c>
      <c r="CD812" s="36">
        <v>50.842138872226414</v>
      </c>
      <c r="CE812" s="35">
        <v>145.20399357104529</v>
      </c>
      <c r="CF812" s="36">
        <v>55.062575626275269</v>
      </c>
      <c r="CG812" s="42">
        <v>0.96911112189981052</v>
      </c>
      <c r="CH812" s="35">
        <v>3712.9005123257311</v>
      </c>
      <c r="CI812" s="42">
        <v>0.98606064264367144</v>
      </c>
      <c r="CJ812" s="42">
        <v>0.98995918981194297</v>
      </c>
      <c r="CK812" s="43">
        <v>0.8501679612780092</v>
      </c>
      <c r="CM812" s="39"/>
      <c r="CN812" s="35"/>
      <c r="CO812" s="42">
        <v>0.98559020570886957</v>
      </c>
      <c r="CQ812" s="37">
        <v>1.0390798643111283</v>
      </c>
    </row>
    <row r="813" spans="1:95" ht="11.25" customHeight="1">
      <c r="A813" s="33">
        <v>43917</v>
      </c>
      <c r="B813" s="34">
        <v>195.77016639709473</v>
      </c>
      <c r="C813" s="35">
        <v>172.54477286338806</v>
      </c>
      <c r="D813" s="35">
        <v>172.54477286338806</v>
      </c>
      <c r="E813" s="35">
        <v>160.17546876271567</v>
      </c>
      <c r="F813" s="34">
        <v>146.97829627990723</v>
      </c>
      <c r="G813" s="36">
        <v>14.141435146331787</v>
      </c>
      <c r="H813" s="34">
        <v>14.141435146331787</v>
      </c>
      <c r="I813" s="34">
        <v>3471.4825032552085</v>
      </c>
      <c r="J813" s="35">
        <v>1225.7372573866862</v>
      </c>
      <c r="K813" s="35">
        <v>109.11607632522428</v>
      </c>
      <c r="L813" s="34">
        <v>613.04229990641272</v>
      </c>
      <c r="M813" s="34">
        <v>52.416059970855713</v>
      </c>
      <c r="N813" s="35">
        <v>17.472019990285236</v>
      </c>
      <c r="O813" s="35">
        <v>58.240066634284126</v>
      </c>
      <c r="P813" s="35">
        <v>255.28562541361208</v>
      </c>
      <c r="Q813" s="34">
        <v>9382.9248860677089</v>
      </c>
      <c r="R813" s="34">
        <v>415.00700251261395</v>
      </c>
      <c r="U813" s="36">
        <v>23.700265001367637</v>
      </c>
      <c r="V813" s="38">
        <v>1.0512504680483357</v>
      </c>
      <c r="W813" s="36">
        <v>39.341697032236574</v>
      </c>
      <c r="X813" s="35">
        <v>4084.5248031616211</v>
      </c>
      <c r="Y813" s="34">
        <v>2136.6291695432978</v>
      </c>
      <c r="Z813" s="35">
        <v>1947.8956336183232</v>
      </c>
      <c r="AA813" s="34">
        <v>722.15837623163702</v>
      </c>
      <c r="AB813" s="34">
        <v>23.225393533706665</v>
      </c>
      <c r="AC813" s="34">
        <v>12.369304100672403</v>
      </c>
      <c r="AD813" s="34">
        <v>13.068324009577433</v>
      </c>
      <c r="AE813" s="39">
        <v>14.087664854131635</v>
      </c>
      <c r="AF813" s="39">
        <v>13.132899186285925</v>
      </c>
      <c r="AG813" s="39">
        <v>2.3382016355405204</v>
      </c>
      <c r="AH813" s="35">
        <v>3558.2639533933789</v>
      </c>
      <c r="AI813" s="35">
        <v>9498.9409862218417</v>
      </c>
      <c r="AJ813" s="35">
        <v>11144.229417424711</v>
      </c>
      <c r="AK813" s="35">
        <v>2409.2528131324098</v>
      </c>
      <c r="AL813" s="35">
        <v>5586.6055092223669</v>
      </c>
      <c r="AM813" s="35">
        <v>10277.818950980456</v>
      </c>
      <c r="AN813" s="38">
        <v>9.3698172445998942E-2</v>
      </c>
      <c r="AO813" s="38">
        <v>0.11082288145463996</v>
      </c>
      <c r="AP813" s="38">
        <v>2.7518574132970094E-2</v>
      </c>
      <c r="AQ813" s="36">
        <v>22.865840737551089</v>
      </c>
      <c r="AR813" s="36">
        <v>12.893734417704085</v>
      </c>
      <c r="AS813" s="36">
        <v>15.142730686548806</v>
      </c>
      <c r="AT813" s="36">
        <v>17.76083760382868</v>
      </c>
      <c r="AU813" s="36">
        <v>74.128927588275758</v>
      </c>
      <c r="AV813" s="36">
        <v>121.41518346097078</v>
      </c>
      <c r="AW813" s="36">
        <v>158.05713051819899</v>
      </c>
      <c r="AX813" s="36">
        <v>124.57685845377966</v>
      </c>
      <c r="AY813" s="36">
        <v>89.322780747145458</v>
      </c>
      <c r="AZ813" s="40">
        <v>0.99274795077749889</v>
      </c>
      <c r="BA813" s="40">
        <v>0.989575052947959</v>
      </c>
      <c r="BB813" s="40">
        <v>0.97516149811247077</v>
      </c>
      <c r="BC813" s="40">
        <v>0.99262807227742245</v>
      </c>
      <c r="BD813" s="40">
        <v>0.98673095362364438</v>
      </c>
      <c r="BE813" s="40">
        <v>0.98818667812304783</v>
      </c>
      <c r="BF813" s="36">
        <v>128.07080102779975</v>
      </c>
      <c r="BG813" s="36">
        <v>108.28088786801329</v>
      </c>
      <c r="BH813" s="36">
        <v>436.06910525290482</v>
      </c>
      <c r="BJ813" s="41"/>
      <c r="BK813" s="41"/>
      <c r="BL813" s="35">
        <v>30.125</v>
      </c>
      <c r="BM813" s="35">
        <v>28.083333333333332</v>
      </c>
      <c r="BN813" s="35">
        <v>5</v>
      </c>
      <c r="BO813" s="35">
        <v>2349.75</v>
      </c>
      <c r="BP813" s="35">
        <v>1348</v>
      </c>
      <c r="BQ813" s="35">
        <v>120</v>
      </c>
      <c r="BR813" s="35">
        <v>3817.75</v>
      </c>
      <c r="BS813" s="34">
        <v>132.88722546895346</v>
      </c>
      <c r="BT813" s="35">
        <v>18</v>
      </c>
      <c r="BU813" s="35">
        <v>60</v>
      </c>
      <c r="BV813" s="35">
        <v>263</v>
      </c>
      <c r="BW813" s="35">
        <v>54</v>
      </c>
      <c r="BX813" s="37"/>
      <c r="BY813" s="40">
        <v>0.96927660385801329</v>
      </c>
      <c r="CA813" s="38">
        <v>8.8589343598679454E-2</v>
      </c>
      <c r="CB813" s="38">
        <v>9.766452853167365E-2</v>
      </c>
      <c r="CC813" s="36">
        <v>48.663021643956498</v>
      </c>
      <c r="CD813" s="36">
        <v>50.90230584180398</v>
      </c>
      <c r="CE813" s="35">
        <v>146.62109147587725</v>
      </c>
      <c r="CF813" s="36">
        <v>55.714442321370946</v>
      </c>
      <c r="CG813" s="42">
        <v>0.96927660385801329</v>
      </c>
      <c r="CH813" s="35">
        <v>3778.4622613338447</v>
      </c>
      <c r="CI813" s="42">
        <v>0.98612767407862045</v>
      </c>
      <c r="CJ813" s="42">
        <v>0.99003037124351356</v>
      </c>
      <c r="CK813" s="43">
        <v>0.84991098611229188</v>
      </c>
      <c r="CM813" s="39"/>
      <c r="CN813" s="35"/>
      <c r="CO813" s="42">
        <v>0.98541961316257609</v>
      </c>
      <c r="CQ813" s="37">
        <v>1.0512504680483357</v>
      </c>
    </row>
    <row r="814" spans="1:95" ht="11.25" customHeight="1">
      <c r="A814" s="33">
        <v>43916</v>
      </c>
      <c r="B814" s="34">
        <v>194.58729298909506</v>
      </c>
      <c r="C814" s="35">
        <v>171.42141199111938</v>
      </c>
      <c r="D814" s="35">
        <v>171.42141199111938</v>
      </c>
      <c r="E814" s="35">
        <v>159.05021270116171</v>
      </c>
      <c r="F814" s="34">
        <v>145.97554334004721</v>
      </c>
      <c r="G814" s="36">
        <v>14.154244740804037</v>
      </c>
      <c r="H814" s="34">
        <v>14.154244740804037</v>
      </c>
      <c r="I814" s="34">
        <v>3471.6090189615884</v>
      </c>
      <c r="J814" s="35">
        <v>1209.2687439053429</v>
      </c>
      <c r="K814" s="35">
        <v>100.77239532544525</v>
      </c>
      <c r="L814" s="34">
        <v>613.27124786376953</v>
      </c>
      <c r="M814" s="34">
        <v>46.959789594014488</v>
      </c>
      <c r="N814" s="35">
        <v>15.653263198004829</v>
      </c>
      <c r="O814" s="35">
        <v>52.177543993349431</v>
      </c>
      <c r="P814" s="35">
        <v>228.71156783751499</v>
      </c>
      <c r="Q814" s="34">
        <v>9335.2276204427089</v>
      </c>
      <c r="R814" s="34">
        <v>414.3862469991048</v>
      </c>
      <c r="U814" s="36">
        <v>23.918828787627049</v>
      </c>
      <c r="V814" s="38">
        <v>1.042420131962208</v>
      </c>
      <c r="W814" s="36">
        <v>34.56036549651413</v>
      </c>
      <c r="X814" s="35">
        <v>4084.8802668253579</v>
      </c>
      <c r="Y814" s="34">
        <v>2161.5678797308005</v>
      </c>
      <c r="Z814" s="35">
        <v>1923.3123870945578</v>
      </c>
      <c r="AA814" s="34">
        <v>714.04364318921478</v>
      </c>
      <c r="AB814" s="34">
        <v>23.165880997975666</v>
      </c>
      <c r="AC814" s="34">
        <v>12.371199289957682</v>
      </c>
      <c r="AD814" s="34">
        <v>13.018803437550863</v>
      </c>
      <c r="AE814" s="39">
        <v>14.252095910312971</v>
      </c>
      <c r="AF814" s="39">
        <v>12.956450827557246</v>
      </c>
      <c r="AG814" s="39">
        <v>2.1594084712595407</v>
      </c>
      <c r="AH814" s="35">
        <v>3614.206712700005</v>
      </c>
      <c r="AI814" s="35">
        <v>9646.6818697607578</v>
      </c>
      <c r="AJ814" s="35">
        <v>11194.237587943613</v>
      </c>
      <c r="AK814" s="35">
        <v>2428.9270667814235</v>
      </c>
      <c r="AL814" s="35">
        <v>5674.0427765089617</v>
      </c>
      <c r="AM814" s="35">
        <v>10382.11247574353</v>
      </c>
      <c r="AN814" s="38">
        <v>9.4759008936635178E-2</v>
      </c>
      <c r="AO814" s="38">
        <v>0.10983019438342866</v>
      </c>
      <c r="AP814" s="38">
        <v>2.5698926894548942E-2</v>
      </c>
      <c r="AQ814" s="36">
        <v>22.945342400739261</v>
      </c>
      <c r="AR814" s="36">
        <v>13.136273566252758</v>
      </c>
      <c r="AS814" s="36">
        <v>15.219985548647205</v>
      </c>
      <c r="AT814" s="36">
        <v>15.833226569162282</v>
      </c>
      <c r="AU814" s="36">
        <v>63.968610233299387</v>
      </c>
      <c r="AV814" s="36">
        <v>98.61419469421125</v>
      </c>
      <c r="AW814" s="36">
        <v>156.78373873138611</v>
      </c>
      <c r="AX814" s="36">
        <v>122.97224144275846</v>
      </c>
      <c r="AY814" s="36">
        <v>87.591628740270366</v>
      </c>
      <c r="AZ814" s="40">
        <v>0.99355548241357983</v>
      </c>
      <c r="BA814" s="40">
        <v>0.99080416802471627</v>
      </c>
      <c r="BB814" s="40">
        <v>0.97797061355558701</v>
      </c>
      <c r="BC814" s="40">
        <v>0.99348139069892161</v>
      </c>
      <c r="BD814" s="40">
        <v>0.98872609658528932</v>
      </c>
      <c r="BE814" s="40">
        <v>0.99050152895910049</v>
      </c>
      <c r="BF814" s="36">
        <v>126.6370357252716</v>
      </c>
      <c r="BG814" s="36">
        <v>109.25957171765306</v>
      </c>
      <c r="BH814" s="36">
        <v>466.94556738652568</v>
      </c>
      <c r="BJ814" s="41"/>
      <c r="BK814" s="41"/>
      <c r="BL814" s="35">
        <v>33</v>
      </c>
      <c r="BM814" s="35">
        <v>30</v>
      </c>
      <c r="BN814" s="35">
        <v>5</v>
      </c>
      <c r="BO814" s="35">
        <v>2574</v>
      </c>
      <c r="BP814" s="35">
        <v>1440</v>
      </c>
      <c r="BQ814" s="35">
        <v>120</v>
      </c>
      <c r="BR814" s="35">
        <v>4134</v>
      </c>
      <c r="BS814" s="34">
        <v>131.7336336771647</v>
      </c>
      <c r="BT814" s="35">
        <v>18</v>
      </c>
      <c r="BU814" s="35">
        <v>60</v>
      </c>
      <c r="BV814" s="35">
        <v>263</v>
      </c>
      <c r="BW814" s="35">
        <v>54</v>
      </c>
      <c r="BX814" s="37"/>
      <c r="BY814" s="40">
        <v>0.97253789442626903</v>
      </c>
      <c r="CA814" s="38">
        <v>8.8532175152875286E-2</v>
      </c>
      <c r="CB814" s="38">
        <v>9.8004121950261772E-2</v>
      </c>
      <c r="CC814" s="36">
        <v>48.555883725484215</v>
      </c>
      <c r="CD814" s="36">
        <v>51.30160151563922</v>
      </c>
      <c r="CE814" s="35">
        <v>145.4019859273005</v>
      </c>
      <c r="CF814" s="36">
        <v>49.344549373874912</v>
      </c>
      <c r="CG814" s="42">
        <v>0.97253789442626903</v>
      </c>
      <c r="CH814" s="35">
        <v>3790.1628846534868</v>
      </c>
      <c r="CI814" s="42">
        <v>0.98761008668409567</v>
      </c>
      <c r="CJ814" s="42">
        <v>0.99148291870418792</v>
      </c>
      <c r="CK814" s="43">
        <v>0.84986799910774746</v>
      </c>
      <c r="CM814" s="39"/>
      <c r="CN814" s="35"/>
      <c r="CO814" s="42">
        <v>0.98708660468968756</v>
      </c>
      <c r="CQ814" s="37">
        <v>1.042420131962208</v>
      </c>
    </row>
    <row r="815" spans="1:95" ht="11.25" customHeight="1">
      <c r="A815" s="33">
        <v>43915</v>
      </c>
      <c r="B815" s="34">
        <v>192.85175895690918</v>
      </c>
      <c r="C815" s="35">
        <v>169.77539332707724</v>
      </c>
      <c r="D815" s="35">
        <v>169.77539332707724</v>
      </c>
      <c r="E815" s="35">
        <v>157.52528246243796</v>
      </c>
      <c r="F815" s="34">
        <v>144.51447359720865</v>
      </c>
      <c r="G815" s="36">
        <v>14.032342235247294</v>
      </c>
      <c r="H815" s="34">
        <v>14.032342235247294</v>
      </c>
      <c r="I815" s="34">
        <v>3463.1248270670571</v>
      </c>
      <c r="J815" s="35">
        <v>1206.3134375850418</v>
      </c>
      <c r="K815" s="35">
        <v>100.52611979875348</v>
      </c>
      <c r="L815" s="34">
        <v>611.31150563557946</v>
      </c>
      <c r="M815" s="34">
        <v>48.859929084777832</v>
      </c>
      <c r="N815" s="35">
        <v>16.286643028259277</v>
      </c>
      <c r="O815" s="35">
        <v>54.288810094197594</v>
      </c>
      <c r="P815" s="35">
        <v>237.96595091289944</v>
      </c>
      <c r="Q815" s="34">
        <v>9232.1727701822911</v>
      </c>
      <c r="R815" s="34">
        <v>408.59532419840497</v>
      </c>
      <c r="U815" s="36">
        <v>23.994681746871379</v>
      </c>
      <c r="V815" s="38">
        <v>1.0393759338483943</v>
      </c>
      <c r="W815" s="36">
        <v>35.958785631333299</v>
      </c>
      <c r="X815" s="35">
        <v>4074.4363327026367</v>
      </c>
      <c r="Y815" s="34">
        <v>2156.285269683262</v>
      </c>
      <c r="Z815" s="35">
        <v>1918.1510630193748</v>
      </c>
      <c r="AA815" s="34">
        <v>711.83762543433295</v>
      </c>
      <c r="AB815" s="34">
        <v>23.076365629831951</v>
      </c>
      <c r="AC815" s="34">
        <v>12.250110864639282</v>
      </c>
      <c r="AD815" s="34">
        <v>12.847817460695902</v>
      </c>
      <c r="AE815" s="39">
        <v>14.217265514395134</v>
      </c>
      <c r="AF815" s="39">
        <v>12.924786831268305</v>
      </c>
      <c r="AG815" s="39">
        <v>2.1541311385447175</v>
      </c>
      <c r="AH815" s="35">
        <v>3572.6865866130079</v>
      </c>
      <c r="AI815" s="35">
        <v>9535.1285325473618</v>
      </c>
      <c r="AJ815" s="35">
        <v>11063.985213394821</v>
      </c>
      <c r="AK815" s="35">
        <v>2401.1969473659974</v>
      </c>
      <c r="AL815" s="35">
        <v>5608.6785908622915</v>
      </c>
      <c r="AM815" s="35">
        <v>10261.691425414603</v>
      </c>
      <c r="AN815" s="38">
        <v>9.5117142011113945E-2</v>
      </c>
      <c r="AO815" s="38">
        <v>0.11025152428193831</v>
      </c>
      <c r="AP815" s="38">
        <v>2.5773917324694445E-2</v>
      </c>
      <c r="AQ815" s="36">
        <v>22.946018712153311</v>
      </c>
      <c r="AR815" s="36">
        <v>13.062392261248043</v>
      </c>
      <c r="AS815" s="36">
        <v>15.091078700784442</v>
      </c>
      <c r="AT815" s="36">
        <v>16.57486549241122</v>
      </c>
      <c r="AU815" s="36">
        <v>66.971937341719695</v>
      </c>
      <c r="AV815" s="36">
        <v>103.25238816075158</v>
      </c>
      <c r="AW815" s="36">
        <v>155.35668238505724</v>
      </c>
      <c r="AX815" s="36">
        <v>121.84604675566983</v>
      </c>
      <c r="AY815" s="36">
        <v>86.868908422067491</v>
      </c>
      <c r="AZ815" s="40">
        <v>0.99321728147034127</v>
      </c>
      <c r="BA815" s="40">
        <v>0.99032057030640963</v>
      </c>
      <c r="BB815" s="40">
        <v>0.97681026050700159</v>
      </c>
      <c r="BC815" s="40">
        <v>0.99309724864068594</v>
      </c>
      <c r="BD815" s="40">
        <v>0.98805923066248968</v>
      </c>
      <c r="BE815" s="40">
        <v>0.98993807318109062</v>
      </c>
      <c r="BF815" s="36">
        <v>126.16022460596916</v>
      </c>
      <c r="BG815" s="36">
        <v>108.84203259914358</v>
      </c>
      <c r="BH815" s="36">
        <v>465.58696719736071</v>
      </c>
      <c r="BJ815" s="41"/>
      <c r="BK815" s="41"/>
      <c r="BL815" s="35">
        <v>33</v>
      </c>
      <c r="BM815" s="35">
        <v>30</v>
      </c>
      <c r="BN815" s="35">
        <v>5</v>
      </c>
      <c r="BO815" s="35">
        <v>2574</v>
      </c>
      <c r="BP815" s="35">
        <v>1440</v>
      </c>
      <c r="BQ815" s="35">
        <v>120</v>
      </c>
      <c r="BR815" s="35">
        <v>4134</v>
      </c>
      <c r="BS815" s="34">
        <v>130.39608573913574</v>
      </c>
      <c r="BT815" s="35">
        <v>18</v>
      </c>
      <c r="BU815" s="35">
        <v>60</v>
      </c>
      <c r="BV815" s="35">
        <v>263</v>
      </c>
      <c r="BW815" s="35">
        <v>54</v>
      </c>
      <c r="BX815" s="37"/>
      <c r="BY815" s="40">
        <v>0.97109834323012512</v>
      </c>
      <c r="CA815" s="38">
        <v>8.8865228387950634E-2</v>
      </c>
      <c r="CB815" s="38">
        <v>9.8376049487557293E-2</v>
      </c>
      <c r="CC815" s="36">
        <v>48.174293955167137</v>
      </c>
      <c r="CD815" s="36">
        <v>51.099489674185797</v>
      </c>
      <c r="CE815" s="35">
        <v>144.13874122039817</v>
      </c>
      <c r="CF815" s="36">
        <v>51.659451974860538</v>
      </c>
      <c r="CG815" s="42">
        <v>0.97109834323012512</v>
      </c>
      <c r="CH815" s="35">
        <v>3746.6330634764226</v>
      </c>
      <c r="CI815" s="42">
        <v>0.98695897669801647</v>
      </c>
      <c r="CJ815" s="42">
        <v>0.99097961481412788</v>
      </c>
      <c r="CK815" s="43">
        <v>0.8499641531445683</v>
      </c>
      <c r="CM815" s="39"/>
      <c r="CN815" s="35"/>
      <c r="CO815" s="42">
        <v>0.98648079811589762</v>
      </c>
      <c r="CQ815" s="37">
        <v>1.0393759338483943</v>
      </c>
    </row>
    <row r="816" spans="1:95" ht="11.25" customHeight="1">
      <c r="A816" s="33">
        <v>43914</v>
      </c>
      <c r="B816" s="34">
        <v>192.56941223144531</v>
      </c>
      <c r="C816" s="35">
        <v>169.36844627062479</v>
      </c>
      <c r="D816" s="35">
        <v>169.36844627062479</v>
      </c>
      <c r="E816" s="35">
        <v>156.99405097961426</v>
      </c>
      <c r="F816" s="34">
        <v>144.12827555338541</v>
      </c>
      <c r="G816" s="36">
        <v>14.156609813372294</v>
      </c>
      <c r="H816" s="34">
        <v>14.156609813372294</v>
      </c>
      <c r="I816" s="34">
        <v>3463.9362080891929</v>
      </c>
      <c r="J816" s="35">
        <v>1206.5960666783835</v>
      </c>
      <c r="K816" s="35">
        <v>100.54967222319863</v>
      </c>
      <c r="L816" s="34">
        <v>612.29985555013025</v>
      </c>
      <c r="M816" s="34">
        <v>49.771998087565102</v>
      </c>
      <c r="N816" s="35">
        <v>16.590666029188366</v>
      </c>
      <c r="O816" s="35">
        <v>55.302220097294558</v>
      </c>
      <c r="P816" s="35">
        <v>242.40806475980781</v>
      </c>
      <c r="Q816" s="34">
        <v>9061.5727132161464</v>
      </c>
      <c r="R816" s="34">
        <v>408.10872268676758</v>
      </c>
      <c r="U816" s="36">
        <v>23.837163536636922</v>
      </c>
      <c r="V816" s="38">
        <v>1.0457093091402114</v>
      </c>
      <c r="W816" s="36">
        <v>36.630028802712133</v>
      </c>
      <c r="X816" s="35">
        <v>4076.2360636393232</v>
      </c>
      <c r="Y816" s="34">
        <v>2156.7904691876106</v>
      </c>
      <c r="Z816" s="35">
        <v>1919.4455944517126</v>
      </c>
      <c r="AA816" s="34">
        <v>712.84952777332887</v>
      </c>
      <c r="AB816" s="34">
        <v>23.200965960820515</v>
      </c>
      <c r="AC816" s="34">
        <v>12.374395291010538</v>
      </c>
      <c r="AD816" s="34">
        <v>12.951216061909994</v>
      </c>
      <c r="AE816" s="39">
        <v>14.220596500138091</v>
      </c>
      <c r="AF816" s="39">
        <v>12.927815000125538</v>
      </c>
      <c r="AG816" s="39">
        <v>2.1546358333542561</v>
      </c>
      <c r="AH816" s="35">
        <v>3512.1641826042382</v>
      </c>
      <c r="AI816" s="35">
        <v>9363.379459466003</v>
      </c>
      <c r="AJ816" s="35">
        <v>10861.192460370416</v>
      </c>
      <c r="AK816" s="35">
        <v>2361.0708048523525</v>
      </c>
      <c r="AL816" s="35">
        <v>5511.1428238317294</v>
      </c>
      <c r="AM816" s="35">
        <v>10075.269757699471</v>
      </c>
      <c r="AN816" s="38">
        <v>9.5883796072591967E-2</v>
      </c>
      <c r="AO816" s="38">
        <v>0.11104101278548871</v>
      </c>
      <c r="AP816" s="38">
        <v>2.5826643988040809E-2</v>
      </c>
      <c r="AQ816" s="36">
        <v>23.05205859603112</v>
      </c>
      <c r="AR816" s="36">
        <v>13.177579342754266</v>
      </c>
      <c r="AS816" s="36">
        <v>15.178100031684556</v>
      </c>
      <c r="AT816" s="36">
        <v>17.279894425208369</v>
      </c>
      <c r="AU816" s="36">
        <v>69.868923163728155</v>
      </c>
      <c r="AV816" s="36">
        <v>107.8039500415467</v>
      </c>
      <c r="AW816" s="36">
        <v>155.08991874354692</v>
      </c>
      <c r="AX816" s="36">
        <v>121.74543579307503</v>
      </c>
      <c r="AY816" s="36">
        <v>87.240244988429211</v>
      </c>
      <c r="AZ816" s="40">
        <v>0.99297324502293949</v>
      </c>
      <c r="BA816" s="40">
        <v>0.98996538070867035</v>
      </c>
      <c r="BB816" s="40">
        <v>0.97594029037539565</v>
      </c>
      <c r="BC816" s="40">
        <v>0.99268133154257987</v>
      </c>
      <c r="BD816" s="40">
        <v>0.98732224415204861</v>
      </c>
      <c r="BE816" s="40">
        <v>0.98930014256351162</v>
      </c>
      <c r="BF816" s="36">
        <v>125.15149057005426</v>
      </c>
      <c r="BG816" s="36">
        <v>108.06817858534706</v>
      </c>
      <c r="BH816" s="36">
        <v>464.63644310722975</v>
      </c>
      <c r="BJ816" s="41"/>
      <c r="BK816" s="41"/>
      <c r="BL816" s="35">
        <v>33</v>
      </c>
      <c r="BM816" s="35">
        <v>30</v>
      </c>
      <c r="BN816" s="35">
        <v>5</v>
      </c>
      <c r="BO816" s="35">
        <v>2574</v>
      </c>
      <c r="BP816" s="35">
        <v>1440</v>
      </c>
      <c r="BQ816" s="35">
        <v>120</v>
      </c>
      <c r="BR816" s="35">
        <v>4134</v>
      </c>
      <c r="BS816" s="34">
        <v>129.84365018208823</v>
      </c>
      <c r="BT816" s="35">
        <v>18</v>
      </c>
      <c r="BU816" s="35">
        <v>60</v>
      </c>
      <c r="BV816" s="35">
        <v>263</v>
      </c>
      <c r="BW816" s="35">
        <v>54</v>
      </c>
      <c r="BX816" s="37"/>
      <c r="BY816" s="40">
        <v>0.9700639359563229</v>
      </c>
      <c r="CA816" s="38">
        <v>8.9524961087190741E-2</v>
      </c>
      <c r="CB816" s="38">
        <v>9.9129933909172796E-2</v>
      </c>
      <c r="CC816" s="36">
        <v>48.526577313741051</v>
      </c>
      <c r="CD816" s="36">
        <v>51.407737970469945</v>
      </c>
      <c r="CE816" s="35">
        <v>144.02745318945858</v>
      </c>
      <c r="CF816" s="36">
        <v>53.882592074592615</v>
      </c>
      <c r="CG816" s="42">
        <v>0.9700639359563229</v>
      </c>
      <c r="CH816" s="35">
        <v>3682.2627694561156</v>
      </c>
      <c r="CI816" s="42">
        <v>0.98648331170159365</v>
      </c>
      <c r="CJ816" s="42">
        <v>0.99042543334095889</v>
      </c>
      <c r="CK816" s="43">
        <v>0.84978793033800404</v>
      </c>
      <c r="CM816" s="39"/>
      <c r="CN816" s="35"/>
      <c r="CO816" s="42">
        <v>0.98589900565244781</v>
      </c>
      <c r="CQ816" s="37">
        <v>1.0457093091402114</v>
      </c>
    </row>
    <row r="817" spans="1:95" ht="11.25" customHeight="1">
      <c r="A817" s="33">
        <v>43913</v>
      </c>
      <c r="B817" s="34">
        <v>191.29671605428061</v>
      </c>
      <c r="C817" s="35">
        <v>167.93449592590332</v>
      </c>
      <c r="D817" s="35">
        <v>167.93449592590332</v>
      </c>
      <c r="E817" s="35">
        <v>155.36439077059427</v>
      </c>
      <c r="F817" s="34">
        <v>142.3880786895752</v>
      </c>
      <c r="G817" s="36">
        <v>14.120938261349997</v>
      </c>
      <c r="H817" s="34">
        <v>14.120938261349997</v>
      </c>
      <c r="I817" s="34">
        <v>3472.6714477539063</v>
      </c>
      <c r="J817" s="35">
        <v>1209.6388206980225</v>
      </c>
      <c r="K817" s="35">
        <v>100.80323505816854</v>
      </c>
      <c r="L817" s="34">
        <v>611.88232421875</v>
      </c>
      <c r="M817" s="34">
        <v>47.305528481801353</v>
      </c>
      <c r="N817" s="35">
        <v>15.768509493933784</v>
      </c>
      <c r="O817" s="35">
        <v>52.561698313112615</v>
      </c>
      <c r="P817" s="35">
        <v>230.39544427247696</v>
      </c>
      <c r="Q817" s="34">
        <v>8554.3694051106777</v>
      </c>
      <c r="R817" s="34">
        <v>405.52283350626629</v>
      </c>
      <c r="U817" s="36">
        <v>23.847659605520739</v>
      </c>
      <c r="V817" s="38">
        <v>1.0452858839221124</v>
      </c>
      <c r="W817" s="36">
        <v>34.81481430115263</v>
      </c>
      <c r="X817" s="35">
        <v>4084.5537719726563</v>
      </c>
      <c r="Y817" s="34">
        <v>2162.2293919977151</v>
      </c>
      <c r="Z817" s="35">
        <v>1922.3243799749412</v>
      </c>
      <c r="AA817" s="34">
        <v>712.68555927691853</v>
      </c>
      <c r="AB817" s="34">
        <v>23.362220128377277</v>
      </c>
      <c r="AC817" s="34">
        <v>12.570105155309042</v>
      </c>
      <c r="AD817" s="34">
        <v>13.042309880256653</v>
      </c>
      <c r="AE817" s="39">
        <v>14.256457529655263</v>
      </c>
      <c r="AF817" s="39">
        <v>12.960415936050241</v>
      </c>
      <c r="AG817" s="39">
        <v>2.16006932267504</v>
      </c>
      <c r="AH817" s="35">
        <v>3320.6575784729293</v>
      </c>
      <c r="AI817" s="35">
        <v>8867.5858064216882</v>
      </c>
      <c r="AJ817" s="35">
        <v>10290.501121763617</v>
      </c>
      <c r="AK817" s="35">
        <v>2231.6942693335177</v>
      </c>
      <c r="AL817" s="35">
        <v>5214.2812763596758</v>
      </c>
      <c r="AM817" s="35">
        <v>9543.776771626648</v>
      </c>
      <c r="AN817" s="38">
        <v>9.6506622112650695E-2</v>
      </c>
      <c r="AO817" s="38">
        <v>0.11129929474743785</v>
      </c>
      <c r="AP817" s="38">
        <v>2.5603029781898181E-2</v>
      </c>
      <c r="AQ817" s="36">
        <v>23.147408428091826</v>
      </c>
      <c r="AR817" s="36">
        <v>13.365310338883756</v>
      </c>
      <c r="AS817" s="36">
        <v>15.294923320388772</v>
      </c>
      <c r="AT817" s="36">
        <v>17.412460435271345</v>
      </c>
      <c r="AU817" s="36">
        <v>70.335731118000737</v>
      </c>
      <c r="AV817" s="36">
        <v>108.39664221478276</v>
      </c>
      <c r="AW817" s="36">
        <v>154.41503892954407</v>
      </c>
      <c r="AX817" s="36">
        <v>121.71990719666597</v>
      </c>
      <c r="AY817" s="36">
        <v>88.188389831963875</v>
      </c>
      <c r="AZ817" s="40">
        <v>0.99293428776933546</v>
      </c>
      <c r="BA817" s="40">
        <v>0.98991966571665124</v>
      </c>
      <c r="BB817" s="40">
        <v>0.97585909123970338</v>
      </c>
      <c r="BC817" s="40">
        <v>0.99219764970742541</v>
      </c>
      <c r="BD817" s="40">
        <v>0.98651094419534169</v>
      </c>
      <c r="BE817" s="40">
        <v>0.9886421649616699</v>
      </c>
      <c r="BF817" s="36">
        <v>124.34379877054016</v>
      </c>
      <c r="BG817" s="36">
        <v>107.81739477532713</v>
      </c>
      <c r="BH817" s="36">
        <v>468.69452960150142</v>
      </c>
      <c r="BJ817" s="41"/>
      <c r="BK817" s="41"/>
      <c r="BL817" s="35">
        <v>33</v>
      </c>
      <c r="BM817" s="35">
        <v>30</v>
      </c>
      <c r="BN817" s="35">
        <v>5</v>
      </c>
      <c r="BO817" s="35">
        <v>2574</v>
      </c>
      <c r="BP817" s="35">
        <v>1440</v>
      </c>
      <c r="BQ817" s="35">
        <v>120</v>
      </c>
      <c r="BR817" s="35">
        <v>4134</v>
      </c>
      <c r="BS817" s="34">
        <v>128.25566800435385</v>
      </c>
      <c r="BT817" s="35">
        <v>18</v>
      </c>
      <c r="BU817" s="35">
        <v>60</v>
      </c>
      <c r="BV817" s="35">
        <v>263</v>
      </c>
      <c r="BW817" s="35">
        <v>54</v>
      </c>
      <c r="BX817" s="37"/>
      <c r="BY817" s="40">
        <v>0.96989128278495662</v>
      </c>
      <c r="CA817" s="38">
        <v>8.9895702582862197E-2</v>
      </c>
      <c r="CB817" s="38">
        <v>9.9601207868432795E-2</v>
      </c>
      <c r="CC817" s="36">
        <v>48.97463516394297</v>
      </c>
      <c r="CD817" s="36">
        <v>51.807642087364357</v>
      </c>
      <c r="CE817" s="35">
        <v>143.88241958438334</v>
      </c>
      <c r="CF817" s="36">
        <v>54.25881356439983</v>
      </c>
      <c r="CG817" s="42">
        <v>0.96989128278495662</v>
      </c>
      <c r="CH817" s="35">
        <v>3482.8735606718928</v>
      </c>
      <c r="CI817" s="42">
        <v>0.98641767274701886</v>
      </c>
      <c r="CJ817" s="42">
        <v>0.98980902638423784</v>
      </c>
      <c r="CK817" s="43">
        <v>0.85019604138465332</v>
      </c>
      <c r="CM817" s="39"/>
      <c r="CN817" s="35"/>
      <c r="CO817" s="42">
        <v>0.98580054904713343</v>
      </c>
      <c r="CQ817" s="37">
        <v>1.0452858839221124</v>
      </c>
    </row>
    <row r="818" spans="1:95" ht="11.25" customHeight="1">
      <c r="A818" s="33">
        <v>43912</v>
      </c>
      <c r="B818" s="34">
        <v>189.12612024943033</v>
      </c>
      <c r="C818" s="35">
        <v>166.22128454844156</v>
      </c>
      <c r="D818" s="35">
        <v>166.22128454844156</v>
      </c>
      <c r="E818" s="35">
        <v>153.90802208582559</v>
      </c>
      <c r="F818" s="34">
        <v>141.2105744679769</v>
      </c>
      <c r="G818" s="36">
        <v>13.953800320625305</v>
      </c>
      <c r="H818" s="34">
        <v>13.953800320625305</v>
      </c>
      <c r="I818" s="34">
        <v>3437.2849629720054</v>
      </c>
      <c r="J818" s="35">
        <v>1197.3126140976506</v>
      </c>
      <c r="K818" s="35">
        <v>99.776051174804209</v>
      </c>
      <c r="L818" s="34">
        <v>606.04415384928382</v>
      </c>
      <c r="M818" s="34">
        <v>51.22654994328817</v>
      </c>
      <c r="N818" s="35">
        <v>17.075516647762722</v>
      </c>
      <c r="O818" s="35">
        <v>56.918388825875745</v>
      </c>
      <c r="P818" s="35">
        <v>249.49227102008868</v>
      </c>
      <c r="Q818" s="34">
        <v>8983.6834309895839</v>
      </c>
      <c r="R818" s="34">
        <v>394.60166931152344</v>
      </c>
      <c r="U818" s="36">
        <v>24.227778999893758</v>
      </c>
      <c r="V818" s="38">
        <v>1.0300862148289449</v>
      </c>
      <c r="W818" s="36">
        <v>37.700515791730275</v>
      </c>
      <c r="X818" s="35">
        <v>4043.3291168212891</v>
      </c>
      <c r="Y818" s="34">
        <v>2140.1962976995505</v>
      </c>
      <c r="Z818" s="35">
        <v>1903.1328191217385</v>
      </c>
      <c r="AA818" s="34">
        <v>705.82020502408807</v>
      </c>
      <c r="AB818" s="34">
        <v>22.90483570098877</v>
      </c>
      <c r="AC818" s="34">
        <v>12.313262462615967</v>
      </c>
      <c r="AD818" s="34">
        <v>12.829453269640604</v>
      </c>
      <c r="AE818" s="39">
        <v>14.111184380436598</v>
      </c>
      <c r="AF818" s="39">
        <v>12.828349436760542</v>
      </c>
      <c r="AG818" s="39">
        <v>2.13805823946009</v>
      </c>
      <c r="AH818" s="35">
        <v>3485.5874754737952</v>
      </c>
      <c r="AI818" s="35">
        <v>9301.7836084112532</v>
      </c>
      <c r="AJ818" s="35">
        <v>10792.107173108807</v>
      </c>
      <c r="AK818" s="35">
        <v>2342.9027757616304</v>
      </c>
      <c r="AL818" s="35">
        <v>5471.7249606529449</v>
      </c>
      <c r="AM818" s="35">
        <v>10010.059989507365</v>
      </c>
      <c r="AN818" s="38">
        <v>9.5572774786085848E-2</v>
      </c>
      <c r="AO818" s="38">
        <v>0.11101023950879982</v>
      </c>
      <c r="AP818" s="38">
        <v>2.5970698743303728E-2</v>
      </c>
      <c r="AQ818" s="36">
        <v>23.04096757153793</v>
      </c>
      <c r="AR818" s="36">
        <v>13.288846068397529</v>
      </c>
      <c r="AS818" s="36">
        <v>15.264369477863465</v>
      </c>
      <c r="AT818" s="36">
        <v>17.519193702850036</v>
      </c>
      <c r="AU818" s="36">
        <v>70.797796716455039</v>
      </c>
      <c r="AV818" s="36">
        <v>109.16237160348727</v>
      </c>
      <c r="AW818" s="36">
        <v>152.0907657827413</v>
      </c>
      <c r="AX818" s="36">
        <v>119.03682013737293</v>
      </c>
      <c r="AY818" s="36">
        <v>84.802659363839552</v>
      </c>
      <c r="AZ818" s="40">
        <v>0.99271181167890676</v>
      </c>
      <c r="BA818" s="40">
        <v>0.98959772480613062</v>
      </c>
      <c r="BB818" s="40">
        <v>0.97507584657018953</v>
      </c>
      <c r="BC818" s="40">
        <v>0.99252244101458509</v>
      </c>
      <c r="BD818" s="40">
        <v>0.98706115580999398</v>
      </c>
      <c r="BE818" s="40">
        <v>0.98909473352628141</v>
      </c>
      <c r="BF818" s="36">
        <v>125.55876950165775</v>
      </c>
      <c r="BG818" s="36">
        <v>108.09813628992987</v>
      </c>
      <c r="BH818" s="36">
        <v>462.05918903487623</v>
      </c>
      <c r="BJ818" s="41"/>
      <c r="BK818" s="41"/>
      <c r="BL818" s="35">
        <v>33</v>
      </c>
      <c r="BM818" s="35">
        <v>30</v>
      </c>
      <c r="BN818" s="35">
        <v>5</v>
      </c>
      <c r="BO818" s="35">
        <v>2574</v>
      </c>
      <c r="BP818" s="35">
        <v>1440</v>
      </c>
      <c r="BQ818" s="35">
        <v>120</v>
      </c>
      <c r="BR818" s="35">
        <v>4134</v>
      </c>
      <c r="BS818" s="34">
        <v>127.28411674499512</v>
      </c>
      <c r="BT818" s="35">
        <v>18</v>
      </c>
      <c r="BU818" s="35">
        <v>60</v>
      </c>
      <c r="BV818" s="35">
        <v>263</v>
      </c>
      <c r="BW818" s="35">
        <v>54</v>
      </c>
      <c r="BX818" s="37"/>
      <c r="BY818" s="40">
        <v>0.96894703305845642</v>
      </c>
      <c r="CA818" s="38">
        <v>8.9376431330509182E-2</v>
      </c>
      <c r="CB818" s="38">
        <v>9.8929741422654385E-2</v>
      </c>
      <c r="CC818" s="36">
        <v>48.047551433245339</v>
      </c>
      <c r="CD818" s="36">
        <v>51.59418311779892</v>
      </c>
      <c r="CE818" s="35">
        <v>141.06342462902893</v>
      </c>
      <c r="CF818" s="36">
        <v>54.607875033627309</v>
      </c>
      <c r="CG818" s="42">
        <v>0.96894703305845642</v>
      </c>
      <c r="CH818" s="35">
        <v>3655.3272585610935</v>
      </c>
      <c r="CI818" s="42">
        <v>0.98598578285341998</v>
      </c>
      <c r="CJ818" s="42">
        <v>0.99022639655098743</v>
      </c>
      <c r="CK818" s="43">
        <v>0.85011258387847177</v>
      </c>
      <c r="CM818" s="39"/>
      <c r="CN818" s="35"/>
      <c r="CO818" s="42">
        <v>0.98570920017888097</v>
      </c>
      <c r="CQ818" s="37">
        <v>1.0300862148289449</v>
      </c>
    </row>
    <row r="819" spans="1:95" ht="11.25" customHeight="1">
      <c r="A819" s="33">
        <v>43911</v>
      </c>
      <c r="B819" s="34">
        <v>191.29361852010092</v>
      </c>
      <c r="C819" s="35">
        <v>168.30169955889386</v>
      </c>
      <c r="D819" s="35">
        <v>168.30169955889386</v>
      </c>
      <c r="E819" s="35">
        <v>156.11042257150015</v>
      </c>
      <c r="F819" s="34">
        <v>143.14341481526694</v>
      </c>
      <c r="G819" s="36">
        <v>13.962905009587606</v>
      </c>
      <c r="H819" s="34">
        <v>13.962905009587606</v>
      </c>
      <c r="I819" s="34">
        <v>3452.3294270833335</v>
      </c>
      <c r="J819" s="35">
        <v>1202.5530660377358</v>
      </c>
      <c r="K819" s="35">
        <v>100.21275550314465</v>
      </c>
      <c r="L819" s="34">
        <v>608.97348276774085</v>
      </c>
      <c r="M819" s="34">
        <v>56.967105070749916</v>
      </c>
      <c r="N819" s="35">
        <v>18.989035023583305</v>
      </c>
      <c r="O819" s="35">
        <v>63.296783411944354</v>
      </c>
      <c r="P819" s="35">
        <v>277.45090062235607</v>
      </c>
      <c r="Q819" s="34">
        <v>9727.0614420572911</v>
      </c>
      <c r="R819" s="34">
        <v>399.49444071451825</v>
      </c>
      <c r="U819" s="36">
        <v>24.212015646475329</v>
      </c>
      <c r="V819" s="38">
        <v>1.0307113545503097</v>
      </c>
      <c r="W819" s="36">
        <v>41.925315031104496</v>
      </c>
      <c r="X819" s="35">
        <v>4061.3029098510742</v>
      </c>
      <c r="Y819" s="34">
        <v>2149.5636055424529</v>
      </c>
      <c r="Z819" s="35">
        <v>1911.7393043086213</v>
      </c>
      <c r="AA819" s="34">
        <v>709.1862382708855</v>
      </c>
      <c r="AB819" s="34">
        <v>22.991918961207073</v>
      </c>
      <c r="AC819" s="34">
        <v>12.191276987393698</v>
      </c>
      <c r="AD819" s="34">
        <v>12.892512321472168</v>
      </c>
      <c r="AE819" s="39">
        <v>14.172946849730458</v>
      </c>
      <c r="AF819" s="39">
        <v>12.884497136118597</v>
      </c>
      <c r="AG819" s="39">
        <v>2.1474161893530996</v>
      </c>
      <c r="AH819" s="35">
        <v>3730.3496373801299</v>
      </c>
      <c r="AI819" s="35">
        <v>9948.4985732841342</v>
      </c>
      <c r="AJ819" s="35">
        <v>11539.967435729404</v>
      </c>
      <c r="AK819" s="35">
        <v>2507.8327361636993</v>
      </c>
      <c r="AL819" s="35">
        <v>5854.3597673700142</v>
      </c>
      <c r="AM819" s="35">
        <v>10704.900924383763</v>
      </c>
      <c r="AN819" s="38">
        <v>9.5235453709917151E-2</v>
      </c>
      <c r="AO819" s="38">
        <v>0.11132901198830303</v>
      </c>
      <c r="AP819" s="38">
        <v>2.6498886762076727E-2</v>
      </c>
      <c r="AQ819" s="36">
        <v>22.974355691481204</v>
      </c>
      <c r="AR819" s="36">
        <v>13.067144594072728</v>
      </c>
      <c r="AS819" s="36">
        <v>15.229639392262351</v>
      </c>
      <c r="AT819" s="36">
        <v>18.291909075902765</v>
      </c>
      <c r="AU819" s="36">
        <v>73.95266237647354</v>
      </c>
      <c r="AV819" s="36">
        <v>114.08175932845259</v>
      </c>
      <c r="AW819" s="36">
        <v>153.39053552420918</v>
      </c>
      <c r="AX819" s="36">
        <v>119.28784113581905</v>
      </c>
      <c r="AY819" s="36">
        <v>83.526763564988912</v>
      </c>
      <c r="AZ819" s="40">
        <v>0.99242810943897664</v>
      </c>
      <c r="BA819" s="40">
        <v>0.98918809469743607</v>
      </c>
      <c r="BB819" s="40">
        <v>0.97408188057206813</v>
      </c>
      <c r="BC819" s="40">
        <v>0.9927060888821938</v>
      </c>
      <c r="BD819" s="40">
        <v>0.98736793341798745</v>
      </c>
      <c r="BE819" s="40">
        <v>0.98934303454704609</v>
      </c>
      <c r="BF819" s="36">
        <v>126.00349483871261</v>
      </c>
      <c r="BG819" s="36">
        <v>107.78861489636502</v>
      </c>
      <c r="BH819" s="36">
        <v>452.849212411954</v>
      </c>
      <c r="BJ819" s="41"/>
      <c r="BK819" s="41"/>
      <c r="BL819" s="35">
        <v>33</v>
      </c>
      <c r="BM819" s="35">
        <v>30</v>
      </c>
      <c r="BN819" s="35">
        <v>5</v>
      </c>
      <c r="BO819" s="35">
        <v>2574</v>
      </c>
      <c r="BP819" s="35">
        <v>1440</v>
      </c>
      <c r="BQ819" s="35">
        <v>120</v>
      </c>
      <c r="BR819" s="35">
        <v>4134</v>
      </c>
      <c r="BS819" s="34">
        <v>129.25760046641031</v>
      </c>
      <c r="BT819" s="35">
        <v>18</v>
      </c>
      <c r="BU819" s="35">
        <v>60</v>
      </c>
      <c r="BV819" s="35">
        <v>263</v>
      </c>
      <c r="BW819" s="35">
        <v>54</v>
      </c>
      <c r="BX819" s="37"/>
      <c r="BY819" s="40">
        <v>0.9677423555688579</v>
      </c>
      <c r="CA819" s="38">
        <v>8.9387541647346164E-2</v>
      </c>
      <c r="CB819" s="38">
        <v>9.8846081645847197E-2</v>
      </c>
      <c r="CC819" s="36">
        <v>48.075708270072937</v>
      </c>
      <c r="CD819" s="36">
        <v>51.271139677816279</v>
      </c>
      <c r="CE819" s="35">
        <v>141.65944639627247</v>
      </c>
      <c r="CF819" s="36">
        <v>57.033558836295079</v>
      </c>
      <c r="CG819" s="42">
        <v>0.9677423555688579</v>
      </c>
      <c r="CH819" s="35">
        <v>3911.4725783319382</v>
      </c>
      <c r="CI819" s="42">
        <v>0.98543589302240653</v>
      </c>
      <c r="CJ819" s="42">
        <v>0.99045979044002408</v>
      </c>
      <c r="CK819" s="43">
        <v>0.85005465086324439</v>
      </c>
      <c r="CM819" s="39"/>
      <c r="CN819" s="35"/>
      <c r="CO819" s="42">
        <v>0.98507440232908539</v>
      </c>
      <c r="CQ819" s="37">
        <v>1.0307113545503097</v>
      </c>
    </row>
    <row r="820" spans="1:95" ht="11.25" customHeight="1">
      <c r="A820" s="33">
        <v>43910</v>
      </c>
      <c r="B820" s="34">
        <v>194.5603519015842</v>
      </c>
      <c r="C820" s="35">
        <v>171.19844267103406</v>
      </c>
      <c r="D820" s="35">
        <v>171.19844267103406</v>
      </c>
      <c r="E820" s="35">
        <v>158.73254140218097</v>
      </c>
      <c r="F820" s="34">
        <v>145.84100002712674</v>
      </c>
      <c r="G820" s="36">
        <v>13.846685409545898</v>
      </c>
      <c r="H820" s="34">
        <v>13.846685409545898</v>
      </c>
      <c r="I820" s="34">
        <v>3471.7719997829863</v>
      </c>
      <c r="J820" s="35">
        <v>1209.3255151638848</v>
      </c>
      <c r="K820" s="35">
        <v>100.77712626365708</v>
      </c>
      <c r="L820" s="34">
        <v>611.30019802517359</v>
      </c>
      <c r="M820" s="34">
        <v>65.589509328206375</v>
      </c>
      <c r="N820" s="35">
        <v>21.863169776068791</v>
      </c>
      <c r="O820" s="35">
        <v>72.877232586895971</v>
      </c>
      <c r="P820" s="35">
        <v>319.44520283922736</v>
      </c>
      <c r="Q820" s="34">
        <v>10497.868923611111</v>
      </c>
      <c r="R820" s="34">
        <v>409.45606825086804</v>
      </c>
      <c r="U820" s="36">
        <v>24.078831142849392</v>
      </c>
      <c r="V820" s="38">
        <v>1.036010986755685</v>
      </c>
      <c r="W820" s="36">
        <v>48.271030060338298</v>
      </c>
      <c r="X820" s="35">
        <v>4083.0721978081601</v>
      </c>
      <c r="Y820" s="34">
        <v>2161.6693583554443</v>
      </c>
      <c r="Z820" s="35">
        <v>1921.4028394527154</v>
      </c>
      <c r="AA820" s="34">
        <v>712.07732428883071</v>
      </c>
      <c r="AB820" s="34">
        <v>23.361909230550129</v>
      </c>
      <c r="AC820" s="34">
        <v>12.465901268853081</v>
      </c>
      <c r="AD820" s="34">
        <v>13.13871881696913</v>
      </c>
      <c r="AE820" s="39">
        <v>14.252765000145786</v>
      </c>
      <c r="AF820" s="39">
        <v>12.957059091041623</v>
      </c>
      <c r="AG820" s="39">
        <v>2.1595098485069375</v>
      </c>
      <c r="AH820" s="35">
        <v>3862.8550297091774</v>
      </c>
      <c r="AI820" s="35">
        <v>10299.398780827863</v>
      </c>
      <c r="AJ820" s="35">
        <v>11944.664143220207</v>
      </c>
      <c r="AK820" s="35">
        <v>2597.4038497204911</v>
      </c>
      <c r="AL820" s="35">
        <v>6061.6997242931584</v>
      </c>
      <c r="AM820" s="35">
        <v>11081.423370807639</v>
      </c>
      <c r="AN820" s="38">
        <v>9.4560022607080962E-2</v>
      </c>
      <c r="AO820" s="38">
        <v>0.11077936417724374</v>
      </c>
      <c r="AP820" s="38">
        <v>2.6435906749316514E-2</v>
      </c>
      <c r="AQ820" s="36">
        <v>23.160997699281996</v>
      </c>
      <c r="AR820" s="36">
        <v>13.266065245134159</v>
      </c>
      <c r="AS820" s="36">
        <v>15.42877720798108</v>
      </c>
      <c r="AT820" s="36">
        <v>20.553918009379224</v>
      </c>
      <c r="AU820" s="36">
        <v>83.121869168622041</v>
      </c>
      <c r="AV820" s="36">
        <v>128.25662667572595</v>
      </c>
      <c r="AW820" s="36">
        <v>156.15500847704112</v>
      </c>
      <c r="AX820" s="36">
        <v>121.17469416853029</v>
      </c>
      <c r="AY820" s="36">
        <v>84.630194465265916</v>
      </c>
      <c r="AZ820" s="40">
        <v>0.99158268369455849</v>
      </c>
      <c r="BA820" s="40">
        <v>0.98797742615081552</v>
      </c>
      <c r="BB820" s="40">
        <v>0.97117290873654749</v>
      </c>
      <c r="BC820" s="40">
        <v>0.99208674538170449</v>
      </c>
      <c r="BD820" s="40">
        <v>0.98628736609378742</v>
      </c>
      <c r="BE820" s="40">
        <v>0.98842597901154117</v>
      </c>
      <c r="BF820" s="36">
        <v>126.90352295983271</v>
      </c>
      <c r="BG820" s="36">
        <v>108.32342367302589</v>
      </c>
      <c r="BH820" s="36">
        <v>453.928065104491</v>
      </c>
      <c r="BJ820" s="41"/>
      <c r="BK820" s="41"/>
      <c r="BL820" s="35">
        <v>33</v>
      </c>
      <c r="BM820" s="35">
        <v>30</v>
      </c>
      <c r="BN820" s="35">
        <v>5</v>
      </c>
      <c r="BO820" s="35">
        <v>2574</v>
      </c>
      <c r="BP820" s="35">
        <v>1440</v>
      </c>
      <c r="BQ820" s="35">
        <v>120</v>
      </c>
      <c r="BR820" s="35">
        <v>4134</v>
      </c>
      <c r="BS820" s="34">
        <v>131.92601352267795</v>
      </c>
      <c r="BT820" s="35">
        <v>18</v>
      </c>
      <c r="BU820" s="35">
        <v>60</v>
      </c>
      <c r="BV820" s="35">
        <v>263</v>
      </c>
      <c r="BW820" s="35">
        <v>54</v>
      </c>
      <c r="BX820" s="37"/>
      <c r="BY820" s="40">
        <v>0.96414597156451876</v>
      </c>
      <c r="CA820" s="38">
        <v>8.8850353372290733E-2</v>
      </c>
      <c r="CB820" s="38">
        <v>9.8232242722732288E-2</v>
      </c>
      <c r="CC820" s="36">
        <v>48.966529316372345</v>
      </c>
      <c r="CD820" s="36">
        <v>51.855840152397235</v>
      </c>
      <c r="CE820" s="35">
        <v>143.95813774986058</v>
      </c>
      <c r="CF820" s="36">
        <v>64.098786064115487</v>
      </c>
      <c r="CG820" s="42">
        <v>0.96414597156451876</v>
      </c>
      <c r="CH820" s="35">
        <v>4050.395722462411</v>
      </c>
      <c r="CI820" s="42">
        <v>0.9838066416660316</v>
      </c>
      <c r="CJ820" s="42">
        <v>0.98964522139034494</v>
      </c>
      <c r="CK820" s="43">
        <v>0.85028425449999956</v>
      </c>
      <c r="CM820" s="39"/>
      <c r="CN820" s="35"/>
      <c r="CO820" s="42">
        <v>0.98322544285316138</v>
      </c>
      <c r="CQ820" s="37">
        <v>1.036010986755685</v>
      </c>
    </row>
    <row r="821" spans="1:95" ht="11.25" customHeight="1">
      <c r="A821" s="33">
        <v>43909</v>
      </c>
      <c r="B821" s="34"/>
      <c r="F821" s="34"/>
      <c r="H821" s="34"/>
      <c r="I821" s="34"/>
      <c r="J821" s="35"/>
      <c r="K821" s="35"/>
      <c r="L821" s="34"/>
      <c r="M821" s="34"/>
      <c r="N821" s="35"/>
      <c r="O821" s="35"/>
      <c r="P821" s="35"/>
      <c r="Q821" s="34"/>
      <c r="R821" s="34"/>
      <c r="U821" s="36"/>
      <c r="V821" s="38"/>
      <c r="W821" s="36"/>
      <c r="X821" s="35"/>
      <c r="Y821" s="34"/>
      <c r="Z821" s="35"/>
      <c r="AA821" s="34"/>
      <c r="AB821" s="34"/>
      <c r="AC821" s="34"/>
      <c r="AD821" s="34"/>
      <c r="AE821" s="39"/>
      <c r="AF821" s="39"/>
      <c r="AG821" s="39"/>
      <c r="AH821" s="35"/>
      <c r="AI821" s="35"/>
      <c r="AJ821" s="35"/>
      <c r="AK821" s="35"/>
      <c r="AL821" s="35"/>
      <c r="AM821" s="35"/>
      <c r="AN821" s="38"/>
      <c r="AO821" s="38"/>
      <c r="AP821" s="38"/>
      <c r="AQ821" s="36"/>
      <c r="AR821" s="36"/>
      <c r="AS821" s="36"/>
      <c r="AT821" s="36"/>
      <c r="AU821" s="36"/>
      <c r="AV821" s="36"/>
      <c r="AW821" s="36"/>
      <c r="AX821" s="36"/>
      <c r="AY821" s="36"/>
      <c r="AZ821" s="40"/>
      <c r="BA821" s="40"/>
      <c r="BB821" s="40"/>
      <c r="BC821" s="40"/>
      <c r="BD821" s="40"/>
      <c r="BE821" s="40"/>
      <c r="BF821" s="36"/>
      <c r="BG821" s="36"/>
      <c r="BH821" s="36"/>
      <c r="BJ821" s="41"/>
      <c r="BK821" s="41"/>
      <c r="BL821" s="35"/>
      <c r="BM821" s="35"/>
      <c r="BN821" s="35"/>
      <c r="BO821" s="35"/>
      <c r="BP821" s="35"/>
      <c r="BQ821" s="35"/>
      <c r="BR821" s="35"/>
      <c r="BS821" s="34"/>
      <c r="BT821" s="35"/>
      <c r="BU821" s="35"/>
      <c r="BV821" s="35"/>
      <c r="BW821" s="35"/>
      <c r="BX821" s="37"/>
      <c r="BY821" s="40"/>
      <c r="CA821" s="38"/>
      <c r="CB821" s="38"/>
      <c r="CC821" s="36"/>
      <c r="CD821" s="36"/>
      <c r="CE821" s="35"/>
      <c r="CF821" s="36"/>
      <c r="CG821" s="42"/>
      <c r="CH821" s="35"/>
      <c r="CI821" s="42"/>
      <c r="CJ821" s="42"/>
      <c r="CK821" s="43"/>
      <c r="CM821" s="39"/>
      <c r="CN821" s="35"/>
      <c r="CO821" s="42"/>
    </row>
    <row r="822" spans="1:95" ht="11.25" customHeight="1">
      <c r="A822" s="33">
        <v>43908</v>
      </c>
      <c r="B822" s="34">
        <v>197.05727767944336</v>
      </c>
      <c r="C822" s="35">
        <v>173.94636559486389</v>
      </c>
      <c r="D822" s="35">
        <v>173.94636559486389</v>
      </c>
      <c r="E822" s="35">
        <v>161.6843193769455</v>
      </c>
      <c r="F822" s="34">
        <v>148.93672752380371</v>
      </c>
      <c r="G822" s="36">
        <v>14.102007508277893</v>
      </c>
      <c r="H822" s="34">
        <v>14.102007508277893</v>
      </c>
      <c r="I822" s="34">
        <v>3477.1668701171875</v>
      </c>
      <c r="J822" s="35">
        <v>1211.2047152802975</v>
      </c>
      <c r="K822" s="35">
        <v>100.93372627335813</v>
      </c>
      <c r="L822" s="34">
        <v>611.67348480224609</v>
      </c>
      <c r="M822" s="34">
        <v>54.998289108276367</v>
      </c>
      <c r="N822" s="35">
        <v>18.332763036092121</v>
      </c>
      <c r="O822" s="35">
        <v>61.109210120307075</v>
      </c>
      <c r="P822" s="35">
        <v>267.86203769401266</v>
      </c>
      <c r="Q822" s="34">
        <v>10169.989013671875</v>
      </c>
      <c r="R822" s="34">
        <v>414.31053924560547</v>
      </c>
      <c r="U822" s="36">
        <v>23.861284962406859</v>
      </c>
      <c r="V822" s="38">
        <v>1.0447365194786913</v>
      </c>
      <c r="W822" s="36">
        <v>40.476351995990527</v>
      </c>
      <c r="X822" s="35">
        <v>4088.8403549194336</v>
      </c>
      <c r="Y822" s="34">
        <v>2165.0284285635316</v>
      </c>
      <c r="Z822" s="35">
        <v>1923.8119263559017</v>
      </c>
      <c r="AA822" s="34">
        <v>712.60721107560425</v>
      </c>
      <c r="AB822" s="34">
        <v>23.110912084579468</v>
      </c>
      <c r="AC822" s="34">
        <v>12.262046217918396</v>
      </c>
      <c r="AD822" s="34">
        <v>12.902049899101257</v>
      </c>
      <c r="AE822" s="39">
        <v>14.274912715803504</v>
      </c>
      <c r="AF822" s="39">
        <v>12.977193378003188</v>
      </c>
      <c r="AG822" s="39">
        <v>2.1628655630005316</v>
      </c>
      <c r="AH822" s="35">
        <v>3910.1609379850656</v>
      </c>
      <c r="AI822" s="35">
        <v>10452.319829572478</v>
      </c>
      <c r="AJ822" s="35">
        <v>12132.881927732362</v>
      </c>
      <c r="AK822" s="35">
        <v>2627.376441373669</v>
      </c>
      <c r="AL822" s="35">
        <v>6142.5424208333761</v>
      </c>
      <c r="AM822" s="35">
        <v>11250.871136585727</v>
      </c>
      <c r="AN822" s="38">
        <v>9.4178022160605904E-2</v>
      </c>
      <c r="AO822" s="38">
        <v>0.10995190233090898</v>
      </c>
      <c r="AP822" s="38">
        <v>2.618534900344064E-2</v>
      </c>
      <c r="AQ822" s="36">
        <v>22.865433999254691</v>
      </c>
      <c r="AR822" s="36">
        <v>13.027311226768081</v>
      </c>
      <c r="AS822" s="36">
        <v>15.135360336935211</v>
      </c>
      <c r="AT822" s="36">
        <v>17.208513136934517</v>
      </c>
      <c r="AU822" s="36">
        <v>69.469329125923878</v>
      </c>
      <c r="AV822" s="36">
        <v>106.98447500435624</v>
      </c>
      <c r="AW822" s="36">
        <v>158.35459573718785</v>
      </c>
      <c r="AX822" s="36">
        <v>123.30616892406147</v>
      </c>
      <c r="AY822" s="36">
        <v>86.293470447638128</v>
      </c>
      <c r="AZ822" s="40">
        <v>0.99302240716350976</v>
      </c>
      <c r="BA822" s="40">
        <v>0.99005147934948801</v>
      </c>
      <c r="BB822" s="40">
        <v>0.97619188466011531</v>
      </c>
      <c r="BC822" s="40">
        <v>0.99345030545834634</v>
      </c>
      <c r="BD822" s="40">
        <v>0.98869046001370575</v>
      </c>
      <c r="BE822" s="40">
        <v>0.99049100521145761</v>
      </c>
      <c r="BF822" s="36">
        <v>127.41826303737696</v>
      </c>
      <c r="BG822" s="36">
        <v>109.13863012469804</v>
      </c>
      <c r="BH822" s="36">
        <v>458.27153185635422</v>
      </c>
      <c r="BJ822" s="41"/>
      <c r="BK822" s="41"/>
      <c r="BL822" s="35">
        <v>33</v>
      </c>
      <c r="BM822" s="35">
        <v>30</v>
      </c>
      <c r="BN822" s="35">
        <v>5</v>
      </c>
      <c r="BO822" s="35">
        <v>2574</v>
      </c>
      <c r="BP822" s="35">
        <v>1440</v>
      </c>
      <c r="BQ822" s="35">
        <v>120</v>
      </c>
      <c r="BR822" s="35">
        <v>4134</v>
      </c>
      <c r="BS822" s="34">
        <v>134.58279991149902</v>
      </c>
      <c r="BT822" s="35">
        <v>18</v>
      </c>
      <c r="BU822" s="35">
        <v>60</v>
      </c>
      <c r="BV822" s="35">
        <v>263</v>
      </c>
      <c r="BW822" s="35">
        <v>54</v>
      </c>
      <c r="BX822" s="37"/>
      <c r="BY822" s="40">
        <v>0.97026235181587694</v>
      </c>
      <c r="CA822" s="38">
        <v>8.8346836109956445E-2</v>
      </c>
      <c r="CB822" s="38">
        <v>9.7698889762535421E-2</v>
      </c>
      <c r="CC822" s="36">
        <v>48.275008201599121</v>
      </c>
      <c r="CD822" s="36">
        <v>51.028105562957975</v>
      </c>
      <c r="CE822" s="35">
        <v>146.09629454829334</v>
      </c>
      <c r="CF822" s="36">
        <v>53.600481976918289</v>
      </c>
      <c r="CG822" s="42">
        <v>0.97026235181587694</v>
      </c>
      <c r="CH822" s="35">
        <v>4102.1365705094759</v>
      </c>
      <c r="CI822" s="42">
        <v>0.98659276984982347</v>
      </c>
      <c r="CJ822" s="42">
        <v>0.99145366687655923</v>
      </c>
      <c r="CK822" s="43">
        <v>0.85040416555605569</v>
      </c>
      <c r="CM822" s="39"/>
      <c r="CN822" s="35"/>
      <c r="CO822" s="42">
        <v>0.98597283344616615</v>
      </c>
      <c r="CQ822" s="37">
        <v>1.0447365194786913</v>
      </c>
    </row>
    <row r="823" spans="1:95" ht="11.25" customHeight="1">
      <c r="A823" s="33">
        <v>43907</v>
      </c>
      <c r="B823" s="34">
        <v>195.53588422139487</v>
      </c>
      <c r="C823" s="35">
        <v>172.3383795420329</v>
      </c>
      <c r="D823" s="35">
        <v>172.3383795420329</v>
      </c>
      <c r="E823" s="35">
        <v>160.00739562511447</v>
      </c>
      <c r="F823" s="34">
        <v>147.10762087504068</v>
      </c>
      <c r="G823" s="36">
        <v>13.826446890830994</v>
      </c>
      <c r="H823" s="34">
        <v>13.826446890830994</v>
      </c>
      <c r="I823" s="34">
        <v>3471.4884440104165</v>
      </c>
      <c r="J823" s="35">
        <v>1207.1826513825163</v>
      </c>
      <c r="K823" s="35">
        <v>106.46680328165247</v>
      </c>
      <c r="L823" s="34">
        <v>612.39924875895179</v>
      </c>
      <c r="M823" s="34">
        <v>53.631189664204918</v>
      </c>
      <c r="N823" s="35">
        <v>17.877063221401638</v>
      </c>
      <c r="O823" s="35">
        <v>59.590210738005467</v>
      </c>
      <c r="P823" s="35">
        <v>261.20375706825729</v>
      </c>
      <c r="Q823" s="34">
        <v>9809.8548990885411</v>
      </c>
      <c r="R823" s="34">
        <v>410.55556615193683</v>
      </c>
      <c r="U823" s="36">
        <v>23.876531565630874</v>
      </c>
      <c r="V823" s="38">
        <v>1.0441221895947024</v>
      </c>
      <c r="W823" s="36">
        <v>39.845047414219842</v>
      </c>
      <c r="X823" s="35">
        <v>4083.8876927693682</v>
      </c>
      <c r="Y823" s="34">
        <v>2157.8389893462477</v>
      </c>
      <c r="Z823" s="35">
        <v>1926.0487034231205</v>
      </c>
      <c r="AA823" s="34">
        <v>718.86605204060425</v>
      </c>
      <c r="AB823" s="34">
        <v>23.19750467936198</v>
      </c>
      <c r="AC823" s="34">
        <v>12.330983916918436</v>
      </c>
      <c r="AD823" s="34">
        <v>12.885132869084677</v>
      </c>
      <c r="AE823" s="39">
        <v>14.22750981986537</v>
      </c>
      <c r="AF823" s="39">
        <v>12.934099836241245</v>
      </c>
      <c r="AG823" s="39">
        <v>2.281431498892553</v>
      </c>
      <c r="AH823" s="35">
        <v>3741.5196443214695</v>
      </c>
      <c r="AI823" s="35">
        <v>9924.5370829938347</v>
      </c>
      <c r="AJ823" s="35">
        <v>11604.526420572716</v>
      </c>
      <c r="AK823" s="35">
        <v>2517.5229756868753</v>
      </c>
      <c r="AL823" s="35">
        <v>5858.5919801757636</v>
      </c>
      <c r="AM823" s="35">
        <v>10720.779881473865</v>
      </c>
      <c r="AN823" s="38">
        <v>9.4251806846139347E-2</v>
      </c>
      <c r="AO823" s="38">
        <v>0.10948215549181285</v>
      </c>
      <c r="AP823" s="38">
        <v>2.7244728282200162E-2</v>
      </c>
      <c r="AQ823" s="36">
        <v>22.966665965644275</v>
      </c>
      <c r="AR823" s="36">
        <v>13.037482404254259</v>
      </c>
      <c r="AS823" s="36">
        <v>14.996713787088122</v>
      </c>
      <c r="AT823" s="36">
        <v>17.444576858849445</v>
      </c>
      <c r="AU823" s="36">
        <v>70.74833924808523</v>
      </c>
      <c r="AV823" s="36">
        <v>115.41738734549652</v>
      </c>
      <c r="AW823" s="36">
        <v>157.61245542855551</v>
      </c>
      <c r="AX823" s="36">
        <v>123.35143184555392</v>
      </c>
      <c r="AY823" s="36">
        <v>87.433180737218535</v>
      </c>
      <c r="AZ823" s="40">
        <v>0.99289894734067952</v>
      </c>
      <c r="BA823" s="40">
        <v>0.9898285781055165</v>
      </c>
      <c r="BB823" s="40">
        <v>0.97563575038793282</v>
      </c>
      <c r="BC823" s="40">
        <v>0.9930707377738669</v>
      </c>
      <c r="BD823" s="40">
        <v>0.98792400298783689</v>
      </c>
      <c r="BE823" s="40">
        <v>0.98923423588381432</v>
      </c>
      <c r="BF823" s="36">
        <v>127.31851411176987</v>
      </c>
      <c r="BG823" s="36">
        <v>109.60690302537355</v>
      </c>
      <c r="BH823" s="36">
        <v>440.45218126987072</v>
      </c>
      <c r="BJ823" s="41"/>
      <c r="BK823" s="41"/>
      <c r="BL823" s="35">
        <v>33</v>
      </c>
      <c r="BM823" s="35">
        <v>30</v>
      </c>
      <c r="BN823" s="35">
        <v>5.291666666666667</v>
      </c>
      <c r="BO823" s="35">
        <v>2574</v>
      </c>
      <c r="BP823" s="35">
        <v>1440</v>
      </c>
      <c r="BQ823" s="35">
        <v>127</v>
      </c>
      <c r="BR823" s="35">
        <v>4141</v>
      </c>
      <c r="BS823" s="34">
        <v>133.31195767720541</v>
      </c>
      <c r="BT823" s="35">
        <v>18</v>
      </c>
      <c r="BU823" s="35">
        <v>60</v>
      </c>
      <c r="BV823" s="35">
        <v>263</v>
      </c>
      <c r="BW823" s="35">
        <v>54</v>
      </c>
      <c r="BX823" s="37"/>
      <c r="BY823" s="40">
        <v>0.96976866441947229</v>
      </c>
      <c r="CA823" s="38">
        <v>8.8404385842524594E-2</v>
      </c>
      <c r="CB823" s="38">
        <v>9.7493005366339688E-2</v>
      </c>
      <c r="CC823" s="36">
        <v>48.413621465365097</v>
      </c>
      <c r="CD823" s="36">
        <v>51.000862156986656</v>
      </c>
      <c r="CE823" s="35">
        <v>145.84677016321916</v>
      </c>
      <c r="CF823" s="36">
        <v>54.423387523170128</v>
      </c>
      <c r="CG823" s="42">
        <v>0.96976866441947229</v>
      </c>
      <c r="CH823" s="35">
        <v>3930.9383327259839</v>
      </c>
      <c r="CI823" s="42">
        <v>0.9863566443620565</v>
      </c>
      <c r="CJ823" s="42">
        <v>0.99080994233992892</v>
      </c>
      <c r="CK823" s="43">
        <v>0.85004503188390301</v>
      </c>
      <c r="CM823" s="39"/>
      <c r="CN823" s="35"/>
      <c r="CO823" s="42">
        <v>0.98575748028646282</v>
      </c>
      <c r="CQ823" s="37">
        <v>1.0441221895947024</v>
      </c>
    </row>
    <row r="824" spans="1:95" ht="11.25" customHeight="1">
      <c r="A824" s="33">
        <v>43906</v>
      </c>
      <c r="B824" s="34">
        <v>191.43528811136881</v>
      </c>
      <c r="C824" s="35">
        <v>168.20748956998187</v>
      </c>
      <c r="D824" s="35">
        <v>168.20748956998187</v>
      </c>
      <c r="E824" s="35">
        <v>155.85424470901486</v>
      </c>
      <c r="F824" s="34">
        <v>142.98461278279623</v>
      </c>
      <c r="G824" s="36">
        <v>13.754672010739645</v>
      </c>
      <c r="H824" s="34">
        <v>13.754672010739645</v>
      </c>
      <c r="I824" s="34">
        <v>3471.1812642415366</v>
      </c>
      <c r="J824" s="35">
        <v>1202.1406975728264</v>
      </c>
      <c r="K824" s="35">
        <v>120.21406975728264</v>
      </c>
      <c r="L824" s="34">
        <v>613.79706064860022</v>
      </c>
      <c r="M824" s="34">
        <v>49.143840948740639</v>
      </c>
      <c r="N824" s="35">
        <v>16.38128031624688</v>
      </c>
      <c r="O824" s="35">
        <v>54.604267720822932</v>
      </c>
      <c r="P824" s="35">
        <v>239.34870684294052</v>
      </c>
      <c r="Q824" s="34">
        <v>8979.4314778645839</v>
      </c>
      <c r="R824" s="34">
        <v>402.28369394938153</v>
      </c>
      <c r="U824" s="36">
        <v>24.176250033908421</v>
      </c>
      <c r="V824" s="38">
        <v>1.0321313932555487</v>
      </c>
      <c r="W824" s="36">
        <v>37.340494188885984</v>
      </c>
      <c r="X824" s="35">
        <v>4084.9783248901367</v>
      </c>
      <c r="Y824" s="34">
        <v>2148.8264969114275</v>
      </c>
      <c r="Z824" s="35">
        <v>1936.1518279787092</v>
      </c>
      <c r="AA824" s="34">
        <v>734.01113040588291</v>
      </c>
      <c r="AB824" s="34">
        <v>23.227798541386921</v>
      </c>
      <c r="AC824" s="34">
        <v>12.353244860967001</v>
      </c>
      <c r="AD824" s="34">
        <v>12.893572529157003</v>
      </c>
      <c r="AE824" s="39">
        <v>14.168086792822599</v>
      </c>
      <c r="AF824" s="39">
        <v>12.880078902565996</v>
      </c>
      <c r="AG824" s="39">
        <v>2.5760157805131993</v>
      </c>
      <c r="AH824" s="35">
        <v>3437.5781869707926</v>
      </c>
      <c r="AI824" s="35">
        <v>8978.1081036071118</v>
      </c>
      <c r="AJ824" s="35">
        <v>10689.621401837359</v>
      </c>
      <c r="AK824" s="35">
        <v>2319.3855038801257</v>
      </c>
      <c r="AL824" s="35">
        <v>5347.7030604688325</v>
      </c>
      <c r="AM824" s="35">
        <v>9784.1432236773016</v>
      </c>
      <c r="AN824" s="38">
        <v>9.4617707647028496E-2</v>
      </c>
      <c r="AO824" s="38">
        <v>0.10913600903534215</v>
      </c>
      <c r="AP824" s="38">
        <v>3.0233830437811856E-2</v>
      </c>
      <c r="AQ824" s="36">
        <v>22.932559280135763</v>
      </c>
      <c r="AR824" s="36">
        <v>12.876206196227701</v>
      </c>
      <c r="AS824" s="36">
        <v>14.73110248005851</v>
      </c>
      <c r="AT824" s="36">
        <v>17.079635051936517</v>
      </c>
      <c r="AU824" s="36">
        <v>69.913309507275599</v>
      </c>
      <c r="AV824" s="36">
        <v>129.34547229803792</v>
      </c>
      <c r="AW824" s="36">
        <v>154.5516957121163</v>
      </c>
      <c r="AX824" s="36">
        <v>121.81070116501867</v>
      </c>
      <c r="AY824" s="36">
        <v>87.940784150994105</v>
      </c>
      <c r="AZ824" s="40">
        <v>0.9929372326037037</v>
      </c>
      <c r="BA824" s="40">
        <v>0.98978921097462058</v>
      </c>
      <c r="BB824" s="40">
        <v>0.97553708062411393</v>
      </c>
      <c r="BC824" s="40">
        <v>0.99263613788076044</v>
      </c>
      <c r="BD824" s="40">
        <v>0.98692647876728845</v>
      </c>
      <c r="BE824" s="40">
        <v>0.98678009209993711</v>
      </c>
      <c r="BF824" s="36">
        <v>126.82615441039873</v>
      </c>
      <c r="BG824" s="36">
        <v>109.95454301534858</v>
      </c>
      <c r="BH824" s="36">
        <v>396.90637362946353</v>
      </c>
      <c r="BJ824" s="41"/>
      <c r="BK824" s="41"/>
      <c r="BL824" s="35">
        <v>33</v>
      </c>
      <c r="BM824" s="35">
        <v>30</v>
      </c>
      <c r="BN824" s="35">
        <v>6</v>
      </c>
      <c r="BO824" s="35">
        <v>2574</v>
      </c>
      <c r="BP824" s="35">
        <v>1440</v>
      </c>
      <c r="BQ824" s="35">
        <v>144</v>
      </c>
      <c r="BR824" s="35">
        <v>4158</v>
      </c>
      <c r="BS824" s="34">
        <v>129.18040084838867</v>
      </c>
      <c r="BT824" s="35">
        <v>18</v>
      </c>
      <c r="BU824" s="35">
        <v>60</v>
      </c>
      <c r="BV824" s="35">
        <v>263</v>
      </c>
      <c r="BW824" s="35">
        <v>54</v>
      </c>
      <c r="BX824" s="37"/>
      <c r="BY824" s="40">
        <v>0.96999621716287998</v>
      </c>
      <c r="CA824" s="38">
        <v>8.8962143737814206E-2</v>
      </c>
      <c r="CB824" s="38">
        <v>9.7415946146558199E-2</v>
      </c>
      <c r="CC824" s="36">
        <v>48.474615931510925</v>
      </c>
      <c r="CD824" s="36">
        <v>50.539867956421972</v>
      </c>
      <c r="CE824" s="35">
        <v>143.64101284529181</v>
      </c>
      <c r="CF824" s="36">
        <v>53.428166568638403</v>
      </c>
      <c r="CG824" s="42">
        <v>0.96999621716287998</v>
      </c>
      <c r="CH824" s="35">
        <v>3626.6732367176755</v>
      </c>
      <c r="CI824" s="42">
        <v>0.98644933311024785</v>
      </c>
      <c r="CJ824" s="42">
        <v>0.98987207963951762</v>
      </c>
      <c r="CK824" s="43">
        <v>0.84974288433584089</v>
      </c>
      <c r="CM824" s="39"/>
      <c r="CN824" s="35"/>
      <c r="CO824" s="42">
        <v>0.98601792813267986</v>
      </c>
      <c r="CQ824" s="37">
        <v>1.0321313932555487</v>
      </c>
    </row>
    <row r="825" spans="1:95" ht="11.25" customHeight="1">
      <c r="A825" s="33">
        <v>43905</v>
      </c>
      <c r="B825" s="34">
        <v>191.30727450052896</v>
      </c>
      <c r="C825" s="35">
        <v>168.14593879381815</v>
      </c>
      <c r="D825" s="35">
        <v>168.14593879381815</v>
      </c>
      <c r="E825" s="35">
        <v>155.720419605573</v>
      </c>
      <c r="F825" s="34">
        <v>142.75449053446451</v>
      </c>
      <c r="G825" s="36">
        <v>13.860633730888367</v>
      </c>
      <c r="H825" s="34">
        <v>13.860633730888367</v>
      </c>
      <c r="I825" s="34">
        <v>3471.7129516601563</v>
      </c>
      <c r="J825" s="35">
        <v>1202.3248317437772</v>
      </c>
      <c r="K825" s="35">
        <v>120.23248317437771</v>
      </c>
      <c r="L825" s="34">
        <v>612.61079661051429</v>
      </c>
      <c r="M825" s="34">
        <v>48.78363561630249</v>
      </c>
      <c r="N825" s="35">
        <v>16.26121187210083</v>
      </c>
      <c r="O825" s="35">
        <v>54.204039573669434</v>
      </c>
      <c r="P825" s="35">
        <v>237.59437346458435</v>
      </c>
      <c r="Q825" s="34">
        <v>8977.2754313151036</v>
      </c>
      <c r="R825" s="34">
        <v>400.94734446207684</v>
      </c>
      <c r="U825" s="36">
        <v>24.316814917105212</v>
      </c>
      <c r="V825" s="38">
        <v>1.026563599534184</v>
      </c>
      <c r="W825" s="36">
        <v>37.066802819569908</v>
      </c>
      <c r="X825" s="35">
        <v>4084.3237482706704</v>
      </c>
      <c r="Y825" s="34">
        <v>2149.1556367420017</v>
      </c>
      <c r="Z825" s="35">
        <v>1935.1681115286692</v>
      </c>
      <c r="AA825" s="34">
        <v>732.84327978489205</v>
      </c>
      <c r="AB825" s="34">
        <v>23.161335706710815</v>
      </c>
      <c r="AC825" s="34">
        <v>12.425519188245138</v>
      </c>
      <c r="AD825" s="34">
        <v>12.933902223904928</v>
      </c>
      <c r="AE825" s="39">
        <v>14.170256945551658</v>
      </c>
      <c r="AF825" s="39">
        <v>12.882051768683327</v>
      </c>
      <c r="AG825" s="39">
        <v>2.5764103537366649</v>
      </c>
      <c r="AH825" s="35">
        <v>3433.6711772726671</v>
      </c>
      <c r="AI825" s="35">
        <v>8978.1270927451114</v>
      </c>
      <c r="AJ825" s="35">
        <v>10693.565277838237</v>
      </c>
      <c r="AK825" s="35">
        <v>2316.2590981183016</v>
      </c>
      <c r="AL825" s="35">
        <v>5344.1887727223375</v>
      </c>
      <c r="AM825" s="35">
        <v>9785.9060934804329</v>
      </c>
      <c r="AN825" s="38">
        <v>9.4234945082691743E-2</v>
      </c>
      <c r="AO825" s="38">
        <v>0.10873179049254895</v>
      </c>
      <c r="AP825" s="38">
        <v>3.0180192355724854E-2</v>
      </c>
      <c r="AQ825" s="36">
        <v>22.876277223717839</v>
      </c>
      <c r="AR825" s="36">
        <v>12.967210122619035</v>
      </c>
      <c r="AS825" s="36">
        <v>14.815979741729031</v>
      </c>
      <c r="AT825" s="36">
        <v>16.888335305543567</v>
      </c>
      <c r="AU825" s="36">
        <v>69.082462669232555</v>
      </c>
      <c r="AV825" s="36">
        <v>127.70133707163231</v>
      </c>
      <c r="AW825" s="36">
        <v>154.36598348505419</v>
      </c>
      <c r="AX825" s="36">
        <v>121.62262180306388</v>
      </c>
      <c r="AY825" s="36">
        <v>87.635262739051157</v>
      </c>
      <c r="AZ825" s="40">
        <v>0.99297953675160466</v>
      </c>
      <c r="BA825" s="40">
        <v>0.9898573868029632</v>
      </c>
      <c r="BB825" s="40">
        <v>0.97572075889601328</v>
      </c>
      <c r="BC825" s="40">
        <v>0.99270878835650844</v>
      </c>
      <c r="BD825" s="40">
        <v>0.98707334908866962</v>
      </c>
      <c r="BE825" s="40">
        <v>0.98695048410931419</v>
      </c>
      <c r="BF825" s="36">
        <v>127.34129562520492</v>
      </c>
      <c r="BG825" s="36">
        <v>110.36330723186539</v>
      </c>
      <c r="BH825" s="36">
        <v>397.61177989058547</v>
      </c>
      <c r="BJ825" s="41"/>
      <c r="BK825" s="41"/>
      <c r="BL825" s="35">
        <v>33</v>
      </c>
      <c r="BM825" s="35">
        <v>30</v>
      </c>
      <c r="BN825" s="35">
        <v>6</v>
      </c>
      <c r="BO825" s="35">
        <v>2574</v>
      </c>
      <c r="BP825" s="35">
        <v>1440</v>
      </c>
      <c r="BQ825" s="35">
        <v>144</v>
      </c>
      <c r="BR825" s="35">
        <v>4158</v>
      </c>
      <c r="BS825" s="34">
        <v>128.95382436116537</v>
      </c>
      <c r="BT825" s="35">
        <v>18</v>
      </c>
      <c r="BU825" s="35">
        <v>60</v>
      </c>
      <c r="BV825" s="35">
        <v>263</v>
      </c>
      <c r="BW825" s="35">
        <v>54</v>
      </c>
      <c r="BX825" s="37"/>
      <c r="BY825" s="40">
        <v>0.97017099681569563</v>
      </c>
      <c r="CA825" s="38">
        <v>8.8625175177531351E-2</v>
      </c>
      <c r="CB825" s="38">
        <v>9.7037151190799309E-2</v>
      </c>
      <c r="CC825" s="36">
        <v>48.520757118860885</v>
      </c>
      <c r="CD825" s="36">
        <v>50.659467088065902</v>
      </c>
      <c r="CE825" s="35">
        <v>143.41504862940369</v>
      </c>
      <c r="CF825" s="36">
        <v>52.803545223456979</v>
      </c>
      <c r="CG825" s="42">
        <v>0.97017099681569563</v>
      </c>
      <c r="CH825" s="35">
        <v>3623.5818250932798</v>
      </c>
      <c r="CI825" s="42">
        <v>0.98653717841322741</v>
      </c>
      <c r="CJ825" s="42">
        <v>0.98998411911124906</v>
      </c>
      <c r="CK825" s="43">
        <v>0.85000924648299547</v>
      </c>
      <c r="CM825" s="39"/>
      <c r="CN825" s="35"/>
      <c r="CO825" s="42">
        <v>0.98618139061135146</v>
      </c>
      <c r="CQ825" s="37">
        <v>1.026563599534184</v>
      </c>
    </row>
    <row r="826" spans="1:95" ht="11.25" customHeight="1">
      <c r="A826" s="33">
        <v>43904</v>
      </c>
      <c r="B826" s="34">
        <v>193.32908312479654</v>
      </c>
      <c r="C826" s="35">
        <v>170.09485379854837</v>
      </c>
      <c r="D826" s="35">
        <v>170.09485379854837</v>
      </c>
      <c r="E826" s="35">
        <v>157.66799902915955</v>
      </c>
      <c r="F826" s="34">
        <v>144.75328127543131</v>
      </c>
      <c r="G826" s="36">
        <v>13.904608209927877</v>
      </c>
      <c r="H826" s="34">
        <v>13.904608209927877</v>
      </c>
      <c r="I826" s="34">
        <v>3466.6227722167969</v>
      </c>
      <c r="J826" s="35">
        <v>1200.5619990361201</v>
      </c>
      <c r="K826" s="35">
        <v>120.05619990361201</v>
      </c>
      <c r="L826" s="34">
        <v>611.03580983479821</v>
      </c>
      <c r="M826" s="34">
        <v>50.860422611236572</v>
      </c>
      <c r="N826" s="35">
        <v>16.953474203745522</v>
      </c>
      <c r="O826" s="35">
        <v>56.511580679151749</v>
      </c>
      <c r="P826" s="35">
        <v>247.70909531028181</v>
      </c>
      <c r="Q826" s="34">
        <v>9301.2765706380214</v>
      </c>
      <c r="R826" s="34">
        <v>405.36881891886395</v>
      </c>
      <c r="U826" s="36">
        <v>24.090403980678982</v>
      </c>
      <c r="V826" s="38">
        <v>1.0355492164415847</v>
      </c>
      <c r="W826" s="36">
        <v>38.644787999783567</v>
      </c>
      <c r="X826" s="35">
        <v>4077.6585820515952</v>
      </c>
      <c r="Y826" s="34">
        <v>2146.0045732770645</v>
      </c>
      <c r="Z826" s="35">
        <v>1931.6540087745304</v>
      </c>
      <c r="AA826" s="34">
        <v>731.09200973841018</v>
      </c>
      <c r="AB826" s="34">
        <v>23.234229326248169</v>
      </c>
      <c r="AC826" s="34">
        <v>12.426854769388834</v>
      </c>
      <c r="AD826" s="34">
        <v>12.925507267316183</v>
      </c>
      <c r="AE826" s="39">
        <v>14.1494807029257</v>
      </c>
      <c r="AF826" s="39">
        <v>12.863164275387001</v>
      </c>
      <c r="AG826" s="39">
        <v>2.5726328550774</v>
      </c>
      <c r="AH826" s="35">
        <v>3536.2583952256841</v>
      </c>
      <c r="AI826" s="35">
        <v>9250.5210819514632</v>
      </c>
      <c r="AJ826" s="35">
        <v>11019.391871791175</v>
      </c>
      <c r="AK826" s="35">
        <v>2385.3036037155075</v>
      </c>
      <c r="AL826" s="35">
        <v>5504.8977812809217</v>
      </c>
      <c r="AM826" s="35">
        <v>10083.42385934427</v>
      </c>
      <c r="AN826" s="38">
        <v>9.3946887984829155E-2</v>
      </c>
      <c r="AO826" s="38">
        <v>0.10853018233137586</v>
      </c>
      <c r="AP826" s="38">
        <v>3.0229941882282049E-2</v>
      </c>
      <c r="AQ826" s="36">
        <v>23.006607051314518</v>
      </c>
      <c r="AR826" s="36">
        <v>13.00708954423782</v>
      </c>
      <c r="AS826" s="36">
        <v>14.861440214010273</v>
      </c>
      <c r="AT826" s="36">
        <v>17.22200765203274</v>
      </c>
      <c r="AU826" s="36">
        <v>70.429369936745516</v>
      </c>
      <c r="AV826" s="36">
        <v>130.14932681741385</v>
      </c>
      <c r="AW826" s="36">
        <v>155.96560960418574</v>
      </c>
      <c r="AX826" s="36">
        <v>122.73488720091721</v>
      </c>
      <c r="AY826" s="36">
        <v>88.127458122197595</v>
      </c>
      <c r="AZ826" s="40">
        <v>0.99289252983253895</v>
      </c>
      <c r="BA826" s="40">
        <v>0.98973430880563917</v>
      </c>
      <c r="BB826" s="40">
        <v>0.97543402927759204</v>
      </c>
      <c r="BC826" s="40">
        <v>0.99277995152264631</v>
      </c>
      <c r="BD826" s="40">
        <v>0.98720605309398546</v>
      </c>
      <c r="BE826" s="40">
        <v>0.98709274462395968</v>
      </c>
      <c r="BF826" s="36">
        <v>127.73174564268481</v>
      </c>
      <c r="BG826" s="36">
        <v>110.56832064798645</v>
      </c>
      <c r="BH826" s="36">
        <v>396.95742872179562</v>
      </c>
      <c r="BJ826" s="41"/>
      <c r="BK826" s="41"/>
      <c r="BL826" s="35">
        <v>33</v>
      </c>
      <c r="BM826" s="35">
        <v>30</v>
      </c>
      <c r="BN826" s="35">
        <v>6</v>
      </c>
      <c r="BO826" s="35">
        <v>2574</v>
      </c>
      <c r="BP826" s="35">
        <v>1440</v>
      </c>
      <c r="BQ826" s="35">
        <v>144</v>
      </c>
      <c r="BR826" s="35">
        <v>4158</v>
      </c>
      <c r="BS826" s="34">
        <v>130.95076942443848</v>
      </c>
      <c r="BT826" s="35">
        <v>18</v>
      </c>
      <c r="BU826" s="35">
        <v>60</v>
      </c>
      <c r="BV826" s="35">
        <v>263</v>
      </c>
      <c r="BW826" s="35">
        <v>54</v>
      </c>
      <c r="BX826" s="37"/>
      <c r="BY826" s="40">
        <v>0.96979975264938945</v>
      </c>
      <c r="CA826" s="38">
        <v>8.8418830799316561E-2</v>
      </c>
      <c r="CB826" s="38">
        <v>9.6790732049345865E-2</v>
      </c>
      <c r="CC826" s="36">
        <v>48.586591362953186</v>
      </c>
      <c r="CD826" s="36">
        <v>50.875136809562612</v>
      </c>
      <c r="CE826" s="35">
        <v>144.71729888964182</v>
      </c>
      <c r="CF826" s="36">
        <v>53.836884566289342</v>
      </c>
      <c r="CG826" s="42">
        <v>0.96979975264938945</v>
      </c>
      <c r="CH826" s="35">
        <v>3732.2841069634001</v>
      </c>
      <c r="CI826" s="42">
        <v>0.98637284270070835</v>
      </c>
      <c r="CJ826" s="42">
        <v>0.99008635092168495</v>
      </c>
      <c r="CK826" s="43">
        <v>0.85015032584523853</v>
      </c>
      <c r="CM826" s="39"/>
      <c r="CN826" s="35"/>
      <c r="CO826" s="42">
        <v>0.98591096723950977</v>
      </c>
      <c r="CQ826" s="37">
        <v>1.0355492164415847</v>
      </c>
    </row>
    <row r="827" spans="1:95" ht="11.25" customHeight="1">
      <c r="A827" s="33">
        <v>43903</v>
      </c>
      <c r="B827" s="34">
        <v>192.74450302124023</v>
      </c>
      <c r="C827" s="35">
        <v>169.55764110883078</v>
      </c>
      <c r="D827" s="35">
        <v>169.55764110883078</v>
      </c>
      <c r="E827" s="35">
        <v>157.07823304335278</v>
      </c>
      <c r="F827" s="34">
        <v>144.3215357462565</v>
      </c>
      <c r="G827" s="36">
        <v>13.960911711057028</v>
      </c>
      <c r="H827" s="34">
        <v>13.960911711057028</v>
      </c>
      <c r="I827" s="34">
        <v>3462.6136779785156</v>
      </c>
      <c r="J827" s="35">
        <v>1199.1735681310877</v>
      </c>
      <c r="K827" s="35">
        <v>119.91735681310877</v>
      </c>
      <c r="L827" s="34">
        <v>610.7857767740885</v>
      </c>
      <c r="M827" s="34">
        <v>49.335888226826988</v>
      </c>
      <c r="N827" s="35">
        <v>16.445296075608994</v>
      </c>
      <c r="O827" s="35">
        <v>54.817653585363324</v>
      </c>
      <c r="P827" s="35">
        <v>240.28404821584255</v>
      </c>
      <c r="Q827" s="34">
        <v>9071.9755859375</v>
      </c>
      <c r="R827" s="34">
        <v>403.94905726114911</v>
      </c>
      <c r="U827" s="36">
        <v>24.01032165244774</v>
      </c>
      <c r="V827" s="38">
        <v>1.0387495585967366</v>
      </c>
      <c r="W827" s="36">
        <v>37.486415633627239</v>
      </c>
      <c r="X827" s="35">
        <v>4073.399454752604</v>
      </c>
      <c r="Y827" s="34">
        <v>2143.5227530343191</v>
      </c>
      <c r="Z827" s="35">
        <v>1929.8767017182849</v>
      </c>
      <c r="AA827" s="34">
        <v>730.70313358719727</v>
      </c>
      <c r="AB827" s="34">
        <v>23.186861912409466</v>
      </c>
      <c r="AC827" s="34">
        <v>12.479408065478006</v>
      </c>
      <c r="AD827" s="34">
        <v>12.888122161229452</v>
      </c>
      <c r="AE827" s="39">
        <v>14.133117052973532</v>
      </c>
      <c r="AF827" s="39">
        <v>12.848288229975939</v>
      </c>
      <c r="AG827" s="39">
        <v>2.5696576459951879</v>
      </c>
      <c r="AH827" s="35">
        <v>3453.3524455327615</v>
      </c>
      <c r="AI827" s="35">
        <v>9030.7653585853222</v>
      </c>
      <c r="AJ827" s="35">
        <v>10756.626247851629</v>
      </c>
      <c r="AK827" s="35">
        <v>2329.4961226875953</v>
      </c>
      <c r="AL827" s="35">
        <v>5375.115856731064</v>
      </c>
      <c r="AM827" s="35">
        <v>9843.4425483206978</v>
      </c>
      <c r="AN827" s="38">
        <v>9.4334316125029932E-2</v>
      </c>
      <c r="AO827" s="38">
        <v>0.10872140142890901</v>
      </c>
      <c r="AP827" s="38">
        <v>3.0084930905429318E-2</v>
      </c>
      <c r="AQ827" s="36">
        <v>22.994342170031519</v>
      </c>
      <c r="AR827" s="36">
        <v>13.078052195897785</v>
      </c>
      <c r="AS827" s="36">
        <v>14.829043320878471</v>
      </c>
      <c r="AT827" s="36">
        <v>17.139020560039206</v>
      </c>
      <c r="AU827" s="36">
        <v>70.102867410061421</v>
      </c>
      <c r="AV827" s="36">
        <v>129.57567742745161</v>
      </c>
      <c r="AW827" s="36">
        <v>155.62490622091855</v>
      </c>
      <c r="AX827" s="36">
        <v>122.75553434930625</v>
      </c>
      <c r="AY827" s="36">
        <v>88.723180183223363</v>
      </c>
      <c r="AZ827" s="40">
        <v>0.99294040633274994</v>
      </c>
      <c r="BA827" s="40">
        <v>0.98980158659897211</v>
      </c>
      <c r="BB827" s="40">
        <v>0.97558942950737948</v>
      </c>
      <c r="BC827" s="40">
        <v>0.99264260610132915</v>
      </c>
      <c r="BD827" s="40">
        <v>0.9869578871826038</v>
      </c>
      <c r="BE827" s="40">
        <v>0.98683634543592091</v>
      </c>
      <c r="BF827" s="36">
        <v>127.20715528477778</v>
      </c>
      <c r="BG827" s="36">
        <v>110.37385319068561</v>
      </c>
      <c r="BH827" s="36">
        <v>398.87078477000603</v>
      </c>
      <c r="BJ827" s="41"/>
      <c r="BK827" s="41"/>
      <c r="BL827" s="35">
        <v>33</v>
      </c>
      <c r="BM827" s="35">
        <v>30</v>
      </c>
      <c r="BN827" s="35">
        <v>6</v>
      </c>
      <c r="BO827" s="35">
        <v>2574</v>
      </c>
      <c r="BP827" s="35">
        <v>1440</v>
      </c>
      <c r="BQ827" s="35">
        <v>144</v>
      </c>
      <c r="BR827" s="35">
        <v>4158</v>
      </c>
      <c r="BS827" s="34">
        <v>130.33234628041586</v>
      </c>
      <c r="BT827" s="35">
        <v>18</v>
      </c>
      <c r="BU827" s="35">
        <v>60</v>
      </c>
      <c r="BV827" s="35">
        <v>263</v>
      </c>
      <c r="BW827" s="35">
        <v>54</v>
      </c>
      <c r="BX827" s="37"/>
      <c r="BY827" s="40">
        <v>0.9700043402237013</v>
      </c>
      <c r="CA827" s="38">
        <v>8.865828178713514E-2</v>
      </c>
      <c r="CB827" s="38">
        <v>9.7091769555997562E-2</v>
      </c>
      <c r="CC827" s="36">
        <v>48.554392139116928</v>
      </c>
      <c r="CD827" s="36">
        <v>50.901437686807775</v>
      </c>
      <c r="CE827" s="35">
        <v>144.61636129372036</v>
      </c>
      <c r="CF827" s="36">
        <v>53.584558732185165</v>
      </c>
      <c r="CG827" s="42">
        <v>0.9700043402237013</v>
      </c>
      <c r="CH827" s="35">
        <v>3644.4794565773886</v>
      </c>
      <c r="CI827" s="42">
        <v>0.98646284364759196</v>
      </c>
      <c r="CJ827" s="42">
        <v>0.98989449434087173</v>
      </c>
      <c r="CK827" s="43">
        <v>0.8500550256465863</v>
      </c>
      <c r="CM827" s="39"/>
      <c r="CN827" s="35"/>
      <c r="CO827" s="42">
        <v>0.98597700053567194</v>
      </c>
      <c r="CQ827" s="37">
        <v>1.0387495585967366</v>
      </c>
    </row>
    <row r="828" spans="1:95" ht="11.25" customHeight="1">
      <c r="A828" s="33">
        <v>43902</v>
      </c>
      <c r="B828" s="34">
        <v>191.97646649678549</v>
      </c>
      <c r="C828" s="35">
        <v>168.95047410329184</v>
      </c>
      <c r="D828" s="35">
        <v>168.95047410329184</v>
      </c>
      <c r="E828" s="35">
        <v>156.77657361825308</v>
      </c>
      <c r="F828" s="34">
        <v>143.95577875773111</v>
      </c>
      <c r="G828" s="36">
        <v>14.232699155807495</v>
      </c>
      <c r="H828" s="34">
        <v>14.232699155807495</v>
      </c>
      <c r="I828" s="34">
        <v>3469.5730082194009</v>
      </c>
      <c r="J828" s="35">
        <v>1168.6982764528509</v>
      </c>
      <c r="K828" s="35">
        <v>116.86982764528508</v>
      </c>
      <c r="L828" s="34">
        <v>612.7298685709635</v>
      </c>
      <c r="M828" s="34">
        <v>57.407445748647056</v>
      </c>
      <c r="N828" s="35">
        <v>18.202360847131995</v>
      </c>
      <c r="O828" s="35">
        <v>64.408353766774752</v>
      </c>
      <c r="P828" s="35">
        <v>268.60150429549901</v>
      </c>
      <c r="Q828" s="34">
        <v>9844.426513671875</v>
      </c>
      <c r="R828" s="34">
        <v>403.1132532755534</v>
      </c>
      <c r="U828" s="36">
        <v>24.689752614056626</v>
      </c>
      <c r="V828" s="38">
        <v>1.011961660909821</v>
      </c>
      <c r="W828" s="36">
        <v>42.200982241482969</v>
      </c>
      <c r="X828" s="35">
        <v>4082.3028767903643</v>
      </c>
      <c r="Y828" s="34">
        <v>2184.0049041212651</v>
      </c>
      <c r="Z828" s="35">
        <v>1898.2979726690996</v>
      </c>
      <c r="AA828" s="34">
        <v>729.59969621624862</v>
      </c>
      <c r="AB828" s="34">
        <v>23.025992393493652</v>
      </c>
      <c r="AC828" s="34">
        <v>12.173900485038757</v>
      </c>
      <c r="AD828" s="34">
        <v>12.863701780637106</v>
      </c>
      <c r="AE828" s="39">
        <v>14.400032334865482</v>
      </c>
      <c r="AF828" s="39">
        <v>12.521767247709118</v>
      </c>
      <c r="AG828" s="39">
        <v>2.5043534495418234</v>
      </c>
      <c r="AH828" s="35">
        <v>3803.3956975268388</v>
      </c>
      <c r="AI828" s="35">
        <v>9792.6362180385768</v>
      </c>
      <c r="AJ828" s="35">
        <v>11609.215354418568</v>
      </c>
      <c r="AK828" s="35">
        <v>2539.1332351871752</v>
      </c>
      <c r="AL828" s="35">
        <v>5881.2480140402395</v>
      </c>
      <c r="AM828" s="35">
        <v>10649.454703251991</v>
      </c>
      <c r="AN828" s="38">
        <v>9.4855490361201333E-2</v>
      </c>
      <c r="AO828" s="38">
        <v>0.10599670407040929</v>
      </c>
      <c r="AP828" s="38">
        <v>3.0088251392717171E-2</v>
      </c>
      <c r="AQ828" s="36">
        <v>22.96479781969763</v>
      </c>
      <c r="AR828" s="36">
        <v>12.996625235223473</v>
      </c>
      <c r="AS828" s="36">
        <v>14.7870434873725</v>
      </c>
      <c r="AT828" s="36">
        <v>17.27536542796075</v>
      </c>
      <c r="AU828" s="36">
        <v>71.47422217727005</v>
      </c>
      <c r="AV828" s="36">
        <v>127.11599223935931</v>
      </c>
      <c r="AW828" s="36">
        <v>153.62611677253096</v>
      </c>
      <c r="AX828" s="36">
        <v>119.54662640359766</v>
      </c>
      <c r="AY828" s="36">
        <v>84.229211037402138</v>
      </c>
      <c r="AZ828" s="40">
        <v>0.99283126990152215</v>
      </c>
      <c r="BA828" s="40">
        <v>0.98904852276030297</v>
      </c>
      <c r="BB828" s="40">
        <v>0.97477791006393255</v>
      </c>
      <c r="BC828" s="40">
        <v>0.9931963533112167</v>
      </c>
      <c r="BD828" s="40">
        <v>0.98784709945803328</v>
      </c>
      <c r="BE828" s="40">
        <v>0.9880636149191242</v>
      </c>
      <c r="BF828" s="36">
        <v>126.50822798242947</v>
      </c>
      <c r="BG828" s="36">
        <v>113.21106731798839</v>
      </c>
      <c r="BH828" s="36">
        <v>398.82676608134784</v>
      </c>
      <c r="BJ828" s="41"/>
      <c r="BK828" s="41"/>
      <c r="BL828" s="35">
        <v>34.5</v>
      </c>
      <c r="BM828" s="35">
        <v>30</v>
      </c>
      <c r="BN828" s="35">
        <v>6</v>
      </c>
      <c r="BO828" s="35">
        <v>2691</v>
      </c>
      <c r="BP828" s="35">
        <v>1440</v>
      </c>
      <c r="BQ828" s="35">
        <v>144</v>
      </c>
      <c r="BR828" s="35">
        <v>4275</v>
      </c>
      <c r="BS828" s="34">
        <v>129.68526268005371</v>
      </c>
      <c r="BT828" s="35">
        <v>19.5</v>
      </c>
      <c r="BU828" s="35">
        <v>69</v>
      </c>
      <c r="BV828" s="35">
        <v>287.75</v>
      </c>
      <c r="BW828" s="35">
        <v>61.5</v>
      </c>
      <c r="BX828" s="37"/>
      <c r="BY828" s="40">
        <v>0.9677185647585147</v>
      </c>
      <c r="CA828" s="38">
        <v>8.8057920513190405E-2</v>
      </c>
      <c r="CB828" s="38">
        <v>9.6426686929575067E-2</v>
      </c>
      <c r="CC828" s="36">
        <v>48.063594659169517</v>
      </c>
      <c r="CD828" s="36">
        <v>50.748466542293599</v>
      </c>
      <c r="CE828" s="35">
        <v>141.91855198604361</v>
      </c>
      <c r="CF828" s="36">
        <v>56.327466708384478</v>
      </c>
      <c r="CG828" s="42">
        <v>0.9677185647585147</v>
      </c>
      <c r="CH828" s="35">
        <v>3938.0879890935485</v>
      </c>
      <c r="CI828" s="42">
        <v>0.98542250810351728</v>
      </c>
      <c r="CJ828" s="42">
        <v>0.99066335393546323</v>
      </c>
      <c r="CK828" s="43">
        <v>0.84990582838559225</v>
      </c>
      <c r="CM828" s="39"/>
      <c r="CN828" s="35"/>
      <c r="CO828" s="42">
        <v>0.98525918559063919</v>
      </c>
      <c r="CQ828" s="37">
        <v>1.011961660909821</v>
      </c>
    </row>
    <row r="829" spans="1:95" ht="11.25" customHeight="1">
      <c r="A829" s="33">
        <v>43901</v>
      </c>
      <c r="B829" s="34">
        <v>192.11999130249023</v>
      </c>
      <c r="C829" s="35">
        <v>169.23372785250345</v>
      </c>
      <c r="D829" s="35">
        <v>169.23372785250345</v>
      </c>
      <c r="E829" s="35">
        <v>157.17765752474466</v>
      </c>
      <c r="F829" s="34">
        <v>144.41618474324545</v>
      </c>
      <c r="G829" s="36">
        <v>14.407914956410727</v>
      </c>
      <c r="H829" s="34">
        <v>14.407914956410727</v>
      </c>
      <c r="I829" s="34">
        <v>3470.4302673339844</v>
      </c>
      <c r="J829" s="35">
        <v>1158.4190043952103</v>
      </c>
      <c r="K829" s="35">
        <v>115.84190043952104</v>
      </c>
      <c r="L829" s="34">
        <v>612.34748586018884</v>
      </c>
      <c r="M829" s="34">
        <v>59.953060626983643</v>
      </c>
      <c r="N829" s="35">
        <v>18.735331445932388</v>
      </c>
      <c r="O829" s="35">
        <v>67.447193205356598</v>
      </c>
      <c r="P829" s="35">
        <v>277.28290539979935</v>
      </c>
      <c r="Q829" s="34">
        <v>10129.726196289063</v>
      </c>
      <c r="R829" s="34">
        <v>403.61907577514648</v>
      </c>
      <c r="U829" s="36">
        <v>24.924793243408203</v>
      </c>
      <c r="V829" s="38">
        <v>1.0028842867129941</v>
      </c>
      <c r="W829" s="36">
        <v>43.625440760472884</v>
      </c>
      <c r="X829" s="35">
        <v>4082.7777531941733</v>
      </c>
      <c r="Y829" s="34">
        <v>2196.1693624992531</v>
      </c>
      <c r="Z829" s="35">
        <v>1886.6083906949202</v>
      </c>
      <c r="AA829" s="34">
        <v>728.18938629970989</v>
      </c>
      <c r="AB829" s="34">
        <v>22.886263449986775</v>
      </c>
      <c r="AC829" s="34">
        <v>12.056070327758789</v>
      </c>
      <c r="AD829" s="34">
        <v>12.831300139427185</v>
      </c>
      <c r="AE829" s="39">
        <v>14.48023755494013</v>
      </c>
      <c r="AF829" s="39">
        <v>12.411632189948682</v>
      </c>
      <c r="AG829" s="39">
        <v>2.4823264379897365</v>
      </c>
      <c r="AH829" s="35">
        <v>3929.3605632342028</v>
      </c>
      <c r="AI829" s="35">
        <v>10072.973647053672</v>
      </c>
      <c r="AJ829" s="35">
        <v>11926.09047668673</v>
      </c>
      <c r="AK829" s="35">
        <v>2614.0137284256166</v>
      </c>
      <c r="AL829" s="35">
        <v>6064.853946216137</v>
      </c>
      <c r="AM829" s="35">
        <v>10947.4248411276</v>
      </c>
      <c r="AN829" s="38">
        <v>9.473390886892076E-2</v>
      </c>
      <c r="AO829" s="38">
        <v>0.1047668794936704</v>
      </c>
      <c r="AP829" s="38">
        <v>2.9979976518229316E-2</v>
      </c>
      <c r="AQ829" s="36">
        <v>22.889793771238885</v>
      </c>
      <c r="AR829" s="36">
        <v>12.967675529784426</v>
      </c>
      <c r="AS829" s="36">
        <v>14.779394375258908</v>
      </c>
      <c r="AT829" s="36">
        <v>17.212244903240929</v>
      </c>
      <c r="AU829" s="36">
        <v>71.296843905942524</v>
      </c>
      <c r="AV829" s="36">
        <v>125.39501835906655</v>
      </c>
      <c r="AW829" s="36">
        <v>153.29255263618768</v>
      </c>
      <c r="AX829" s="36">
        <v>118.81074396715944</v>
      </c>
      <c r="AY829" s="36">
        <v>83.038296498945328</v>
      </c>
      <c r="AZ829" s="40">
        <v>0.9928327341045694</v>
      </c>
      <c r="BA829" s="40">
        <v>0.98887900783704163</v>
      </c>
      <c r="BB829" s="40">
        <v>0.97467140360186855</v>
      </c>
      <c r="BC829" s="40">
        <v>0.99341539613351326</v>
      </c>
      <c r="BD829" s="40">
        <v>0.98824426036666158</v>
      </c>
      <c r="BE829" s="40">
        <v>0.98854570639407557</v>
      </c>
      <c r="BF829" s="36">
        <v>126.67058863372654</v>
      </c>
      <c r="BG829" s="36">
        <v>114.5400154895803</v>
      </c>
      <c r="BH829" s="36">
        <v>400.26715807143489</v>
      </c>
      <c r="BJ829" s="41"/>
      <c r="BK829" s="41"/>
      <c r="BL829" s="35">
        <v>35</v>
      </c>
      <c r="BM829" s="35">
        <v>30</v>
      </c>
      <c r="BN829" s="35">
        <v>6</v>
      </c>
      <c r="BO829" s="35">
        <v>2730</v>
      </c>
      <c r="BP829" s="35">
        <v>1440</v>
      </c>
      <c r="BQ829" s="35">
        <v>144</v>
      </c>
      <c r="BR829" s="35">
        <v>4314</v>
      </c>
      <c r="BS829" s="34">
        <v>129.89486980438232</v>
      </c>
      <c r="BT829" s="35">
        <v>20</v>
      </c>
      <c r="BU829" s="35">
        <v>72</v>
      </c>
      <c r="BV829" s="35">
        <v>296</v>
      </c>
      <c r="BW829" s="35">
        <v>64</v>
      </c>
      <c r="BX829" s="37"/>
      <c r="BY829" s="40">
        <v>0.96716329164462189</v>
      </c>
      <c r="CA829" s="38">
        <v>8.7583830292730022E-2</v>
      </c>
      <c r="CB829" s="38">
        <v>9.5921417316102014E-2</v>
      </c>
      <c r="CC829" s="36">
        <v>47.773633917172745</v>
      </c>
      <c r="CD829" s="36">
        <v>50.636863676282225</v>
      </c>
      <c r="CE829" s="35">
        <v>141.31769919554179</v>
      </c>
      <c r="CF829" s="36">
        <v>56.78389795718423</v>
      </c>
      <c r="CG829" s="42">
        <v>0.96716329164462189</v>
      </c>
      <c r="CH829" s="35">
        <v>4044.0603473054116</v>
      </c>
      <c r="CI829" s="42">
        <v>0.98517503314041033</v>
      </c>
      <c r="CJ829" s="42">
        <v>0.99098148232981065</v>
      </c>
      <c r="CK829" s="43">
        <v>0.85001694364060909</v>
      </c>
      <c r="CM829" s="39"/>
      <c r="CN829" s="35"/>
      <c r="CO829" s="42">
        <v>0.9851397382104824</v>
      </c>
      <c r="CQ829" s="37">
        <v>1.0028842867129941</v>
      </c>
    </row>
    <row r="830" spans="1:95" ht="11.25" customHeight="1">
      <c r="A830" s="33">
        <v>43900</v>
      </c>
      <c r="B830" s="34">
        <v>190.49195957183838</v>
      </c>
      <c r="C830" s="35">
        <v>167.58935225009918</v>
      </c>
      <c r="D830" s="35">
        <v>167.58935225009918</v>
      </c>
      <c r="E830" s="35">
        <v>155.3959823846817</v>
      </c>
      <c r="F830" s="34">
        <v>142.52052879333496</v>
      </c>
      <c r="G830" s="36">
        <v>13.965010225772858</v>
      </c>
      <c r="H830" s="34">
        <v>13.965010225772858</v>
      </c>
      <c r="I830" s="34">
        <v>3453.9075012207031</v>
      </c>
      <c r="J830" s="35">
        <v>1152.9037556230442</v>
      </c>
      <c r="K830" s="35">
        <v>115.29037556230442</v>
      </c>
      <c r="L830" s="34">
        <v>609.20061874389648</v>
      </c>
      <c r="M830" s="34">
        <v>55.704189538955688</v>
      </c>
      <c r="N830" s="35">
        <v>17.407559230923653</v>
      </c>
      <c r="O830" s="35">
        <v>62.66721323132515</v>
      </c>
      <c r="P830" s="35">
        <v>257.63187661767006</v>
      </c>
      <c r="Q830" s="34">
        <v>9573.6761474609375</v>
      </c>
      <c r="R830" s="34">
        <v>394.81132507324219</v>
      </c>
      <c r="U830" s="36">
        <v>24.59507390072471</v>
      </c>
      <c r="V830" s="38">
        <v>1.0156454518347784</v>
      </c>
      <c r="W830" s="36">
        <v>40.533707460935162</v>
      </c>
      <c r="X830" s="35">
        <v>4063.1081199645996</v>
      </c>
      <c r="Y830" s="34">
        <v>2185.7133700353547</v>
      </c>
      <c r="Z830" s="35">
        <v>1877.3947499292451</v>
      </c>
      <c r="AA830" s="34">
        <v>724.49099430620095</v>
      </c>
      <c r="AB830" s="34">
        <v>22.902607321739197</v>
      </c>
      <c r="AC830" s="34">
        <v>12.19336986541748</v>
      </c>
      <c r="AD830" s="34">
        <v>12.764468431472778</v>
      </c>
      <c r="AE830" s="39">
        <v>14.411296945288052</v>
      </c>
      <c r="AF830" s="39">
        <v>12.35254023881833</v>
      </c>
      <c r="AG830" s="39">
        <v>2.4705080477636661</v>
      </c>
      <c r="AH830" s="35">
        <v>3747.4014325166136</v>
      </c>
      <c r="AI830" s="35">
        <v>9611.0270031214386</v>
      </c>
      <c r="AJ830" s="35">
        <v>11381.144110258818</v>
      </c>
      <c r="AK830" s="35">
        <v>2492.6732966710742</v>
      </c>
      <c r="AL830" s="35">
        <v>5785.1524405477521</v>
      </c>
      <c r="AM830" s="35">
        <v>10446.260886925285</v>
      </c>
      <c r="AN830" s="38">
        <v>9.5853527607555805E-2</v>
      </c>
      <c r="AO830" s="38">
        <v>0.10550205563579805</v>
      </c>
      <c r="AP830" s="38">
        <v>2.9853150122691529E-2</v>
      </c>
      <c r="AQ830" s="36">
        <v>23.073400718118283</v>
      </c>
      <c r="AR830" s="36">
        <v>13.213106587088557</v>
      </c>
      <c r="AS830" s="36">
        <v>14.815752815924741</v>
      </c>
      <c r="AT830" s="36">
        <v>16.903444114315811</v>
      </c>
      <c r="AU830" s="36">
        <v>69.99564619180407</v>
      </c>
      <c r="AV830" s="36">
        <v>123.06273711518998</v>
      </c>
      <c r="AW830" s="36">
        <v>152.69931699799517</v>
      </c>
      <c r="AX830" s="36">
        <v>118.91523095503544</v>
      </c>
      <c r="AY830" s="36">
        <v>84.050100311697406</v>
      </c>
      <c r="AZ830" s="40">
        <v>0.99301650992363455</v>
      </c>
      <c r="BA830" s="40">
        <v>0.98916757788574505</v>
      </c>
      <c r="BB830" s="40">
        <v>0.97533740738371499</v>
      </c>
      <c r="BC830" s="40">
        <v>0.99321874866758908</v>
      </c>
      <c r="BD830" s="40">
        <v>0.98790081213742809</v>
      </c>
      <c r="BE830" s="40">
        <v>0.98821944632177272</v>
      </c>
      <c r="BF830" s="36">
        <v>125.19101069634584</v>
      </c>
      <c r="BG830" s="36">
        <v>113.74185960342808</v>
      </c>
      <c r="BH830" s="36">
        <v>401.96762990444819</v>
      </c>
      <c r="BJ830" s="41"/>
      <c r="BK830" s="41"/>
      <c r="BL830" s="35">
        <v>35</v>
      </c>
      <c r="BM830" s="35">
        <v>30</v>
      </c>
      <c r="BN830" s="35">
        <v>6</v>
      </c>
      <c r="BO830" s="35">
        <v>2730</v>
      </c>
      <c r="BP830" s="35">
        <v>1440</v>
      </c>
      <c r="BQ830" s="35">
        <v>144</v>
      </c>
      <c r="BR830" s="35">
        <v>4314</v>
      </c>
      <c r="BS830" s="34">
        <v>128.69356679916382</v>
      </c>
      <c r="BT830" s="35">
        <v>20</v>
      </c>
      <c r="BU830" s="35">
        <v>72</v>
      </c>
      <c r="BV830" s="35">
        <v>296</v>
      </c>
      <c r="BW830" s="35">
        <v>64</v>
      </c>
      <c r="BX830" s="37"/>
      <c r="BY830" s="40">
        <v>0.96800235330907558</v>
      </c>
      <c r="CA830" s="38">
        <v>8.8380996179015042E-2</v>
      </c>
      <c r="CB830" s="38">
        <v>9.6871104335151642E-2</v>
      </c>
      <c r="CC830" s="36">
        <v>47.860445618629456</v>
      </c>
      <c r="CD830" s="36">
        <v>51.102260121131579</v>
      </c>
      <c r="CE830" s="35">
        <v>141.24534008793711</v>
      </c>
      <c r="CF830" s="36">
        <v>55.752966958251129</v>
      </c>
      <c r="CG830" s="42">
        <v>0.96800235330907558</v>
      </c>
      <c r="CH830" s="35">
        <v>3857.1810806717749</v>
      </c>
      <c r="CI830" s="42">
        <v>0.98555831619674594</v>
      </c>
      <c r="CJ830" s="42">
        <v>0.99071712060260686</v>
      </c>
      <c r="CK830" s="43">
        <v>0.85006536849203895</v>
      </c>
      <c r="CM830" s="39"/>
      <c r="CN830" s="35"/>
      <c r="CO830" s="42">
        <v>0.98540953132230136</v>
      </c>
      <c r="CQ830" s="37">
        <v>1.0156454518347784</v>
      </c>
    </row>
    <row r="831" spans="1:95" ht="11.25" customHeight="1">
      <c r="A831" s="33">
        <v>43899</v>
      </c>
      <c r="B831" s="34">
        <v>189.40475908915201</v>
      </c>
      <c r="C831" s="35">
        <v>166.26928615570068</v>
      </c>
      <c r="D831" s="35">
        <v>166.26928615570068</v>
      </c>
      <c r="E831" s="35">
        <v>153.89056237538657</v>
      </c>
      <c r="F831" s="34">
        <v>140.93331400553384</v>
      </c>
      <c r="G831" s="36">
        <v>13.987229228019714</v>
      </c>
      <c r="H831" s="34">
        <v>13.987229228019714</v>
      </c>
      <c r="I831" s="34">
        <v>3468.4066060384116</v>
      </c>
      <c r="J831" s="35">
        <v>1157.7435124467577</v>
      </c>
      <c r="K831" s="35">
        <v>115.77435124467577</v>
      </c>
      <c r="L831" s="34">
        <v>611.67997741699219</v>
      </c>
      <c r="M831" s="34">
        <v>49.558536370595299</v>
      </c>
      <c r="N831" s="35">
        <v>15.487042615811031</v>
      </c>
      <c r="O831" s="35">
        <v>55.753353416919708</v>
      </c>
      <c r="P831" s="35">
        <v>229.20823071400326</v>
      </c>
      <c r="Q831" s="34">
        <v>8848.7615559895839</v>
      </c>
      <c r="R831" s="34">
        <v>395.64623387654621</v>
      </c>
      <c r="U831" s="36">
        <v>24.571473510177043</v>
      </c>
      <c r="V831" s="38">
        <v>1.0165661557196006</v>
      </c>
      <c r="W831" s="36">
        <v>36.061761818346078</v>
      </c>
      <c r="X831" s="35">
        <v>4080.0865834554038</v>
      </c>
      <c r="Y831" s="34">
        <v>2194.8887423469782</v>
      </c>
      <c r="Z831" s="35">
        <v>1885.1978411084256</v>
      </c>
      <c r="AA831" s="34">
        <v>727.454328661668</v>
      </c>
      <c r="AB831" s="34">
        <v>23.135472933451336</v>
      </c>
      <c r="AC831" s="34">
        <v>12.378723780314127</v>
      </c>
      <c r="AD831" s="34">
        <v>12.861419876416525</v>
      </c>
      <c r="AE831" s="39">
        <v>14.471793905584471</v>
      </c>
      <c r="AF831" s="39">
        <v>12.404394776215261</v>
      </c>
      <c r="AG831" s="39">
        <v>2.4808789552430519</v>
      </c>
      <c r="AH831" s="35">
        <v>3498.8753759790425</v>
      </c>
      <c r="AI831" s="35">
        <v>8978.6038305715829</v>
      </c>
      <c r="AJ831" s="35">
        <v>10634.625993719788</v>
      </c>
      <c r="AK831" s="35">
        <v>2326.9989936247184</v>
      </c>
      <c r="AL831" s="35">
        <v>5402.749263705422</v>
      </c>
      <c r="AM831" s="35">
        <v>9759.9400979150287</v>
      </c>
      <c r="AN831" s="38">
        <v>9.6600696866816105E-2</v>
      </c>
      <c r="AO831" s="38">
        <v>0.10564786583198228</v>
      </c>
      <c r="AP831" s="38">
        <v>2.94035993883861E-2</v>
      </c>
      <c r="AQ831" s="36">
        <v>23.16291134652284</v>
      </c>
      <c r="AR831" s="36">
        <v>13.331131223628381</v>
      </c>
      <c r="AS831" s="36">
        <v>14.837366787635524</v>
      </c>
      <c r="AT831" s="36">
        <v>16.19152670749871</v>
      </c>
      <c r="AU831" s="36">
        <v>67.021547967207553</v>
      </c>
      <c r="AV831" s="36">
        <v>117.78330014620174</v>
      </c>
      <c r="AW831" s="36">
        <v>152.29223363936208</v>
      </c>
      <c r="AX831" s="36">
        <v>119.35771548608142</v>
      </c>
      <c r="AY831" s="36">
        <v>85.771049626435357</v>
      </c>
      <c r="AZ831" s="40">
        <v>0.99334462857171801</v>
      </c>
      <c r="BA831" s="40">
        <v>0.98968055878671635</v>
      </c>
      <c r="BB831" s="40">
        <v>0.97651540599486186</v>
      </c>
      <c r="BC831" s="40">
        <v>0.99304188495488888</v>
      </c>
      <c r="BD831" s="40">
        <v>0.9875949179397524</v>
      </c>
      <c r="BE831" s="40">
        <v>0.9879319648517757</v>
      </c>
      <c r="BF831" s="36">
        <v>124.22270634904905</v>
      </c>
      <c r="BG831" s="36">
        <v>113.58487845920401</v>
      </c>
      <c r="BH831" s="36">
        <v>408.11330073894925</v>
      </c>
      <c r="BJ831" s="41"/>
      <c r="BK831" s="41"/>
      <c r="BL831" s="35">
        <v>35</v>
      </c>
      <c r="BM831" s="35">
        <v>30</v>
      </c>
      <c r="BN831" s="35">
        <v>6</v>
      </c>
      <c r="BO831" s="35">
        <v>2730</v>
      </c>
      <c r="BP831" s="35">
        <v>1440</v>
      </c>
      <c r="BQ831" s="35">
        <v>144</v>
      </c>
      <c r="BR831" s="35">
        <v>4314</v>
      </c>
      <c r="BS831" s="34">
        <v>126.92264747619629</v>
      </c>
      <c r="BT831" s="35">
        <v>20</v>
      </c>
      <c r="BU831" s="35">
        <v>72</v>
      </c>
      <c r="BV831" s="35">
        <v>296</v>
      </c>
      <c r="BW831" s="35">
        <v>64</v>
      </c>
      <c r="BX831" s="37"/>
      <c r="BY831" s="40">
        <v>0.96950208930040349</v>
      </c>
      <c r="CA831" s="38">
        <v>8.874425533912049E-2</v>
      </c>
      <c r="CB831" s="38">
        <v>9.7377595631986572E-2</v>
      </c>
      <c r="CC831" s="36">
        <v>48.375616590181991</v>
      </c>
      <c r="CD831" s="36">
        <v>51.331409357786747</v>
      </c>
      <c r="CE831" s="35">
        <v>141.55864004195587</v>
      </c>
      <c r="CF831" s="36">
        <v>53.390469633414376</v>
      </c>
      <c r="CG831" s="42">
        <v>0.96950208930040349</v>
      </c>
      <c r="CH831" s="35">
        <v>3601.7843223066884</v>
      </c>
      <c r="CI831" s="42">
        <v>0.98624055969601843</v>
      </c>
      <c r="CJ831" s="42">
        <v>0.99048126829354721</v>
      </c>
      <c r="CK831" s="43">
        <v>0.85008161839081275</v>
      </c>
      <c r="CM831" s="39"/>
      <c r="CN831" s="35"/>
      <c r="CO831" s="42">
        <v>0.98602779336466018</v>
      </c>
      <c r="CQ831" s="37">
        <v>1.0165661557196006</v>
      </c>
    </row>
    <row r="832" spans="1:95" ht="11.25" customHeight="1">
      <c r="A832" s="33">
        <v>43898</v>
      </c>
      <c r="B832" s="34">
        <v>189.07985654084578</v>
      </c>
      <c r="C832" s="35">
        <v>166.24065084042755</v>
      </c>
      <c r="D832" s="35">
        <v>166.24065084042755</v>
      </c>
      <c r="E832" s="35">
        <v>154.02122588779613</v>
      </c>
      <c r="F832" s="34">
        <v>141.22351206903872</v>
      </c>
      <c r="G832" s="36">
        <v>13.915207779925803</v>
      </c>
      <c r="H832" s="34">
        <v>13.915207779925803</v>
      </c>
      <c r="I832" s="34">
        <v>3449.7251719599185</v>
      </c>
      <c r="J832" s="35">
        <v>1151.5077069129072</v>
      </c>
      <c r="K832" s="35">
        <v>115.15077069129075</v>
      </c>
      <c r="L832" s="34">
        <v>609.85884425951087</v>
      </c>
      <c r="M832" s="34">
        <v>54.218453117038891</v>
      </c>
      <c r="N832" s="35">
        <v>16.943266599074654</v>
      </c>
      <c r="O832" s="35">
        <v>60.995759756668754</v>
      </c>
      <c r="P832" s="35">
        <v>250.76034566630486</v>
      </c>
      <c r="Q832" s="34">
        <v>9393.3666355298919</v>
      </c>
      <c r="R832" s="34">
        <v>393.0413818359375</v>
      </c>
      <c r="U832" s="36">
        <v>24.602789947952047</v>
      </c>
      <c r="V832" s="38">
        <v>1.0153446441932354</v>
      </c>
      <c r="W832" s="36">
        <v>39.452596578818891</v>
      </c>
      <c r="X832" s="35">
        <v>4059.5840162194295</v>
      </c>
      <c r="Y832" s="34">
        <v>2183.0666943557203</v>
      </c>
      <c r="Z832" s="35">
        <v>1876.5173218637087</v>
      </c>
      <c r="AA832" s="34">
        <v>725.00961495080162</v>
      </c>
      <c r="AB832" s="34">
        <v>22.839205700418223</v>
      </c>
      <c r="AC832" s="34">
        <v>12.219424952631412</v>
      </c>
      <c r="AD832" s="34">
        <v>12.717119797416355</v>
      </c>
      <c r="AE832" s="39">
        <v>14.393846336411341</v>
      </c>
      <c r="AF832" s="39">
        <v>12.337582574066863</v>
      </c>
      <c r="AG832" s="39">
        <v>2.4675165148133731</v>
      </c>
      <c r="AH832" s="35">
        <v>3681.6840237859597</v>
      </c>
      <c r="AI832" s="35">
        <v>9432.2980217006825</v>
      </c>
      <c r="AJ832" s="35">
        <v>11165.914168253752</v>
      </c>
      <c r="AK832" s="35">
        <v>2449.4374786550029</v>
      </c>
      <c r="AL832" s="35">
        <v>5681.107897494805</v>
      </c>
      <c r="AM832" s="35">
        <v>10250.40129044292</v>
      </c>
      <c r="AN832" s="38">
        <v>9.6414213846388569E-2</v>
      </c>
      <c r="AO832" s="38">
        <v>0.10605664285082088</v>
      </c>
      <c r="AP832" s="38">
        <v>2.9929648908406527E-2</v>
      </c>
      <c r="AQ832" s="36">
        <v>23.035122868198993</v>
      </c>
      <c r="AR832" s="36">
        <v>13.244080172213263</v>
      </c>
      <c r="AS832" s="36">
        <v>14.741279323239775</v>
      </c>
      <c r="AT832" s="36">
        <v>16.717780427336546</v>
      </c>
      <c r="AU832" s="36">
        <v>69.271917445199463</v>
      </c>
      <c r="AV832" s="36">
        <v>121.88520229175136</v>
      </c>
      <c r="AW832" s="36">
        <v>151.58257485043123</v>
      </c>
      <c r="AX832" s="36">
        <v>118.11516989549536</v>
      </c>
      <c r="AY832" s="36">
        <v>83.708956474608541</v>
      </c>
      <c r="AZ832" s="40">
        <v>0.99308279278539557</v>
      </c>
      <c r="BA832" s="40">
        <v>0.98926340410053359</v>
      </c>
      <c r="BB832" s="40">
        <v>0.97553653378428173</v>
      </c>
      <c r="BC832" s="40">
        <v>0.99317484909371256</v>
      </c>
      <c r="BD832" s="40">
        <v>0.98780661823449145</v>
      </c>
      <c r="BE832" s="40">
        <v>0.98810922627922948</v>
      </c>
      <c r="BF832" s="36">
        <v>124.46297616572319</v>
      </c>
      <c r="BG832" s="36">
        <v>113.14708515598767</v>
      </c>
      <c r="BH832" s="36">
        <v>400.94021940329162</v>
      </c>
      <c r="BJ832" s="41"/>
      <c r="BK832" s="41"/>
      <c r="BL832" s="35">
        <v>35</v>
      </c>
      <c r="BM832" s="35">
        <v>30</v>
      </c>
      <c r="BN832" s="35">
        <v>6</v>
      </c>
      <c r="BO832" s="35">
        <v>2730</v>
      </c>
      <c r="BP832" s="35">
        <v>1440</v>
      </c>
      <c r="BQ832" s="35">
        <v>144</v>
      </c>
      <c r="BR832" s="35">
        <v>4314</v>
      </c>
      <c r="BS832" s="34">
        <v>127.35901840873386</v>
      </c>
      <c r="BT832" s="35">
        <v>20</v>
      </c>
      <c r="BU832" s="35">
        <v>72</v>
      </c>
      <c r="BV832" s="35">
        <v>296</v>
      </c>
      <c r="BW832" s="35">
        <v>64</v>
      </c>
      <c r="BX832" s="37"/>
      <c r="BY832" s="40">
        <v>0.9683108473392873</v>
      </c>
      <c r="CA832" s="38">
        <v>8.8862260737729779E-2</v>
      </c>
      <c r="CB832" s="38">
        <v>9.7413592709465299E-2</v>
      </c>
      <c r="CC832" s="36">
        <v>47.775750450465992</v>
      </c>
      <c r="CD832" s="36">
        <v>51.020482363652029</v>
      </c>
      <c r="CE832" s="35">
        <v>140.32082225168784</v>
      </c>
      <c r="CF832" s="36">
        <v>55.165690832923154</v>
      </c>
      <c r="CG832" s="42">
        <v>0.9683108473392873</v>
      </c>
      <c r="CH832" s="35">
        <v>3788.5529612759524</v>
      </c>
      <c r="CI832" s="42">
        <v>0.98568887549646966</v>
      </c>
      <c r="CJ832" s="42">
        <v>0.99064651556844452</v>
      </c>
      <c r="CK832" s="43">
        <v>0.84977306989511336</v>
      </c>
      <c r="CM832" s="39"/>
      <c r="CN832" s="35"/>
      <c r="CO832" s="42">
        <v>0.98556322061238288</v>
      </c>
      <c r="CQ832" s="37">
        <v>1.0153446441932354</v>
      </c>
    </row>
    <row r="833" spans="1:95" ht="11.25" customHeight="1">
      <c r="A833" s="33">
        <v>43897</v>
      </c>
      <c r="B833" s="34">
        <v>190.85206858317056</v>
      </c>
      <c r="C833" s="35">
        <v>168.03595320383707</v>
      </c>
      <c r="D833" s="35">
        <v>168.03595320383707</v>
      </c>
      <c r="E833" s="35">
        <v>155.92494161923725</v>
      </c>
      <c r="F833" s="34">
        <v>143.13637034098306</v>
      </c>
      <c r="G833" s="36">
        <v>13.922377506891886</v>
      </c>
      <c r="H833" s="34">
        <v>13.922377506891886</v>
      </c>
      <c r="I833" s="34">
        <v>3459.3960978190103</v>
      </c>
      <c r="J833" s="35">
        <v>1154.7358323735223</v>
      </c>
      <c r="K833" s="35">
        <v>115.47358323735223</v>
      </c>
      <c r="L833" s="34">
        <v>609.71591440836585</v>
      </c>
      <c r="M833" s="34">
        <v>58.664819399515785</v>
      </c>
      <c r="N833" s="35">
        <v>18.332756062348682</v>
      </c>
      <c r="O833" s="35">
        <v>65.997921824455261</v>
      </c>
      <c r="P833" s="35">
        <v>271.3247897227605</v>
      </c>
      <c r="Q833" s="34">
        <v>10051.083292643229</v>
      </c>
      <c r="R833" s="34">
        <v>397.73236846923828</v>
      </c>
      <c r="U833" s="36">
        <v>24.647676679823135</v>
      </c>
      <c r="V833" s="38">
        <v>1.0135968237150634</v>
      </c>
      <c r="W833" s="36">
        <v>42.688039220562132</v>
      </c>
      <c r="X833" s="35">
        <v>4069.112012227376</v>
      </c>
      <c r="Y833" s="34">
        <v>2189.1866822081361</v>
      </c>
      <c r="Z833" s="35">
        <v>1879.9253300192404</v>
      </c>
      <c r="AA833" s="34">
        <v>725.18949764571812</v>
      </c>
      <c r="AB833" s="34">
        <v>22.816115379333496</v>
      </c>
      <c r="AC833" s="34">
        <v>12.111011584599813</v>
      </c>
      <c r="AD833" s="34">
        <v>12.832107583681742</v>
      </c>
      <c r="AE833" s="39">
        <v>14.434197904669029</v>
      </c>
      <c r="AF833" s="39">
        <v>12.372169632573453</v>
      </c>
      <c r="AG833" s="39">
        <v>2.4744339265146906</v>
      </c>
      <c r="AH833" s="35">
        <v>3912.4588341681192</v>
      </c>
      <c r="AI833" s="35">
        <v>10037.26656749424</v>
      </c>
      <c r="AJ833" s="35">
        <v>11886.83005126995</v>
      </c>
      <c r="AK833" s="35">
        <v>2602.3459106057935</v>
      </c>
      <c r="AL833" s="35">
        <v>6040.705504979358</v>
      </c>
      <c r="AM833" s="35">
        <v>10909.963012284234</v>
      </c>
      <c r="AN833" s="38">
        <v>9.5873570486932624E-2</v>
      </c>
      <c r="AO833" s="38">
        <v>0.10610857132489489</v>
      </c>
      <c r="AP833" s="38">
        <v>3.0432272157159285E-2</v>
      </c>
      <c r="AQ833" s="36">
        <v>22.936817472411384</v>
      </c>
      <c r="AR833" s="36">
        <v>13.099467343626202</v>
      </c>
      <c r="AS833" s="36">
        <v>14.873951862185042</v>
      </c>
      <c r="AT833" s="36">
        <v>17.044258778245894</v>
      </c>
      <c r="AU833" s="36">
        <v>70.566853069217231</v>
      </c>
      <c r="AV833" s="36">
        <v>124.04142290794705</v>
      </c>
      <c r="AW833" s="36">
        <v>152.60156761389473</v>
      </c>
      <c r="AX833" s="36">
        <v>118.18453198887077</v>
      </c>
      <c r="AY833" s="36">
        <v>82.415087360410908</v>
      </c>
      <c r="AZ833" s="40">
        <v>0.99295529622421286</v>
      </c>
      <c r="BA833" s="40">
        <v>0.98907446791272091</v>
      </c>
      <c r="BB833" s="40">
        <v>0.97513054907544061</v>
      </c>
      <c r="BC833" s="40">
        <v>0.993450425360909</v>
      </c>
      <c r="BD833" s="40">
        <v>0.98831811068904962</v>
      </c>
      <c r="BE833" s="40">
        <v>0.98863044514740506</v>
      </c>
      <c r="BF833" s="36">
        <v>125.16483885030209</v>
      </c>
      <c r="BG833" s="36">
        <v>113.09171210360641</v>
      </c>
      <c r="BH833" s="36">
        <v>394.3182401244714</v>
      </c>
      <c r="BJ833" s="41"/>
      <c r="BK833" s="41"/>
      <c r="BL833" s="35">
        <v>35</v>
      </c>
      <c r="BM833" s="35">
        <v>30</v>
      </c>
      <c r="BN833" s="35">
        <v>6</v>
      </c>
      <c r="BO833" s="35">
        <v>2730</v>
      </c>
      <c r="BP833" s="35">
        <v>1440</v>
      </c>
      <c r="BQ833" s="35">
        <v>144</v>
      </c>
      <c r="BR833" s="35">
        <v>4314</v>
      </c>
      <c r="BS833" s="34">
        <v>129.30339940388998</v>
      </c>
      <c r="BT833" s="35">
        <v>20</v>
      </c>
      <c r="BU833" s="35">
        <v>72</v>
      </c>
      <c r="BV833" s="35">
        <v>296</v>
      </c>
      <c r="BW833" s="35">
        <v>64</v>
      </c>
      <c r="BX833" s="37"/>
      <c r="BY833" s="40">
        <v>0.96772073154672367</v>
      </c>
      <c r="CA833" s="38">
        <v>8.8678163022316805E-2</v>
      </c>
      <c r="CB833" s="38">
        <v>9.7105571935049997E-2</v>
      </c>
      <c r="CC833" s="36">
        <v>47.759234547615051</v>
      </c>
      <c r="CD833" s="36">
        <v>50.910236678222631</v>
      </c>
      <c r="CE833" s="35">
        <v>140.64298424213592</v>
      </c>
      <c r="CF833" s="36">
        <v>56.210770932276823</v>
      </c>
      <c r="CG833" s="42">
        <v>0.96772073154672367</v>
      </c>
      <c r="CH833" s="35">
        <v>4027.3655393817853</v>
      </c>
      <c r="CI833" s="42">
        <v>0.98543345052097731</v>
      </c>
      <c r="CJ833" s="42">
        <v>0.99103688783175348</v>
      </c>
      <c r="CK833" s="43">
        <v>0.8501599580998962</v>
      </c>
      <c r="CM833" s="39"/>
      <c r="CN833" s="35"/>
      <c r="CO833" s="42">
        <v>0.98528972470199083</v>
      </c>
      <c r="CQ833" s="37">
        <v>1.0135968237150634</v>
      </c>
    </row>
    <row r="834" spans="1:95" ht="11.25" customHeight="1">
      <c r="A834" s="33">
        <v>43896</v>
      </c>
      <c r="B834" s="34">
        <v>191.09626902704653</v>
      </c>
      <c r="C834" s="35">
        <v>168.36023148246434</v>
      </c>
      <c r="D834" s="35">
        <v>168.36023148246434</v>
      </c>
      <c r="E834" s="35">
        <v>156.30932903289795</v>
      </c>
      <c r="F834" s="34">
        <v>143.36143029254416</v>
      </c>
      <c r="G834" s="36">
        <v>13.881160445835279</v>
      </c>
      <c r="H834" s="34">
        <v>13.881160445835279</v>
      </c>
      <c r="I834" s="34">
        <v>3454.392822265625</v>
      </c>
      <c r="J834" s="35">
        <v>1160.6861252779772</v>
      </c>
      <c r="K834" s="35">
        <v>116.57546236416366</v>
      </c>
      <c r="L834" s="34">
        <v>609.69481891134512</v>
      </c>
      <c r="M834" s="34">
        <v>59.264385720957883</v>
      </c>
      <c r="N834" s="35">
        <v>18.52012053779934</v>
      </c>
      <c r="O834" s="35">
        <v>66.672433936077624</v>
      </c>
      <c r="P834" s="35">
        <v>274.09778395943022</v>
      </c>
      <c r="Q834" s="34">
        <v>10234.45456861413</v>
      </c>
      <c r="R834" s="34">
        <v>393.95174407958984</v>
      </c>
      <c r="U834" s="36">
        <v>24.781448929398152</v>
      </c>
      <c r="V834" s="38">
        <v>1.0084088682790187</v>
      </c>
      <c r="W834" s="36">
        <v>43.324423566819192</v>
      </c>
      <c r="X834" s="35">
        <v>4064.08764117697</v>
      </c>
      <c r="Y834" s="34">
        <v>2177.1312346234836</v>
      </c>
      <c r="Z834" s="35">
        <v>1886.956406553486</v>
      </c>
      <c r="AA834" s="34">
        <v>726.27028127550875</v>
      </c>
      <c r="AB834" s="34">
        <v>22.736037544582199</v>
      </c>
      <c r="AC834" s="34">
        <v>12.050902449566385</v>
      </c>
      <c r="AD834" s="34">
        <v>12.821446874867314</v>
      </c>
      <c r="AE834" s="39">
        <v>14.354711437077915</v>
      </c>
      <c r="AF834" s="39">
        <v>12.43592277083547</v>
      </c>
      <c r="AG834" s="39">
        <v>2.4980456220892209</v>
      </c>
      <c r="AH834" s="35">
        <v>3948.8223634843539</v>
      </c>
      <c r="AI834" s="35">
        <v>10153.065708760709</v>
      </c>
      <c r="AJ834" s="35">
        <v>12041.953752078507</v>
      </c>
      <c r="AK834" s="35">
        <v>2633.8246578342651</v>
      </c>
      <c r="AL834" s="35">
        <v>6102.5700502188683</v>
      </c>
      <c r="AM834" s="35">
        <v>11043.847805542211</v>
      </c>
      <c r="AN834" s="38">
        <v>9.4752664648644763E-2</v>
      </c>
      <c r="AO834" s="38">
        <v>0.10602905828914073</v>
      </c>
      <c r="AP834" s="38">
        <v>3.0680676768766985E-2</v>
      </c>
      <c r="AQ834" s="36">
        <v>22.844756181540507</v>
      </c>
      <c r="AR834" s="36">
        <v>12.973808011062204</v>
      </c>
      <c r="AS834" s="36">
        <v>14.843915993035779</v>
      </c>
      <c r="AT834" s="36">
        <v>16.83238125801935</v>
      </c>
      <c r="AU834" s="36">
        <v>70.565960280294362</v>
      </c>
      <c r="AV834" s="36">
        <v>124.33161457169467</v>
      </c>
      <c r="AW834" s="36">
        <v>152.77056712243782</v>
      </c>
      <c r="AX834" s="36">
        <v>118.2741317304319</v>
      </c>
      <c r="AY834" s="36">
        <v>82.10546910897186</v>
      </c>
      <c r="AZ834" s="40">
        <v>0.99296835479054701</v>
      </c>
      <c r="BA834" s="40">
        <v>0.98907469584332153</v>
      </c>
      <c r="BB834" s="40">
        <v>0.97518095243743963</v>
      </c>
      <c r="BC834" s="40">
        <v>0.99360914888242402</v>
      </c>
      <c r="BD834" s="40">
        <v>0.98843668164402909</v>
      </c>
      <c r="BE834" s="40">
        <v>0.98874200217524721</v>
      </c>
      <c r="BF834" s="36">
        <v>126.64551487282775</v>
      </c>
      <c r="BG834" s="36">
        <v>113.17652154634871</v>
      </c>
      <c r="BH834" s="36">
        <v>391.1256616156536</v>
      </c>
      <c r="BJ834" s="41"/>
      <c r="BK834" s="41"/>
      <c r="BL834" s="35">
        <v>34.478260869565219</v>
      </c>
      <c r="BM834" s="35">
        <v>29.869565217391305</v>
      </c>
      <c r="BN834" s="35">
        <v>6</v>
      </c>
      <c r="BO834" s="35">
        <v>2689.304347826087</v>
      </c>
      <c r="BP834" s="35">
        <v>1433.7391304347825</v>
      </c>
      <c r="BQ834" s="35">
        <v>144</v>
      </c>
      <c r="BR834" s="35">
        <v>4267.04347826087</v>
      </c>
      <c r="BS834" s="34">
        <v>129.59951151972231</v>
      </c>
      <c r="BT834" s="35">
        <v>20</v>
      </c>
      <c r="BU834" s="35">
        <v>72</v>
      </c>
      <c r="BV834" s="35">
        <v>296</v>
      </c>
      <c r="BW834" s="35">
        <v>64</v>
      </c>
      <c r="BX834" s="37"/>
      <c r="BY834" s="40">
        <v>0.96784980289440004</v>
      </c>
      <c r="CA834" s="38">
        <v>8.8109592552823024E-2</v>
      </c>
      <c r="CB834" s="38">
        <v>9.6379327370321913E-2</v>
      </c>
      <c r="CC834" s="36">
        <v>47.608386869015895</v>
      </c>
      <c r="CD834" s="36">
        <v>50.662480185638486</v>
      </c>
      <c r="CE834" s="35">
        <v>140.62893612984979</v>
      </c>
      <c r="CF834" s="36">
        <v>55.642229670714592</v>
      </c>
      <c r="CG834" s="42">
        <v>0.96784980289440004</v>
      </c>
      <c r="CH834" s="35">
        <v>4083.1465049994272</v>
      </c>
      <c r="CI834" s="42">
        <v>0.98548560879498348</v>
      </c>
      <c r="CJ834" s="42">
        <v>0.9911752158929894</v>
      </c>
      <c r="CK834" s="43">
        <v>0.84997990379587984</v>
      </c>
      <c r="CM834" s="39"/>
      <c r="CN834" s="35"/>
      <c r="CO834" s="42">
        <v>0.98543851110604019</v>
      </c>
      <c r="CQ834" s="37">
        <v>1.0084088682790187</v>
      </c>
    </row>
    <row r="835" spans="1:95" ht="11.25" customHeight="1">
      <c r="A835" s="33">
        <v>43895</v>
      </c>
      <c r="B835" s="34">
        <v>187.69911257425943</v>
      </c>
      <c r="C835" s="35">
        <v>165.49408984184265</v>
      </c>
      <c r="D835" s="35">
        <v>165.49408984184265</v>
      </c>
      <c r="E835" s="35">
        <v>153.66811501979828</v>
      </c>
      <c r="F835" s="34">
        <v>141.09662437438965</v>
      </c>
      <c r="G835" s="36">
        <v>13.54074239730835</v>
      </c>
      <c r="H835" s="34">
        <v>13.54074239730835</v>
      </c>
      <c r="I835" s="34">
        <v>3402.7831013997397</v>
      </c>
      <c r="J835" s="35">
        <v>1197.9448854700145</v>
      </c>
      <c r="K835" s="35">
        <v>123.92533297965667</v>
      </c>
      <c r="L835" s="34">
        <v>600.47867584228516</v>
      </c>
      <c r="M835" s="34">
        <v>59.508229891459145</v>
      </c>
      <c r="N835" s="35">
        <v>18.596321841080982</v>
      </c>
      <c r="O835" s="35">
        <v>66.946758627891541</v>
      </c>
      <c r="P835" s="35">
        <v>275.22556324799854</v>
      </c>
      <c r="Q835" s="34">
        <v>10050.626017252604</v>
      </c>
      <c r="R835" s="34">
        <v>380.54478073120117</v>
      </c>
      <c r="U835" s="36">
        <v>24.784394546791354</v>
      </c>
      <c r="V835" s="38">
        <v>1.0082949829421719</v>
      </c>
      <c r="W835" s="36">
        <v>44.964156633654675</v>
      </c>
      <c r="X835" s="35">
        <v>4003.2617772420249</v>
      </c>
      <c r="Y835" s="34">
        <v>2080.9128829500683</v>
      </c>
      <c r="Z835" s="35">
        <v>1922.3488942919562</v>
      </c>
      <c r="AA835" s="34">
        <v>724.40400882194183</v>
      </c>
      <c r="AB835" s="34">
        <v>22.20502273241679</v>
      </c>
      <c r="AC835" s="34">
        <v>11.825974822044373</v>
      </c>
      <c r="AD835" s="34">
        <v>12.486304442087809</v>
      </c>
      <c r="AE835" s="39">
        <v>13.720304722747704</v>
      </c>
      <c r="AF835" s="39">
        <v>12.835123772893013</v>
      </c>
      <c r="AG835" s="39">
        <v>2.6555428495640716</v>
      </c>
      <c r="AH835" s="35">
        <v>3734.3700688216818</v>
      </c>
      <c r="AI835" s="35">
        <v>9799.1777504424081</v>
      </c>
      <c r="AJ835" s="35">
        <v>11764.70790757057</v>
      </c>
      <c r="AK835" s="35">
        <v>2538.2864688276654</v>
      </c>
      <c r="AL835" s="35">
        <v>5820.9106948477629</v>
      </c>
      <c r="AM835" s="35">
        <v>10722.124432813805</v>
      </c>
      <c r="AN835" s="38">
        <v>9.194704729602822E-2</v>
      </c>
      <c r="AO835" s="38">
        <v>0.11035670908276464</v>
      </c>
      <c r="AP835" s="38">
        <v>3.2810496280756989E-2</v>
      </c>
      <c r="AQ835" s="36">
        <v>22.454999418621526</v>
      </c>
      <c r="AR835" s="36">
        <v>12.490515885326248</v>
      </c>
      <c r="AS835" s="36">
        <v>14.637668373956634</v>
      </c>
      <c r="AT835" s="36">
        <v>16.760820274108458</v>
      </c>
      <c r="AU835" s="36">
        <v>76.660797396858797</v>
      </c>
      <c r="AV835" s="36">
        <v>136.68104357971762</v>
      </c>
      <c r="AW835" s="36">
        <v>150.45740807580975</v>
      </c>
      <c r="AX835" s="36">
        <v>117.27054035241275</v>
      </c>
      <c r="AY835" s="36">
        <v>81.607132951956572</v>
      </c>
      <c r="AZ835" s="40">
        <v>0.99267367097076709</v>
      </c>
      <c r="BA835" s="40">
        <v>0.98849892016258767</v>
      </c>
      <c r="BB835" s="40">
        <v>0.97433106051206575</v>
      </c>
      <c r="BC835" s="40">
        <v>0.99339679721735674</v>
      </c>
      <c r="BD835" s="40">
        <v>0.98683010246752056</v>
      </c>
      <c r="BE835" s="40">
        <v>0.98725242889726017</v>
      </c>
      <c r="BF835" s="36">
        <v>130.50990056663142</v>
      </c>
      <c r="BG835" s="36">
        <v>108.73829148892356</v>
      </c>
      <c r="BH835" s="36">
        <v>365.73661968770261</v>
      </c>
      <c r="BJ835" s="41"/>
      <c r="BK835" s="41"/>
      <c r="BL835" s="35">
        <v>31</v>
      </c>
      <c r="BM835" s="35">
        <v>29</v>
      </c>
      <c r="BN835" s="35">
        <v>6</v>
      </c>
      <c r="BO835" s="35">
        <v>2418</v>
      </c>
      <c r="BP835" s="35">
        <v>1392</v>
      </c>
      <c r="BQ835" s="35">
        <v>144</v>
      </c>
      <c r="BR835" s="35">
        <v>3954</v>
      </c>
      <c r="BS835" s="34">
        <v>127.56873575846355</v>
      </c>
      <c r="BT835" s="35">
        <v>20</v>
      </c>
      <c r="BU835" s="35">
        <v>72</v>
      </c>
      <c r="BV835" s="35">
        <v>296</v>
      </c>
      <c r="BW835" s="35">
        <v>64</v>
      </c>
      <c r="BX835" s="37"/>
      <c r="BY835" s="40">
        <v>0.96699295337790525</v>
      </c>
      <c r="CA835" s="38">
        <v>8.8376290905340479E-2</v>
      </c>
      <c r="CB835" s="38">
        <v>9.6274458995810219E-2</v>
      </c>
      <c r="CC835" s="36">
        <v>46.517301996548973</v>
      </c>
      <c r="CD835" s="36">
        <v>49.583183677904408</v>
      </c>
      <c r="CE835" s="35">
        <v>138.38554765045978</v>
      </c>
      <c r="CF835" s="36">
        <v>56.287036375592166</v>
      </c>
      <c r="CG835" s="42">
        <v>0.96699295337790525</v>
      </c>
      <c r="CH835" s="35">
        <v>3991.9752876020657</v>
      </c>
      <c r="CI835" s="42">
        <v>0.9850930365034386</v>
      </c>
      <c r="CJ835" s="42">
        <v>0.99031235596619371</v>
      </c>
      <c r="CK835" s="43">
        <v>0.85000264552872329</v>
      </c>
      <c r="CM835" s="39"/>
      <c r="CN835" s="35"/>
      <c r="CO835" s="42">
        <v>0.98526976614870487</v>
      </c>
      <c r="CQ835" s="37">
        <v>1.0082949829421719</v>
      </c>
    </row>
    <row r="836" spans="1:95" ht="11.25" customHeight="1">
      <c r="A836" s="33">
        <v>43894</v>
      </c>
      <c r="B836" s="34">
        <v>191.19209035237631</v>
      </c>
      <c r="C836" s="35">
        <v>168.24477426211041</v>
      </c>
      <c r="D836" s="35">
        <v>168.24477426211041</v>
      </c>
      <c r="E836" s="35">
        <v>155.95150192578635</v>
      </c>
      <c r="F836" s="34">
        <v>143.13508733113608</v>
      </c>
      <c r="G836" s="36">
        <v>13.832316120465597</v>
      </c>
      <c r="H836" s="34">
        <v>13.832316120465597</v>
      </c>
      <c r="I836" s="34">
        <v>3462.4715067545571</v>
      </c>
      <c r="J836" s="35">
        <v>1218.9581025296773</v>
      </c>
      <c r="K836" s="35">
        <v>126.0991140547942</v>
      </c>
      <c r="L836" s="34">
        <v>610.41196187337243</v>
      </c>
      <c r="M836" s="34">
        <v>57.315652529398598</v>
      </c>
      <c r="N836" s="35">
        <v>17.911141415437061</v>
      </c>
      <c r="O836" s="35">
        <v>64.480109095573425</v>
      </c>
      <c r="P836" s="35">
        <v>265.08489294846851</v>
      </c>
      <c r="Q836" s="34">
        <v>9908.4791259765625</v>
      </c>
      <c r="R836" s="34">
        <v>398.1874720255534</v>
      </c>
      <c r="U836" s="36">
        <v>24.66623323935049</v>
      </c>
      <c r="V836" s="38">
        <v>1.0128752928299711</v>
      </c>
      <c r="W836" s="36">
        <v>43.307454827552981</v>
      </c>
      <c r="X836" s="35">
        <v>4072.8834686279297</v>
      </c>
      <c r="Y836" s="34">
        <v>2117.4142901700857</v>
      </c>
      <c r="Z836" s="35">
        <v>1955.4691784578438</v>
      </c>
      <c r="AA836" s="34">
        <v>736.51107592816663</v>
      </c>
      <c r="AB836" s="34">
        <v>22.947316090265911</v>
      </c>
      <c r="AC836" s="34">
        <v>12.293272336324057</v>
      </c>
      <c r="AD836" s="34">
        <v>12.845309456189474</v>
      </c>
      <c r="AE836" s="39">
        <v>13.960973341780784</v>
      </c>
      <c r="AF836" s="39">
        <v>13.060265384246541</v>
      </c>
      <c r="AG836" s="39">
        <v>2.7021238726027326</v>
      </c>
      <c r="AH836" s="35">
        <v>3684.4016311928826</v>
      </c>
      <c r="AI836" s="35">
        <v>9675.5303651651593</v>
      </c>
      <c r="AJ836" s="35">
        <v>11619.543443260178</v>
      </c>
      <c r="AK836" s="35">
        <v>2503.9222179614799</v>
      </c>
      <c r="AL836" s="35">
        <v>5744.8902899120321</v>
      </c>
      <c r="AM836" s="35">
        <v>10588.282066876784</v>
      </c>
      <c r="AN836" s="38">
        <v>9.2148364083216847E-2</v>
      </c>
      <c r="AO836" s="38">
        <v>0.11036212199469903</v>
      </c>
      <c r="AP836" s="38">
        <v>3.2545511009142963E-2</v>
      </c>
      <c r="AQ836" s="36">
        <v>22.6149389632454</v>
      </c>
      <c r="AR836" s="36">
        <v>12.658236947992791</v>
      </c>
      <c r="AS836" s="36">
        <v>14.690430396684082</v>
      </c>
      <c r="AT836" s="36">
        <v>16.727521282646237</v>
      </c>
      <c r="AU836" s="36">
        <v>76.471401628505205</v>
      </c>
      <c r="AV836" s="36">
        <v>136.26369080738354</v>
      </c>
      <c r="AW836" s="36">
        <v>153.45606080404752</v>
      </c>
      <c r="AX836" s="36">
        <v>119.86377106940047</v>
      </c>
      <c r="AY836" s="36">
        <v>84.094992638354043</v>
      </c>
      <c r="AZ836" s="40">
        <v>0.99284676605089628</v>
      </c>
      <c r="BA836" s="40">
        <v>0.9887760939127419</v>
      </c>
      <c r="BB836" s="40">
        <v>0.97496431514818338</v>
      </c>
      <c r="BC836" s="40">
        <v>0.99331947248095243</v>
      </c>
      <c r="BD836" s="40">
        <v>0.98668879686653232</v>
      </c>
      <c r="BE836" s="40">
        <v>0.98713070827290705</v>
      </c>
      <c r="BF836" s="36">
        <v>130.22477522404094</v>
      </c>
      <c r="BG836" s="36">
        <v>108.7329582207235</v>
      </c>
      <c r="BH836" s="36">
        <v>368.71444410963028</v>
      </c>
      <c r="BJ836" s="41"/>
      <c r="BK836" s="41"/>
      <c r="BL836" s="35">
        <v>31</v>
      </c>
      <c r="BM836" s="35">
        <v>29</v>
      </c>
      <c r="BN836" s="35">
        <v>6</v>
      </c>
      <c r="BO836" s="35">
        <v>2418</v>
      </c>
      <c r="BP836" s="35">
        <v>1392</v>
      </c>
      <c r="BQ836" s="35">
        <v>144</v>
      </c>
      <c r="BR836" s="35">
        <v>3954</v>
      </c>
      <c r="BS836" s="34">
        <v>129.2934659322103</v>
      </c>
      <c r="BT836" s="35">
        <v>20</v>
      </c>
      <c r="BU836" s="35">
        <v>72</v>
      </c>
      <c r="BV836" s="35">
        <v>296</v>
      </c>
      <c r="BW836" s="35">
        <v>64</v>
      </c>
      <c r="BX836" s="37"/>
      <c r="BY836" s="40">
        <v>0.96776874774248256</v>
      </c>
      <c r="CA836" s="38">
        <v>8.8440310123039323E-2</v>
      </c>
      <c r="CB836" s="38">
        <v>9.6389825937065229E-2</v>
      </c>
      <c r="CC836" s="36">
        <v>48.085897882779442</v>
      </c>
      <c r="CD836" s="36">
        <v>49.963606307922277</v>
      </c>
      <c r="CE836" s="35">
        <v>141.51768388532992</v>
      </c>
      <c r="CF836" s="36">
        <v>56.155349851073744</v>
      </c>
      <c r="CG836" s="42">
        <v>0.96776874774248256</v>
      </c>
      <c r="CH836" s="35">
        <v>3939.3231725388632</v>
      </c>
      <c r="CI836" s="42">
        <v>0.98545038068241075</v>
      </c>
      <c r="CJ836" s="42">
        <v>0.9902074540110507</v>
      </c>
      <c r="CK836" s="43">
        <v>0.85012781078192556</v>
      </c>
      <c r="CM836" s="39"/>
      <c r="CN836" s="35"/>
      <c r="CO836" s="42">
        <v>0.98530422831665909</v>
      </c>
      <c r="CQ836" s="37">
        <v>1.0128752928299711</v>
      </c>
    </row>
    <row r="837" spans="1:95" ht="11.25" customHeight="1">
      <c r="A837" s="33">
        <v>43893</v>
      </c>
      <c r="B837" s="34">
        <v>192.7078685760498</v>
      </c>
      <c r="C837" s="35">
        <v>169.59837659200033</v>
      </c>
      <c r="D837" s="35">
        <v>169.59837659200033</v>
      </c>
      <c r="E837" s="35">
        <v>157.14621078968048</v>
      </c>
      <c r="F837" s="34">
        <v>144.2362200419108</v>
      </c>
      <c r="G837" s="36">
        <v>13.916945616404215</v>
      </c>
      <c r="H837" s="34">
        <v>13.916945616404215</v>
      </c>
      <c r="I837" s="34">
        <v>3471.1229349772134</v>
      </c>
      <c r="J837" s="35">
        <v>1202.2401407037275</v>
      </c>
      <c r="K837" s="35">
        <v>124.36966972797183</v>
      </c>
      <c r="L837" s="34">
        <v>612.4246927897135</v>
      </c>
      <c r="M837" s="34">
        <v>55.472921848297119</v>
      </c>
      <c r="N837" s="35">
        <v>17.33528807759285</v>
      </c>
      <c r="O837" s="35">
        <v>62.407037079334259</v>
      </c>
      <c r="P837" s="35">
        <v>256.56226354837418</v>
      </c>
      <c r="Q837" s="34">
        <v>9741.3509114583339</v>
      </c>
      <c r="R837" s="34">
        <v>403.27817789713544</v>
      </c>
      <c r="U837" s="36">
        <v>24.442001448737251</v>
      </c>
      <c r="V837" s="38">
        <v>1.0216346325315333</v>
      </c>
      <c r="W837" s="36">
        <v>41.517562045798009</v>
      </c>
      <c r="X837" s="35">
        <v>4083.5476277669268</v>
      </c>
      <c r="Y837" s="34">
        <v>2144.5131245455136</v>
      </c>
      <c r="Z837" s="35">
        <v>1939.0345032214129</v>
      </c>
      <c r="AA837" s="34">
        <v>736.79436251768539</v>
      </c>
      <c r="AB837" s="34">
        <v>23.10949198404948</v>
      </c>
      <c r="AC837" s="34">
        <v>12.452165802319845</v>
      </c>
      <c r="AD837" s="34">
        <v>12.939551949501038</v>
      </c>
      <c r="AE837" s="39">
        <v>14.139646975025364</v>
      </c>
      <c r="AF837" s="39">
        <v>12.881144364682795</v>
      </c>
      <c r="AG837" s="39">
        <v>2.6650643513136822</v>
      </c>
      <c r="AH837" s="35">
        <v>3673.6756576827465</v>
      </c>
      <c r="AI837" s="35">
        <v>9566.2453018336146</v>
      </c>
      <c r="AJ837" s="35">
        <v>11456.832370538243</v>
      </c>
      <c r="AK837" s="35">
        <v>2481.1449838905351</v>
      </c>
      <c r="AL837" s="35">
        <v>5707.8343182757799</v>
      </c>
      <c r="AM837" s="35">
        <v>10454.77390179426</v>
      </c>
      <c r="AN837" s="38">
        <v>9.3246971347798691E-2</v>
      </c>
      <c r="AO837" s="38">
        <v>0.1085541311587523</v>
      </c>
      <c r="AP837" s="38">
        <v>3.1739567546899647E-2</v>
      </c>
      <c r="AQ837" s="36">
        <v>22.807506026652245</v>
      </c>
      <c r="AR837" s="36">
        <v>12.93811229679452</v>
      </c>
      <c r="AS837" s="36">
        <v>14.760452091164042</v>
      </c>
      <c r="AT837" s="36">
        <v>16.69054740149511</v>
      </c>
      <c r="AU837" s="36">
        <v>74.107012657829969</v>
      </c>
      <c r="AV837" s="36">
        <v>132.87426657219041</v>
      </c>
      <c r="AW837" s="36">
        <v>154.91712848855616</v>
      </c>
      <c r="AX837" s="36">
        <v>121.22821166845397</v>
      </c>
      <c r="AY837" s="36">
        <v>85.783211608161977</v>
      </c>
      <c r="AZ837" s="40">
        <v>0.99301319020446344</v>
      </c>
      <c r="BA837" s="40">
        <v>0.98906642456675475</v>
      </c>
      <c r="BB837" s="40">
        <v>0.97545979798718152</v>
      </c>
      <c r="BC837" s="40">
        <v>0.99327304631133495</v>
      </c>
      <c r="BD837" s="40">
        <v>0.98701661461676482</v>
      </c>
      <c r="BE837" s="40">
        <v>0.98729056526517645</v>
      </c>
      <c r="BF837" s="36">
        <v>128.69050679664019</v>
      </c>
      <c r="BG837" s="36">
        <v>110.54392745726919</v>
      </c>
      <c r="BH837" s="36">
        <v>378.07698489490514</v>
      </c>
      <c r="BJ837" s="41"/>
      <c r="BK837" s="41"/>
      <c r="BL837" s="35">
        <v>31.833333333333332</v>
      </c>
      <c r="BM837" s="35">
        <v>29</v>
      </c>
      <c r="BN837" s="35">
        <v>6</v>
      </c>
      <c r="BO837" s="35">
        <v>2483</v>
      </c>
      <c r="BP837" s="35">
        <v>1392</v>
      </c>
      <c r="BQ837" s="35">
        <v>144</v>
      </c>
      <c r="BR837" s="35">
        <v>4019</v>
      </c>
      <c r="BS837" s="34">
        <v>130.31853167215982</v>
      </c>
      <c r="BT837" s="35">
        <v>20</v>
      </c>
      <c r="BU837" s="35">
        <v>72</v>
      </c>
      <c r="BV837" s="35">
        <v>296</v>
      </c>
      <c r="BW837" s="35">
        <v>64</v>
      </c>
      <c r="BX837" s="37"/>
      <c r="BY837" s="40">
        <v>0.96836471856093176</v>
      </c>
      <c r="CA837" s="38">
        <v>8.8304077879160003E-2</v>
      </c>
      <c r="CB837" s="38">
        <v>9.6344881352655107E-2</v>
      </c>
      <c r="CC837" s="36">
        <v>48.501209735870361</v>
      </c>
      <c r="CD837" s="36">
        <v>50.506070414610804</v>
      </c>
      <c r="CE837" s="35">
        <v>143.18210142064581</v>
      </c>
      <c r="CF837" s="36">
        <v>55.733717289067485</v>
      </c>
      <c r="CG837" s="42">
        <v>0.96836471856093176</v>
      </c>
      <c r="CH837" s="35">
        <v>3884.417966633107</v>
      </c>
      <c r="CI837" s="42">
        <v>0.98571911613919871</v>
      </c>
      <c r="CJ837" s="42">
        <v>0.99031379120168728</v>
      </c>
      <c r="CK837" s="43">
        <v>0.85002631324160272</v>
      </c>
      <c r="CM837" s="39"/>
      <c r="CN837" s="35"/>
      <c r="CO837" s="42">
        <v>0.98541456893214707</v>
      </c>
      <c r="CQ837" s="37">
        <v>1.0216346325315333</v>
      </c>
    </row>
    <row r="838" spans="1:95" ht="11.25" customHeight="1">
      <c r="A838" s="33">
        <v>43892</v>
      </c>
      <c r="B838" s="34">
        <v>190.59475962320963</v>
      </c>
      <c r="C838" s="35">
        <v>167.4281465212504</v>
      </c>
      <c r="D838" s="35">
        <v>167.4281465212504</v>
      </c>
      <c r="E838" s="35">
        <v>154.88507699966431</v>
      </c>
      <c r="F838" s="34">
        <v>142.0364875793457</v>
      </c>
      <c r="G838" s="36">
        <v>13.775197148323059</v>
      </c>
      <c r="H838" s="34">
        <v>13.775197148323059</v>
      </c>
      <c r="I838" s="34">
        <v>3464.6629740397134</v>
      </c>
      <c r="J838" s="35">
        <v>1173.4332992368081</v>
      </c>
      <c r="K838" s="35">
        <v>121.38965164518704</v>
      </c>
      <c r="L838" s="34">
        <v>612.04543558756507</v>
      </c>
      <c r="M838" s="34">
        <v>51.354290008544922</v>
      </c>
      <c r="N838" s="35">
        <v>16.048215627670288</v>
      </c>
      <c r="O838" s="35">
        <v>57.773576259613037</v>
      </c>
      <c r="P838" s="35">
        <v>237.51359128952026</v>
      </c>
      <c r="Q838" s="34">
        <v>9106.2587890625</v>
      </c>
      <c r="R838" s="34">
        <v>396.43710835774738</v>
      </c>
      <c r="U838" s="36">
        <v>24.186634664182307</v>
      </c>
      <c r="V838" s="38">
        <v>1.0317188449933388</v>
      </c>
      <c r="W838" s="36">
        <v>37.939387426933237</v>
      </c>
      <c r="X838" s="35">
        <v>4076.7084096272783</v>
      </c>
      <c r="Y838" s="34">
        <v>2169.8400231577184</v>
      </c>
      <c r="Z838" s="35">
        <v>1906.8683864695602</v>
      </c>
      <c r="AA838" s="34">
        <v>733.43508723275215</v>
      </c>
      <c r="AB838" s="34">
        <v>23.166613101959229</v>
      </c>
      <c r="AC838" s="34">
        <v>12.5430695215861</v>
      </c>
      <c r="AD838" s="34">
        <v>12.989409844080607</v>
      </c>
      <c r="AE838" s="39">
        <v>14.306637515325615</v>
      </c>
      <c r="AF838" s="39">
        <v>12.572499634680089</v>
      </c>
      <c r="AG838" s="39">
        <v>2.6012068209682937</v>
      </c>
      <c r="AH838" s="35">
        <v>3513.6517606829484</v>
      </c>
      <c r="AI838" s="35">
        <v>9042.7607579205887</v>
      </c>
      <c r="AJ838" s="35">
        <v>10789.143990369668</v>
      </c>
      <c r="AK838" s="35">
        <v>2353.0608252694951</v>
      </c>
      <c r="AL838" s="35">
        <v>5432.2310265276483</v>
      </c>
      <c r="AM838" s="35">
        <v>9864.6108581854587</v>
      </c>
      <c r="AN838" s="38">
        <v>9.6127078250697259E-2</v>
      </c>
      <c r="AO838" s="38">
        <v>0.10763736395614573</v>
      </c>
      <c r="AP838" s="38">
        <v>3.1007637587010837E-2</v>
      </c>
      <c r="AQ838" s="36">
        <v>23.087809927410419</v>
      </c>
      <c r="AR838" s="36">
        <v>13.296476855615698</v>
      </c>
      <c r="AS838" s="36">
        <v>14.87912585513048</v>
      </c>
      <c r="AT838" s="36">
        <v>16.647538239047872</v>
      </c>
      <c r="AU838" s="36">
        <v>71.052777884812897</v>
      </c>
      <c r="AV838" s="36">
        <v>128.50031614825221</v>
      </c>
      <c r="AW838" s="36">
        <v>153.55119287569784</v>
      </c>
      <c r="AX838" s="36">
        <v>120.50912736079411</v>
      </c>
      <c r="AY838" s="36">
        <v>86.550098806702252</v>
      </c>
      <c r="AZ838" s="40">
        <v>0.99317985516764862</v>
      </c>
      <c r="BA838" s="40">
        <v>0.98936466877467422</v>
      </c>
      <c r="BB838" s="40">
        <v>0.97592265982875182</v>
      </c>
      <c r="BC838" s="40">
        <v>0.99292515600945375</v>
      </c>
      <c r="BD838" s="40">
        <v>0.9869201479948414</v>
      </c>
      <c r="BE838" s="40">
        <v>0.98697360514311361</v>
      </c>
      <c r="BF838" s="36">
        <v>124.83475227140754</v>
      </c>
      <c r="BG838" s="36">
        <v>111.48545039517238</v>
      </c>
      <c r="BH838" s="36">
        <v>387.0014271911777</v>
      </c>
      <c r="BJ838" s="41"/>
      <c r="BK838" s="41"/>
      <c r="BL838" s="35">
        <v>33</v>
      </c>
      <c r="BM838" s="35">
        <v>29</v>
      </c>
      <c r="BN838" s="35">
        <v>6</v>
      </c>
      <c r="BO838" s="35">
        <v>2574</v>
      </c>
      <c r="BP838" s="35">
        <v>1392</v>
      </c>
      <c r="BQ838" s="35">
        <v>144</v>
      </c>
      <c r="BR838" s="35">
        <v>4110</v>
      </c>
      <c r="BS838" s="34">
        <v>128.16137758890787</v>
      </c>
      <c r="BT838" s="35">
        <v>20</v>
      </c>
      <c r="BU838" s="35">
        <v>72</v>
      </c>
      <c r="BV838" s="35">
        <v>296</v>
      </c>
      <c r="BW838" s="35">
        <v>64</v>
      </c>
      <c r="BX838" s="37"/>
      <c r="BY838" s="40">
        <v>0.96891465838327195</v>
      </c>
      <c r="CA838" s="38">
        <v>8.9391259170250953E-2</v>
      </c>
      <c r="CB838" s="38">
        <v>9.7743895342282047E-2</v>
      </c>
      <c r="CC838" s="36">
        <v>48.699092467625931</v>
      </c>
      <c r="CD838" s="36">
        <v>51.263412638156595</v>
      </c>
      <c r="CE838" s="35">
        <v>142.52841228383215</v>
      </c>
      <c r="CF838" s="36">
        <v>55.21038422128796</v>
      </c>
      <c r="CG838" s="42">
        <v>0.96891465838327195</v>
      </c>
      <c r="CH838" s="35">
        <v>3659.1114639291663</v>
      </c>
      <c r="CI838" s="42">
        <v>0.98596536604178753</v>
      </c>
      <c r="CJ838" s="42">
        <v>0.99005130530616337</v>
      </c>
      <c r="CK838" s="43">
        <v>0.8498677427744894</v>
      </c>
      <c r="CM838" s="39"/>
      <c r="CN838" s="35"/>
      <c r="CO838" s="42">
        <v>0.98555152441900318</v>
      </c>
      <c r="CQ838" s="37">
        <v>1.0317188449933388</v>
      </c>
    </row>
    <row r="839" spans="1:95" ht="11.25" customHeight="1">
      <c r="A839" s="33">
        <v>43891</v>
      </c>
      <c r="B839" s="34">
        <v>191.45045789082846</v>
      </c>
      <c r="C839" s="35">
        <v>168.26416269938153</v>
      </c>
      <c r="D839" s="35">
        <v>168.26416269938153</v>
      </c>
      <c r="E839" s="35">
        <v>155.80085325241092</v>
      </c>
      <c r="F839" s="34">
        <v>142.71709251403809</v>
      </c>
      <c r="G839" s="36">
        <v>13.864617069562277</v>
      </c>
      <c r="H839" s="34">
        <v>13.864617069562277</v>
      </c>
      <c r="I839" s="34">
        <v>3472.947265625</v>
      </c>
      <c r="J839" s="35">
        <v>1176.2390739051095</v>
      </c>
      <c r="K839" s="35">
        <v>121.67990419708029</v>
      </c>
      <c r="L839" s="34">
        <v>612.48459116617835</v>
      </c>
      <c r="M839" s="34">
        <v>54.277561505635582</v>
      </c>
      <c r="N839" s="35">
        <v>16.96173797051112</v>
      </c>
      <c r="O839" s="35">
        <v>61.062256693840027</v>
      </c>
      <c r="P839" s="35">
        <v>251.03372196356457</v>
      </c>
      <c r="Q839" s="34">
        <v>9500.6171875</v>
      </c>
      <c r="R839" s="34">
        <v>398.51808675130206</v>
      </c>
      <c r="U839" s="36">
        <v>24.206739178410277</v>
      </c>
      <c r="V839" s="38">
        <v>1.0309207071593194</v>
      </c>
      <c r="W839" s="36">
        <v>40.09903426196454</v>
      </c>
      <c r="X839" s="35">
        <v>4085.4318567911782</v>
      </c>
      <c r="Y839" s="34">
        <v>2175.0282875228104</v>
      </c>
      <c r="Z839" s="35">
        <v>1910.4035692683683</v>
      </c>
      <c r="AA839" s="34">
        <v>734.16449536325865</v>
      </c>
      <c r="AB839" s="34">
        <v>23.186295191446941</v>
      </c>
      <c r="AC839" s="34">
        <v>12.463309446970621</v>
      </c>
      <c r="AD839" s="34">
        <v>12.920918424924215</v>
      </c>
      <c r="AE839" s="39">
        <v>14.34084585179875</v>
      </c>
      <c r="AF839" s="39">
        <v>12.602561506126174</v>
      </c>
      <c r="AG839" s="39">
        <v>2.6074265185088636</v>
      </c>
      <c r="AH839" s="35">
        <v>3649.2243536426281</v>
      </c>
      <c r="AI839" s="35">
        <v>9397.9856851861423</v>
      </c>
      <c r="AJ839" s="35">
        <v>11215.17464737873</v>
      </c>
      <c r="AK839" s="35">
        <v>2443.5898046202092</v>
      </c>
      <c r="AL839" s="35">
        <v>5643.432808607723</v>
      </c>
      <c r="AM839" s="35">
        <v>10253.097739117997</v>
      </c>
      <c r="AN839" s="38">
        <v>9.6089418361618065E-2</v>
      </c>
      <c r="AO839" s="38">
        <v>0.10803816440433735</v>
      </c>
      <c r="AP839" s="38">
        <v>3.1481880276702456E-2</v>
      </c>
      <c r="AQ839" s="36">
        <v>23.036595769768013</v>
      </c>
      <c r="AR839" s="36">
        <v>13.1799807979245</v>
      </c>
      <c r="AS839" s="36">
        <v>14.781409326228944</v>
      </c>
      <c r="AT839" s="36">
        <v>16.97069243914661</v>
      </c>
      <c r="AU839" s="36">
        <v>72.403677853343936</v>
      </c>
      <c r="AV839" s="36">
        <v>130.88013945742722</v>
      </c>
      <c r="AW839" s="36">
        <v>153.8595528922942</v>
      </c>
      <c r="AX839" s="36">
        <v>120.25603814676454</v>
      </c>
      <c r="AY839" s="36">
        <v>85.384035727890051</v>
      </c>
      <c r="AZ839" s="40">
        <v>0.99305868033233702</v>
      </c>
      <c r="BA839" s="40">
        <v>0.98917994441243207</v>
      </c>
      <c r="BB839" s="40">
        <v>0.97551630459877403</v>
      </c>
      <c r="BC839" s="40">
        <v>0.99305501585942968</v>
      </c>
      <c r="BD839" s="40">
        <v>0.98717027732785101</v>
      </c>
      <c r="BE839" s="40">
        <v>0.98723506370586045</v>
      </c>
      <c r="BF839" s="36">
        <v>124.88367818857854</v>
      </c>
      <c r="BG839" s="36">
        <v>111.0718611905465</v>
      </c>
      <c r="BH839" s="36">
        <v>381.1716420534247</v>
      </c>
      <c r="BJ839" s="41"/>
      <c r="BK839" s="41"/>
      <c r="BL839" s="35">
        <v>33</v>
      </c>
      <c r="BM839" s="35">
        <v>29</v>
      </c>
      <c r="BN839" s="35">
        <v>6</v>
      </c>
      <c r="BO839" s="35">
        <v>2574</v>
      </c>
      <c r="BP839" s="35">
        <v>1392</v>
      </c>
      <c r="BQ839" s="35">
        <v>144</v>
      </c>
      <c r="BR839" s="35">
        <v>4110</v>
      </c>
      <c r="BS839" s="34">
        <v>128.9249178568522</v>
      </c>
      <c r="BT839" s="35">
        <v>20</v>
      </c>
      <c r="BU839" s="35">
        <v>72</v>
      </c>
      <c r="BV839" s="35">
        <v>296</v>
      </c>
      <c r="BW839" s="35">
        <v>64</v>
      </c>
      <c r="BX839" s="37"/>
      <c r="BY839" s="40">
        <v>0.96835971102385021</v>
      </c>
      <c r="CA839" s="38">
        <v>8.9575811001701741E-2</v>
      </c>
      <c r="CB839" s="38">
        <v>9.7872671161432528E-2</v>
      </c>
      <c r="CC839" s="36">
        <v>48.570523063341781</v>
      </c>
      <c r="CD839" s="36">
        <v>50.997985893921459</v>
      </c>
      <c r="CE839" s="35">
        <v>142.46643466003812</v>
      </c>
      <c r="CF839" s="36">
        <v>56.266375338922728</v>
      </c>
      <c r="CG839" s="42">
        <v>0.96835971102385021</v>
      </c>
      <c r="CH839" s="35">
        <v>3800.9500489312313</v>
      </c>
      <c r="CI839" s="42">
        <v>0.98572000136626425</v>
      </c>
      <c r="CJ839" s="42">
        <v>0.99024070718475343</v>
      </c>
      <c r="CK839" s="43">
        <v>0.85008082067308244</v>
      </c>
      <c r="CM839" s="39"/>
      <c r="CN839" s="35"/>
      <c r="CO839" s="42">
        <v>0.98527517311132629</v>
      </c>
      <c r="CQ839" s="37">
        <v>1.0309207071593194</v>
      </c>
    </row>
    <row r="840" spans="1:95" ht="11.25" customHeight="1">
      <c r="A840" s="33">
        <v>43890</v>
      </c>
      <c r="B840" s="34">
        <v>189.8757438659668</v>
      </c>
      <c r="C840" s="35">
        <v>167.03353428840637</v>
      </c>
      <c r="D840" s="35">
        <v>167.03353428840637</v>
      </c>
      <c r="E840" s="35">
        <v>154.6745990117391</v>
      </c>
      <c r="F840" s="34">
        <v>141.83700752258301</v>
      </c>
      <c r="G840" s="36">
        <v>13.902939875920614</v>
      </c>
      <c r="H840" s="34">
        <v>13.902939875920614</v>
      </c>
      <c r="I840" s="34">
        <v>3446.8328857421875</v>
      </c>
      <c r="J840" s="35">
        <v>1167.3944956090329</v>
      </c>
      <c r="K840" s="35">
        <v>120.76494782162409</v>
      </c>
      <c r="L840" s="34">
        <v>608.31920878092444</v>
      </c>
      <c r="M840" s="34">
        <v>57.345750649770103</v>
      </c>
      <c r="N840" s="35">
        <v>17.920547078053158</v>
      </c>
      <c r="O840" s="35">
        <v>64.513969480991364</v>
      </c>
      <c r="P840" s="35">
        <v>265.22409675518674</v>
      </c>
      <c r="Q840" s="34">
        <v>9772.9972737630214</v>
      </c>
      <c r="R840" s="34">
        <v>392.43442408243817</v>
      </c>
      <c r="U840" s="36">
        <v>24.659160508049858</v>
      </c>
      <c r="V840" s="38">
        <v>1.0131502291816401</v>
      </c>
      <c r="W840" s="36">
        <v>42.365742975473403</v>
      </c>
      <c r="X840" s="35">
        <v>4055.1520945231118</v>
      </c>
      <c r="Y840" s="34">
        <v>2158.6734423115304</v>
      </c>
      <c r="Z840" s="35">
        <v>1896.4786522115814</v>
      </c>
      <c r="AA840" s="34">
        <v>729.08415660254855</v>
      </c>
      <c r="AB840" s="34">
        <v>22.842209577560425</v>
      </c>
      <c r="AC840" s="34">
        <v>12.358935276667276</v>
      </c>
      <c r="AD840" s="34">
        <v>12.855408589045206</v>
      </c>
      <c r="AE840" s="39">
        <v>14.233011707548551</v>
      </c>
      <c r="AF840" s="39">
        <v>12.507798167239638</v>
      </c>
      <c r="AG840" s="39">
        <v>2.587820310463373</v>
      </c>
      <c r="AH840" s="35">
        <v>3731.7455566061931</v>
      </c>
      <c r="AI840" s="35">
        <v>9603.6410437924987</v>
      </c>
      <c r="AJ840" s="35">
        <v>11457.525351680057</v>
      </c>
      <c r="AK840" s="35">
        <v>2499.2647208487333</v>
      </c>
      <c r="AL840" s="35">
        <v>5769.308407284916</v>
      </c>
      <c r="AM840" s="35">
        <v>10476.103297665903</v>
      </c>
      <c r="AN840" s="38">
        <v>9.4779198311376295E-2</v>
      </c>
      <c r="AO840" s="38">
        <v>0.10700483874740861</v>
      </c>
      <c r="AP840" s="38">
        <v>3.1475377913686618E-2</v>
      </c>
      <c r="AQ840" s="36">
        <v>22.948042233981113</v>
      </c>
      <c r="AR840" s="36">
        <v>13.211768738356037</v>
      </c>
      <c r="AS840" s="36">
        <v>14.859232814251405</v>
      </c>
      <c r="AT840" s="36">
        <v>17.098859557768392</v>
      </c>
      <c r="AU840" s="36">
        <v>72.984689944666542</v>
      </c>
      <c r="AV840" s="36">
        <v>132.00203033956925</v>
      </c>
      <c r="AW840" s="36">
        <v>152.14497833241256</v>
      </c>
      <c r="AX840" s="36">
        <v>118.42715458513253</v>
      </c>
      <c r="AY840" s="36">
        <v>83.29846738668688</v>
      </c>
      <c r="AZ840" s="40">
        <v>0.9928296722917902</v>
      </c>
      <c r="BA840" s="40">
        <v>0.98881772910605203</v>
      </c>
      <c r="BB840" s="40">
        <v>0.97468294372256914</v>
      </c>
      <c r="BC840" s="40">
        <v>0.9931584439954958</v>
      </c>
      <c r="BD840" s="40">
        <v>0.98734949065081901</v>
      </c>
      <c r="BE840" s="40">
        <v>0.98739970134038491</v>
      </c>
      <c r="BF840" s="36">
        <v>126.61006015873471</v>
      </c>
      <c r="BG840" s="36">
        <v>112.14446132035884</v>
      </c>
      <c r="BH840" s="36">
        <v>381.25038666436382</v>
      </c>
      <c r="BJ840" s="41"/>
      <c r="BK840" s="41"/>
      <c r="BL840" s="35">
        <v>33</v>
      </c>
      <c r="BM840" s="35">
        <v>29</v>
      </c>
      <c r="BN840" s="35">
        <v>6</v>
      </c>
      <c r="BO840" s="35">
        <v>2574</v>
      </c>
      <c r="BP840" s="35">
        <v>1392</v>
      </c>
      <c r="BQ840" s="35">
        <v>144</v>
      </c>
      <c r="BR840" s="35">
        <v>4110</v>
      </c>
      <c r="BS840" s="34">
        <v>127.98692766825359</v>
      </c>
      <c r="BT840" s="35">
        <v>20</v>
      </c>
      <c r="BU840" s="35">
        <v>72</v>
      </c>
      <c r="BV840" s="35">
        <v>296</v>
      </c>
      <c r="BW840" s="35">
        <v>64</v>
      </c>
      <c r="BX840" s="37"/>
      <c r="BY840" s="40">
        <v>0.9673200810544289</v>
      </c>
      <c r="CA840" s="38">
        <v>8.856279198727629E-2</v>
      </c>
      <c r="CB840" s="38">
        <v>9.6701909102055048E-2</v>
      </c>
      <c r="CC840" s="36">
        <v>48.056553443272904</v>
      </c>
      <c r="CD840" s="36">
        <v>51.019043786588554</v>
      </c>
      <c r="CE840" s="35">
        <v>140.46040154232696</v>
      </c>
      <c r="CF840" s="36">
        <v>56.710095471884337</v>
      </c>
      <c r="CG840" s="42">
        <v>0.9673200810544289</v>
      </c>
      <c r="CH840" s="35">
        <v>3886.2636421579396</v>
      </c>
      <c r="CI840" s="42">
        <v>0.98524398858901718</v>
      </c>
      <c r="CJ840" s="42">
        <v>0.99037818010038159</v>
      </c>
      <c r="CK840" s="43">
        <v>0.84998855909682891</v>
      </c>
      <c r="CM840" s="39"/>
      <c r="CN840" s="35"/>
      <c r="CO840" s="42">
        <v>0.98515905221131228</v>
      </c>
      <c r="CQ840" s="37">
        <v>1.0131502291816401</v>
      </c>
    </row>
    <row r="841" spans="1:95" ht="11.25" customHeight="1">
      <c r="A841" s="33">
        <v>43889</v>
      </c>
      <c r="B841" s="34">
        <v>190.59820556640625</v>
      </c>
      <c r="C841" s="35">
        <v>167.63568925857544</v>
      </c>
      <c r="D841" s="35">
        <v>167.63568925857544</v>
      </c>
      <c r="E841" s="35">
        <v>155.26591726144156</v>
      </c>
      <c r="F841" s="34">
        <v>142.09441248575845</v>
      </c>
      <c r="G841" s="36">
        <v>13.851502180099487</v>
      </c>
      <c r="H841" s="34">
        <v>13.851502180099487</v>
      </c>
      <c r="I841" s="34">
        <v>3473.7591247558594</v>
      </c>
      <c r="J841" s="35">
        <v>1178.0057818619919</v>
      </c>
      <c r="K841" s="35">
        <v>122.21385633150348</v>
      </c>
      <c r="L841" s="34">
        <v>612.72416941324866</v>
      </c>
      <c r="M841" s="34">
        <v>58.004029273986816</v>
      </c>
      <c r="N841" s="35">
        <v>18.138067786002392</v>
      </c>
      <c r="O841" s="35">
        <v>65.108105823504417</v>
      </c>
      <c r="P841" s="35">
        <v>267.91437625574366</v>
      </c>
      <c r="Q841" s="34">
        <v>9859.96484375</v>
      </c>
      <c r="R841" s="34">
        <v>396.58892059326172</v>
      </c>
      <c r="U841" s="36">
        <v>24.965504540337456</v>
      </c>
      <c r="V841" s="38">
        <v>1.0013217382385651</v>
      </c>
      <c r="W841" s="36">
        <v>42.853973287027443</v>
      </c>
      <c r="X841" s="35">
        <v>4086.4832941691079</v>
      </c>
      <c r="Y841" s="34">
        <v>2173.5394865623639</v>
      </c>
      <c r="Z841" s="35">
        <v>1912.943807606744</v>
      </c>
      <c r="AA841" s="34">
        <v>734.93802574475217</v>
      </c>
      <c r="AB841" s="34">
        <v>22.962516307830811</v>
      </c>
      <c r="AC841" s="34">
        <v>12.36977199713389</v>
      </c>
      <c r="AD841" s="34">
        <v>12.909371097882589</v>
      </c>
      <c r="AE841" s="39">
        <v>14.331029581729872</v>
      </c>
      <c r="AF841" s="39">
        <v>12.621490519949914</v>
      </c>
      <c r="AG841" s="39">
        <v>2.6188683499607888</v>
      </c>
      <c r="AH841" s="35">
        <v>3747.2502004783014</v>
      </c>
      <c r="AI841" s="35">
        <v>9649.2235985009029</v>
      </c>
      <c r="AJ841" s="35">
        <v>11520.417905372793</v>
      </c>
      <c r="AK841" s="35">
        <v>2511.0338185775217</v>
      </c>
      <c r="AL841" s="35">
        <v>5794.719973729193</v>
      </c>
      <c r="AM841" s="35">
        <v>10529.602407281305</v>
      </c>
      <c r="AN841" s="38">
        <v>9.3912831719892287E-2</v>
      </c>
      <c r="AO841" s="38">
        <v>0.1062466657908584</v>
      </c>
      <c r="AP841" s="38">
        <v>3.1397543357788479E-2</v>
      </c>
      <c r="AQ841" s="36">
        <v>22.7937774395681</v>
      </c>
      <c r="AR841" s="36">
        <v>13.056516377832397</v>
      </c>
      <c r="AS841" s="36">
        <v>14.751549373215806</v>
      </c>
      <c r="AT841" s="36">
        <v>17.141427360800833</v>
      </c>
      <c r="AU841" s="36">
        <v>73.136461385922175</v>
      </c>
      <c r="AV841" s="36">
        <v>132.68774012262321</v>
      </c>
      <c r="AW841" s="36">
        <v>152.80096647843376</v>
      </c>
      <c r="AX841" s="36">
        <v>118.95124174038057</v>
      </c>
      <c r="AY841" s="36">
        <v>83.520222538372707</v>
      </c>
      <c r="AZ841" s="40">
        <v>0.99277665332429588</v>
      </c>
      <c r="BA841" s="40">
        <v>0.98876423604269459</v>
      </c>
      <c r="BB841" s="40">
        <v>0.9745560785780023</v>
      </c>
      <c r="BC841" s="40">
        <v>0.99317355774582472</v>
      </c>
      <c r="BD841" s="40">
        <v>0.98737877555473053</v>
      </c>
      <c r="BE841" s="40">
        <v>0.98739859920723427</v>
      </c>
      <c r="BF841" s="36">
        <v>127.77806589616658</v>
      </c>
      <c r="BG841" s="36">
        <v>112.94472076536914</v>
      </c>
      <c r="BH841" s="36">
        <v>382.19550693042606</v>
      </c>
      <c r="BJ841" s="41"/>
      <c r="BK841" s="41"/>
      <c r="BL841" s="35">
        <v>32.833333333333336</v>
      </c>
      <c r="BM841" s="35">
        <v>28.916666666666668</v>
      </c>
      <c r="BN841" s="35">
        <v>6</v>
      </c>
      <c r="BO841" s="35">
        <v>2561</v>
      </c>
      <c r="BP841" s="35">
        <v>1388</v>
      </c>
      <c r="BQ841" s="35">
        <v>144</v>
      </c>
      <c r="BR841" s="35">
        <v>4093</v>
      </c>
      <c r="BS841" s="34">
        <v>128.33643627166748</v>
      </c>
      <c r="BT841" s="35">
        <v>20</v>
      </c>
      <c r="BU841" s="35">
        <v>71.791666666666671</v>
      </c>
      <c r="BV841" s="35">
        <v>295.41666666666669</v>
      </c>
      <c r="BW841" s="35">
        <v>63.958333333333336</v>
      </c>
      <c r="BX841" s="37"/>
      <c r="BY841" s="40">
        <v>0.9671140027834324</v>
      </c>
      <c r="CA841" s="38">
        <v>8.7857212484664826E-2</v>
      </c>
      <c r="CB841" s="38">
        <v>9.5896012801338179E-2</v>
      </c>
      <c r="CC841" s="36">
        <v>48.24165940284729</v>
      </c>
      <c r="CD841" s="36">
        <v>50.601843190616307</v>
      </c>
      <c r="CE841" s="35">
        <v>141.06323831438465</v>
      </c>
      <c r="CF841" s="36">
        <v>56.835491533025234</v>
      </c>
      <c r="CG841" s="42">
        <v>0.9671140027834324</v>
      </c>
      <c r="CH841" s="35">
        <v>3906.6923233720163</v>
      </c>
      <c r="CI841" s="42">
        <v>0.9851526497423474</v>
      </c>
      <c r="CJ841" s="42">
        <v>0.99039523407850005</v>
      </c>
      <c r="CK841" s="43">
        <v>0.85006076733813452</v>
      </c>
      <c r="CM841" s="39"/>
      <c r="CN841" s="35"/>
      <c r="CO841" s="42">
        <v>0.98512623624828477</v>
      </c>
      <c r="CQ841" s="37">
        <v>1.0013217382385651</v>
      </c>
    </row>
    <row r="842" spans="1:95" ht="11.25" customHeight="1">
      <c r="A842" s="33">
        <v>43888</v>
      </c>
      <c r="B842" s="34">
        <v>187.06759897867838</v>
      </c>
      <c r="C842" s="35">
        <v>164.77486960093179</v>
      </c>
      <c r="D842" s="35">
        <v>164.77486960093179</v>
      </c>
      <c r="E842" s="35">
        <v>152.7232087055842</v>
      </c>
      <c r="F842" s="34">
        <v>140.14159774780273</v>
      </c>
      <c r="G842" s="36">
        <v>13.79568338394165</v>
      </c>
      <c r="H842" s="34">
        <v>13.79568338394165</v>
      </c>
      <c r="I842" s="34">
        <v>3408.3492635091147</v>
      </c>
      <c r="J842" s="35">
        <v>1193.1984455720726</v>
      </c>
      <c r="K842" s="35">
        <v>132.57760506356362</v>
      </c>
      <c r="L842" s="34">
        <v>601.06822967529297</v>
      </c>
      <c r="M842" s="34">
        <v>58.144271850585938</v>
      </c>
      <c r="N842" s="35">
        <v>18.458499000186009</v>
      </c>
      <c r="O842" s="35">
        <v>61.835971650623136</v>
      </c>
      <c r="P842" s="35">
        <v>260.26483590262279</v>
      </c>
      <c r="Q842" s="34">
        <v>9750.4975179036464</v>
      </c>
      <c r="R842" s="34">
        <v>380.51336797078449</v>
      </c>
      <c r="U842" s="36">
        <v>24.71725516849094</v>
      </c>
      <c r="V842" s="38">
        <v>1.0108945267289939</v>
      </c>
      <c r="W842" s="36">
        <v>43.049886647111308</v>
      </c>
      <c r="X842" s="35">
        <v>4009.4174931844077</v>
      </c>
      <c r="Y842" s="34">
        <v>2082.5732128734785</v>
      </c>
      <c r="Z842" s="35">
        <v>1926.8442803109292</v>
      </c>
      <c r="AA842" s="34">
        <v>733.64583473885659</v>
      </c>
      <c r="AB842" s="34">
        <v>22.292729377746582</v>
      </c>
      <c r="AC842" s="34">
        <v>12.051660895347595</v>
      </c>
      <c r="AD842" s="34">
        <v>12.613319675127665</v>
      </c>
      <c r="AE842" s="39">
        <v>13.731251953011945</v>
      </c>
      <c r="AF842" s="39">
        <v>12.78426905970078</v>
      </c>
      <c r="AG842" s="39">
        <v>2.840948679933506</v>
      </c>
      <c r="AH842" s="35">
        <v>3607.8673153557688</v>
      </c>
      <c r="AI842" s="35">
        <v>9375.1175155356777</v>
      </c>
      <c r="AJ842" s="35">
        <v>11385.580353383168</v>
      </c>
      <c r="AK842" s="35">
        <v>2453.5896238985906</v>
      </c>
      <c r="AL842" s="35">
        <v>5600.6135539045545</v>
      </c>
      <c r="AM842" s="35">
        <v>10315.329082313036</v>
      </c>
      <c r="AN842" s="38">
        <v>9.2569904222940994E-2</v>
      </c>
      <c r="AO842" s="38">
        <v>0.11021325490174898</v>
      </c>
      <c r="AP842" s="38">
        <v>3.4869484002298709E-2</v>
      </c>
      <c r="AQ842" s="36">
        <v>22.483047330321082</v>
      </c>
      <c r="AR842" s="36">
        <v>12.630424637318212</v>
      </c>
      <c r="AS842" s="36">
        <v>14.623494555869907</v>
      </c>
      <c r="AT842" s="36">
        <v>17.269029204952993</v>
      </c>
      <c r="AU842" s="36">
        <v>73.491037168551046</v>
      </c>
      <c r="AV842" s="36">
        <v>144.09903793114606</v>
      </c>
      <c r="AW842" s="36">
        <v>149.94989528137143</v>
      </c>
      <c r="AX842" s="36">
        <v>117.25946785804669</v>
      </c>
      <c r="AY842" s="36">
        <v>82.361398610699737</v>
      </c>
      <c r="AZ842" s="40">
        <v>0.99247694120467611</v>
      </c>
      <c r="BA842" s="40">
        <v>0.98895907188463072</v>
      </c>
      <c r="BB842" s="40">
        <v>0.974769119450694</v>
      </c>
      <c r="BC842" s="40">
        <v>0.99296172879248101</v>
      </c>
      <c r="BD842" s="40">
        <v>0.98687803818970588</v>
      </c>
      <c r="BE842" s="40">
        <v>0.98603059225922107</v>
      </c>
      <c r="BF842" s="36">
        <v>129.63176424056533</v>
      </c>
      <c r="BG842" s="36">
        <v>108.87982584941851</v>
      </c>
      <c r="BH842" s="36">
        <v>344.14045241417745</v>
      </c>
      <c r="BJ842" s="41"/>
      <c r="BK842" s="41"/>
      <c r="BL842" s="35">
        <v>29</v>
      </c>
      <c r="BM842" s="35">
        <v>27</v>
      </c>
      <c r="BN842" s="35">
        <v>6</v>
      </c>
      <c r="BO842" s="35">
        <v>2262</v>
      </c>
      <c r="BP842" s="35">
        <v>1296</v>
      </c>
      <c r="BQ842" s="35">
        <v>144</v>
      </c>
      <c r="BR842" s="35">
        <v>3702</v>
      </c>
      <c r="BS842" s="34">
        <v>126.40733909606934</v>
      </c>
      <c r="BT842" s="35">
        <v>20</v>
      </c>
      <c r="BU842" s="35">
        <v>67</v>
      </c>
      <c r="BV842" s="35">
        <v>282</v>
      </c>
      <c r="BW842" s="35">
        <v>63</v>
      </c>
      <c r="BX842" s="37"/>
      <c r="BY842" s="40">
        <v>0.96664997604056169</v>
      </c>
      <c r="CA842" s="38">
        <v>8.8983709204856778E-2</v>
      </c>
      <c r="CB842" s="38">
        <v>9.6502081956048119E-2</v>
      </c>
      <c r="CC842" s="36">
        <v>46.95770994822184</v>
      </c>
      <c r="CD842" s="36">
        <v>49.736966523509196</v>
      </c>
      <c r="CE842" s="35">
        <v>138.18043158380723</v>
      </c>
      <c r="CF842" s="36">
        <v>57.100804952242328</v>
      </c>
      <c r="CG842" s="42">
        <v>0.96664997604056169</v>
      </c>
      <c r="CH842" s="35">
        <v>3861.1081261404624</v>
      </c>
      <c r="CI842" s="42">
        <v>0.98494104025294249</v>
      </c>
      <c r="CJ842" s="42">
        <v>0.98990596595427138</v>
      </c>
      <c r="CK842" s="43">
        <v>0.8500858963435346</v>
      </c>
      <c r="CM842" s="39"/>
      <c r="CN842" s="35"/>
      <c r="CO842" s="42">
        <v>0.98505680412038088</v>
      </c>
      <c r="CQ842" s="37">
        <v>1.0108945267289939</v>
      </c>
    </row>
    <row r="843" spans="1:95" ht="11.25" customHeight="1">
      <c r="A843" s="33">
        <v>43887</v>
      </c>
      <c r="B843" s="34">
        <v>191.05254809061685</v>
      </c>
      <c r="C843" s="35">
        <v>168.00438062349954</v>
      </c>
      <c r="D843" s="35">
        <v>168.00438062349954</v>
      </c>
      <c r="E843" s="35">
        <v>155.51389988263446</v>
      </c>
      <c r="F843" s="34">
        <v>142.40010325113931</v>
      </c>
      <c r="G843" s="36">
        <v>13.829437057177225</v>
      </c>
      <c r="H843" s="34">
        <v>13.829437057177225</v>
      </c>
      <c r="I843" s="34">
        <v>3471.2487691243491</v>
      </c>
      <c r="J843" s="35">
        <v>1213.3969884005523</v>
      </c>
      <c r="K843" s="35">
        <v>134.40705102283039</v>
      </c>
      <c r="L843" s="34">
        <v>612.39280954996741</v>
      </c>
      <c r="M843" s="34">
        <v>57.448764642079674</v>
      </c>
      <c r="N843" s="35">
        <v>18.181922852147554</v>
      </c>
      <c r="O843" s="35">
        <v>60.962917798377099</v>
      </c>
      <c r="P843" s="35">
        <v>255.15807700072619</v>
      </c>
      <c r="Q843" s="34">
        <v>9738.2303873697911</v>
      </c>
      <c r="R843" s="34">
        <v>396.15212885538739</v>
      </c>
      <c r="U843" s="36">
        <v>24.70663282606337</v>
      </c>
      <c r="V843" s="38">
        <v>1.0113065303461077</v>
      </c>
      <c r="W843" s="36">
        <v>42.312027618884244</v>
      </c>
      <c r="X843" s="35">
        <v>4083.6415786743164</v>
      </c>
      <c r="Y843" s="34">
        <v>2123.4447297009665</v>
      </c>
      <c r="Z843" s="35">
        <v>1960.1968489733499</v>
      </c>
      <c r="AA843" s="34">
        <v>746.7998605727978</v>
      </c>
      <c r="AB843" s="34">
        <v>23.04816746711731</v>
      </c>
      <c r="AC843" s="34">
        <v>12.490480740865072</v>
      </c>
      <c r="AD843" s="34">
        <v>12.941036581993103</v>
      </c>
      <c r="AE843" s="39">
        <v>14.000734481544834</v>
      </c>
      <c r="AF843" s="39">
        <v>13.000682018577347</v>
      </c>
      <c r="AG843" s="39">
        <v>2.8801510933463654</v>
      </c>
      <c r="AH843" s="35">
        <v>3602.8502797699202</v>
      </c>
      <c r="AI843" s="35">
        <v>9357.6926212961844</v>
      </c>
      <c r="AJ843" s="35">
        <v>11355.503186432106</v>
      </c>
      <c r="AK843" s="35">
        <v>2448.4705409494686</v>
      </c>
      <c r="AL843" s="35">
        <v>5591.7200600438855</v>
      </c>
      <c r="AM843" s="35">
        <v>10292.247576684074</v>
      </c>
      <c r="AN843" s="38">
        <v>9.221267976133965E-2</v>
      </c>
      <c r="AO843" s="38">
        <v>0.10931261136309436</v>
      </c>
      <c r="AP843" s="38">
        <v>3.4290593542628804E-2</v>
      </c>
      <c r="AQ843" s="36">
        <v>22.627086081357486</v>
      </c>
      <c r="AR843" s="36">
        <v>12.754430905797246</v>
      </c>
      <c r="AS843" s="36">
        <v>14.599959445798486</v>
      </c>
      <c r="AT843" s="36">
        <v>17.387456057574031</v>
      </c>
      <c r="AU843" s="36">
        <v>73.827186555712132</v>
      </c>
      <c r="AV843" s="36">
        <v>143.60072059378635</v>
      </c>
      <c r="AW843" s="36">
        <v>153.54758420939439</v>
      </c>
      <c r="AX843" s="36">
        <v>120.27591748466223</v>
      </c>
      <c r="AY843" s="36">
        <v>84.942117011292922</v>
      </c>
      <c r="AZ843" s="40">
        <v>0.99257417128445535</v>
      </c>
      <c r="BA843" s="40">
        <v>0.98909764488498042</v>
      </c>
      <c r="BB843" s="40">
        <v>0.97520871169298751</v>
      </c>
      <c r="BC843" s="40">
        <v>0.99289864600501521</v>
      </c>
      <c r="BD843" s="40">
        <v>0.9867970524699099</v>
      </c>
      <c r="BE843" s="40">
        <v>0.98604768107997154</v>
      </c>
      <c r="BF843" s="36">
        <v>130.13394720832116</v>
      </c>
      <c r="BG843" s="36">
        <v>109.77690360118308</v>
      </c>
      <c r="BH843" s="36">
        <v>349.95019800640199</v>
      </c>
      <c r="BJ843" s="41"/>
      <c r="BK843" s="41"/>
      <c r="BL843" s="35">
        <v>29.166666666666668</v>
      </c>
      <c r="BM843" s="35">
        <v>27.083333333333332</v>
      </c>
      <c r="BN843" s="35">
        <v>6</v>
      </c>
      <c r="BO843" s="35">
        <v>2275</v>
      </c>
      <c r="BP843" s="35">
        <v>1300</v>
      </c>
      <c r="BQ843" s="35">
        <v>144</v>
      </c>
      <c r="BR843" s="35">
        <v>3719</v>
      </c>
      <c r="BS843" s="34">
        <v>128.56411647796631</v>
      </c>
      <c r="BT843" s="35">
        <v>19.833333333333332</v>
      </c>
      <c r="BU843" s="35">
        <v>66.5</v>
      </c>
      <c r="BV843" s="35">
        <v>278.33333333333331</v>
      </c>
      <c r="BW843" s="35">
        <v>62.666666666666664</v>
      </c>
      <c r="BX843" s="37"/>
      <c r="BY843" s="40">
        <v>0.96696193027090871</v>
      </c>
      <c r="CA843" s="38">
        <v>8.8417124078907422E-2</v>
      </c>
      <c r="CB843" s="38">
        <v>9.5947320973167244E-2</v>
      </c>
      <c r="CC843" s="36">
        <v>48.479684789975487</v>
      </c>
      <c r="CD843" s="36">
        <v>49.981476432953215</v>
      </c>
      <c r="CE843" s="35">
        <v>141.8152377283667</v>
      </c>
      <c r="CF843" s="36">
        <v>57.634363495930394</v>
      </c>
      <c r="CG843" s="42">
        <v>0.96696193027090871</v>
      </c>
      <c r="CH843" s="35">
        <v>3850.9250362354396</v>
      </c>
      <c r="CI843" s="42">
        <v>0.9850818273268076</v>
      </c>
      <c r="CJ843" s="42">
        <v>0.98984998168577443</v>
      </c>
      <c r="CK843" s="43">
        <v>0.85003757118449896</v>
      </c>
      <c r="CM843" s="39"/>
      <c r="CN843" s="35"/>
      <c r="CO843" s="42">
        <v>0.98491717264166112</v>
      </c>
      <c r="CQ843" s="37">
        <v>1.0113065303461077</v>
      </c>
    </row>
    <row r="844" spans="1:95" ht="11.25" customHeight="1">
      <c r="A844" s="33">
        <v>43886</v>
      </c>
      <c r="B844" s="34">
        <v>189.01815032958984</v>
      </c>
      <c r="C844" s="35">
        <v>165.9320630232493</v>
      </c>
      <c r="D844" s="35">
        <v>165.9320630232493</v>
      </c>
      <c r="E844" s="35">
        <v>153.34534128506976</v>
      </c>
      <c r="F844" s="34">
        <v>140.39715766906738</v>
      </c>
      <c r="G844" s="36">
        <v>13.940222501754761</v>
      </c>
      <c r="H844" s="34">
        <v>13.940222501754761</v>
      </c>
      <c r="I844" s="34">
        <v>3464.8247578938804</v>
      </c>
      <c r="J844" s="35">
        <v>1192.197766157034</v>
      </c>
      <c r="K844" s="35">
        <v>127.7354749453965</v>
      </c>
      <c r="L844" s="34">
        <v>612.13918558756507</v>
      </c>
      <c r="M844" s="34">
        <v>55.211599508921303</v>
      </c>
      <c r="N844" s="35">
        <v>16.844216799331925</v>
      </c>
      <c r="O844" s="35">
        <v>57.08317915329151</v>
      </c>
      <c r="P844" s="35">
        <v>222.71797768005541</v>
      </c>
      <c r="Q844" s="34">
        <v>9247.0526529947911</v>
      </c>
      <c r="R844" s="34">
        <v>392.09653727213544</v>
      </c>
      <c r="U844" s="36">
        <v>24.406135523760756</v>
      </c>
      <c r="V844" s="38">
        <v>1.0230439333822683</v>
      </c>
      <c r="W844" s="36">
        <v>38.279697334545915</v>
      </c>
      <c r="X844" s="35">
        <v>4076.9639434814453</v>
      </c>
      <c r="Y844" s="34">
        <v>2144.8915167914497</v>
      </c>
      <c r="Z844" s="35">
        <v>1932.0724266899956</v>
      </c>
      <c r="AA844" s="34">
        <v>739.87466053296157</v>
      </c>
      <c r="AB844" s="34">
        <v>23.086087306340534</v>
      </c>
      <c r="AC844" s="34">
        <v>12.586721738179525</v>
      </c>
      <c r="AD844" s="34">
        <v>12.966561595598856</v>
      </c>
      <c r="AE844" s="39">
        <v>14.142141868954614</v>
      </c>
      <c r="AF844" s="39">
        <v>12.773547494539651</v>
      </c>
      <c r="AG844" s="39">
        <v>2.7371887488299254</v>
      </c>
      <c r="AH844" s="35">
        <v>3486.6548637900009</v>
      </c>
      <c r="AI844" s="35">
        <v>9012.8985904693618</v>
      </c>
      <c r="AJ844" s="35">
        <v>10847.151194887612</v>
      </c>
      <c r="AK844" s="35">
        <v>2352.4040848541563</v>
      </c>
      <c r="AL844" s="35">
        <v>5400.5280171957193</v>
      </c>
      <c r="AM844" s="35">
        <v>9873.4583405961112</v>
      </c>
      <c r="AN844" s="38">
        <v>9.5274003579376335E-2</v>
      </c>
      <c r="AO844" s="38">
        <v>0.10983158835646599</v>
      </c>
      <c r="AP844" s="38">
        <v>3.3069825230039172E-2</v>
      </c>
      <c r="AQ844" s="36">
        <v>22.861492596145037</v>
      </c>
      <c r="AR844" s="36">
        <v>13.106428843476417</v>
      </c>
      <c r="AS844" s="36">
        <v>14.74542310702096</v>
      </c>
      <c r="AT844" s="36">
        <v>17.1319129268695</v>
      </c>
      <c r="AU844" s="36">
        <v>71.141789829227108</v>
      </c>
      <c r="AV844" s="36">
        <v>125.615851620531</v>
      </c>
      <c r="AW844" s="36">
        <v>151.85708483439066</v>
      </c>
      <c r="AX844" s="36">
        <v>118.98125546219265</v>
      </c>
      <c r="AY844" s="36">
        <v>84.677325160733531</v>
      </c>
      <c r="AZ844" s="40">
        <v>0.99283957339311613</v>
      </c>
      <c r="BA844" s="40">
        <v>0.98943007443503039</v>
      </c>
      <c r="BB844" s="40">
        <v>0.97744275916328949</v>
      </c>
      <c r="BC844" s="40">
        <v>0.9927172746225138</v>
      </c>
      <c r="BD844" s="40">
        <v>0.98682688255616746</v>
      </c>
      <c r="BE844" s="40">
        <v>0.98727742121480944</v>
      </c>
      <c r="BF844" s="36">
        <v>125.95251116955897</v>
      </c>
      <c r="BG844" s="36">
        <v>109.25818500460153</v>
      </c>
      <c r="BH844" s="36">
        <v>362.86856421302548</v>
      </c>
      <c r="BJ844" s="41"/>
      <c r="BK844" s="41"/>
      <c r="BL844" s="35">
        <v>31</v>
      </c>
      <c r="BM844" s="35">
        <v>28</v>
      </c>
      <c r="BN844" s="35">
        <v>6</v>
      </c>
      <c r="BO844" s="35">
        <v>2418</v>
      </c>
      <c r="BP844" s="35">
        <v>1344</v>
      </c>
      <c r="BQ844" s="35">
        <v>144</v>
      </c>
      <c r="BR844" s="35">
        <v>3906</v>
      </c>
      <c r="BS844" s="34">
        <v>126.37544918060303</v>
      </c>
      <c r="BT844" s="35">
        <v>18</v>
      </c>
      <c r="BU844" s="35">
        <v>61</v>
      </c>
      <c r="BV844" s="35">
        <v>238</v>
      </c>
      <c r="BW844" s="35">
        <v>59</v>
      </c>
      <c r="BX844" s="37"/>
      <c r="BY844" s="40">
        <v>0.96676376247086226</v>
      </c>
      <c r="CA844" s="38">
        <v>8.9979762172151076E-2</v>
      </c>
      <c r="CB844" s="38">
        <v>9.7989823409920088E-2</v>
      </c>
      <c r="CC844" s="36">
        <v>48.639370640118912</v>
      </c>
      <c r="CD844" s="36">
        <v>50.713344546642418</v>
      </c>
      <c r="CE844" s="35">
        <v>140.67998949552396</v>
      </c>
      <c r="CF844" s="36">
        <v>58.550830661373716</v>
      </c>
      <c r="CG844" s="42">
        <v>0.96676376247086226</v>
      </c>
      <c r="CH844" s="35">
        <v>3678.4948114014942</v>
      </c>
      <c r="CI844" s="42">
        <v>0.98499070887967743</v>
      </c>
      <c r="CJ844" s="42">
        <v>0.98996197261605023</v>
      </c>
      <c r="CK844" s="43">
        <v>0.84985415763455574</v>
      </c>
      <c r="CM844" s="39"/>
      <c r="CN844" s="35"/>
      <c r="CO844" s="42">
        <v>0.98467733454512441</v>
      </c>
      <c r="CQ844" s="37">
        <v>1.0230439333822683</v>
      </c>
    </row>
    <row r="845" spans="1:95" ht="11.25" customHeight="1">
      <c r="A845" s="33">
        <v>43885</v>
      </c>
      <c r="B845" s="34">
        <v>188.30796305338541</v>
      </c>
      <c r="C845" s="35">
        <v>165.08702397346497</v>
      </c>
      <c r="D845" s="35">
        <v>165.08702397346497</v>
      </c>
      <c r="E845" s="35">
        <v>152.2678025563558</v>
      </c>
      <c r="F845" s="34">
        <v>138.91327921549478</v>
      </c>
      <c r="G845" s="36">
        <v>14.081923365592957</v>
      </c>
      <c r="H845" s="34">
        <v>14.081923365592957</v>
      </c>
      <c r="I845" s="34">
        <v>3471.7636515299478</v>
      </c>
      <c r="J845" s="35">
        <v>1194.5853424619177</v>
      </c>
      <c r="K845" s="35">
        <v>127.99128669234831</v>
      </c>
      <c r="L845" s="34">
        <v>613.46030680338538</v>
      </c>
      <c r="M845" s="34">
        <v>52.209481398264565</v>
      </c>
      <c r="N845" s="35">
        <v>15.92831635879258</v>
      </c>
      <c r="O845" s="35">
        <v>53.979294327019289</v>
      </c>
      <c r="P845" s="35">
        <v>210.60773852181299</v>
      </c>
      <c r="Q845" s="34">
        <v>8649.7560221354161</v>
      </c>
      <c r="R845" s="34">
        <v>391.42453893025714</v>
      </c>
      <c r="U845" s="36">
        <v>24.288696712917751</v>
      </c>
      <c r="V845" s="38">
        <v>1.0276745363979978</v>
      </c>
      <c r="W845" s="36">
        <v>36.198247536665505</v>
      </c>
      <c r="X845" s="35">
        <v>4085.223958333333</v>
      </c>
      <c r="Y845" s="34">
        <v>2149.1870223756819</v>
      </c>
      <c r="Z845" s="35">
        <v>1936.0369359576512</v>
      </c>
      <c r="AA845" s="34">
        <v>741.45159349573373</v>
      </c>
      <c r="AB845" s="34">
        <v>23.220939079920452</v>
      </c>
      <c r="AC845" s="34">
        <v>12.819221417109171</v>
      </c>
      <c r="AD845" s="34">
        <v>13.10146669546763</v>
      </c>
      <c r="AE845" s="39">
        <v>14.170463883795705</v>
      </c>
      <c r="AF845" s="39">
        <v>12.799128669234833</v>
      </c>
      <c r="AG845" s="39">
        <v>2.7426704291217496</v>
      </c>
      <c r="AH845" s="35">
        <v>3291.3109211307356</v>
      </c>
      <c r="AI845" s="35">
        <v>8507.1185935305457</v>
      </c>
      <c r="AJ845" s="35">
        <v>10238.088124261631</v>
      </c>
      <c r="AK845" s="35">
        <v>2220.6514246650313</v>
      </c>
      <c r="AL845" s="35">
        <v>5097.7492715791313</v>
      </c>
      <c r="AM845" s="35">
        <v>9319.2317750181392</v>
      </c>
      <c r="AN845" s="38">
        <v>9.6064629156242948E-2</v>
      </c>
      <c r="AO845" s="38">
        <v>0.11018352183488808</v>
      </c>
      <c r="AP845" s="38">
        <v>3.2787253596207266E-2</v>
      </c>
      <c r="AQ845" s="36">
        <v>22.925040318984408</v>
      </c>
      <c r="AR845" s="36">
        <v>13.307109899171556</v>
      </c>
      <c r="AS845" s="36">
        <v>14.851059962744603</v>
      </c>
      <c r="AT845" s="36">
        <v>17.273750011448396</v>
      </c>
      <c r="AU845" s="36">
        <v>71.735111726562508</v>
      </c>
      <c r="AV845" s="36">
        <v>126.67265453224343</v>
      </c>
      <c r="AW845" s="36">
        <v>151.59195460630102</v>
      </c>
      <c r="AX845" s="36">
        <v>119.37664001305689</v>
      </c>
      <c r="AY845" s="36">
        <v>85.965497337850707</v>
      </c>
      <c r="AZ845" s="40">
        <v>0.99282718747216481</v>
      </c>
      <c r="BA845" s="40">
        <v>0.98941115157860671</v>
      </c>
      <c r="BB845" s="40">
        <v>0.97740074036076841</v>
      </c>
      <c r="BC845" s="40">
        <v>0.99222131406145642</v>
      </c>
      <c r="BD845" s="40">
        <v>0.98592808160917234</v>
      </c>
      <c r="BE845" s="40">
        <v>0.9864073930566023</v>
      </c>
      <c r="BF845" s="36">
        <v>124.91590406790381</v>
      </c>
      <c r="BG845" s="36">
        <v>108.90920711340311</v>
      </c>
      <c r="BH845" s="36">
        <v>365.9958881517336</v>
      </c>
      <c r="BJ845" s="41"/>
      <c r="BK845" s="41"/>
      <c r="BL845" s="35">
        <v>31</v>
      </c>
      <c r="BM845" s="35">
        <v>28</v>
      </c>
      <c r="BN845" s="35">
        <v>6</v>
      </c>
      <c r="BO845" s="35">
        <v>2418</v>
      </c>
      <c r="BP845" s="35">
        <v>1344</v>
      </c>
      <c r="BQ845" s="35">
        <v>144</v>
      </c>
      <c r="BR845" s="35">
        <v>3906</v>
      </c>
      <c r="BS845" s="34">
        <v>124.96954536437988</v>
      </c>
      <c r="BT845" s="35">
        <v>18</v>
      </c>
      <c r="BU845" s="35">
        <v>61</v>
      </c>
      <c r="BV845" s="35">
        <v>238</v>
      </c>
      <c r="BW845" s="35">
        <v>59</v>
      </c>
      <c r="BX845" s="37"/>
      <c r="BY845" s="40">
        <v>0.9667067817356032</v>
      </c>
      <c r="CA845" s="38">
        <v>9.0458294723803664E-2</v>
      </c>
      <c r="CB845" s="38">
        <v>9.8589936293839969E-2</v>
      </c>
      <c r="CC845" s="36">
        <v>49.141627192497253</v>
      </c>
      <c r="CD845" s="36">
        <v>51.083210180900565</v>
      </c>
      <c r="CE845" s="35">
        <v>140.94869032728488</v>
      </c>
      <c r="CF845" s="36">
        <v>59.038155767357729</v>
      </c>
      <c r="CG845" s="42">
        <v>0.9667067817356032</v>
      </c>
      <c r="CH845" s="35">
        <v>3472.3193910509503</v>
      </c>
      <c r="CI845" s="42">
        <v>0.98496409013156405</v>
      </c>
      <c r="CJ845" s="42">
        <v>0.98927725231594887</v>
      </c>
      <c r="CK845" s="43">
        <v>0.84983435105142646</v>
      </c>
      <c r="CM845" s="39"/>
      <c r="CN845" s="35"/>
      <c r="CO845" s="42">
        <v>0.98454980228840983</v>
      </c>
      <c r="CQ845" s="37">
        <v>1.0276745363979978</v>
      </c>
    </row>
    <row r="846" spans="1:95" ht="11.25" customHeight="1">
      <c r="A846" s="33">
        <v>43884</v>
      </c>
      <c r="B846" s="34">
        <v>188.93929608662924</v>
      </c>
      <c r="C846" s="35">
        <v>165.68308385213217</v>
      </c>
      <c r="D846" s="35">
        <v>165.68308385213217</v>
      </c>
      <c r="E846" s="35">
        <v>152.88725904623669</v>
      </c>
      <c r="F846" s="34">
        <v>139.8109188079834</v>
      </c>
      <c r="G846" s="36">
        <v>14.097554842631022</v>
      </c>
      <c r="H846" s="34">
        <v>14.097554842631022</v>
      </c>
      <c r="I846" s="34">
        <v>3472.748291015625</v>
      </c>
      <c r="J846" s="35">
        <v>1194.9241431451612</v>
      </c>
      <c r="K846" s="35">
        <v>128.027586765553</v>
      </c>
      <c r="L846" s="34">
        <v>613.17326354980469</v>
      </c>
      <c r="M846" s="34">
        <v>53.371542294820152</v>
      </c>
      <c r="N846" s="35">
        <v>16.28284341197903</v>
      </c>
      <c r="O846" s="35">
        <v>55.180747118373375</v>
      </c>
      <c r="P846" s="35">
        <v>215.29537400283382</v>
      </c>
      <c r="Q846" s="34">
        <v>8912.2203776041661</v>
      </c>
      <c r="R846" s="34">
        <v>392.34836959838867</v>
      </c>
      <c r="U846" s="36">
        <v>24.202853838602703</v>
      </c>
      <c r="V846" s="38">
        <v>1.031074896387695</v>
      </c>
      <c r="W846" s="36">
        <v>37.003935830431942</v>
      </c>
      <c r="X846" s="35">
        <v>4085.9215545654297</v>
      </c>
      <c r="Y846" s="34">
        <v>2149.7965611049108</v>
      </c>
      <c r="Z846" s="35">
        <v>1936.1249934605189</v>
      </c>
      <c r="AA846" s="34">
        <v>741.20085031535768</v>
      </c>
      <c r="AB846" s="34">
        <v>23.25621223449707</v>
      </c>
      <c r="AC846" s="34">
        <v>12.795824805895487</v>
      </c>
      <c r="AD846" s="34">
        <v>13.157947937647501</v>
      </c>
      <c r="AE846" s="39">
        <v>14.174482820471939</v>
      </c>
      <c r="AF846" s="39">
        <v>12.8027586765553</v>
      </c>
      <c r="AG846" s="39">
        <v>2.7434482878332784</v>
      </c>
      <c r="AH846" s="35">
        <v>3376.3115252948242</v>
      </c>
      <c r="AI846" s="35">
        <v>8730.4599287903748</v>
      </c>
      <c r="AJ846" s="35">
        <v>10508.384756350106</v>
      </c>
      <c r="AK846" s="35">
        <v>2277.8191526447554</v>
      </c>
      <c r="AL846" s="35">
        <v>5230.322535913615</v>
      </c>
      <c r="AM846" s="35">
        <v>9564.5604948783312</v>
      </c>
      <c r="AN846" s="38">
        <v>9.6210537250036504E-2</v>
      </c>
      <c r="AO846" s="38">
        <v>0.11063944357706686</v>
      </c>
      <c r="AP846" s="38">
        <v>3.3082202937157704E-2</v>
      </c>
      <c r="AQ846" s="36">
        <v>22.955371026798996</v>
      </c>
      <c r="AR846" s="36">
        <v>13.28403353256469</v>
      </c>
      <c r="AS846" s="36">
        <v>14.92396827552008</v>
      </c>
      <c r="AT846" s="36">
        <v>17.276904313804515</v>
      </c>
      <c r="AU846" s="36">
        <v>71.729850318822514</v>
      </c>
      <c r="AV846" s="36">
        <v>126.62402423821551</v>
      </c>
      <c r="AW846" s="36">
        <v>151.90595358058582</v>
      </c>
      <c r="AX846" s="36">
        <v>119.31190766257718</v>
      </c>
      <c r="AY846" s="36">
        <v>85.50520848010153</v>
      </c>
      <c r="AZ846" s="40">
        <v>0.99285156444791789</v>
      </c>
      <c r="BA846" s="40">
        <v>0.98944983856359159</v>
      </c>
      <c r="BB846" s="40">
        <v>0.97749030139773585</v>
      </c>
      <c r="BC846" s="40">
        <v>0.99241515539381409</v>
      </c>
      <c r="BD846" s="40">
        <v>0.98628576921857214</v>
      </c>
      <c r="BE846" s="40">
        <v>0.9867611246427872</v>
      </c>
      <c r="BF846" s="36">
        <v>124.7264628490103</v>
      </c>
      <c r="BG846" s="36">
        <v>108.46041530967477</v>
      </c>
      <c r="BH846" s="36">
        <v>362.73279692996749</v>
      </c>
      <c r="BJ846" s="41"/>
      <c r="BK846" s="41"/>
      <c r="BL846" s="35">
        <v>31</v>
      </c>
      <c r="BM846" s="35">
        <v>28</v>
      </c>
      <c r="BN846" s="35">
        <v>6</v>
      </c>
      <c r="BO846" s="35">
        <v>2418</v>
      </c>
      <c r="BP846" s="35">
        <v>1344</v>
      </c>
      <c r="BQ846" s="35">
        <v>144</v>
      </c>
      <c r="BR846" s="35">
        <v>3906</v>
      </c>
      <c r="BS846" s="34">
        <v>125.66046905517578</v>
      </c>
      <c r="BT846" s="35">
        <v>18</v>
      </c>
      <c r="BU846" s="35">
        <v>61</v>
      </c>
      <c r="BV846" s="35">
        <v>238</v>
      </c>
      <c r="BW846" s="35">
        <v>59</v>
      </c>
      <c r="BX846" s="37"/>
      <c r="BY846" s="40">
        <v>0.96681785368860584</v>
      </c>
      <c r="CA846" s="38">
        <v>9.0727253784625608E-2</v>
      </c>
      <c r="CB846" s="38">
        <v>9.8848010358708868E-2</v>
      </c>
      <c r="CC846" s="36">
        <v>49.209984978040055</v>
      </c>
      <c r="CD846" s="36">
        <v>51.163372834883766</v>
      </c>
      <c r="CE846" s="35">
        <v>141.00341595282555</v>
      </c>
      <c r="CF846" s="36">
        <v>59.037992082912034</v>
      </c>
      <c r="CG846" s="42">
        <v>0.96681785368860584</v>
      </c>
      <c r="CH846" s="35">
        <v>3562.3699207950322</v>
      </c>
      <c r="CI846" s="42">
        <v>0.98501796739769543</v>
      </c>
      <c r="CJ846" s="42">
        <v>0.98954910689757236</v>
      </c>
      <c r="CK846" s="43">
        <v>0.84993024086214486</v>
      </c>
      <c r="CM846" s="39"/>
      <c r="CN846" s="35"/>
      <c r="CO846" s="42">
        <v>0.98454984512438637</v>
      </c>
      <c r="CQ846" s="37">
        <v>1.031074896387695</v>
      </c>
    </row>
    <row r="847" spans="1:95" ht="11.25" customHeight="1">
      <c r="A847" s="33">
        <v>43883</v>
      </c>
      <c r="B847" s="34">
        <v>190.1476879119873</v>
      </c>
      <c r="C847" s="35">
        <v>167.07266879081726</v>
      </c>
      <c r="D847" s="35">
        <v>167.07266879081726</v>
      </c>
      <c r="E847" s="35">
        <v>154.31575298309326</v>
      </c>
      <c r="F847" s="34">
        <v>141.26089413960776</v>
      </c>
      <c r="G847" s="36">
        <v>14.055325706799826</v>
      </c>
      <c r="H847" s="34">
        <v>14.055325706799826</v>
      </c>
      <c r="I847" s="34">
        <v>3473.6780700683594</v>
      </c>
      <c r="J847" s="35">
        <v>1195.2440671202958</v>
      </c>
      <c r="K847" s="35">
        <v>128.06186433431739</v>
      </c>
      <c r="L847" s="34">
        <v>613.01489766438806</v>
      </c>
      <c r="M847" s="34">
        <v>56.495731353759766</v>
      </c>
      <c r="N847" s="35">
        <v>17.235985836740269</v>
      </c>
      <c r="O847" s="35">
        <v>58.410840891175347</v>
      </c>
      <c r="P847" s="35">
        <v>227.89803495245465</v>
      </c>
      <c r="Q847" s="34">
        <v>9452.1615804036464</v>
      </c>
      <c r="R847" s="34">
        <v>396.01667785644531</v>
      </c>
      <c r="U847" s="36">
        <v>24.355724299395522</v>
      </c>
      <c r="V847" s="38">
        <v>1.0250286346376414</v>
      </c>
      <c r="W847" s="36">
        <v>39.170020723023839</v>
      </c>
      <c r="X847" s="35">
        <v>4086.6929677327475</v>
      </c>
      <c r="Y847" s="34">
        <v>2150.3721386137463</v>
      </c>
      <c r="Z847" s="35">
        <v>1936.3208291190012</v>
      </c>
      <c r="AA847" s="34">
        <v>741.07676199870548</v>
      </c>
      <c r="AB847" s="34">
        <v>23.075019121170044</v>
      </c>
      <c r="AC847" s="34">
        <v>12.756915807723999</v>
      </c>
      <c r="AD847" s="34">
        <v>13.079088966051737</v>
      </c>
      <c r="AE847" s="39">
        <v>14.178277837013713</v>
      </c>
      <c r="AF847" s="39">
        <v>12.806186433431741</v>
      </c>
      <c r="AG847" s="39">
        <v>2.744182807163944</v>
      </c>
      <c r="AH847" s="35">
        <v>3561.6757644180489</v>
      </c>
      <c r="AI847" s="35">
        <v>9211.9090872157849</v>
      </c>
      <c r="AJ847" s="35">
        <v>11088.713727586584</v>
      </c>
      <c r="AK847" s="35">
        <v>2402.7823890512318</v>
      </c>
      <c r="AL847" s="35">
        <v>5518.0142033102193</v>
      </c>
      <c r="AM847" s="35">
        <v>10092.374940556891</v>
      </c>
      <c r="AN847" s="38">
        <v>9.521991054367486E-2</v>
      </c>
      <c r="AO847" s="38">
        <v>0.1099933993633382</v>
      </c>
      <c r="AP847" s="38">
        <v>3.3323605233648051E-2</v>
      </c>
      <c r="AQ847" s="36">
        <v>22.771035442451804</v>
      </c>
      <c r="AR847" s="36">
        <v>13.243107670660036</v>
      </c>
      <c r="AS847" s="36">
        <v>14.839166900913678</v>
      </c>
      <c r="AT847" s="36">
        <v>17.240055335707307</v>
      </c>
      <c r="AU847" s="36">
        <v>71.567114780244296</v>
      </c>
      <c r="AV847" s="36">
        <v>126.31521943451565</v>
      </c>
      <c r="AW847" s="36">
        <v>152.62712062852998</v>
      </c>
      <c r="AX847" s="36">
        <v>119.34086836806021</v>
      </c>
      <c r="AY847" s="36">
        <v>84.410613326528519</v>
      </c>
      <c r="AZ847" s="40">
        <v>0.99282665549935789</v>
      </c>
      <c r="BA847" s="40">
        <v>0.98941451784300682</v>
      </c>
      <c r="BB847" s="40">
        <v>0.97741879029517309</v>
      </c>
      <c r="BC847" s="40">
        <v>0.99282496183829827</v>
      </c>
      <c r="BD847" s="40">
        <v>0.98703027717157532</v>
      </c>
      <c r="BE847" s="40">
        <v>0.98748409366690204</v>
      </c>
      <c r="BF847" s="36">
        <v>126.02406294527988</v>
      </c>
      <c r="BG847" s="36">
        <v>109.0974555696813</v>
      </c>
      <c r="BH847" s="36">
        <v>360.10509414759139</v>
      </c>
      <c r="BJ847" s="41"/>
      <c r="BK847" s="41"/>
      <c r="BL847" s="35">
        <v>31</v>
      </c>
      <c r="BM847" s="35">
        <v>28</v>
      </c>
      <c r="BN847" s="35">
        <v>6</v>
      </c>
      <c r="BO847" s="35">
        <v>2418</v>
      </c>
      <c r="BP847" s="35">
        <v>1344</v>
      </c>
      <c r="BQ847" s="35">
        <v>144</v>
      </c>
      <c r="BR847" s="35">
        <v>3906</v>
      </c>
      <c r="BS847" s="34">
        <v>127.08624617258708</v>
      </c>
      <c r="BT847" s="35">
        <v>18</v>
      </c>
      <c r="BU847" s="35">
        <v>61</v>
      </c>
      <c r="BV847" s="35">
        <v>238</v>
      </c>
      <c r="BW847" s="35">
        <v>59</v>
      </c>
      <c r="BX847" s="37"/>
      <c r="BY847" s="40">
        <v>0.96670123024535703</v>
      </c>
      <c r="CA847" s="38">
        <v>9.0044018116362826E-2</v>
      </c>
      <c r="CB847" s="38">
        <v>9.8021370095386001E-2</v>
      </c>
      <c r="CC847" s="36">
        <v>48.911023894945778</v>
      </c>
      <c r="CD847" s="36">
        <v>50.853310014025524</v>
      </c>
      <c r="CE847" s="35">
        <v>141.14442195382605</v>
      </c>
      <c r="CF847" s="36">
        <v>58.906232222393164</v>
      </c>
      <c r="CG847" s="42">
        <v>0.96670123024535703</v>
      </c>
      <c r="CH847" s="35">
        <v>3758.1773930913996</v>
      </c>
      <c r="CI847" s="42">
        <v>0.98496725262154605</v>
      </c>
      <c r="CJ847" s="42">
        <v>0.99011612383752368</v>
      </c>
      <c r="CK847" s="43">
        <v>0.8499973199590567</v>
      </c>
      <c r="CM847" s="39"/>
      <c r="CN847" s="35"/>
      <c r="CO847" s="42">
        <v>0.98458432648426297</v>
      </c>
      <c r="CQ847" s="37">
        <v>1.0250286346376414</v>
      </c>
    </row>
    <row r="848" spans="1:95" ht="11.25" customHeight="1">
      <c r="A848" s="33">
        <v>43882</v>
      </c>
      <c r="B848" s="34">
        <v>189.92714055379233</v>
      </c>
      <c r="C848" s="35">
        <v>166.84592453638714</v>
      </c>
      <c r="D848" s="35">
        <v>166.84592453638714</v>
      </c>
      <c r="E848" s="35">
        <v>154.19757501284283</v>
      </c>
      <c r="F848" s="34">
        <v>140.8873405456543</v>
      </c>
      <c r="G848" s="36">
        <v>14.214761336644491</v>
      </c>
      <c r="H848" s="34">
        <v>14.214761336644491</v>
      </c>
      <c r="I848" s="34">
        <v>3472.7881368001304</v>
      </c>
      <c r="J848" s="35">
        <v>1194.9378535226253</v>
      </c>
      <c r="K848" s="35">
        <v>128.02905573456701</v>
      </c>
      <c r="L848" s="34">
        <v>612.21431732177734</v>
      </c>
      <c r="M848" s="34">
        <v>57.388935883839927</v>
      </c>
      <c r="N848" s="35">
        <v>17.508488913713876</v>
      </c>
      <c r="O848" s="35">
        <v>59.334323540919243</v>
      </c>
      <c r="P848" s="35">
        <v>231.50113119243903</v>
      </c>
      <c r="Q848" s="34">
        <v>9601.9374186197911</v>
      </c>
      <c r="R848" s="34">
        <v>394.60679372151691</v>
      </c>
      <c r="U848" s="36">
        <v>24.45284931748002</v>
      </c>
      <c r="V848" s="38">
        <v>1.0212088302366449</v>
      </c>
      <c r="W848" s="36">
        <v>39.789303615992537</v>
      </c>
      <c r="X848" s="35">
        <v>4085.0024541219077</v>
      </c>
      <c r="Y848" s="34">
        <v>2149.8212275429378</v>
      </c>
      <c r="Z848" s="35">
        <v>1935.1812265789697</v>
      </c>
      <c r="AA848" s="34">
        <v>740.24337305634435</v>
      </c>
      <c r="AB848" s="34">
        <v>23.081216017405193</v>
      </c>
      <c r="AC848" s="34">
        <v>12.648349523544312</v>
      </c>
      <c r="AD848" s="34">
        <v>13.056081692377726</v>
      </c>
      <c r="AE848" s="39">
        <v>14.174645456327061</v>
      </c>
      <c r="AF848" s="39">
        <v>12.802905573456702</v>
      </c>
      <c r="AG848" s="39">
        <v>2.7434797657407217</v>
      </c>
      <c r="AH848" s="35">
        <v>3613.2449392379831</v>
      </c>
      <c r="AI848" s="35">
        <v>9350.1450957343241</v>
      </c>
      <c r="AJ848" s="35">
        <v>11257.077591967336</v>
      </c>
      <c r="AK848" s="35">
        <v>2437.3447299509444</v>
      </c>
      <c r="AL848" s="35">
        <v>5599.1366320783918</v>
      </c>
      <c r="AM848" s="35">
        <v>10244.689571100043</v>
      </c>
      <c r="AN848" s="38">
        <v>9.5186602037649989E-2</v>
      </c>
      <c r="AO848" s="38">
        <v>0.11023238543089837</v>
      </c>
      <c r="AP848" s="38">
        <v>3.3648891832990739E-2</v>
      </c>
      <c r="AQ848" s="36">
        <v>22.793214055652005</v>
      </c>
      <c r="AR848" s="36">
        <v>13.144930904715489</v>
      </c>
      <c r="AS848" s="36">
        <v>14.839916164334745</v>
      </c>
      <c r="AT848" s="36">
        <v>17.195545590382313</v>
      </c>
      <c r="AU848" s="36">
        <v>71.360039312830978</v>
      </c>
      <c r="AV848" s="36">
        <v>125.90126022259565</v>
      </c>
      <c r="AW848" s="36">
        <v>152.07259000325908</v>
      </c>
      <c r="AX848" s="36">
        <v>118.60797689528313</v>
      </c>
      <c r="AY848" s="36">
        <v>83.261754243066051</v>
      </c>
      <c r="AZ848" s="40">
        <v>0.99281657260109191</v>
      </c>
      <c r="BA848" s="40">
        <v>0.98940295130485245</v>
      </c>
      <c r="BB848" s="40">
        <v>0.97740281639714133</v>
      </c>
      <c r="BC848" s="40">
        <v>0.99294496778437724</v>
      </c>
      <c r="BD848" s="40">
        <v>0.98725517093046145</v>
      </c>
      <c r="BE848" s="40">
        <v>0.9877105831905576</v>
      </c>
      <c r="BF848" s="36">
        <v>126.06816235811775</v>
      </c>
      <c r="BG848" s="36">
        <v>108.86093005328699</v>
      </c>
      <c r="BH848" s="36">
        <v>356.62392864405456</v>
      </c>
      <c r="BJ848" s="41"/>
      <c r="BK848" s="41"/>
      <c r="BL848" s="35">
        <v>31</v>
      </c>
      <c r="BM848" s="35">
        <v>28</v>
      </c>
      <c r="BN848" s="35">
        <v>6</v>
      </c>
      <c r="BO848" s="35">
        <v>2418</v>
      </c>
      <c r="BP848" s="35">
        <v>1344</v>
      </c>
      <c r="BQ848" s="35">
        <v>144</v>
      </c>
      <c r="BR848" s="35">
        <v>3906</v>
      </c>
      <c r="BS848" s="34">
        <v>126.8001693089803</v>
      </c>
      <c r="BT848" s="35">
        <v>18</v>
      </c>
      <c r="BU848" s="35">
        <v>61</v>
      </c>
      <c r="BV848" s="35">
        <v>238</v>
      </c>
      <c r="BW848" s="35">
        <v>59</v>
      </c>
      <c r="BX848" s="37"/>
      <c r="BY848" s="40">
        <v>0.96665199404137414</v>
      </c>
      <c r="CA848" s="38">
        <v>9.015521909074399E-2</v>
      </c>
      <c r="CB848" s="38">
        <v>9.809497444191391E-2</v>
      </c>
      <c r="CC848" s="36">
        <v>48.785647233327232</v>
      </c>
      <c r="CD848" s="36">
        <v>50.778061124702241</v>
      </c>
      <c r="CE848" s="35">
        <v>140.4634322436161</v>
      </c>
      <c r="CF848" s="36">
        <v>58.74081627194338</v>
      </c>
      <c r="CG848" s="42">
        <v>0.96665199404137414</v>
      </c>
      <c r="CH848" s="35">
        <v>3813.1015076224135</v>
      </c>
      <c r="CI848" s="42">
        <v>0.98494953890707626</v>
      </c>
      <c r="CJ848" s="42">
        <v>0.99028673125611311</v>
      </c>
      <c r="CK848" s="43">
        <v>0.85013122410635711</v>
      </c>
      <c r="CM848" s="39"/>
      <c r="CN848" s="35"/>
      <c r="CO848" s="42">
        <v>0.98462761559290601</v>
      </c>
      <c r="CQ848" s="37">
        <v>1.0212088302366449</v>
      </c>
    </row>
    <row r="849" spans="1:95" ht="11.25" customHeight="1">
      <c r="A849" s="33">
        <v>43881</v>
      </c>
      <c r="B849" s="34">
        <v>188.88119252522787</v>
      </c>
      <c r="C849" s="35">
        <v>165.80453022321066</v>
      </c>
      <c r="D849" s="35">
        <v>165.80453022321066</v>
      </c>
      <c r="E849" s="35">
        <v>153.18730700016022</v>
      </c>
      <c r="F849" s="34">
        <v>140.02681350708008</v>
      </c>
      <c r="G849" s="36">
        <v>14.112379630406698</v>
      </c>
      <c r="H849" s="34">
        <v>14.112379630406698</v>
      </c>
      <c r="I849" s="34">
        <v>3467.9266255696616</v>
      </c>
      <c r="J849" s="35">
        <v>1193.2650754648298</v>
      </c>
      <c r="K849" s="35">
        <v>127.8498295140889</v>
      </c>
      <c r="L849" s="34">
        <v>612.76393636067712</v>
      </c>
      <c r="M849" s="34">
        <v>56.926573435465492</v>
      </c>
      <c r="N849" s="35">
        <v>17.367429183701336</v>
      </c>
      <c r="O849" s="35">
        <v>58.856287789210079</v>
      </c>
      <c r="P849" s="35">
        <v>229.63600809560657</v>
      </c>
      <c r="Q849" s="34">
        <v>9450.3810221354161</v>
      </c>
      <c r="R849" s="34">
        <v>392.43191019694012</v>
      </c>
      <c r="U849" s="36">
        <v>24.490087297227646</v>
      </c>
      <c r="V849" s="38">
        <v>1.0197487446851805</v>
      </c>
      <c r="W849" s="36">
        <v>39.468735207541094</v>
      </c>
      <c r="X849" s="35">
        <v>4080.6905619303388</v>
      </c>
      <c r="Y849" s="34">
        <v>2146.8117205907429</v>
      </c>
      <c r="Z849" s="35">
        <v>1933.878841339596</v>
      </c>
      <c r="AA849" s="34">
        <v>740.61376587476605</v>
      </c>
      <c r="AB849" s="34">
        <v>23.076662302017212</v>
      </c>
      <c r="AC849" s="34">
        <v>12.617223223050436</v>
      </c>
      <c r="AD849" s="34">
        <v>13.082074880599976</v>
      </c>
      <c r="AE849" s="39">
        <v>14.154802553345558</v>
      </c>
      <c r="AF849" s="39">
        <v>12.784982951408891</v>
      </c>
      <c r="AG849" s="39">
        <v>2.7396392038733337</v>
      </c>
      <c r="AH849" s="35">
        <v>3568.4603286823708</v>
      </c>
      <c r="AI849" s="35">
        <v>9223.0783275276681</v>
      </c>
      <c r="AJ849" s="35">
        <v>11099.510668035704</v>
      </c>
      <c r="AK849" s="35">
        <v>2407.678688648497</v>
      </c>
      <c r="AL849" s="35">
        <v>5526.9126867385803</v>
      </c>
      <c r="AM849" s="35">
        <v>10103.443865734651</v>
      </c>
      <c r="AN849" s="38">
        <v>9.5415419513582775E-2</v>
      </c>
      <c r="AO849" s="38">
        <v>0.11044654856488884</v>
      </c>
      <c r="AP849" s="38">
        <v>3.3608686732179503E-2</v>
      </c>
      <c r="AQ849" s="36">
        <v>22.82063267027161</v>
      </c>
      <c r="AR849" s="36">
        <v>13.119437265673479</v>
      </c>
      <c r="AS849" s="36">
        <v>14.854301189751283</v>
      </c>
      <c r="AT849" s="36">
        <v>17.218348350165328</v>
      </c>
      <c r="AU849" s="36">
        <v>71.50734317112547</v>
      </c>
      <c r="AV849" s="36">
        <v>126.27475876402171</v>
      </c>
      <c r="AW849" s="36">
        <v>151.27892544648859</v>
      </c>
      <c r="AX849" s="36">
        <v>118.04325698653192</v>
      </c>
      <c r="AY849" s="36">
        <v>83.125641335018244</v>
      </c>
      <c r="AZ849" s="40">
        <v>0.99278664995226151</v>
      </c>
      <c r="BA849" s="40">
        <v>0.98935096479261719</v>
      </c>
      <c r="BB849" s="40">
        <v>0.97727151146210578</v>
      </c>
      <c r="BC849" s="40">
        <v>0.99284856885956385</v>
      </c>
      <c r="BD849" s="40">
        <v>0.98706197343361302</v>
      </c>
      <c r="BE849" s="40">
        <v>0.98750181023004668</v>
      </c>
      <c r="BF849" s="36">
        <v>125.76583597467442</v>
      </c>
      <c r="BG849" s="36">
        <v>108.64984153805257</v>
      </c>
      <c r="BH849" s="36">
        <v>357.05054754520626</v>
      </c>
      <c r="BJ849" s="41"/>
      <c r="BK849" s="41"/>
      <c r="BL849" s="35">
        <v>31</v>
      </c>
      <c r="BM849" s="35">
        <v>28</v>
      </c>
      <c r="BN849" s="35">
        <v>6</v>
      </c>
      <c r="BO849" s="35">
        <v>2418</v>
      </c>
      <c r="BP849" s="35">
        <v>1344</v>
      </c>
      <c r="BQ849" s="35">
        <v>144</v>
      </c>
      <c r="BR849" s="35">
        <v>3906</v>
      </c>
      <c r="BS849" s="34">
        <v>125.76660092671712</v>
      </c>
      <c r="BT849" s="35">
        <v>18</v>
      </c>
      <c r="BU849" s="35">
        <v>61</v>
      </c>
      <c r="BV849" s="35">
        <v>238</v>
      </c>
      <c r="BW849" s="35">
        <v>59</v>
      </c>
      <c r="BX849" s="37"/>
      <c r="BY849" s="40">
        <v>0.96651899551109066</v>
      </c>
      <c r="CA849" s="38">
        <v>9.0336303564976184E-2</v>
      </c>
      <c r="CB849" s="38">
        <v>9.8308831680616382E-2</v>
      </c>
      <c r="CC849" s="36">
        <v>48.775960405667625</v>
      </c>
      <c r="CD849" s="36">
        <v>50.794371125696372</v>
      </c>
      <c r="CE849" s="35">
        <v>139.81444469788255</v>
      </c>
      <c r="CF849" s="36">
        <v>58.850149082582732</v>
      </c>
      <c r="CG849" s="42">
        <v>0.96651899551109066</v>
      </c>
      <c r="CH849" s="35">
        <v>3764.6783504338223</v>
      </c>
      <c r="CI849" s="42">
        <v>0.98487876834712706</v>
      </c>
      <c r="CJ849" s="42">
        <v>0.9901413769425369</v>
      </c>
      <c r="CK849" s="43">
        <v>0.84983817639169046</v>
      </c>
      <c r="CM849" s="39"/>
      <c r="CN849" s="35"/>
      <c r="CO849" s="42">
        <v>0.98459900335868578</v>
      </c>
      <c r="CQ849" s="37">
        <v>1.0197487446851805</v>
      </c>
    </row>
    <row r="850" spans="1:95" ht="11.25" customHeight="1">
      <c r="A850" s="33">
        <v>43880</v>
      </c>
      <c r="B850" s="34">
        <v>189.28522555033365</v>
      </c>
      <c r="C850" s="35">
        <v>166.17984620730081</v>
      </c>
      <c r="D850" s="35">
        <v>166.17984620730081</v>
      </c>
      <c r="E850" s="35">
        <v>153.49481999874115</v>
      </c>
      <c r="F850" s="34">
        <v>140.58873494466147</v>
      </c>
      <c r="G850" s="36">
        <v>14.117505232493082</v>
      </c>
      <c r="H850" s="34">
        <v>14.117505232493082</v>
      </c>
      <c r="I850" s="34">
        <v>3465.39501953125</v>
      </c>
      <c r="J850" s="35">
        <v>1191.600265369437</v>
      </c>
      <c r="K850" s="35">
        <v>131.81418864706163</v>
      </c>
      <c r="L850" s="34">
        <v>609.60577138264978</v>
      </c>
      <c r="M850" s="34">
        <v>57.615451812744141</v>
      </c>
      <c r="N850" s="35">
        <v>17.765792421916821</v>
      </c>
      <c r="O850" s="35">
        <v>59.589428748512681</v>
      </c>
      <c r="P850" s="35">
        <v>231.6955428358319</v>
      </c>
      <c r="Q850" s="34">
        <v>9601.2894694010411</v>
      </c>
      <c r="R850" s="34">
        <v>392.00589752197266</v>
      </c>
      <c r="U850" s="36">
        <v>24.36474888413041</v>
      </c>
      <c r="V850" s="38">
        <v>1.0246730024962001</v>
      </c>
      <c r="W850" s="36">
        <v>40.284446769818743</v>
      </c>
      <c r="X850" s="35">
        <v>4075.0007909138999</v>
      </c>
      <c r="Y850" s="34">
        <v>2141.9805655147511</v>
      </c>
      <c r="Z850" s="35">
        <v>1933.0202253991483</v>
      </c>
      <c r="AA850" s="34">
        <v>741.41996002971143</v>
      </c>
      <c r="AB850" s="34">
        <v>23.105379343032837</v>
      </c>
      <c r="AC850" s="34">
        <v>12.685026208559671</v>
      </c>
      <c r="AD850" s="34">
        <v>13.100867112477621</v>
      </c>
      <c r="AE850" s="39">
        <v>14.122948783613744</v>
      </c>
      <c r="AF850" s="39">
        <v>12.767145700386825</v>
      </c>
      <c r="AG850" s="39">
        <v>2.8245897567227489</v>
      </c>
      <c r="AH850" s="35">
        <v>3616.2915638323193</v>
      </c>
      <c r="AI850" s="35">
        <v>9332.5757704728694</v>
      </c>
      <c r="AJ850" s="35">
        <v>11300.446154080273</v>
      </c>
      <c r="AK850" s="35">
        <v>2441.3095516845933</v>
      </c>
      <c r="AL850" s="35">
        <v>5597.4198042721191</v>
      </c>
      <c r="AM850" s="35">
        <v>10253.834950072394</v>
      </c>
      <c r="AN850" s="38">
        <v>9.5522515597721624E-2</v>
      </c>
      <c r="AO850" s="38">
        <v>0.11083686006261345</v>
      </c>
      <c r="AP850" s="38">
        <v>3.4949352926081305E-2</v>
      </c>
      <c r="AQ850" s="36">
        <v>22.886397415534756</v>
      </c>
      <c r="AR850" s="36">
        <v>13.190326877462034</v>
      </c>
      <c r="AS850" s="36">
        <v>14.9145011101248</v>
      </c>
      <c r="AT850" s="36">
        <v>17.415257404464327</v>
      </c>
      <c r="AU850" s="36">
        <v>71.73110107202254</v>
      </c>
      <c r="AV850" s="36">
        <v>130.05632273540363</v>
      </c>
      <c r="AW850" s="36">
        <v>151.49731185001079</v>
      </c>
      <c r="AX850" s="36">
        <v>118.03067599290985</v>
      </c>
      <c r="AY850" s="36">
        <v>82.813575203025422</v>
      </c>
      <c r="AZ850" s="40">
        <v>0.9927228431930486</v>
      </c>
      <c r="BA850" s="40">
        <v>0.98935412550206936</v>
      </c>
      <c r="BB850" s="40">
        <v>0.97740401089309548</v>
      </c>
      <c r="BC850" s="40">
        <v>0.99286642802325209</v>
      </c>
      <c r="BD850" s="40">
        <v>0.98718497029340646</v>
      </c>
      <c r="BE850" s="40">
        <v>0.98731632375899658</v>
      </c>
      <c r="BF850" s="36">
        <v>125.62483227029064</v>
      </c>
      <c r="BG850" s="36">
        <v>108.26723161609789</v>
      </c>
      <c r="BH850" s="36">
        <v>343.35399643536402</v>
      </c>
      <c r="BJ850" s="41"/>
      <c r="BK850" s="41"/>
      <c r="BL850" s="35">
        <v>31.25</v>
      </c>
      <c r="BM850" s="35">
        <v>28.25</v>
      </c>
      <c r="BN850" s="35">
        <v>6.25</v>
      </c>
      <c r="BO850" s="35">
        <v>2437.5</v>
      </c>
      <c r="BP850" s="35">
        <v>1356</v>
      </c>
      <c r="BQ850" s="35">
        <v>150</v>
      </c>
      <c r="BR850" s="35">
        <v>3943.5</v>
      </c>
      <c r="BS850" s="34">
        <v>126.3245735168457</v>
      </c>
      <c r="BT850" s="35">
        <v>18</v>
      </c>
      <c r="BU850" s="35">
        <v>60.375</v>
      </c>
      <c r="BV850" s="35">
        <v>234.75</v>
      </c>
      <c r="BW850" s="35">
        <v>58.375</v>
      </c>
      <c r="BX850" s="37"/>
      <c r="BY850" s="40">
        <v>0.96659518716866444</v>
      </c>
      <c r="CA850" s="38">
        <v>9.0731399799024559E-2</v>
      </c>
      <c r="CB850" s="38">
        <v>9.8484421694754021E-2</v>
      </c>
      <c r="CC850" s="36">
        <v>48.891272664070129</v>
      </c>
      <c r="CD850" s="36">
        <v>50.991225403121589</v>
      </c>
      <c r="CE850" s="35">
        <v>139.82600270011056</v>
      </c>
      <c r="CF850" s="36">
        <v>58.882660467205547</v>
      </c>
      <c r="CG850" s="42">
        <v>0.96659518716866444</v>
      </c>
      <c r="CH850" s="35">
        <v>3823.7272801661084</v>
      </c>
      <c r="CI850" s="42">
        <v>0.98493212313765188</v>
      </c>
      <c r="CJ850" s="42">
        <v>0.99016034486742055</v>
      </c>
      <c r="CK850" s="43">
        <v>0.85040352072031533</v>
      </c>
      <c r="CM850" s="39"/>
      <c r="CN850" s="35"/>
      <c r="CO850" s="42">
        <v>0.98459049517759911</v>
      </c>
      <c r="CQ850" s="37">
        <v>1.0246730024962001</v>
      </c>
    </row>
    <row r="851" spans="1:95" ht="11.25" customHeight="1">
      <c r="A851" s="33">
        <v>43879</v>
      </c>
      <c r="B851" s="34">
        <v>189.50189908345541</v>
      </c>
      <c r="C851" s="35">
        <v>166.30571913719177</v>
      </c>
      <c r="D851" s="35">
        <v>166.30571913719177</v>
      </c>
      <c r="E851" s="35">
        <v>153.3489713271459</v>
      </c>
      <c r="F851" s="34">
        <v>140.36680030822754</v>
      </c>
      <c r="G851" s="36">
        <v>14.163640975952148</v>
      </c>
      <c r="H851" s="34">
        <v>14.163640975952148</v>
      </c>
      <c r="I851" s="34">
        <v>3472.2109578450522</v>
      </c>
      <c r="J851" s="35">
        <v>1188.7740797187055</v>
      </c>
      <c r="K851" s="35">
        <v>158.50321062916072</v>
      </c>
      <c r="L851" s="34">
        <v>611.89579518636071</v>
      </c>
      <c r="M851" s="34">
        <v>54.477585792541504</v>
      </c>
      <c r="N851" s="35">
        <v>18.1591952641805</v>
      </c>
      <c r="O851" s="35">
        <v>56.495274155228223</v>
      </c>
      <c r="P851" s="35">
        <v>213.87496644479259</v>
      </c>
      <c r="Q851" s="34">
        <v>9327.7537027994786</v>
      </c>
      <c r="R851" s="34">
        <v>395.27665583292645</v>
      </c>
      <c r="U851" s="36">
        <v>24.201807269343629</v>
      </c>
      <c r="V851" s="38">
        <v>1.0311164339906478</v>
      </c>
      <c r="W851" s="36">
        <v>40.218487149531484</v>
      </c>
      <c r="X851" s="35">
        <v>4084.1067530314131</v>
      </c>
      <c r="Y851" s="34">
        <v>2124.933667497186</v>
      </c>
      <c r="Z851" s="35">
        <v>1959.1730855342269</v>
      </c>
      <c r="AA851" s="34">
        <v>770.39900581552138</v>
      </c>
      <c r="AB851" s="34">
        <v>23.19617994626363</v>
      </c>
      <c r="AC851" s="34">
        <v>12.956747810045878</v>
      </c>
      <c r="AD851" s="34">
        <v>13.2584627866745</v>
      </c>
      <c r="AE851" s="39">
        <v>14.0105516538276</v>
      </c>
      <c r="AF851" s="39">
        <v>12.736865139843273</v>
      </c>
      <c r="AG851" s="39">
        <v>3.3964973706248727</v>
      </c>
      <c r="AH851" s="35">
        <v>3486.3950925926811</v>
      </c>
      <c r="AI851" s="35">
        <v>8778.9460556798531</v>
      </c>
      <c r="AJ851" s="35">
        <v>10997.610209920835</v>
      </c>
      <c r="AK851" s="35">
        <v>2368.7247806571222</v>
      </c>
      <c r="AL851" s="35">
        <v>5340.540700502549</v>
      </c>
      <c r="AM851" s="35">
        <v>9805.1000414898663</v>
      </c>
      <c r="AN851" s="38">
        <v>9.5050745935959663E-2</v>
      </c>
      <c r="AO851" s="38">
        <v>0.11013760483942488</v>
      </c>
      <c r="AP851" s="38">
        <v>4.1329501750879516E-2</v>
      </c>
      <c r="AQ851" s="36">
        <v>22.775551828864163</v>
      </c>
      <c r="AR851" s="36">
        <v>13.066752808169801</v>
      </c>
      <c r="AS851" s="36">
        <v>14.584659098456337</v>
      </c>
      <c r="AT851" s="36">
        <v>18.314810363078777</v>
      </c>
      <c r="AU851" s="36">
        <v>71.555693848288755</v>
      </c>
      <c r="AV851" s="36">
        <v>151.91699345209827</v>
      </c>
      <c r="AW851" s="36">
        <v>151.98734020740676</v>
      </c>
      <c r="AX851" s="36">
        <v>119.24347712448011</v>
      </c>
      <c r="AY851" s="36">
        <v>84.738119466509218</v>
      </c>
      <c r="AZ851" s="40">
        <v>0.99233376734500034</v>
      </c>
      <c r="BA851" s="40">
        <v>0.98942143177564179</v>
      </c>
      <c r="BB851" s="40">
        <v>0.97818737539241918</v>
      </c>
      <c r="BC851" s="40">
        <v>0.99226807161699981</v>
      </c>
      <c r="BD851" s="40">
        <v>0.98660141400260182</v>
      </c>
      <c r="BE851" s="40">
        <v>0.98450632907270019</v>
      </c>
      <c r="BF851" s="36">
        <v>126.24835167611401</v>
      </c>
      <c r="BG851" s="36">
        <v>108.95461198285</v>
      </c>
      <c r="BH851" s="36">
        <v>290.34949592017847</v>
      </c>
      <c r="BJ851" s="41"/>
      <c r="BK851" s="41"/>
      <c r="BL851" s="35">
        <v>33</v>
      </c>
      <c r="BM851" s="35">
        <v>30</v>
      </c>
      <c r="BN851" s="35">
        <v>8</v>
      </c>
      <c r="BO851" s="35">
        <v>2574</v>
      </c>
      <c r="BP851" s="35">
        <v>1440</v>
      </c>
      <c r="BQ851" s="35">
        <v>192</v>
      </c>
      <c r="BR851" s="35">
        <v>4206</v>
      </c>
      <c r="BS851" s="34">
        <v>126.07015005747478</v>
      </c>
      <c r="BT851" s="35">
        <v>18</v>
      </c>
      <c r="BU851" s="35">
        <v>56</v>
      </c>
      <c r="BV851" s="35">
        <v>212</v>
      </c>
      <c r="BW851" s="35">
        <v>54</v>
      </c>
      <c r="BX851" s="37"/>
      <c r="BY851" s="40">
        <v>0.96760940042846189</v>
      </c>
      <c r="CA851" s="38">
        <v>9.1283141715455707E-2</v>
      </c>
      <c r="CB851" s="38">
        <v>9.7763679349524693E-2</v>
      </c>
      <c r="CC851" s="36">
        <v>49.411390542984009</v>
      </c>
      <c r="CD851" s="36">
        <v>50.426963735490297</v>
      </c>
      <c r="CE851" s="35">
        <v>140.45313229025828</v>
      </c>
      <c r="CF851" s="36">
        <v>57.613959494285901</v>
      </c>
      <c r="CG851" s="42">
        <v>0.96760940042846189</v>
      </c>
      <c r="CH851" s="35">
        <v>3725.6432244653251</v>
      </c>
      <c r="CI851" s="42">
        <v>0.98537766970417306</v>
      </c>
      <c r="CJ851" s="42">
        <v>0.98921286237330452</v>
      </c>
      <c r="CK851" s="43">
        <v>0.85017634646004703</v>
      </c>
      <c r="CM851" s="39"/>
      <c r="CN851" s="35"/>
      <c r="CO851" s="42">
        <v>0.98492251233859796</v>
      </c>
      <c r="CQ851" s="37">
        <v>1.0311164339906478</v>
      </c>
    </row>
    <row r="852" spans="1:95" ht="11.25" customHeight="1">
      <c r="A852" s="33">
        <v>43878</v>
      </c>
      <c r="B852" s="34">
        <v>187.90389887491861</v>
      </c>
      <c r="C852" s="35">
        <v>164.61688550313312</v>
      </c>
      <c r="D852" s="35">
        <v>164.61688550313312</v>
      </c>
      <c r="E852" s="35">
        <v>151.60969014962512</v>
      </c>
      <c r="F852" s="34">
        <v>138.10551770528158</v>
      </c>
      <c r="G852" s="36">
        <v>14.082213600476583</v>
      </c>
      <c r="H852" s="34">
        <v>14.082213600476583</v>
      </c>
      <c r="I852" s="34">
        <v>3470.2313537597656</v>
      </c>
      <c r="J852" s="35">
        <v>1188.0963265368671</v>
      </c>
      <c r="K852" s="35">
        <v>158.41284353824892</v>
      </c>
      <c r="L852" s="34">
        <v>611.83120218912757</v>
      </c>
      <c r="M852" s="34">
        <v>52.998068809509277</v>
      </c>
      <c r="N852" s="35">
        <v>17.66602293650309</v>
      </c>
      <c r="O852" s="35">
        <v>54.960960246898509</v>
      </c>
      <c r="P852" s="35">
        <v>208.06649236325865</v>
      </c>
      <c r="Q852" s="34">
        <v>8812.8781331380214</v>
      </c>
      <c r="R852" s="34">
        <v>392.03728612263996</v>
      </c>
      <c r="U852" s="36">
        <v>24.019733181706176</v>
      </c>
      <c r="V852" s="38">
        <v>1.0383728423443512</v>
      </c>
      <c r="W852" s="36">
        <v>39.126222617175102</v>
      </c>
      <c r="X852" s="35">
        <v>4082.0625559488931</v>
      </c>
      <c r="Y852" s="34">
        <v>2123.7221836846497</v>
      </c>
      <c r="Z852" s="35">
        <v>1958.3403722642438</v>
      </c>
      <c r="AA852" s="34">
        <v>770.24404572737649</v>
      </c>
      <c r="AB852" s="34">
        <v>23.287013371785481</v>
      </c>
      <c r="AC852" s="34">
        <v>13.007195353507996</v>
      </c>
      <c r="AD852" s="34">
        <v>13.274364352226257</v>
      </c>
      <c r="AE852" s="39">
        <v>14.002563848470217</v>
      </c>
      <c r="AF852" s="39">
        <v>12.72960349860929</v>
      </c>
      <c r="AG852" s="39">
        <v>3.3945609329624769</v>
      </c>
      <c r="AH852" s="35">
        <v>3316.838463508202</v>
      </c>
      <c r="AI852" s="35">
        <v>8348.2628552128645</v>
      </c>
      <c r="AJ852" s="35">
        <v>10455.889351188966</v>
      </c>
      <c r="AK852" s="35">
        <v>2253.7790872200771</v>
      </c>
      <c r="AL852" s="35">
        <v>5079.8474835286361</v>
      </c>
      <c r="AM852" s="35">
        <v>9323.1341270675948</v>
      </c>
      <c r="AN852" s="38">
        <v>9.6292131437346787E-2</v>
      </c>
      <c r="AO852" s="38">
        <v>0.11116346730384954</v>
      </c>
      <c r="AP852" s="38">
        <v>4.1371100080111856E-2</v>
      </c>
      <c r="AQ852" s="36">
        <v>22.88107502436111</v>
      </c>
      <c r="AR852" s="36">
        <v>13.124751641642471</v>
      </c>
      <c r="AS852" s="36">
        <v>14.605630871476299</v>
      </c>
      <c r="AT852" s="36">
        <v>18.847155539434187</v>
      </c>
      <c r="AU852" s="36">
        <v>73.657823678569244</v>
      </c>
      <c r="AV852" s="36">
        <v>156.43595703837593</v>
      </c>
      <c r="AW852" s="36">
        <v>150.99761326713141</v>
      </c>
      <c r="AX852" s="36">
        <v>118.90664160949386</v>
      </c>
      <c r="AY852" s="36">
        <v>85.200052153455076</v>
      </c>
      <c r="AZ852" s="40">
        <v>0.99216159958326122</v>
      </c>
      <c r="BA852" s="40">
        <v>0.98918058850681867</v>
      </c>
      <c r="BB852" s="40">
        <v>0.9776827738904682</v>
      </c>
      <c r="BC852" s="40">
        <v>0.99163753198070492</v>
      </c>
      <c r="BD852" s="40">
        <v>0.98549999307707492</v>
      </c>
      <c r="BE852" s="40">
        <v>0.98322066861784163</v>
      </c>
      <c r="BF852" s="36">
        <v>124.62077452099906</v>
      </c>
      <c r="BG852" s="36">
        <v>107.94913374912736</v>
      </c>
      <c r="BH852" s="36">
        <v>290.05755169098603</v>
      </c>
      <c r="BJ852" s="41"/>
      <c r="BK852" s="41"/>
      <c r="BL852" s="35">
        <v>33</v>
      </c>
      <c r="BM852" s="35">
        <v>30</v>
      </c>
      <c r="BN852" s="35">
        <v>8</v>
      </c>
      <c r="BO852" s="35">
        <v>2574</v>
      </c>
      <c r="BP852" s="35">
        <v>1440</v>
      </c>
      <c r="BQ852" s="35">
        <v>192</v>
      </c>
      <c r="BR852" s="35">
        <v>4206</v>
      </c>
      <c r="BS852" s="34">
        <v>124.160901705424</v>
      </c>
      <c r="BT852" s="35">
        <v>18</v>
      </c>
      <c r="BU852" s="35">
        <v>56</v>
      </c>
      <c r="BV852" s="35">
        <v>212</v>
      </c>
      <c r="BW852" s="35">
        <v>54</v>
      </c>
      <c r="BX852" s="37"/>
      <c r="BY852" s="40">
        <v>0.96688490903657087</v>
      </c>
      <c r="CA852" s="38">
        <v>9.2263593897470075E-2</v>
      </c>
      <c r="CB852" s="38">
        <v>9.8876507478044579E-2</v>
      </c>
      <c r="CC852" s="36">
        <v>49.56857307751973</v>
      </c>
      <c r="CD852" s="36">
        <v>50.611457537479879</v>
      </c>
      <c r="CE852" s="35">
        <v>139.99174382530828</v>
      </c>
      <c r="CF852" s="36">
        <v>59.302089847889654</v>
      </c>
      <c r="CG852" s="42">
        <v>0.96688490903657087</v>
      </c>
      <c r="CH852" s="35">
        <v>3544.0441034671171</v>
      </c>
      <c r="CI852" s="42">
        <v>0.98504587774241814</v>
      </c>
      <c r="CJ852" s="42">
        <v>0.98832682139348527</v>
      </c>
      <c r="CK852" s="43">
        <v>0.850117142056657</v>
      </c>
      <c r="CM852" s="39"/>
      <c r="CN852" s="35"/>
      <c r="CO852" s="42">
        <v>0.98448073113139201</v>
      </c>
      <c r="CQ852" s="37">
        <v>1.0383728423443512</v>
      </c>
    </row>
    <row r="853" spans="1:95" ht="11.25" customHeight="1">
      <c r="A853" s="33">
        <v>43877</v>
      </c>
      <c r="B853" s="34">
        <v>183.79450289408365</v>
      </c>
      <c r="C853" s="35">
        <v>161.54593992233276</v>
      </c>
      <c r="D853" s="35">
        <v>161.54593992233276</v>
      </c>
      <c r="E853" s="35">
        <v>149.08823132514954</v>
      </c>
      <c r="F853" s="34">
        <v>136.19485982259116</v>
      </c>
      <c r="G853" s="36">
        <v>14.000272552172342</v>
      </c>
      <c r="H853" s="34">
        <v>14.000272552172342</v>
      </c>
      <c r="I853" s="34">
        <v>3393.7150268554688</v>
      </c>
      <c r="J853" s="35">
        <v>1161.8995812343974</v>
      </c>
      <c r="K853" s="35">
        <v>154.9199441645863</v>
      </c>
      <c r="L853" s="34">
        <v>596.94087727864587</v>
      </c>
      <c r="M853" s="34">
        <v>54.799341996510826</v>
      </c>
      <c r="N853" s="35">
        <v>18.266447332170273</v>
      </c>
      <c r="O853" s="35">
        <v>56.828947255640855</v>
      </c>
      <c r="P853" s="35">
        <v>215.13815746778326</v>
      </c>
      <c r="Q853" s="34">
        <v>9028.9403483072911</v>
      </c>
      <c r="R853" s="34">
        <v>374.25224685668945</v>
      </c>
      <c r="U853" s="36">
        <v>24.032894063878945</v>
      </c>
      <c r="V853" s="38">
        <v>1.0378463194528493</v>
      </c>
      <c r="W853" s="36">
        <v>40.456026085340824</v>
      </c>
      <c r="X853" s="35">
        <v>3990.6559041341147</v>
      </c>
      <c r="Y853" s="34">
        <v>2076.8955014564854</v>
      </c>
      <c r="Z853" s="35">
        <v>1913.7604026776296</v>
      </c>
      <c r="AA853" s="34">
        <v>751.86082144323223</v>
      </c>
      <c r="AB853" s="34">
        <v>22.248562971750896</v>
      </c>
      <c r="AC853" s="34">
        <v>12.457708597183228</v>
      </c>
      <c r="AD853" s="34">
        <v>12.783110022544861</v>
      </c>
      <c r="AE853" s="39">
        <v>13.693816493119684</v>
      </c>
      <c r="AF853" s="39">
        <v>12.448924084654257</v>
      </c>
      <c r="AG853" s="39">
        <v>3.3197130892411351</v>
      </c>
      <c r="AH853" s="35">
        <v>3392.3834568961306</v>
      </c>
      <c r="AI853" s="35">
        <v>8547.0334631252535</v>
      </c>
      <c r="AJ853" s="35">
        <v>10709.352722315662</v>
      </c>
      <c r="AK853" s="35">
        <v>2304.7071009962788</v>
      </c>
      <c r="AL853" s="35">
        <v>5197.7733121400033</v>
      </c>
      <c r="AM853" s="35">
        <v>9547.0515266836901</v>
      </c>
      <c r="AN853" s="38">
        <v>9.6524685228763521E-2</v>
      </c>
      <c r="AO853" s="38">
        <v>0.1117536228523605</v>
      </c>
      <c r="AP853" s="38">
        <v>4.2025863720472498E-2</v>
      </c>
      <c r="AQ853" s="36">
        <v>22.62028151173611</v>
      </c>
      <c r="AR853" s="36">
        <v>13.018292781348411</v>
      </c>
      <c r="AS853" s="36">
        <v>14.588763728349672</v>
      </c>
      <c r="AT853" s="36">
        <v>18.627449260578697</v>
      </c>
      <c r="AU853" s="36">
        <v>72.755225456058184</v>
      </c>
      <c r="AV853" s="36">
        <v>154.39783943384342</v>
      </c>
      <c r="AW853" s="36">
        <v>147.23774558771532</v>
      </c>
      <c r="AX853" s="36">
        <v>115.61209124714698</v>
      </c>
      <c r="AY853" s="36">
        <v>81.98170617561847</v>
      </c>
      <c r="AZ853" s="40">
        <v>0.99207428686956622</v>
      </c>
      <c r="BA853" s="40">
        <v>0.98906667454640429</v>
      </c>
      <c r="BB853" s="40">
        <v>0.9774654869237398</v>
      </c>
      <c r="BC853" s="40">
        <v>0.99191765007686827</v>
      </c>
      <c r="BD853" s="40">
        <v>0.98600261668085265</v>
      </c>
      <c r="BE853" s="40">
        <v>0.98382769392180336</v>
      </c>
      <c r="BF853" s="36">
        <v>124.32052973350804</v>
      </c>
      <c r="BG853" s="36">
        <v>107.37906918555466</v>
      </c>
      <c r="BH853" s="36">
        <v>285.53845031754372</v>
      </c>
      <c r="BJ853" s="41"/>
      <c r="BK853" s="41"/>
      <c r="BL853" s="35">
        <v>33</v>
      </c>
      <c r="BM853" s="35">
        <v>30</v>
      </c>
      <c r="BN853" s="35">
        <v>8</v>
      </c>
      <c r="BO853" s="35">
        <v>2574</v>
      </c>
      <c r="BP853" s="35">
        <v>1440</v>
      </c>
      <c r="BQ853" s="35">
        <v>192</v>
      </c>
      <c r="BR853" s="35">
        <v>4206</v>
      </c>
      <c r="BS853" s="34">
        <v>122.13531112670898</v>
      </c>
      <c r="BT853" s="35">
        <v>18</v>
      </c>
      <c r="BU853" s="35">
        <v>56</v>
      </c>
      <c r="BV853" s="35">
        <v>212</v>
      </c>
      <c r="BW853" s="35">
        <v>54</v>
      </c>
      <c r="BX853" s="37"/>
      <c r="BY853" s="40">
        <v>0.96651142309995408</v>
      </c>
      <c r="CA853" s="38">
        <v>9.2678133826987974E-2</v>
      </c>
      <c r="CB853" s="38">
        <v>9.9250766172269883E-2</v>
      </c>
      <c r="CC853" s="36">
        <v>47.489381591478988</v>
      </c>
      <c r="CD853" s="36">
        <v>50.227338021434193</v>
      </c>
      <c r="CE853" s="35">
        <v>135.9873762581752</v>
      </c>
      <c r="CF853" s="36">
        <v>58.583649492514432</v>
      </c>
      <c r="CG853" s="42">
        <v>0.96651142309995408</v>
      </c>
      <c r="CH853" s="35">
        <v>3625.8068332309308</v>
      </c>
      <c r="CI853" s="42">
        <v>0.98488630406499633</v>
      </c>
      <c r="CJ853" s="42">
        <v>0.98873044640533281</v>
      </c>
      <c r="CK853" s="43">
        <v>0.85041534734672419</v>
      </c>
      <c r="CM853" s="39"/>
      <c r="CN853" s="35"/>
      <c r="CO853" s="42">
        <v>0.98466874590574038</v>
      </c>
      <c r="CQ853" s="37">
        <v>1.0378463194528493</v>
      </c>
    </row>
    <row r="854" spans="1:95" ht="11.25" customHeight="1">
      <c r="A854" s="33">
        <v>43876</v>
      </c>
      <c r="B854" s="34">
        <v>188.24725659688315</v>
      </c>
      <c r="C854" s="35">
        <v>165.34318065643311</v>
      </c>
      <c r="D854" s="35">
        <v>165.34318065643311</v>
      </c>
      <c r="E854" s="35">
        <v>152.48985298474631</v>
      </c>
      <c r="F854" s="34">
        <v>138.97275161743164</v>
      </c>
      <c r="G854" s="36">
        <v>14.036382754643759</v>
      </c>
      <c r="H854" s="34">
        <v>14.036382754643759</v>
      </c>
      <c r="I854" s="34">
        <v>3447.9943135579429</v>
      </c>
      <c r="J854" s="35">
        <v>1149.8743435861634</v>
      </c>
      <c r="K854" s="35">
        <v>201.96093286782471</v>
      </c>
      <c r="L854" s="34">
        <v>608.04043070475257</v>
      </c>
      <c r="M854" s="34">
        <v>56.891727129618324</v>
      </c>
      <c r="N854" s="35">
        <v>17.669714693460843</v>
      </c>
      <c r="O854" s="35">
        <v>42.708413541593693</v>
      </c>
      <c r="P854" s="35">
        <v>197.69478995598564</v>
      </c>
      <c r="Q854" s="34">
        <v>9482.6780598958339</v>
      </c>
      <c r="R854" s="34">
        <v>390.77595392862958</v>
      </c>
      <c r="U854" s="36">
        <v>23.994481828477646</v>
      </c>
      <c r="V854" s="38">
        <v>1.0393839434137264</v>
      </c>
      <c r="W854" s="36">
        <v>36.564580408781985</v>
      </c>
      <c r="X854" s="35">
        <v>4056.0347442626953</v>
      </c>
      <c r="Y854" s="34">
        <v>2096.1590371039547</v>
      </c>
      <c r="Z854" s="35">
        <v>1959.8757071587406</v>
      </c>
      <c r="AA854" s="34">
        <v>810.00136357257725</v>
      </c>
      <c r="AB854" s="34">
        <v>22.904075940450031</v>
      </c>
      <c r="AC854" s="34">
        <v>12.853327671686808</v>
      </c>
      <c r="AD854" s="34">
        <v>13.199954152107239</v>
      </c>
      <c r="AE854" s="39">
        <v>13.820828816070032</v>
      </c>
      <c r="AF854" s="39">
        <v>12.320082252708893</v>
      </c>
      <c r="AG854" s="39">
        <v>4.3277342757391013</v>
      </c>
      <c r="AH854" s="35">
        <v>3514.9763617480467</v>
      </c>
      <c r="AI854" s="35">
        <v>8444.1925424334258</v>
      </c>
      <c r="AJ854" s="35">
        <v>11183.270891306365</v>
      </c>
      <c r="AK854" s="35">
        <v>2397.5014267794354</v>
      </c>
      <c r="AL854" s="35">
        <v>5277.4958358030435</v>
      </c>
      <c r="AM854" s="35">
        <v>9685.8153842923675</v>
      </c>
      <c r="AN854" s="38">
        <v>9.5221916234271536E-2</v>
      </c>
      <c r="AO854" s="38">
        <v>0.10787386003019987</v>
      </c>
      <c r="AP854" s="38">
        <v>5.3388095713446125E-2</v>
      </c>
      <c r="AQ854" s="36">
        <v>22.64238794315747</v>
      </c>
      <c r="AR854" s="36">
        <v>12.680557848593152</v>
      </c>
      <c r="AS854" s="36">
        <v>13.974716181442492</v>
      </c>
      <c r="AT854" s="36">
        <v>17.508068656606657</v>
      </c>
      <c r="AU854" s="36">
        <v>53.373071673859165</v>
      </c>
      <c r="AV854" s="36">
        <v>182.58078408050267</v>
      </c>
      <c r="AW854" s="36">
        <v>150.85967731158451</v>
      </c>
      <c r="AX854" s="36">
        <v>118.70619695463871</v>
      </c>
      <c r="AY854" s="36">
        <v>84.254316574763322</v>
      </c>
      <c r="AZ854" s="40">
        <v>0.9926299461196999</v>
      </c>
      <c r="BA854" s="40">
        <v>0.99190744723058699</v>
      </c>
      <c r="BB854" s="40">
        <v>0.97958924653090229</v>
      </c>
      <c r="BC854" s="40">
        <v>0.99269736882696036</v>
      </c>
      <c r="BD854" s="40">
        <v>0.98988666721217078</v>
      </c>
      <c r="BE854" s="40">
        <v>0.98114967332780301</v>
      </c>
      <c r="BF854" s="36">
        <v>126.02140845891792</v>
      </c>
      <c r="BG854" s="36">
        <v>111.24103649058758</v>
      </c>
      <c r="BH854" s="36">
        <v>224.76920818469509</v>
      </c>
      <c r="BJ854" s="41"/>
      <c r="BK854" s="41"/>
      <c r="BL854" s="35">
        <v>33</v>
      </c>
      <c r="BM854" s="35">
        <v>29.416666666666668</v>
      </c>
      <c r="BN854" s="35">
        <v>10.333333333333334</v>
      </c>
      <c r="BO854" s="35">
        <v>2574</v>
      </c>
      <c r="BP854" s="35">
        <v>1412</v>
      </c>
      <c r="BQ854" s="35">
        <v>248</v>
      </c>
      <c r="BR854" s="35">
        <v>4234</v>
      </c>
      <c r="BS854" s="34">
        <v>125.2116190592448</v>
      </c>
      <c r="BT854" s="35">
        <v>18.583333333333332</v>
      </c>
      <c r="BU854" s="35">
        <v>44.916666666666664</v>
      </c>
      <c r="BV854" s="35">
        <v>207.91666666666666</v>
      </c>
      <c r="BW854" s="35">
        <v>59.833333333333336</v>
      </c>
      <c r="BX854" s="37"/>
      <c r="BY854" s="40">
        <v>0.96668260024621944</v>
      </c>
      <c r="CA854" s="38">
        <v>9.2577126965636539E-2</v>
      </c>
      <c r="CB854" s="38">
        <v>9.6990871631221498E-2</v>
      </c>
      <c r="CC854" s="36">
        <v>48.95735776424408</v>
      </c>
      <c r="CD854" s="36">
        <v>49.297661973193115</v>
      </c>
      <c r="CE854" s="35">
        <v>139.09993854463301</v>
      </c>
      <c r="CF854" s="36">
        <v>59.284309602461519</v>
      </c>
      <c r="CG854" s="42">
        <v>0.96668260024621944</v>
      </c>
      <c r="CH854" s="35">
        <v>3784.8547491706827</v>
      </c>
      <c r="CI854" s="42">
        <v>0.98496858376346308</v>
      </c>
      <c r="CJ854" s="42">
        <v>0.98995031303036252</v>
      </c>
      <c r="CK854" s="43">
        <v>0.8500899353574739</v>
      </c>
      <c r="CM854" s="39"/>
      <c r="CN854" s="35"/>
      <c r="CO854" s="42">
        <v>0.98448538419522269</v>
      </c>
      <c r="CQ854" s="37">
        <v>1.0393839434137264</v>
      </c>
    </row>
    <row r="855" spans="1:95" ht="11.25" customHeight="1">
      <c r="A855" s="33">
        <v>43875</v>
      </c>
      <c r="B855" s="34">
        <v>188.95250447591147</v>
      </c>
      <c r="C855" s="35">
        <v>165.7096700668335</v>
      </c>
      <c r="D855" s="35">
        <v>165.7096700668335</v>
      </c>
      <c r="E855" s="35">
        <v>152.67046391963959</v>
      </c>
      <c r="F855" s="34">
        <v>139.2183755238851</v>
      </c>
      <c r="G855" s="36">
        <v>14.06775196393331</v>
      </c>
      <c r="H855" s="34">
        <v>14.06775196393331</v>
      </c>
      <c r="I855" s="34">
        <v>3472.9584350585938</v>
      </c>
      <c r="J855" s="35">
        <v>1136.4264554775652</v>
      </c>
      <c r="K855" s="35">
        <v>235.1227149263928</v>
      </c>
      <c r="L855" s="34">
        <v>612.73605855305993</v>
      </c>
      <c r="M855" s="34">
        <v>56.854908307393394</v>
      </c>
      <c r="N855" s="35">
        <v>16.878800903757416</v>
      </c>
      <c r="O855" s="35">
        <v>32.869243865211807</v>
      </c>
      <c r="P855" s="35">
        <v>182.11337817211947</v>
      </c>
      <c r="Q855" s="34">
        <v>9453.6730550130214</v>
      </c>
      <c r="R855" s="34">
        <v>395.34602610270184</v>
      </c>
      <c r="U855" s="36">
        <v>23.974805408053928</v>
      </c>
      <c r="V855" s="38">
        <v>1.0401726178146202</v>
      </c>
      <c r="W855" s="36">
        <v>33.297760672359388</v>
      </c>
      <c r="X855" s="35">
        <v>4085.6944936116538</v>
      </c>
      <c r="Y855" s="34">
        <v>2101.4092646546355</v>
      </c>
      <c r="Z855" s="35">
        <v>1984.2852289570178</v>
      </c>
      <c r="AA855" s="34">
        <v>847.85877347945279</v>
      </c>
      <c r="AB855" s="34">
        <v>23.242834409077961</v>
      </c>
      <c r="AC855" s="34">
        <v>13.039206147193909</v>
      </c>
      <c r="AD855" s="34">
        <v>13.322198828061422</v>
      </c>
      <c r="AE855" s="39">
        <v>13.855445701019574</v>
      </c>
      <c r="AF855" s="39">
        <v>12.175997737259628</v>
      </c>
      <c r="AG855" s="39">
        <v>5.0383438912798457</v>
      </c>
      <c r="AH855" s="35">
        <v>3485.8592111924736</v>
      </c>
      <c r="AI855" s="35">
        <v>8114.0700313337475</v>
      </c>
      <c r="AJ855" s="35">
        <v>11157.767487908892</v>
      </c>
      <c r="AK855" s="35">
        <v>2384.0938561892572</v>
      </c>
      <c r="AL855" s="35">
        <v>5163.3680063258589</v>
      </c>
      <c r="AM855" s="35">
        <v>9474.8752867717103</v>
      </c>
      <c r="AN855" s="38">
        <v>9.517477383442273E-2</v>
      </c>
      <c r="AO855" s="38">
        <v>0.10601120276112082</v>
      </c>
      <c r="AP855" s="38">
        <v>6.1357826729803229E-2</v>
      </c>
      <c r="AQ855" s="36">
        <v>22.670950277347423</v>
      </c>
      <c r="AR855" s="36">
        <v>12.442042407721376</v>
      </c>
      <c r="AS855" s="36">
        <v>13.492281442948652</v>
      </c>
      <c r="AT855" s="36">
        <v>16.873362868401482</v>
      </c>
      <c r="AU855" s="36">
        <v>41.525383938979139</v>
      </c>
      <c r="AV855" s="36">
        <v>200.31847815898894</v>
      </c>
      <c r="AW855" s="36">
        <v>151.42726003101168</v>
      </c>
      <c r="AX855" s="36">
        <v>119.46982121699999</v>
      </c>
      <c r="AY855" s="36">
        <v>85.412858214831104</v>
      </c>
      <c r="AZ855" s="40">
        <v>0.99292024478820784</v>
      </c>
      <c r="BA855" s="40">
        <v>0.99363414658321036</v>
      </c>
      <c r="BB855" s="40">
        <v>0.98077933770522796</v>
      </c>
      <c r="BC855" s="40">
        <v>0.99292252575350715</v>
      </c>
      <c r="BD855" s="40">
        <v>0.99195769430183856</v>
      </c>
      <c r="BE855" s="40">
        <v>0.97885792983062658</v>
      </c>
      <c r="BF855" s="36">
        <v>126.08382995347714</v>
      </c>
      <c r="BG855" s="36">
        <v>113.19558393314401</v>
      </c>
      <c r="BH855" s="36">
        <v>195.57407163137447</v>
      </c>
      <c r="BJ855" s="41"/>
      <c r="BK855" s="41"/>
      <c r="BL855" s="35">
        <v>33</v>
      </c>
      <c r="BM855" s="35">
        <v>29</v>
      </c>
      <c r="BN855" s="35">
        <v>12</v>
      </c>
      <c r="BO855" s="35">
        <v>2574</v>
      </c>
      <c r="BP855" s="35">
        <v>1392</v>
      </c>
      <c r="BQ855" s="35">
        <v>288</v>
      </c>
      <c r="BR855" s="35">
        <v>4254</v>
      </c>
      <c r="BS855" s="34">
        <v>125.21712525685628</v>
      </c>
      <c r="BT855" s="35">
        <v>19</v>
      </c>
      <c r="BU855" s="35">
        <v>37</v>
      </c>
      <c r="BV855" s="35">
        <v>205</v>
      </c>
      <c r="BW855" s="35">
        <v>64</v>
      </c>
      <c r="BX855" s="37"/>
      <c r="BY855" s="40">
        <v>0.96658829879708097</v>
      </c>
      <c r="CA855" s="38">
        <v>9.3231719554227016E-2</v>
      </c>
      <c r="CB855" s="38">
        <v>9.6431244990942078E-2</v>
      </c>
      <c r="CC855" s="36">
        <v>49.60423938433329</v>
      </c>
      <c r="CD855" s="36">
        <v>48.605274128017449</v>
      </c>
      <c r="CE855" s="35">
        <v>139.69466214468548</v>
      </c>
      <c r="CF855" s="36">
        <v>59.898530521838872</v>
      </c>
      <c r="CG855" s="42">
        <v>0.96658829879708097</v>
      </c>
      <c r="CH855" s="35">
        <v>3773.5848456104832</v>
      </c>
      <c r="CI855" s="42">
        <v>0.98493344905878333</v>
      </c>
      <c r="CJ855" s="42">
        <v>0.99036344434131229</v>
      </c>
      <c r="CK855" s="43">
        <v>0.85002890952538734</v>
      </c>
      <c r="CM855" s="39"/>
      <c r="CN855" s="35"/>
      <c r="CO855" s="42">
        <v>0.98432464349254267</v>
      </c>
      <c r="CQ855" s="37">
        <v>1.0401726178146202</v>
      </c>
    </row>
    <row r="856" spans="1:95" ht="11.25" customHeight="1">
      <c r="A856" s="33">
        <v>43874</v>
      </c>
      <c r="B856" s="34">
        <v>186.64859898885092</v>
      </c>
      <c r="C856" s="35">
        <v>163.83227467536926</v>
      </c>
      <c r="D856" s="35">
        <v>163.83227467536926</v>
      </c>
      <c r="E856" s="35">
        <v>150.93052959442139</v>
      </c>
      <c r="F856" s="34">
        <v>137.6356372833252</v>
      </c>
      <c r="G856" s="36">
        <v>14.113335212071737</v>
      </c>
      <c r="H856" s="34">
        <v>14.113335212071737</v>
      </c>
      <c r="I856" s="34">
        <v>3434.8072611490884</v>
      </c>
      <c r="J856" s="35">
        <v>1123.9425734648639</v>
      </c>
      <c r="K856" s="35">
        <v>232.53984278583391</v>
      </c>
      <c r="L856" s="34">
        <v>605.44103495279944</v>
      </c>
      <c r="M856" s="34">
        <v>57.708338419596352</v>
      </c>
      <c r="N856" s="35">
        <v>17.132162968317665</v>
      </c>
      <c r="O856" s="35">
        <v>33.36263314882914</v>
      </c>
      <c r="P856" s="35">
        <v>184.84702150026956</v>
      </c>
      <c r="Q856" s="34">
        <v>9459.64208984375</v>
      </c>
      <c r="R856" s="34">
        <v>385.25795873006183</v>
      </c>
      <c r="U856" s="36">
        <v>24.03543260362413</v>
      </c>
      <c r="V856" s="38">
        <v>1.0377447970503362</v>
      </c>
      <c r="W856" s="36">
        <v>33.79758227919546</v>
      </c>
      <c r="X856" s="35">
        <v>4040.2482961018877</v>
      </c>
      <c r="Y856" s="34">
        <v>2078.3248448983909</v>
      </c>
      <c r="Z856" s="35">
        <v>1961.9234512034973</v>
      </c>
      <c r="AA856" s="34">
        <v>837.98087773863335</v>
      </c>
      <c r="AB856" s="34">
        <v>22.816324313481648</v>
      </c>
      <c r="AC856" s="34">
        <v>12.901745080947876</v>
      </c>
      <c r="AD856" s="34">
        <v>13.197720090548197</v>
      </c>
      <c r="AE856" s="39">
        <v>13.703240735593786</v>
      </c>
      <c r="AF856" s="39">
        <v>12.042241858552114</v>
      </c>
      <c r="AG856" s="39">
        <v>4.9829966311250127</v>
      </c>
      <c r="AH856" s="35">
        <v>3492.3415094051725</v>
      </c>
      <c r="AI856" s="35">
        <v>8131.6999041115614</v>
      </c>
      <c r="AJ856" s="35">
        <v>11183.954068067675</v>
      </c>
      <c r="AK856" s="35">
        <v>2388.4212646561832</v>
      </c>
      <c r="AL856" s="35">
        <v>5173.6656702226564</v>
      </c>
      <c r="AM856" s="35">
        <v>9496.243256804677</v>
      </c>
      <c r="AN856" s="38">
        <v>9.5266324584646039E-2</v>
      </c>
      <c r="AO856" s="38">
        <v>0.1062953165577365</v>
      </c>
      <c r="AP856" s="38">
        <v>6.1845565098446874E-2</v>
      </c>
      <c r="AQ856" s="36">
        <v>22.633126492990225</v>
      </c>
      <c r="AR856" s="36">
        <v>12.524119182028128</v>
      </c>
      <c r="AS856" s="36">
        <v>13.605455693264975</v>
      </c>
      <c r="AT856" s="36">
        <v>16.868350116991088</v>
      </c>
      <c r="AU856" s="36">
        <v>41.505621024040721</v>
      </c>
      <c r="AV856" s="36">
        <v>200.17103018750424</v>
      </c>
      <c r="AW856" s="36">
        <v>149.27065611159904</v>
      </c>
      <c r="AX856" s="36">
        <v>117.56655173745445</v>
      </c>
      <c r="AY856" s="36">
        <v>83.612767050279516</v>
      </c>
      <c r="AZ856" s="40">
        <v>0.99282699278312458</v>
      </c>
      <c r="BA856" s="40">
        <v>0.99355145166398162</v>
      </c>
      <c r="BB856" s="40">
        <v>0.98053472131015451</v>
      </c>
      <c r="BC856" s="40">
        <v>0.99293744769123904</v>
      </c>
      <c r="BD856" s="40">
        <v>0.99197752161239772</v>
      </c>
      <c r="BE856" s="40">
        <v>0.97892102963515926</v>
      </c>
      <c r="BF856" s="36">
        <v>125.96266364131388</v>
      </c>
      <c r="BG856" s="36">
        <v>112.89302660368816</v>
      </c>
      <c r="BH856" s="36">
        <v>194.03169784119825</v>
      </c>
      <c r="BJ856" s="41"/>
      <c r="BK856" s="41"/>
      <c r="BL856" s="35">
        <v>33</v>
      </c>
      <c r="BM856" s="35">
        <v>29</v>
      </c>
      <c r="BN856" s="35">
        <v>12</v>
      </c>
      <c r="BO856" s="35">
        <v>2574</v>
      </c>
      <c r="BP856" s="35">
        <v>1392</v>
      </c>
      <c r="BQ856" s="35">
        <v>288</v>
      </c>
      <c r="BR856" s="35">
        <v>4254</v>
      </c>
      <c r="BS856" s="34">
        <v>123.68819618225098</v>
      </c>
      <c r="BT856" s="35">
        <v>19</v>
      </c>
      <c r="BU856" s="35">
        <v>37</v>
      </c>
      <c r="BV856" s="35">
        <v>205</v>
      </c>
      <c r="BW856" s="35">
        <v>64</v>
      </c>
      <c r="BX856" s="37"/>
      <c r="BY856" s="40">
        <v>0.96614702727699442</v>
      </c>
      <c r="CA856" s="38">
        <v>9.3448280498243122E-2</v>
      </c>
      <c r="CB856" s="38">
        <v>9.6612628791161462E-2</v>
      </c>
      <c r="CC856" s="36">
        <v>48.915789484977715</v>
      </c>
      <c r="CD856" s="36">
        <v>48.762701368283331</v>
      </c>
      <c r="CE856" s="35">
        <v>137.47038368978869</v>
      </c>
      <c r="CF856" s="36">
        <v>59.871468368045839</v>
      </c>
      <c r="CG856" s="42">
        <v>0.96614702727699442</v>
      </c>
      <c r="CH856" s="35">
        <v>3781.0195124905272</v>
      </c>
      <c r="CI856" s="42">
        <v>0.98473736032597614</v>
      </c>
      <c r="CJ856" s="42">
        <v>0.99038764445703698</v>
      </c>
      <c r="CK856" s="43">
        <v>0.85014756753020826</v>
      </c>
      <c r="CM856" s="39"/>
      <c r="CN856" s="35"/>
      <c r="CO856" s="42">
        <v>0.98433172561801174</v>
      </c>
      <c r="CQ856" s="37">
        <v>1.0377447970503362</v>
      </c>
    </row>
    <row r="857" spans="1:95" ht="11.25" customHeight="1">
      <c r="A857" s="33">
        <v>43873</v>
      </c>
      <c r="B857" s="34">
        <v>188.97174135843912</v>
      </c>
      <c r="C857" s="35">
        <v>165.77688082059223</v>
      </c>
      <c r="D857" s="35">
        <v>165.77688082059223</v>
      </c>
      <c r="E857" s="35">
        <v>152.68541542689005</v>
      </c>
      <c r="F857" s="34">
        <v>139.37032127380371</v>
      </c>
      <c r="G857" s="36">
        <v>14.30266002813975</v>
      </c>
      <c r="H857" s="34">
        <v>14.30266002813975</v>
      </c>
      <c r="I857" s="34">
        <v>3473.9974568684897</v>
      </c>
      <c r="J857" s="35">
        <v>1136.7664456889838</v>
      </c>
      <c r="K857" s="35">
        <v>235.19305772875529</v>
      </c>
      <c r="L857" s="34">
        <v>612.26543935139978</v>
      </c>
      <c r="M857" s="34">
        <v>59.14643875757853</v>
      </c>
      <c r="N857" s="35">
        <v>17.559099006156124</v>
      </c>
      <c r="O857" s="35">
        <v>34.194034906725086</v>
      </c>
      <c r="P857" s="35">
        <v>189.45343664536873</v>
      </c>
      <c r="Q857" s="34">
        <v>9732.9287516276036</v>
      </c>
      <c r="R857" s="34">
        <v>394.35804748535156</v>
      </c>
      <c r="U857" s="36">
        <v>23.987698201779963</v>
      </c>
      <c r="V857" s="38">
        <v>1.0396557667907176</v>
      </c>
      <c r="W857" s="36">
        <v>34.639823033820726</v>
      </c>
      <c r="X857" s="35">
        <v>4086.2628962198896</v>
      </c>
      <c r="Y857" s="34">
        <v>2102.0379534507506</v>
      </c>
      <c r="Z857" s="35">
        <v>1984.224942769139</v>
      </c>
      <c r="AA857" s="34">
        <v>847.4584970801551</v>
      </c>
      <c r="AB857" s="34">
        <v>23.194860537846882</v>
      </c>
      <c r="AC857" s="34">
        <v>13.091465393702189</v>
      </c>
      <c r="AD857" s="34">
        <v>13.375162839889526</v>
      </c>
      <c r="AE857" s="39">
        <v>13.859590901873082</v>
      </c>
      <c r="AF857" s="39">
        <v>12.179640489524827</v>
      </c>
      <c r="AG857" s="39">
        <v>5.0398512370447568</v>
      </c>
      <c r="AH857" s="35">
        <v>3577.4678062568369</v>
      </c>
      <c r="AI857" s="35">
        <v>8330.3551099281813</v>
      </c>
      <c r="AJ857" s="35">
        <v>11457.56666581289</v>
      </c>
      <c r="AK857" s="35">
        <v>2446.6137947489501</v>
      </c>
      <c r="AL857" s="35">
        <v>5299.8960271431642</v>
      </c>
      <c r="AM857" s="35">
        <v>9728.3913414753752</v>
      </c>
      <c r="AN857" s="38">
        <v>9.5471738189705294E-2</v>
      </c>
      <c r="AO857" s="38">
        <v>0.10676758690478502</v>
      </c>
      <c r="AP857" s="38">
        <v>6.2354850086705216E-2</v>
      </c>
      <c r="AQ857" s="36">
        <v>22.621316295050281</v>
      </c>
      <c r="AR857" s="36">
        <v>12.494956074881431</v>
      </c>
      <c r="AS857" s="36">
        <v>13.558046030255214</v>
      </c>
      <c r="AT857" s="36">
        <v>17.101502664912143</v>
      </c>
      <c r="AU857" s="36">
        <v>42.077902590760409</v>
      </c>
      <c r="AV857" s="36">
        <v>202.921553998447</v>
      </c>
      <c r="AW857" s="36">
        <v>150.92637758266198</v>
      </c>
      <c r="AX857" s="36">
        <v>118.5999781344192</v>
      </c>
      <c r="AY857" s="36">
        <v>84.030518798057074</v>
      </c>
      <c r="AZ857" s="40">
        <v>0.99282310144582597</v>
      </c>
      <c r="BA857" s="40">
        <v>0.99354816873168794</v>
      </c>
      <c r="BB857" s="40">
        <v>0.98052571797377586</v>
      </c>
      <c r="BC857" s="40">
        <v>0.99301013396490445</v>
      </c>
      <c r="BD857" s="40">
        <v>0.99206061734508366</v>
      </c>
      <c r="BE857" s="40">
        <v>0.97914130436618796</v>
      </c>
      <c r="BF857" s="36">
        <v>125.69164684270888</v>
      </c>
      <c r="BG857" s="36">
        <v>112.39366129630297</v>
      </c>
      <c r="BH857" s="36">
        <v>192.44693850300092</v>
      </c>
      <c r="BJ857" s="41"/>
      <c r="BK857" s="41"/>
      <c r="BL857" s="35">
        <v>33</v>
      </c>
      <c r="BM857" s="35">
        <v>29</v>
      </c>
      <c r="BN857" s="35">
        <v>12</v>
      </c>
      <c r="BO857" s="35">
        <v>2574</v>
      </c>
      <c r="BP857" s="35">
        <v>1392</v>
      </c>
      <c r="BQ857" s="35">
        <v>288</v>
      </c>
      <c r="BR857" s="35">
        <v>4254</v>
      </c>
      <c r="BS857" s="34">
        <v>124.8942445119222</v>
      </c>
      <c r="BT857" s="35">
        <v>19</v>
      </c>
      <c r="BU857" s="35">
        <v>37</v>
      </c>
      <c r="BV857" s="35">
        <v>205</v>
      </c>
      <c r="BW857" s="35">
        <v>64</v>
      </c>
      <c r="BX857" s="37"/>
      <c r="BY857" s="40">
        <v>0.96612838324894246</v>
      </c>
      <c r="CA857" s="38">
        <v>9.3787707682050803E-2</v>
      </c>
      <c r="CB857" s="38">
        <v>9.6925936035903451E-2</v>
      </c>
      <c r="CC857" s="36">
        <v>49.661488771438599</v>
      </c>
      <c r="CD857" s="36">
        <v>48.674318400186927</v>
      </c>
      <c r="CE857" s="35">
        <v>138.86063360024932</v>
      </c>
      <c r="CF857" s="36">
        <v>60.697273283868398</v>
      </c>
      <c r="CG857" s="42">
        <v>0.96612838324894246</v>
      </c>
      <c r="CH857" s="35">
        <v>3873.2524409525131</v>
      </c>
      <c r="CI857" s="42">
        <v>0.98472951617296778</v>
      </c>
      <c r="CJ857" s="42">
        <v>0.99048727591076724</v>
      </c>
      <c r="CK857" s="43">
        <v>0.85016494168356305</v>
      </c>
      <c r="CM857" s="39"/>
      <c r="CN857" s="35"/>
      <c r="CO857" s="42">
        <v>0.98411561369759637</v>
      </c>
      <c r="CQ857" s="37">
        <v>1.0396557667907176</v>
      </c>
    </row>
    <row r="858" spans="1:95" ht="11.25" customHeight="1">
      <c r="A858" s="33">
        <v>43872</v>
      </c>
      <c r="B858" s="34">
        <v>187.82368787129721</v>
      </c>
      <c r="C858" s="35">
        <v>164.49479301770529</v>
      </c>
      <c r="D858" s="35">
        <v>164.49479301770529</v>
      </c>
      <c r="E858" s="35">
        <v>151.19612924257916</v>
      </c>
      <c r="F858" s="34">
        <v>137.55499903361002</v>
      </c>
      <c r="G858" s="36">
        <v>14.204522728919983</v>
      </c>
      <c r="H858" s="34">
        <v>14.204522728919983</v>
      </c>
      <c r="I858" s="34">
        <v>3469.8996378580728</v>
      </c>
      <c r="J858" s="35">
        <v>1135.4255514570846</v>
      </c>
      <c r="K858" s="35">
        <v>234.91563133594852</v>
      </c>
      <c r="L858" s="34">
        <v>613.50077311197913</v>
      </c>
      <c r="M858" s="34">
        <v>55.679143746693931</v>
      </c>
      <c r="N858" s="35">
        <v>16.529745799799763</v>
      </c>
      <c r="O858" s="35">
        <v>32.18950497855743</v>
      </c>
      <c r="P858" s="35">
        <v>178.347257313629</v>
      </c>
      <c r="Q858" s="34">
        <v>9234.1865234375</v>
      </c>
      <c r="R858" s="34">
        <v>390.88005701700848</v>
      </c>
      <c r="U858" s="36">
        <v>23.927706435874661</v>
      </c>
      <c r="V858" s="38">
        <v>1.042063305678594</v>
      </c>
      <c r="W858" s="36">
        <v>32.609160020019203</v>
      </c>
      <c r="X858" s="35">
        <v>4083.4004109700518</v>
      </c>
      <c r="Y858" s="34">
        <v>2099.5584550650401</v>
      </c>
      <c r="Z858" s="35">
        <v>1983.8419559050121</v>
      </c>
      <c r="AA858" s="34">
        <v>848.41640444792768</v>
      </c>
      <c r="AB858" s="34">
        <v>23.328894853591919</v>
      </c>
      <c r="AC858" s="34">
        <v>13.298663775126139</v>
      </c>
      <c r="AD858" s="34">
        <v>13.534691135088602</v>
      </c>
      <c r="AE858" s="39">
        <v>13.843242560868397</v>
      </c>
      <c r="AF858" s="39">
        <v>12.165273765611619</v>
      </c>
      <c r="AG858" s="39">
        <v>5.033906385770325</v>
      </c>
      <c r="AH858" s="35">
        <v>3413.303088532999</v>
      </c>
      <c r="AI858" s="35">
        <v>7938.2070567022793</v>
      </c>
      <c r="AJ858" s="35">
        <v>10909.535608751399</v>
      </c>
      <c r="AK858" s="35">
        <v>2334.9084830219731</v>
      </c>
      <c r="AL858" s="35">
        <v>5053.9849222400735</v>
      </c>
      <c r="AM858" s="35">
        <v>9266.94445644197</v>
      </c>
      <c r="AN858" s="38">
        <v>9.5938176190823538E-2</v>
      </c>
      <c r="AO858" s="38">
        <v>0.10694993362168555</v>
      </c>
      <c r="AP858" s="38">
        <v>6.191159590798969E-2</v>
      </c>
      <c r="AQ858" s="36">
        <v>22.770294439206509</v>
      </c>
      <c r="AR858" s="36">
        <v>12.68884896702421</v>
      </c>
      <c r="AS858" s="36">
        <v>13.688892599984282</v>
      </c>
      <c r="AT858" s="36">
        <v>16.888292048850584</v>
      </c>
      <c r="AU858" s="36">
        <v>41.58564030697174</v>
      </c>
      <c r="AV858" s="36">
        <v>200.76525429255008</v>
      </c>
      <c r="AW858" s="36">
        <v>150.3628240294704</v>
      </c>
      <c r="AX858" s="36">
        <v>118.53196131491464</v>
      </c>
      <c r="AY858" s="36">
        <v>84.728055413532914</v>
      </c>
      <c r="AZ858" s="40">
        <v>0.99292060227628021</v>
      </c>
      <c r="BA858" s="40">
        <v>0.9936308664402802</v>
      </c>
      <c r="BB858" s="40">
        <v>0.98075447002494431</v>
      </c>
      <c r="BC858" s="40">
        <v>0.99276704326030263</v>
      </c>
      <c r="BD858" s="40">
        <v>0.99177171262938002</v>
      </c>
      <c r="BE858" s="40">
        <v>0.97833533423705943</v>
      </c>
      <c r="BF858" s="36">
        <v>125.08055162661928</v>
      </c>
      <c r="BG858" s="36">
        <v>112.20203317234072</v>
      </c>
      <c r="BH858" s="36">
        <v>193.82475647750829</v>
      </c>
      <c r="BJ858" s="41"/>
      <c r="BK858" s="41"/>
      <c r="BL858" s="35">
        <v>33</v>
      </c>
      <c r="BM858" s="35">
        <v>29</v>
      </c>
      <c r="BN858" s="35">
        <v>12</v>
      </c>
      <c r="BO858" s="35">
        <v>2574</v>
      </c>
      <c r="BP858" s="35">
        <v>1392</v>
      </c>
      <c r="BQ858" s="35">
        <v>288</v>
      </c>
      <c r="BR858" s="35">
        <v>4254</v>
      </c>
      <c r="BS858" s="34">
        <v>123.33217843373616</v>
      </c>
      <c r="BT858" s="35">
        <v>19</v>
      </c>
      <c r="BU858" s="35">
        <v>37</v>
      </c>
      <c r="BV858" s="35">
        <v>205</v>
      </c>
      <c r="BW858" s="35">
        <v>64</v>
      </c>
      <c r="BX858" s="37"/>
      <c r="BY858" s="40">
        <v>0.96659492717878415</v>
      </c>
      <c r="CA858" s="38">
        <v>9.4017685723445973E-2</v>
      </c>
      <c r="CB858" s="38">
        <v>9.7237826219573845E-2</v>
      </c>
      <c r="CC858" s="36">
        <v>50.162249763806656</v>
      </c>
      <c r="CD858" s="36">
        <v>49.148036006215008</v>
      </c>
      <c r="CE858" s="35">
        <v>138.7705790467802</v>
      </c>
      <c r="CF858" s="36">
        <v>59.980401933282664</v>
      </c>
      <c r="CG858" s="42">
        <v>0.96659492717878415</v>
      </c>
      <c r="CH858" s="35">
        <v>3693.954266693002</v>
      </c>
      <c r="CI858" s="42">
        <v>0.98492695368517902</v>
      </c>
      <c r="CJ858" s="42">
        <v>0.99013946401468855</v>
      </c>
      <c r="CK858" s="43">
        <v>0.84975738076927021</v>
      </c>
      <c r="CM858" s="39"/>
      <c r="CN858" s="35"/>
      <c r="CO858" s="42">
        <v>0.98430321786572061</v>
      </c>
      <c r="CQ858" s="37">
        <v>1.042063305678594</v>
      </c>
    </row>
    <row r="859" spans="1:95" ht="11.25" customHeight="1">
      <c r="A859" s="33">
        <v>43871</v>
      </c>
      <c r="B859" s="34">
        <v>185.81779861450195</v>
      </c>
      <c r="C859" s="35">
        <v>162.39495348930359</v>
      </c>
      <c r="D859" s="35">
        <v>162.39495348930359</v>
      </c>
      <c r="E859" s="35">
        <v>148.80194385846457</v>
      </c>
      <c r="F859" s="34">
        <v>135.17196973164877</v>
      </c>
      <c r="G859" s="36">
        <v>14.147055149078369</v>
      </c>
      <c r="H859" s="34">
        <v>14.147055149078369</v>
      </c>
      <c r="I859" s="34">
        <v>3472.7815958658853</v>
      </c>
      <c r="J859" s="35">
        <v>1136.3685899025181</v>
      </c>
      <c r="K859" s="35">
        <v>235.11074273845205</v>
      </c>
      <c r="L859" s="34">
        <v>612.28849283854163</v>
      </c>
      <c r="M859" s="34">
        <v>51.32080602645874</v>
      </c>
      <c r="N859" s="35">
        <v>15.235864289104939</v>
      </c>
      <c r="O859" s="35">
        <v>29.669840984046459</v>
      </c>
      <c r="P859" s="35">
        <v>164.38695680350065</v>
      </c>
      <c r="Q859" s="34">
        <v>8584.0323282877598</v>
      </c>
      <c r="R859" s="34">
        <v>387.66716257731122</v>
      </c>
      <c r="U859" s="36">
        <v>23.67081306598805</v>
      </c>
      <c r="V859" s="38">
        <v>1.0524470797847638</v>
      </c>
      <c r="W859" s="36">
        <v>30.056647129609068</v>
      </c>
      <c r="X859" s="35">
        <v>4085.0700887044268</v>
      </c>
      <c r="Y859" s="34">
        <v>2101.3022632249154</v>
      </c>
      <c r="Z859" s="35">
        <v>1983.7678254795117</v>
      </c>
      <c r="AA859" s="34">
        <v>847.39923557699365</v>
      </c>
      <c r="AB859" s="34">
        <v>23.422845125198364</v>
      </c>
      <c r="AC859" s="34">
        <v>13.593009630839029</v>
      </c>
      <c r="AD859" s="34">
        <v>13.679100871086121</v>
      </c>
      <c r="AE859" s="39">
        <v>13.854740197087354</v>
      </c>
      <c r="AF859" s="39">
        <v>12.175377748955551</v>
      </c>
      <c r="AG859" s="39">
        <v>5.0380873443954011</v>
      </c>
      <c r="AH859" s="35">
        <v>3176.2666878414461</v>
      </c>
      <c r="AI859" s="35">
        <v>7395.8761372414856</v>
      </c>
      <c r="AJ859" s="35">
        <v>10172.673042954675</v>
      </c>
      <c r="AK859" s="35">
        <v>2172.1655110718016</v>
      </c>
      <c r="AL859" s="35">
        <v>4705.4598437247741</v>
      </c>
      <c r="AM859" s="35">
        <v>8637.2401833727854</v>
      </c>
      <c r="AN859" s="38">
        <v>9.7747027700634828E-2</v>
      </c>
      <c r="AO859" s="38">
        <v>0.10852609106848708</v>
      </c>
      <c r="AP859" s="38">
        <v>6.2033119513863151E-2</v>
      </c>
      <c r="AQ859" s="36">
        <v>22.85297979504174</v>
      </c>
      <c r="AR859" s="36">
        <v>12.977197147906857</v>
      </c>
      <c r="AS859" s="36">
        <v>13.866655844611866</v>
      </c>
      <c r="AT859" s="36">
        <v>16.913376723381077</v>
      </c>
      <c r="AU859" s="36">
        <v>41.61432990386308</v>
      </c>
      <c r="AV859" s="36">
        <v>200.68631528949152</v>
      </c>
      <c r="AW859" s="36">
        <v>149.17467266891092</v>
      </c>
      <c r="AX859" s="36">
        <v>118.07244351110208</v>
      </c>
      <c r="AY859" s="36">
        <v>85.475635513131877</v>
      </c>
      <c r="AZ859" s="40">
        <v>0.99298586400923605</v>
      </c>
      <c r="BA859" s="40">
        <v>0.99369459267118931</v>
      </c>
      <c r="BB859" s="40">
        <v>0.98096765247770279</v>
      </c>
      <c r="BC859" s="40">
        <v>0.99221358748347144</v>
      </c>
      <c r="BD859" s="40">
        <v>0.99115616086717639</v>
      </c>
      <c r="BE859" s="40">
        <v>0.9767649954118649</v>
      </c>
      <c r="BF859" s="36">
        <v>122.76588129873195</v>
      </c>
      <c r="BG859" s="36">
        <v>110.57248889971733</v>
      </c>
      <c r="BH859" s="36">
        <v>193.445051515074</v>
      </c>
      <c r="BJ859" s="41"/>
      <c r="BK859" s="41"/>
      <c r="BL859" s="35">
        <v>33</v>
      </c>
      <c r="BM859" s="35">
        <v>29</v>
      </c>
      <c r="BN859" s="35">
        <v>12</v>
      </c>
      <c r="BO859" s="35">
        <v>2574</v>
      </c>
      <c r="BP859" s="35">
        <v>1392</v>
      </c>
      <c r="BQ859" s="35">
        <v>288</v>
      </c>
      <c r="BR859" s="35">
        <v>4254</v>
      </c>
      <c r="BS859" s="34">
        <v>120.94738101959229</v>
      </c>
      <c r="BT859" s="35">
        <v>19</v>
      </c>
      <c r="BU859" s="35">
        <v>37</v>
      </c>
      <c r="BV859" s="35">
        <v>205</v>
      </c>
      <c r="BW859" s="35">
        <v>64</v>
      </c>
      <c r="BX859" s="37"/>
      <c r="BY859" s="40">
        <v>0.96689572183216832</v>
      </c>
      <c r="CA859" s="38">
        <v>9.5482102668464089E-2</v>
      </c>
      <c r="CB859" s="38">
        <v>9.8856301478317032E-2</v>
      </c>
      <c r="CC859" s="36">
        <v>50.694955627123512</v>
      </c>
      <c r="CD859" s="36">
        <v>49.696832787560467</v>
      </c>
      <c r="CE859" s="35">
        <v>138.23095853927967</v>
      </c>
      <c r="CF859" s="36">
        <v>60.028970458339792</v>
      </c>
      <c r="CG859" s="42">
        <v>0.96689572183216832</v>
      </c>
      <c r="CH859" s="35">
        <v>3438.8056654384263</v>
      </c>
      <c r="CI859" s="42">
        <v>0.98507597956399329</v>
      </c>
      <c r="CJ859" s="42">
        <v>0.98940343623479987</v>
      </c>
      <c r="CK859" s="43">
        <v>0.85011554770343545</v>
      </c>
      <c r="CM859" s="39"/>
      <c r="CN859" s="35"/>
      <c r="CO859" s="42">
        <v>0.98429050755482195</v>
      </c>
      <c r="CQ859" s="37">
        <v>1.0524470797847638</v>
      </c>
    </row>
    <row r="860" spans="1:95" ht="11.25" customHeight="1">
      <c r="A860" s="33">
        <v>43870</v>
      </c>
      <c r="B860" s="34">
        <v>186.21952692667642</v>
      </c>
      <c r="C860" s="35">
        <v>162.83579659461975</v>
      </c>
      <c r="D860" s="35">
        <v>162.83579659461975</v>
      </c>
      <c r="E860" s="35">
        <v>149.27311142285666</v>
      </c>
      <c r="F860" s="34">
        <v>135.51542854309082</v>
      </c>
      <c r="G860" s="36">
        <v>14.185675621032715</v>
      </c>
      <c r="H860" s="34">
        <v>14.185675621032715</v>
      </c>
      <c r="I860" s="34">
        <v>3470.6761372884116</v>
      </c>
      <c r="J860" s="35">
        <v>1135.6796387177876</v>
      </c>
      <c r="K860" s="35">
        <v>234.96820111402502</v>
      </c>
      <c r="L860" s="34">
        <v>612.93767801920569</v>
      </c>
      <c r="M860" s="34">
        <v>54.749819596608482</v>
      </c>
      <c r="N860" s="35">
        <v>16.253852692743145</v>
      </c>
      <c r="O860" s="35">
        <v>31.65223945428928</v>
      </c>
      <c r="P860" s="35">
        <v>175.37051589538655</v>
      </c>
      <c r="Q860" s="34">
        <v>9013.5216878255214</v>
      </c>
      <c r="R860" s="34">
        <v>388.86418533325195</v>
      </c>
      <c r="U860" s="36">
        <v>23.592587930184827</v>
      </c>
      <c r="V860" s="38">
        <v>1.0556330882380707</v>
      </c>
      <c r="W860" s="36">
        <v>32.064890157349048</v>
      </c>
      <c r="X860" s="35">
        <v>4083.6138153076172</v>
      </c>
      <c r="Y860" s="34">
        <v>2100.0282974565989</v>
      </c>
      <c r="Z860" s="35">
        <v>1983.5855178510185</v>
      </c>
      <c r="AA860" s="34">
        <v>847.90587913323066</v>
      </c>
      <c r="AB860" s="34">
        <v>23.383730332056682</v>
      </c>
      <c r="AC860" s="34">
        <v>13.562685171763102</v>
      </c>
      <c r="AD860" s="34">
        <v>13.732391715049744</v>
      </c>
      <c r="AE860" s="39">
        <v>13.846340422790762</v>
      </c>
      <c r="AF860" s="39">
        <v>12.167996129119153</v>
      </c>
      <c r="AG860" s="39">
        <v>5.0350328810148213</v>
      </c>
      <c r="AH860" s="35">
        <v>3337.4074879009713</v>
      </c>
      <c r="AI860" s="35">
        <v>7765.1146410618376</v>
      </c>
      <c r="AJ860" s="35">
        <v>10674.625000694552</v>
      </c>
      <c r="AK860" s="35">
        <v>2282.7987109978908</v>
      </c>
      <c r="AL860" s="35">
        <v>4942.5443241688554</v>
      </c>
      <c r="AM860" s="35">
        <v>9066.0741420714094</v>
      </c>
      <c r="AN860" s="38">
        <v>9.8092258964462747E-2</v>
      </c>
      <c r="AO860" s="38">
        <v>0.10949165928218681</v>
      </c>
      <c r="AP860" s="38">
        <v>6.3460599031665149E-2</v>
      </c>
      <c r="AQ860" s="36">
        <v>22.8240597347727</v>
      </c>
      <c r="AR860" s="36">
        <v>12.946021806001912</v>
      </c>
      <c r="AS860" s="36">
        <v>13.904159437853515</v>
      </c>
      <c r="AT860" s="36">
        <v>17.210527712318793</v>
      </c>
      <c r="AU860" s="36">
        <v>42.367513258598322</v>
      </c>
      <c r="AV860" s="36">
        <v>204.46174301549399</v>
      </c>
      <c r="AW860" s="36">
        <v>149.00926184808961</v>
      </c>
      <c r="AX860" s="36">
        <v>117.31431796413267</v>
      </c>
      <c r="AY860" s="36">
        <v>83.755076231060926</v>
      </c>
      <c r="AZ860" s="40">
        <v>0.99287985724959593</v>
      </c>
      <c r="BA860" s="40">
        <v>0.99359596244802284</v>
      </c>
      <c r="BB860" s="40">
        <v>0.98065639954546868</v>
      </c>
      <c r="BC860" s="40">
        <v>0.9924607773653441</v>
      </c>
      <c r="BD860" s="40">
        <v>0.99142799528343672</v>
      </c>
      <c r="BE860" s="40">
        <v>0.97744759861750052</v>
      </c>
      <c r="BF860" s="36">
        <v>122.33381233831517</v>
      </c>
      <c r="BG860" s="36">
        <v>109.59738923193284</v>
      </c>
      <c r="BH860" s="36">
        <v>189.09370827105366</v>
      </c>
      <c r="BJ860" s="41"/>
      <c r="BK860" s="41"/>
      <c r="BL860" s="35">
        <v>33</v>
      </c>
      <c r="BM860" s="35">
        <v>29</v>
      </c>
      <c r="BN860" s="35">
        <v>12</v>
      </c>
      <c r="BO860" s="35">
        <v>2574</v>
      </c>
      <c r="BP860" s="35">
        <v>1392</v>
      </c>
      <c r="BQ860" s="35">
        <v>288</v>
      </c>
      <c r="BR860" s="35">
        <v>4254</v>
      </c>
      <c r="BS860" s="34">
        <v>121.2808723449707</v>
      </c>
      <c r="BT860" s="35">
        <v>19</v>
      </c>
      <c r="BU860" s="35">
        <v>37</v>
      </c>
      <c r="BV860" s="35">
        <v>205</v>
      </c>
      <c r="BW860" s="35">
        <v>64</v>
      </c>
      <c r="BX860" s="37"/>
      <c r="BY860" s="40">
        <v>0.96640043308073453</v>
      </c>
      <c r="CA860" s="38">
        <v>9.6199001476886828E-2</v>
      </c>
      <c r="CB860" s="38">
        <v>9.9477789566631572E-2</v>
      </c>
      <c r="CC860" s="36">
        <v>50.67880721886953</v>
      </c>
      <c r="CD860" s="36">
        <v>49.674240978628127</v>
      </c>
      <c r="CE860" s="35">
        <v>137.54801455684449</v>
      </c>
      <c r="CF860" s="36">
        <v>61.1105511577409</v>
      </c>
      <c r="CG860" s="42">
        <v>0.96640043308073453</v>
      </c>
      <c r="CH860" s="35">
        <v>3612.3589408246785</v>
      </c>
      <c r="CI860" s="42">
        <v>0.98484374878203285</v>
      </c>
      <c r="CJ860" s="42">
        <v>0.98972817849947892</v>
      </c>
      <c r="CK860" s="43">
        <v>0.84990312362016696</v>
      </c>
      <c r="CM860" s="39"/>
      <c r="CN860" s="35"/>
      <c r="CO860" s="42">
        <v>0.98400745949158919</v>
      </c>
      <c r="CQ860" s="37">
        <v>1.0556330882380707</v>
      </c>
    </row>
    <row r="861" spans="1:95" ht="11.25" customHeight="1">
      <c r="A861" s="33">
        <v>43869</v>
      </c>
      <c r="B861" s="34">
        <v>185.83209292093912</v>
      </c>
      <c r="C861" s="35">
        <v>162.80241839090982</v>
      </c>
      <c r="D861" s="35">
        <v>162.80241839090982</v>
      </c>
      <c r="E861" s="35">
        <v>149.59281508127847</v>
      </c>
      <c r="F861" s="34">
        <v>135.57994111378989</v>
      </c>
      <c r="G861" s="36">
        <v>14.14673638343811</v>
      </c>
      <c r="H861" s="34">
        <v>14.14673638343811</v>
      </c>
      <c r="I861" s="34">
        <v>3443.7379455566406</v>
      </c>
      <c r="J861" s="35">
        <v>1126.8648848647963</v>
      </c>
      <c r="K861" s="35">
        <v>233.14445893754407</v>
      </c>
      <c r="L861" s="34">
        <v>609.20946756998694</v>
      </c>
      <c r="M861" s="34">
        <v>58.648540178934731</v>
      </c>
      <c r="N861" s="35">
        <v>17.411285365621247</v>
      </c>
      <c r="O861" s="35">
        <v>33.90618729094664</v>
      </c>
      <c r="P861" s="35">
        <v>187.85860526065031</v>
      </c>
      <c r="Q861" s="34">
        <v>9552.7736409505214</v>
      </c>
      <c r="R861" s="34">
        <v>384.49085362752277</v>
      </c>
      <c r="U861" s="36">
        <v>23.905988092775701</v>
      </c>
      <c r="V861" s="38">
        <v>1.0429365020545736</v>
      </c>
      <c r="W861" s="36">
        <v>34.348222744516711</v>
      </c>
      <c r="X861" s="35">
        <v>4052.9474131266275</v>
      </c>
      <c r="Y861" s="34">
        <v>2083.7286017543001</v>
      </c>
      <c r="Z861" s="35">
        <v>1969.2188113723273</v>
      </c>
      <c r="AA861" s="34">
        <v>842.35392650753101</v>
      </c>
      <c r="AB861" s="34">
        <v>23.029674530029297</v>
      </c>
      <c r="AC861" s="34">
        <v>13.209603309631348</v>
      </c>
      <c r="AD861" s="34">
        <v>13.696678956349691</v>
      </c>
      <c r="AE861" s="39">
        <v>13.738869901676704</v>
      </c>
      <c r="AF861" s="39">
        <v>12.073552337837103</v>
      </c>
      <c r="AG861" s="39">
        <v>4.9959526915188013</v>
      </c>
      <c r="AH861" s="35">
        <v>3522.0991506830715</v>
      </c>
      <c r="AI861" s="35">
        <v>8188.4538008906848</v>
      </c>
      <c r="AJ861" s="35">
        <v>11250.28152576791</v>
      </c>
      <c r="AK861" s="35">
        <v>2409.5909225296014</v>
      </c>
      <c r="AL861" s="35">
        <v>5214.3151654965832</v>
      </c>
      <c r="AM861" s="35">
        <v>9557.8035155052912</v>
      </c>
      <c r="AN861" s="38">
        <v>9.6679073952012404E-2</v>
      </c>
      <c r="AO861" s="38">
        <v>0.10841217987722876</v>
      </c>
      <c r="AP861" s="38">
        <v>6.3861584932381185E-2</v>
      </c>
      <c r="AQ861" s="36">
        <v>22.731086195220822</v>
      </c>
      <c r="AR861" s="36">
        <v>12.743223893764773</v>
      </c>
      <c r="AS861" s="36">
        <v>14.001204058853604</v>
      </c>
      <c r="AT861" s="36">
        <v>17.121975870118199</v>
      </c>
      <c r="AU861" s="36">
        <v>42.171753840390927</v>
      </c>
      <c r="AV861" s="36">
        <v>203.66135102491924</v>
      </c>
      <c r="AW861" s="36">
        <v>148.20962108666646</v>
      </c>
      <c r="AX861" s="36">
        <v>116.14883546162787</v>
      </c>
      <c r="AY861" s="36">
        <v>81.589917162872865</v>
      </c>
      <c r="AZ861" s="40">
        <v>0.99277417373927412</v>
      </c>
      <c r="BA861" s="40">
        <v>0.99349748026062823</v>
      </c>
      <c r="BB861" s="40">
        <v>0.98034500238931532</v>
      </c>
      <c r="BC861" s="40">
        <v>0.99289423955326683</v>
      </c>
      <c r="BD861" s="40">
        <v>0.99191231206747077</v>
      </c>
      <c r="BE861" s="40">
        <v>0.97869161563171636</v>
      </c>
      <c r="BF861" s="36">
        <v>124.12199982341905</v>
      </c>
      <c r="BG861" s="36">
        <v>110.68866997775882</v>
      </c>
      <c r="BH861" s="36">
        <v>187.90639181138405</v>
      </c>
      <c r="BJ861" s="41"/>
      <c r="BK861" s="41"/>
      <c r="BL861" s="35">
        <v>33</v>
      </c>
      <c r="BM861" s="35">
        <v>29</v>
      </c>
      <c r="BN861" s="35">
        <v>12</v>
      </c>
      <c r="BO861" s="35">
        <v>2574</v>
      </c>
      <c r="BP861" s="35">
        <v>1392</v>
      </c>
      <c r="BQ861" s="35">
        <v>288</v>
      </c>
      <c r="BR861" s="35">
        <v>4254</v>
      </c>
      <c r="BS861" s="34">
        <v>121.54622077941895</v>
      </c>
      <c r="BT861" s="35">
        <v>19</v>
      </c>
      <c r="BU861" s="35">
        <v>37</v>
      </c>
      <c r="BV861" s="35">
        <v>205</v>
      </c>
      <c r="BW861" s="35">
        <v>64</v>
      </c>
      <c r="BX861" s="37"/>
      <c r="BY861" s="40">
        <v>0.9659068764861799</v>
      </c>
      <c r="CA861" s="38">
        <v>9.5182869604940643E-2</v>
      </c>
      <c r="CB861" s="38">
        <v>9.8296621345112398E-2</v>
      </c>
      <c r="CC861" s="36">
        <v>49.935956796010338</v>
      </c>
      <c r="CD861" s="36">
        <v>49.475514147839199</v>
      </c>
      <c r="CE861" s="35">
        <v>136.18163105402402</v>
      </c>
      <c r="CF861" s="36">
        <v>60.823246710188513</v>
      </c>
      <c r="CG861" s="42">
        <v>0.9659068764861799</v>
      </c>
      <c r="CH861" s="35">
        <v>3811.2978743366152</v>
      </c>
      <c r="CI861" s="42">
        <v>0.98461192430698097</v>
      </c>
      <c r="CJ861" s="42">
        <v>0.99030760293036413</v>
      </c>
      <c r="CK861" s="43">
        <v>0.84968730026032713</v>
      </c>
      <c r="CM861" s="39"/>
      <c r="CN861" s="35"/>
      <c r="CO861" s="42">
        <v>0.98408264663895861</v>
      </c>
      <c r="CQ861" s="37">
        <v>1.0429365020545736</v>
      </c>
    </row>
    <row r="862" spans="1:95" ht="11.25" customHeight="1">
      <c r="A862" s="33">
        <v>43868</v>
      </c>
      <c r="B862" s="34">
        <v>187.26314226786295</v>
      </c>
      <c r="C862" s="35">
        <v>163.8948078950246</v>
      </c>
      <c r="D862" s="35">
        <v>163.8948078950246</v>
      </c>
      <c r="E862" s="35">
        <v>150.33964868386585</v>
      </c>
      <c r="F862" s="34">
        <v>136.63991165161133</v>
      </c>
      <c r="G862" s="36">
        <v>14.286333322525024</v>
      </c>
      <c r="H862" s="34">
        <v>14.286333322525024</v>
      </c>
      <c r="I862" s="34">
        <v>3475.8914388020835</v>
      </c>
      <c r="J862" s="35">
        <v>1137.3861971820641</v>
      </c>
      <c r="K862" s="35">
        <v>235.32128217559944</v>
      </c>
      <c r="L862" s="34">
        <v>612.63922882080078</v>
      </c>
      <c r="M862" s="34">
        <v>59.890291690826416</v>
      </c>
      <c r="N862" s="35">
        <v>17.779930345714092</v>
      </c>
      <c r="O862" s="35">
        <v>34.624074883759022</v>
      </c>
      <c r="P862" s="35">
        <v>191.83609057217836</v>
      </c>
      <c r="Q862" s="34">
        <v>9862.7831624348964</v>
      </c>
      <c r="R862" s="34">
        <v>392.86804580688477</v>
      </c>
      <c r="U862" s="36">
        <v>23.928397849754056</v>
      </c>
      <c r="V862" s="38">
        <v>1.0420355211607217</v>
      </c>
      <c r="W862" s="36">
        <v>35.075469448248235</v>
      </c>
      <c r="X862" s="35">
        <v>4088.5306676228843</v>
      </c>
      <c r="Y862" s="34">
        <v>2103.18395944442</v>
      </c>
      <c r="Z862" s="35">
        <v>1985.3467081784643</v>
      </c>
      <c r="AA862" s="34">
        <v>847.96051099640022</v>
      </c>
      <c r="AB862" s="34">
        <v>23.368334372838337</v>
      </c>
      <c r="AC862" s="34">
        <v>13.555159211158752</v>
      </c>
      <c r="AD862" s="34">
        <v>13.923678278923035</v>
      </c>
      <c r="AE862" s="39">
        <v>13.867146985347823</v>
      </c>
      <c r="AF862" s="39">
        <v>12.186280684093543</v>
      </c>
      <c r="AG862" s="39">
        <v>5.0425989037628449</v>
      </c>
      <c r="AH862" s="35">
        <v>3647.457021935862</v>
      </c>
      <c r="AI862" s="35">
        <v>8493.4212778339825</v>
      </c>
      <c r="AJ862" s="35">
        <v>11682.148963647633</v>
      </c>
      <c r="AK862" s="35">
        <v>2494.4439514936998</v>
      </c>
      <c r="AL862" s="35">
        <v>5403.607830373523</v>
      </c>
      <c r="AM862" s="35">
        <v>9918.9450533952331</v>
      </c>
      <c r="AN862" s="38">
        <v>9.7039322827247448E-2</v>
      </c>
      <c r="AO862" s="38">
        <v>0.10948338549926315</v>
      </c>
      <c r="AP862" s="38">
        <v>6.5219113868185338E-2</v>
      </c>
      <c r="AQ862" s="36">
        <v>22.771425855468653</v>
      </c>
      <c r="AR862" s="36">
        <v>12.926401578463901</v>
      </c>
      <c r="AS862" s="36">
        <v>14.101368822634603</v>
      </c>
      <c r="AT862" s="36">
        <v>17.032697538462177</v>
      </c>
      <c r="AU862" s="36">
        <v>41.907823223269084</v>
      </c>
      <c r="AV862" s="36">
        <v>202.09762954832601</v>
      </c>
      <c r="AW862" s="36">
        <v>148.90932165317884</v>
      </c>
      <c r="AX862" s="36">
        <v>115.98597618947139</v>
      </c>
      <c r="AY862" s="36">
        <v>80.567902031098285</v>
      </c>
      <c r="AZ862" s="40">
        <v>0.99287218687152012</v>
      </c>
      <c r="BA862" s="40">
        <v>0.9935924152953628</v>
      </c>
      <c r="BB862" s="40">
        <v>0.98065962765803272</v>
      </c>
      <c r="BC862" s="40">
        <v>0.993171745739862</v>
      </c>
      <c r="BD862" s="40">
        <v>0.99224447359267898</v>
      </c>
      <c r="BE862" s="40">
        <v>0.97962508830723405</v>
      </c>
      <c r="BF862" s="36">
        <v>123.66120919210029</v>
      </c>
      <c r="BG862" s="36">
        <v>109.60567163024716</v>
      </c>
      <c r="BH862" s="36">
        <v>183.99514020158657</v>
      </c>
      <c r="BJ862" s="41"/>
      <c r="BK862" s="41"/>
      <c r="BL862" s="35">
        <v>33</v>
      </c>
      <c r="BM862" s="35">
        <v>29</v>
      </c>
      <c r="BN862" s="35">
        <v>12</v>
      </c>
      <c r="BO862" s="35">
        <v>2574</v>
      </c>
      <c r="BP862" s="35">
        <v>1392</v>
      </c>
      <c r="BQ862" s="35">
        <v>288</v>
      </c>
      <c r="BR862" s="35">
        <v>4254</v>
      </c>
      <c r="BS862" s="34">
        <v>122.23153909047444</v>
      </c>
      <c r="BT862" s="35">
        <v>19</v>
      </c>
      <c r="BU862" s="35">
        <v>37</v>
      </c>
      <c r="BV862" s="35">
        <v>205</v>
      </c>
      <c r="BW862" s="35">
        <v>64</v>
      </c>
      <c r="BX862" s="37"/>
      <c r="BY862" s="40">
        <v>0.96635967005579215</v>
      </c>
      <c r="CA862" s="38">
        <v>9.5930189448842532E-2</v>
      </c>
      <c r="CB862" s="38">
        <v>9.8957027354571361E-2</v>
      </c>
      <c r="CC862" s="36">
        <v>50.847171862920121</v>
      </c>
      <c r="CD862" s="36">
        <v>49.799196256567157</v>
      </c>
      <c r="CE862" s="35">
        <v>136.41534556921917</v>
      </c>
      <c r="CF862" s="36">
        <v>60.452178537713479</v>
      </c>
      <c r="CG862" s="42">
        <v>0.96635967005579215</v>
      </c>
      <c r="CH862" s="35">
        <v>3949.030796051376</v>
      </c>
      <c r="CI862" s="42">
        <v>0.98483417962941422</v>
      </c>
      <c r="CJ862" s="42">
        <v>0.990707553463543</v>
      </c>
      <c r="CK862" s="43">
        <v>0.85015662627351751</v>
      </c>
      <c r="CM862" s="39"/>
      <c r="CN862" s="35"/>
      <c r="CO862" s="42">
        <v>0.98417975462877816</v>
      </c>
      <c r="CQ862" s="37">
        <v>1.0420355211607217</v>
      </c>
    </row>
    <row r="863" spans="1:95" ht="11.25" customHeight="1">
      <c r="A863" s="33">
        <v>43867</v>
      </c>
      <c r="B863" s="34">
        <v>186.59129269917807</v>
      </c>
      <c r="C863" s="35">
        <v>163.11125485102338</v>
      </c>
      <c r="D863" s="35">
        <v>163.11125485102338</v>
      </c>
      <c r="E863" s="35">
        <v>149.36636924743655</v>
      </c>
      <c r="F863" s="34">
        <v>135.4661897023519</v>
      </c>
      <c r="G863" s="36">
        <v>14.312984983126322</v>
      </c>
      <c r="H863" s="34">
        <v>14.312984983126322</v>
      </c>
      <c r="I863" s="34">
        <v>3472.596394856771</v>
      </c>
      <c r="J863" s="35">
        <v>1136.3079881618771</v>
      </c>
      <c r="K863" s="35">
        <v>235.0982044472849</v>
      </c>
      <c r="L863" s="34">
        <v>612.88158925374353</v>
      </c>
      <c r="M863" s="34">
        <v>60.203727563222252</v>
      </c>
      <c r="N863" s="35">
        <v>17.872981620331608</v>
      </c>
      <c r="O863" s="35">
        <v>34.805279997487865</v>
      </c>
      <c r="P863" s="35">
        <v>192.84006485094628</v>
      </c>
      <c r="Q863" s="34">
        <v>9728.0029296875</v>
      </c>
      <c r="R863" s="34">
        <v>391.24301020304364</v>
      </c>
      <c r="U863" s="36">
        <v>23.684973363523127</v>
      </c>
      <c r="V863" s="38">
        <v>1.0518715571369879</v>
      </c>
      <c r="W863" s="36">
        <v>35.259036935662714</v>
      </c>
      <c r="X863" s="35">
        <v>4085.4779841105146</v>
      </c>
      <c r="Y863" s="34">
        <v>2101.1902022476088</v>
      </c>
      <c r="Z863" s="35">
        <v>1984.2877818629054</v>
      </c>
      <c r="AA863" s="34">
        <v>847.97979370102848</v>
      </c>
      <c r="AB863" s="34">
        <v>23.480037848154705</v>
      </c>
      <c r="AC863" s="34">
        <v>13.744885603586832</v>
      </c>
      <c r="AD863" s="34">
        <v>14.147018353144327</v>
      </c>
      <c r="AE863" s="39">
        <v>13.854001333500717</v>
      </c>
      <c r="AF863" s="39">
        <v>12.17472844459154</v>
      </c>
      <c r="AG863" s="39">
        <v>5.0378186667275333</v>
      </c>
      <c r="AH863" s="35">
        <v>3630.340121738016</v>
      </c>
      <c r="AI863" s="35">
        <v>8448.4206853706219</v>
      </c>
      <c r="AJ863" s="35">
        <v>11615.218668186881</v>
      </c>
      <c r="AK863" s="35">
        <v>2483.1024408094981</v>
      </c>
      <c r="AL863" s="35">
        <v>5376.8412129315057</v>
      </c>
      <c r="AM863" s="35">
        <v>9864.3671972500943</v>
      </c>
      <c r="AN863" s="38">
        <v>9.832278117132387E-2</v>
      </c>
      <c r="AO863" s="38">
        <v>0.11115027216844107</v>
      </c>
      <c r="AP863" s="38">
        <v>6.6450490764095357E-2</v>
      </c>
      <c r="AQ863" s="36">
        <v>22.903528340804073</v>
      </c>
      <c r="AR863" s="36">
        <v>13.114545134345791</v>
      </c>
      <c r="AS863" s="36">
        <v>14.323710139195022</v>
      </c>
      <c r="AT863" s="36">
        <v>17.345938236621649</v>
      </c>
      <c r="AU863" s="36">
        <v>42.695977645219841</v>
      </c>
      <c r="AV863" s="36">
        <v>206.01209648185869</v>
      </c>
      <c r="AW863" s="36">
        <v>148.21214149602855</v>
      </c>
      <c r="AX863" s="36">
        <v>115.21564740143357</v>
      </c>
      <c r="AY863" s="36">
        <v>79.745658829772154</v>
      </c>
      <c r="AZ863" s="40">
        <v>0.99280215696034468</v>
      </c>
      <c r="BA863" s="40">
        <v>0.99352681646730068</v>
      </c>
      <c r="BB863" s="40">
        <v>0.98045084281689099</v>
      </c>
      <c r="BC863" s="40">
        <v>0.99301440892991633</v>
      </c>
      <c r="BD863" s="40">
        <v>0.99205928240124819</v>
      </c>
      <c r="BE863" s="40">
        <v>0.97911552841024729</v>
      </c>
      <c r="BF863" s="36">
        <v>122.04699518304345</v>
      </c>
      <c r="BG863" s="36">
        <v>107.96194886337996</v>
      </c>
      <c r="BH863" s="36">
        <v>180.58557374092203</v>
      </c>
      <c r="BJ863" s="41"/>
      <c r="BK863" s="41"/>
      <c r="BL863" s="35">
        <v>33</v>
      </c>
      <c r="BM863" s="35">
        <v>29</v>
      </c>
      <c r="BN863" s="35">
        <v>12</v>
      </c>
      <c r="BO863" s="35">
        <v>2574</v>
      </c>
      <c r="BP863" s="35">
        <v>1392</v>
      </c>
      <c r="BQ863" s="35">
        <v>288</v>
      </c>
      <c r="BR863" s="35">
        <v>4254</v>
      </c>
      <c r="BS863" s="34">
        <v>121.04086017608643</v>
      </c>
      <c r="BT863" s="35">
        <v>19</v>
      </c>
      <c r="BU863" s="35">
        <v>37</v>
      </c>
      <c r="BV863" s="35">
        <v>205</v>
      </c>
      <c r="BW863" s="35">
        <v>64</v>
      </c>
      <c r="BX863" s="37"/>
      <c r="BY863" s="40">
        <v>0.96603308780916974</v>
      </c>
      <c r="CA863" s="38">
        <v>9.7328011825244809E-2</v>
      </c>
      <c r="CB863" s="38">
        <v>0.10036242570134393</v>
      </c>
      <c r="CC863" s="36">
        <v>51.371941804885864</v>
      </c>
      <c r="CD863" s="36">
        <v>50.341783614344884</v>
      </c>
      <c r="CE863" s="35">
        <v>135.70085135552691</v>
      </c>
      <c r="CF863" s="36">
        <v>61.585248985796298</v>
      </c>
      <c r="CG863" s="42">
        <v>0.96603308780916974</v>
      </c>
      <c r="CH863" s="35">
        <v>3929.7147164674025</v>
      </c>
      <c r="CI863" s="42">
        <v>0.9846798732460299</v>
      </c>
      <c r="CJ863" s="42">
        <v>0.99048494755759553</v>
      </c>
      <c r="CK863" s="43">
        <v>0.84998534035983075</v>
      </c>
      <c r="CM863" s="39"/>
      <c r="CN863" s="35"/>
      <c r="CO863" s="42">
        <v>0.98388323177476111</v>
      </c>
      <c r="CQ863" s="37">
        <v>1.0518715571369879</v>
      </c>
    </row>
    <row r="864" spans="1:95" ht="11.25" customHeight="1">
      <c r="A864" s="33">
        <v>43866</v>
      </c>
      <c r="B864" s="34">
        <v>171.73867034912109</v>
      </c>
      <c r="C864" s="35">
        <v>148.68583602905272</v>
      </c>
      <c r="D864" s="35">
        <v>148.68583602905272</v>
      </c>
      <c r="E864" s="35">
        <v>134.90954847335814</v>
      </c>
      <c r="F864" s="34">
        <v>129.19246139526368</v>
      </c>
      <c r="G864" s="36">
        <v>12.99921760559082</v>
      </c>
      <c r="H864" s="34">
        <v>12.99921760559082</v>
      </c>
      <c r="I864" s="34">
        <v>3368.6313720703124</v>
      </c>
      <c r="J864" s="35">
        <v>1102.2884038368302</v>
      </c>
      <c r="K864" s="35">
        <v>228.05966975934413</v>
      </c>
      <c r="L864" s="34">
        <v>629.31057128906252</v>
      </c>
      <c r="M864" s="34">
        <v>63.576674652099612</v>
      </c>
      <c r="N864" s="35">
        <v>18.874325287342071</v>
      </c>
      <c r="O864" s="35">
        <v>36.755265033245088</v>
      </c>
      <c r="P864" s="35">
        <v>203.64403599500656</v>
      </c>
      <c r="Q864" s="34">
        <v>9766.7477539062493</v>
      </c>
      <c r="R864" s="34">
        <v>371.95259094238281</v>
      </c>
      <c r="U864" s="36">
        <v>23.39646275838216</v>
      </c>
      <c r="V864" s="38">
        <v>1.0636709425507873</v>
      </c>
      <c r="W864" s="36">
        <v>37.234443954503419</v>
      </c>
      <c r="X864" s="35">
        <v>3997.9419433593748</v>
      </c>
      <c r="Y864" s="34">
        <v>2038.2832984741383</v>
      </c>
      <c r="Z864" s="35">
        <v>1959.6586448852368</v>
      </c>
      <c r="AA864" s="34">
        <v>857.37024104840668</v>
      </c>
      <c r="AB864" s="34">
        <v>23.05283432006836</v>
      </c>
      <c r="AC864" s="34">
        <v>13.77628755569458</v>
      </c>
      <c r="AD864" s="34">
        <v>14.875748443603516</v>
      </c>
      <c r="AE864" s="39">
        <v>13.439230539389923</v>
      </c>
      <c r="AF864" s="39">
        <v>11.810232898251751</v>
      </c>
      <c r="AG864" s="39">
        <v>4.8869929234145166</v>
      </c>
      <c r="AH864" s="35">
        <v>3614.8363824157959</v>
      </c>
      <c r="AI864" s="35">
        <v>8215.0395791764258</v>
      </c>
      <c r="AJ864" s="35">
        <v>11118.337736311947</v>
      </c>
      <c r="AK864" s="35">
        <v>2485.5011446051631</v>
      </c>
      <c r="AL864" s="35">
        <v>5299.344010548285</v>
      </c>
      <c r="AM864" s="35">
        <v>9520.6971006889889</v>
      </c>
      <c r="AN864" s="38">
        <v>0.10598257306984937</v>
      </c>
      <c r="AO864" s="38">
        <v>0.12257536694300883</v>
      </c>
      <c r="AP864" s="38">
        <v>7.1731776622462176E-2</v>
      </c>
      <c r="AQ864" s="36">
        <v>23.124840723793728</v>
      </c>
      <c r="AR864" s="36">
        <v>13.251308722938308</v>
      </c>
      <c r="AS864" s="36">
        <v>14.670885966425212</v>
      </c>
      <c r="AT864" s="36">
        <v>17.951330972790309</v>
      </c>
      <c r="AU864" s="36">
        <v>44.875598096215732</v>
      </c>
      <c r="AV864" s="36">
        <v>221.11153159259629</v>
      </c>
      <c r="AW864" s="36">
        <v>134.87990148690699</v>
      </c>
      <c r="AX864" s="36">
        <v>102.48553091803942</v>
      </c>
      <c r="AY864" s="36">
        <v>72.466522005250198</v>
      </c>
      <c r="AZ864" s="40">
        <v>0.9924062294928695</v>
      </c>
      <c r="BA864" s="40">
        <v>0.99306418587657552</v>
      </c>
      <c r="BB864" s="40">
        <v>0.97861038599996319</v>
      </c>
      <c r="BC864" s="40">
        <v>0.99277758088675427</v>
      </c>
      <c r="BD864" s="40">
        <v>0.9915318579041309</v>
      </c>
      <c r="BE864" s="40">
        <v>0.97677569937850506</v>
      </c>
      <c r="BF864" s="36">
        <v>113.22616211715508</v>
      </c>
      <c r="BG864" s="36">
        <v>97.898952287692325</v>
      </c>
      <c r="BH864" s="36">
        <v>167.28987577093281</v>
      </c>
      <c r="BJ864" s="41"/>
      <c r="BK864" s="41"/>
      <c r="BL864" s="35">
        <v>33</v>
      </c>
      <c r="BM864" s="35">
        <v>29</v>
      </c>
      <c r="BN864" s="35">
        <v>12</v>
      </c>
      <c r="BO864" s="35">
        <v>2574</v>
      </c>
      <c r="BP864" s="35">
        <v>1392</v>
      </c>
      <c r="BQ864" s="35">
        <v>288</v>
      </c>
      <c r="BR864" s="35">
        <v>4254</v>
      </c>
      <c r="BS864" s="34">
        <v>110.47906112670898</v>
      </c>
      <c r="BT864" s="35">
        <v>19</v>
      </c>
      <c r="BU864" s="35">
        <v>37</v>
      </c>
      <c r="BV864" s="35">
        <v>205</v>
      </c>
      <c r="BW864" s="35">
        <v>64</v>
      </c>
      <c r="BX864" s="37"/>
      <c r="BY864" s="40">
        <v>0.96431275540096129</v>
      </c>
      <c r="CA864" s="38">
        <v>0.10581213967767844</v>
      </c>
      <c r="CB864" s="38">
        <v>0.10909327821667364</v>
      </c>
      <c r="CC864" s="36">
        <v>51.704870319366449</v>
      </c>
      <c r="CD864" s="36">
        <v>51.047035413157246</v>
      </c>
      <c r="CE864" s="35">
        <v>122.35826787018772</v>
      </c>
      <c r="CF864" s="36">
        <v>64.571356756945576</v>
      </c>
      <c r="CG864" s="42">
        <v>0.96431275540096129</v>
      </c>
      <c r="CH864" s="35">
        <v>3882.5405674413096</v>
      </c>
      <c r="CI864" s="42">
        <v>0.98362498123387332</v>
      </c>
      <c r="CJ864" s="42">
        <v>0.98981864849099488</v>
      </c>
      <c r="CK864" s="43">
        <v>0.84259136820774649</v>
      </c>
      <c r="CM864" s="39"/>
      <c r="CN864" s="35"/>
      <c r="CO864" s="42">
        <v>0.98310177180446368</v>
      </c>
      <c r="CQ864" s="37">
        <v>1.0636709425507873</v>
      </c>
    </row>
    <row r="865" spans="1:95" ht="11.25" customHeight="1">
      <c r="A865" s="33">
        <v>43865</v>
      </c>
      <c r="B865" s="34">
        <v>185.42601776123047</v>
      </c>
      <c r="C865" s="35">
        <v>162.4863478342692</v>
      </c>
      <c r="D865" s="35">
        <v>162.4863478342692</v>
      </c>
      <c r="E865" s="35">
        <v>148.90686273574829</v>
      </c>
      <c r="F865" s="34">
        <v>134.89038467407227</v>
      </c>
      <c r="G865" s="36">
        <v>13.249653180440268</v>
      </c>
      <c r="H865" s="34">
        <v>13.249653180440268</v>
      </c>
      <c r="I865" s="34">
        <v>3427.9061686197915</v>
      </c>
      <c r="J865" s="35">
        <v>1121.6843880391984</v>
      </c>
      <c r="K865" s="35">
        <v>232.07263200811002</v>
      </c>
      <c r="L865" s="34">
        <v>605.61028035481775</v>
      </c>
      <c r="M865" s="34">
        <v>54.07374382019043</v>
      </c>
      <c r="N865" s="35">
        <v>16.053142696619034</v>
      </c>
      <c r="O865" s="35">
        <v>54.07374382019043</v>
      </c>
      <c r="P865" s="35">
        <v>173.20496067404747</v>
      </c>
      <c r="Q865" s="34">
        <v>9253.6171875</v>
      </c>
      <c r="R865" s="34">
        <v>366.05647659301758</v>
      </c>
      <c r="U865" s="36">
        <v>22.80255282366717</v>
      </c>
      <c r="V865" s="38">
        <v>1.0884533059440891</v>
      </c>
      <c r="W865" s="36">
        <v>39.133631728473944</v>
      </c>
      <c r="X865" s="35">
        <v>4033.5164489746094</v>
      </c>
      <c r="Y865" s="34">
        <v>2074.1491485724832</v>
      </c>
      <c r="Z865" s="35">
        <v>1959.3673004021264</v>
      </c>
      <c r="AA865" s="34">
        <v>837.68291236292771</v>
      </c>
      <c r="AB865" s="34">
        <v>22.939669926961262</v>
      </c>
      <c r="AC865" s="34">
        <v>13.579485098520914</v>
      </c>
      <c r="AD865" s="34">
        <v>13.957846641540527</v>
      </c>
      <c r="AE865" s="39">
        <v>13.675708671906484</v>
      </c>
      <c r="AF865" s="39">
        <v>12.018047014705697</v>
      </c>
      <c r="AG865" s="39">
        <v>4.972984971602358</v>
      </c>
      <c r="AH865" s="35">
        <v>3482.6296274386932</v>
      </c>
      <c r="AI865" s="35">
        <v>8073.5763346202202</v>
      </c>
      <c r="AJ865" s="35">
        <v>11101.034814220369</v>
      </c>
      <c r="AK865" s="35">
        <v>2381.8435866132068</v>
      </c>
      <c r="AL865" s="35">
        <v>5149.5383251310777</v>
      </c>
      <c r="AM865" s="35">
        <v>9427.1685218087296</v>
      </c>
      <c r="AN865" s="38">
        <v>9.9983963839622256E-2</v>
      </c>
      <c r="AO865" s="38">
        <v>0.11183315783623946</v>
      </c>
      <c r="AP865" s="38">
        <v>6.570669585820825E-2</v>
      </c>
      <c r="AQ865" s="36">
        <v>22.808403185759122</v>
      </c>
      <c r="AR865" s="36">
        <v>13.202203771668033</v>
      </c>
      <c r="AS865" s="36">
        <v>14.39099086986287</v>
      </c>
      <c r="AT865" s="36">
        <v>16.590671259882772</v>
      </c>
      <c r="AU865" s="36">
        <v>70.747140781953263</v>
      </c>
      <c r="AV865" s="36">
        <v>197.77229136511494</v>
      </c>
      <c r="AW865" s="36">
        <v>148.87757739772661</v>
      </c>
      <c r="AX865" s="36">
        <v>116.96962919801403</v>
      </c>
      <c r="AY865" s="36">
        <v>82.379152718796604</v>
      </c>
      <c r="AZ865" s="40">
        <v>0.99326020281648919</v>
      </c>
      <c r="BA865" s="40">
        <v>0.98949930257702978</v>
      </c>
      <c r="BB865" s="40">
        <v>0.98162704312823557</v>
      </c>
      <c r="BC865" s="40">
        <v>0.99303452529245495</v>
      </c>
      <c r="BD865" s="40">
        <v>0.98626145951051791</v>
      </c>
      <c r="BE865" s="40">
        <v>0.97902102938887858</v>
      </c>
      <c r="BF865" s="36">
        <v>120.01924647884951</v>
      </c>
      <c r="BG865" s="36">
        <v>107.30270191933549</v>
      </c>
      <c r="BH865" s="36">
        <v>182.62978899282041</v>
      </c>
      <c r="BJ865" s="41"/>
      <c r="BK865" s="41"/>
      <c r="BL865" s="35">
        <v>33</v>
      </c>
      <c r="BM865" s="35">
        <v>29</v>
      </c>
      <c r="BN865" s="35">
        <v>12</v>
      </c>
      <c r="BO865" s="35">
        <v>2574</v>
      </c>
      <c r="BP865" s="35">
        <v>1392</v>
      </c>
      <c r="BQ865" s="35">
        <v>288</v>
      </c>
      <c r="BR865" s="35">
        <v>4254</v>
      </c>
      <c r="BS865" s="34">
        <v>121.82293192545573</v>
      </c>
      <c r="BT865" s="35">
        <v>19</v>
      </c>
      <c r="BU865" s="35">
        <v>64</v>
      </c>
      <c r="BV865" s="35">
        <v>205</v>
      </c>
      <c r="BW865" s="35">
        <v>64</v>
      </c>
      <c r="BX865" s="37"/>
      <c r="BY865" s="40">
        <v>0.96819223668119836</v>
      </c>
      <c r="CA865" s="38">
        <v>9.8291343041513504E-2</v>
      </c>
      <c r="CB865" s="38">
        <v>0.10154066926149435</v>
      </c>
      <c r="CC865" s="36">
        <v>50.477001667022705</v>
      </c>
      <c r="CD865" s="36">
        <v>50.401597827290026</v>
      </c>
      <c r="CE865" s="35">
        <v>136.79912969605775</v>
      </c>
      <c r="CF865" s="36">
        <v>58.981914877669226</v>
      </c>
      <c r="CG865" s="42">
        <v>0.96819223668119836</v>
      </c>
      <c r="CH865" s="35">
        <v>3764.4680946887092</v>
      </c>
      <c r="CI865" s="42">
        <v>0.98563575451828556</v>
      </c>
      <c r="CJ865" s="42">
        <v>0.98862498489766293</v>
      </c>
      <c r="CK865" s="43">
        <v>0.84985550746699579</v>
      </c>
      <c r="CM865" s="39"/>
      <c r="CN865" s="35"/>
      <c r="CO865" s="42">
        <v>0.98456452044574161</v>
      </c>
      <c r="CQ865" s="37">
        <v>1.0884533059440891</v>
      </c>
    </row>
    <row r="866" spans="1:95" ht="11.25" customHeight="1">
      <c r="A866" s="33">
        <v>43864</v>
      </c>
      <c r="B866" s="34">
        <v>182.76478640238443</v>
      </c>
      <c r="C866" s="35">
        <v>159.25873708724976</v>
      </c>
      <c r="D866" s="35">
        <v>159.25873708724976</v>
      </c>
      <c r="E866" s="35">
        <v>145.26551071802774</v>
      </c>
      <c r="F866" s="34">
        <v>130.95453262329102</v>
      </c>
      <c r="G866" s="36">
        <v>13.987816135088602</v>
      </c>
      <c r="H866" s="34">
        <v>13.987816135088602</v>
      </c>
      <c r="I866" s="34">
        <v>3469.7252502441406</v>
      </c>
      <c r="J866" s="35">
        <v>1135.3684880911715</v>
      </c>
      <c r="K866" s="35">
        <v>234.90382512231136</v>
      </c>
      <c r="L866" s="34">
        <v>613.62087504069007</v>
      </c>
      <c r="M866" s="34">
        <v>52.079217274983726</v>
      </c>
      <c r="N866" s="35">
        <v>15.461017628510794</v>
      </c>
      <c r="O866" s="35">
        <v>52.079217274983726</v>
      </c>
      <c r="P866" s="35">
        <v>166.81624283393225</v>
      </c>
      <c r="Q866" s="34">
        <v>8703.3396199544277</v>
      </c>
      <c r="R866" s="34">
        <v>381.55278523763019</v>
      </c>
      <c r="U866" s="36">
        <v>23.730986559832534</v>
      </c>
      <c r="V866" s="38">
        <v>1.0500039748199037</v>
      </c>
      <c r="W866" s="36">
        <v>37.690175777794217</v>
      </c>
      <c r="X866" s="35">
        <v>4083.3461252848306</v>
      </c>
      <c r="Y866" s="34">
        <v>2099.4529370306577</v>
      </c>
      <c r="Z866" s="35">
        <v>1983.8931882541729</v>
      </c>
      <c r="AA866" s="34">
        <v>848.5247001630014</v>
      </c>
      <c r="AB866" s="34">
        <v>23.506049315134685</v>
      </c>
      <c r="AC866" s="34">
        <v>13.993226369222006</v>
      </c>
      <c r="AD866" s="34">
        <v>14.306211670239767</v>
      </c>
      <c r="AE866" s="39">
        <v>13.842546837564775</v>
      </c>
      <c r="AF866" s="39">
        <v>12.164662372405409</v>
      </c>
      <c r="AG866" s="39">
        <v>5.0336533954781011</v>
      </c>
      <c r="AH866" s="35">
        <v>3289.4903172100553</v>
      </c>
      <c r="AI866" s="35">
        <v>7621.3082892228513</v>
      </c>
      <c r="AJ866" s="35">
        <v>10475.006341663597</v>
      </c>
      <c r="AK866" s="35">
        <v>2250.0727365711296</v>
      </c>
      <c r="AL866" s="35">
        <v>4862.7124279745367</v>
      </c>
      <c r="AM866" s="35">
        <v>8897.3985752141289</v>
      </c>
      <c r="AN866" s="38">
        <v>9.9654719272138176E-2</v>
      </c>
      <c r="AO866" s="38">
        <v>0.11182644168751445</v>
      </c>
      <c r="AP866" s="38">
        <v>6.5681650958877416E-2</v>
      </c>
      <c r="AQ866" s="36">
        <v>22.943224332143053</v>
      </c>
      <c r="AR866" s="36">
        <v>13.350434185573068</v>
      </c>
      <c r="AS866" s="36">
        <v>14.465812952314419</v>
      </c>
      <c r="AT866" s="36">
        <v>16.516040890070851</v>
      </c>
      <c r="AU866" s="36">
        <v>70.45696166184554</v>
      </c>
      <c r="AV866" s="36">
        <v>197.0647653164537</v>
      </c>
      <c r="AW866" s="36">
        <v>145.85088701501539</v>
      </c>
      <c r="AX866" s="36">
        <v>114.22114171405237</v>
      </c>
      <c r="AY866" s="36">
        <v>80.46929387366977</v>
      </c>
      <c r="AZ866" s="40">
        <v>0.99312865874190726</v>
      </c>
      <c r="BA866" s="40">
        <v>0.98929008900971016</v>
      </c>
      <c r="BB866" s="40">
        <v>0.9812511217269011</v>
      </c>
      <c r="BC866" s="40">
        <v>0.99265977467233357</v>
      </c>
      <c r="BD866" s="40">
        <v>0.98551076940998694</v>
      </c>
      <c r="BE866" s="40">
        <v>0.97785141761936734</v>
      </c>
      <c r="BF866" s="36">
        <v>120.41577245559512</v>
      </c>
      <c r="BG866" s="36">
        <v>107.30914637821132</v>
      </c>
      <c r="BH866" s="36">
        <v>182.69942708220097</v>
      </c>
      <c r="BJ866" s="41"/>
      <c r="BK866" s="41"/>
      <c r="BL866" s="35">
        <v>33</v>
      </c>
      <c r="BM866" s="35">
        <v>29</v>
      </c>
      <c r="BN866" s="35">
        <v>12</v>
      </c>
      <c r="BO866" s="35">
        <v>2574</v>
      </c>
      <c r="BP866" s="35">
        <v>1392</v>
      </c>
      <c r="BQ866" s="35">
        <v>288</v>
      </c>
      <c r="BR866" s="35">
        <v>4254</v>
      </c>
      <c r="BS866" s="34">
        <v>116.97405179341634</v>
      </c>
      <c r="BT866" s="35">
        <v>19</v>
      </c>
      <c r="BU866" s="35">
        <v>64</v>
      </c>
      <c r="BV866" s="35">
        <v>205</v>
      </c>
      <c r="BW866" s="35">
        <v>64</v>
      </c>
      <c r="BX866" s="37"/>
      <c r="BY866" s="40">
        <v>0.96757507651026275</v>
      </c>
      <c r="CA866" s="38">
        <v>9.8113979514936861E-2</v>
      </c>
      <c r="CB866" s="38">
        <v>0.10133755752507298</v>
      </c>
      <c r="CC866" s="36">
        <v>51.805487354596458</v>
      </c>
      <c r="CD866" s="36">
        <v>50.759471470030547</v>
      </c>
      <c r="CE866" s="35">
        <v>134.33073869539297</v>
      </c>
      <c r="CF866" s="36">
        <v>58.736270132102753</v>
      </c>
      <c r="CG866" s="42">
        <v>0.96757507651026275</v>
      </c>
      <c r="CH866" s="35">
        <v>3555.0149772769887</v>
      </c>
      <c r="CI866" s="42">
        <v>0.98535049286490639</v>
      </c>
      <c r="CJ866" s="42">
        <v>0.98800275585990804</v>
      </c>
      <c r="CK866" s="43">
        <v>0.84972597075691514</v>
      </c>
      <c r="CM866" s="39"/>
      <c r="CN866" s="35"/>
      <c r="CO866" s="42">
        <v>0.98462880531095276</v>
      </c>
      <c r="CQ866" s="37">
        <v>1.0500039748199037</v>
      </c>
    </row>
    <row r="867" spans="1:95" ht="11.25" customHeight="1">
      <c r="A867" s="33">
        <v>43863</v>
      </c>
      <c r="B867" s="34">
        <v>181.82415962219238</v>
      </c>
      <c r="C867" s="35">
        <v>158.57743581136069</v>
      </c>
      <c r="D867" s="35">
        <v>158.57743581136069</v>
      </c>
      <c r="E867" s="35">
        <v>144.82695329189301</v>
      </c>
      <c r="F867" s="34">
        <v>130.47984727223715</v>
      </c>
      <c r="G867" s="36">
        <v>13.997800866762796</v>
      </c>
      <c r="H867" s="34">
        <v>13.997800866762796</v>
      </c>
      <c r="I867" s="34">
        <v>3459.8623250325522</v>
      </c>
      <c r="J867" s="35">
        <v>1132.1411275141779</v>
      </c>
      <c r="K867" s="35">
        <v>234.23609534776094</v>
      </c>
      <c r="L867" s="34">
        <v>610.69846852620446</v>
      </c>
      <c r="M867" s="34">
        <v>56.217523892720543</v>
      </c>
      <c r="N867" s="35">
        <v>16.689577405651413</v>
      </c>
      <c r="O867" s="35">
        <v>56.217523892720543</v>
      </c>
      <c r="P867" s="35">
        <v>180.07175621887049</v>
      </c>
      <c r="Q867" s="34">
        <v>9203.6260579427089</v>
      </c>
      <c r="R867" s="34">
        <v>378.33920669555664</v>
      </c>
      <c r="U867" s="36">
        <v>24.206439300819675</v>
      </c>
      <c r="V867" s="38">
        <v>1.0309326067995623</v>
      </c>
      <c r="W867" s="36">
        <v>40.685103735742452</v>
      </c>
      <c r="X867" s="35">
        <v>4070.5607935587568</v>
      </c>
      <c r="Y867" s="34">
        <v>2093.4851021706131</v>
      </c>
      <c r="Z867" s="35">
        <v>1977.0756913881432</v>
      </c>
      <c r="AA867" s="34">
        <v>844.93456387396543</v>
      </c>
      <c r="AB867" s="34">
        <v>23.246723810831707</v>
      </c>
      <c r="AC867" s="34">
        <v>13.750482519467672</v>
      </c>
      <c r="AD867" s="34">
        <v>14.202719012896219</v>
      </c>
      <c r="AE867" s="39">
        <v>13.803198475850195</v>
      </c>
      <c r="AF867" s="39">
        <v>12.130083509080476</v>
      </c>
      <c r="AG867" s="39">
        <v>5.0193449003091635</v>
      </c>
      <c r="AH867" s="35">
        <v>3455.9235978063143</v>
      </c>
      <c r="AI867" s="35">
        <v>8011.2433021987872</v>
      </c>
      <c r="AJ867" s="35">
        <v>11014.923742655164</v>
      </c>
      <c r="AK867" s="35">
        <v>2363.6950053739529</v>
      </c>
      <c r="AL867" s="35">
        <v>5109.933908197534</v>
      </c>
      <c r="AM867" s="35">
        <v>9354.2223901301077</v>
      </c>
      <c r="AN867" s="38">
        <v>9.8500500944452715E-2</v>
      </c>
      <c r="AO867" s="38">
        <v>0.11122166876007833</v>
      </c>
      <c r="AP867" s="38">
        <v>6.6524606941481268E-2</v>
      </c>
      <c r="AQ867" s="36">
        <v>22.800519111423128</v>
      </c>
      <c r="AR867" s="36">
        <v>13.191481720379276</v>
      </c>
      <c r="AS867" s="36">
        <v>14.457651826204168</v>
      </c>
      <c r="AT867" s="36">
        <v>16.615805431234339</v>
      </c>
      <c r="AU867" s="36">
        <v>70.859411903050457</v>
      </c>
      <c r="AV867" s="36">
        <v>198.09552476459007</v>
      </c>
      <c r="AW867" s="36">
        <v>144.46796971017224</v>
      </c>
      <c r="AX867" s="36">
        <v>112.43581176333998</v>
      </c>
      <c r="AY867" s="36">
        <v>77.78484624574611</v>
      </c>
      <c r="AZ867" s="40">
        <v>0.99293920012196701</v>
      </c>
      <c r="BA867" s="40">
        <v>0.98899838532108331</v>
      </c>
      <c r="BB867" s="40">
        <v>0.98074968193947687</v>
      </c>
      <c r="BC867" s="40">
        <v>0.99297041056758262</v>
      </c>
      <c r="BD867" s="40">
        <v>0.98613300814138216</v>
      </c>
      <c r="BE867" s="40">
        <v>0.9788228762902188</v>
      </c>
      <c r="BF867" s="36">
        <v>121.82679158928488</v>
      </c>
      <c r="BG867" s="36">
        <v>107.89264478566477</v>
      </c>
      <c r="BH867" s="36">
        <v>180.38438033246652</v>
      </c>
      <c r="BJ867" s="41"/>
      <c r="BK867" s="41"/>
      <c r="BL867" s="35">
        <v>33</v>
      </c>
      <c r="BM867" s="35">
        <v>29</v>
      </c>
      <c r="BN867" s="35">
        <v>12</v>
      </c>
      <c r="BO867" s="35">
        <v>2574</v>
      </c>
      <c r="BP867" s="35">
        <v>1392</v>
      </c>
      <c r="BQ867" s="35">
        <v>288</v>
      </c>
      <c r="BR867" s="35">
        <v>4254</v>
      </c>
      <c r="BS867" s="34">
        <v>116.4511292775472</v>
      </c>
      <c r="BT867" s="35">
        <v>19</v>
      </c>
      <c r="BU867" s="35">
        <v>64</v>
      </c>
      <c r="BV867" s="35">
        <v>205</v>
      </c>
      <c r="BW867" s="35">
        <v>64</v>
      </c>
      <c r="BX867" s="37"/>
      <c r="BY867" s="40">
        <v>0.96667858966615916</v>
      </c>
      <c r="CA867" s="38">
        <v>9.7455131604977485E-2</v>
      </c>
      <c r="CB867" s="38">
        <v>0.10049834018434342</v>
      </c>
      <c r="CC867" s="36">
        <v>51.199925343195595</v>
      </c>
      <c r="CD867" s="36">
        <v>50.449652658006571</v>
      </c>
      <c r="CE867" s="35">
        <v>132.43477976071608</v>
      </c>
      <c r="CF867" s="36">
        <v>59.074364287077422</v>
      </c>
      <c r="CG867" s="42">
        <v>0.96667858966615916</v>
      </c>
      <c r="CH867" s="35">
        <v>3735.5888557595181</v>
      </c>
      <c r="CI867" s="42">
        <v>0.98495082674688761</v>
      </c>
      <c r="CJ867" s="42">
        <v>0.98851883630682025</v>
      </c>
      <c r="CK867" s="43">
        <v>0.84997190817231572</v>
      </c>
      <c r="CM867" s="39"/>
      <c r="CN867" s="35"/>
      <c r="CO867" s="42">
        <v>0.98454032657255719</v>
      </c>
      <c r="CQ867" s="37">
        <v>1.0309326067995623</v>
      </c>
    </row>
    <row r="868" spans="1:95" ht="11.25" customHeight="1">
      <c r="A868" s="33">
        <v>43862</v>
      </c>
      <c r="B868" s="34">
        <v>183.33039410909018</v>
      </c>
      <c r="C868" s="35">
        <v>160.10679038365683</v>
      </c>
      <c r="D868" s="35">
        <v>160.10679038365683</v>
      </c>
      <c r="E868" s="35">
        <v>146.33896537621817</v>
      </c>
      <c r="F868" s="34">
        <v>131.77638880411783</v>
      </c>
      <c r="G868" s="36">
        <v>14.215388059616089</v>
      </c>
      <c r="H868" s="34">
        <v>14.215388059616089</v>
      </c>
      <c r="I868" s="34">
        <v>3464.9513448079429</v>
      </c>
      <c r="J868" s="35">
        <v>1133.8063638863789</v>
      </c>
      <c r="K868" s="35">
        <v>234.58062701097498</v>
      </c>
      <c r="L868" s="34">
        <v>611.58150227864587</v>
      </c>
      <c r="M868" s="34">
        <v>59.147387822469078</v>
      </c>
      <c r="N868" s="35">
        <v>17.559380759795509</v>
      </c>
      <c r="O868" s="35">
        <v>59.147387822469078</v>
      </c>
      <c r="P868" s="35">
        <v>189.45647661884627</v>
      </c>
      <c r="Q868" s="34">
        <v>9728.0321044921875</v>
      </c>
      <c r="R868" s="34">
        <v>382.81067276000977</v>
      </c>
      <c r="U868" s="36">
        <v>24.444094234042698</v>
      </c>
      <c r="V868" s="38">
        <v>1.0215524699470777</v>
      </c>
      <c r="W868" s="36">
        <v>42.805471365965751</v>
      </c>
      <c r="X868" s="35">
        <v>4076.5328470865888</v>
      </c>
      <c r="Y868" s="34">
        <v>2096.5643539105886</v>
      </c>
      <c r="Z868" s="35">
        <v>1979.9684931759996</v>
      </c>
      <c r="AA868" s="34">
        <v>846.16212928962091</v>
      </c>
      <c r="AB868" s="34">
        <v>23.22360372543335</v>
      </c>
      <c r="AC868" s="34">
        <v>13.76782500743866</v>
      </c>
      <c r="AD868" s="34">
        <v>14.360367814699808</v>
      </c>
      <c r="AE868" s="39">
        <v>13.823501234575309</v>
      </c>
      <c r="AF868" s="39">
        <v>12.147925327354059</v>
      </c>
      <c r="AG868" s="39">
        <v>5.0267277216637494</v>
      </c>
      <c r="AH868" s="35">
        <v>3627.5748928183075</v>
      </c>
      <c r="AI868" s="35">
        <v>8409.0531393431629</v>
      </c>
      <c r="AJ868" s="35">
        <v>11561.794240464122</v>
      </c>
      <c r="AK868" s="35">
        <v>2481.1077351577951</v>
      </c>
      <c r="AL868" s="35">
        <v>5363.7107536866897</v>
      </c>
      <c r="AM868" s="35">
        <v>9818.6830273088308</v>
      </c>
      <c r="AN868" s="38">
        <v>9.7264778405668634E-2</v>
      </c>
      <c r="AO868" s="38">
        <v>0.11032385829031198</v>
      </c>
      <c r="AP868" s="38">
        <v>6.6953369882893965E-2</v>
      </c>
      <c r="AQ868" s="36">
        <v>22.727851469163255</v>
      </c>
      <c r="AR868" s="36">
        <v>13.179244475429215</v>
      </c>
      <c r="AS868" s="36">
        <v>14.586394485601097</v>
      </c>
      <c r="AT868" s="36">
        <v>16.527219465753589</v>
      </c>
      <c r="AU868" s="36">
        <v>70.482298447563721</v>
      </c>
      <c r="AV868" s="36">
        <v>197.04331091521115</v>
      </c>
      <c r="AW868" s="36">
        <v>145.18546241476741</v>
      </c>
      <c r="AX868" s="36">
        <v>112.48467299100031</v>
      </c>
      <c r="AY868" s="36">
        <v>76.696156277101991</v>
      </c>
      <c r="AZ868" s="40">
        <v>0.99292276570219995</v>
      </c>
      <c r="BA868" s="40">
        <v>0.98897267385609589</v>
      </c>
      <c r="BB868" s="40">
        <v>0.98070449202893006</v>
      </c>
      <c r="BC868" s="40">
        <v>0.99333877395505255</v>
      </c>
      <c r="BD868" s="40">
        <v>0.986859414743959</v>
      </c>
      <c r="BE868" s="40">
        <v>0.97993179835145183</v>
      </c>
      <c r="BF868" s="36">
        <v>123.37456782095167</v>
      </c>
      <c r="BG868" s="36">
        <v>108.7706701520769</v>
      </c>
      <c r="BH868" s="36">
        <v>179.22921610949265</v>
      </c>
      <c r="BJ868" s="41"/>
      <c r="BK868" s="41"/>
      <c r="BL868" s="35">
        <v>33</v>
      </c>
      <c r="BM868" s="35">
        <v>29</v>
      </c>
      <c r="BN868" s="35">
        <v>12</v>
      </c>
      <c r="BO868" s="35">
        <v>2574</v>
      </c>
      <c r="BP868" s="35">
        <v>1392</v>
      </c>
      <c r="BQ868" s="35">
        <v>288</v>
      </c>
      <c r="BR868" s="35">
        <v>4254</v>
      </c>
      <c r="BS868" s="34">
        <v>117.63349978129069</v>
      </c>
      <c r="BT868" s="35">
        <v>19</v>
      </c>
      <c r="BU868" s="35">
        <v>64</v>
      </c>
      <c r="BV868" s="35">
        <v>205</v>
      </c>
      <c r="BW868" s="35">
        <v>64</v>
      </c>
      <c r="BX868" s="37"/>
      <c r="BY868" s="40">
        <v>0.96660114916336792</v>
      </c>
      <c r="CA868" s="38">
        <v>9.6593858605110564E-2</v>
      </c>
      <c r="CB868" s="38">
        <v>9.9485877029285089E-2</v>
      </c>
      <c r="CC868" s="36">
        <v>51.351796547571816</v>
      </c>
      <c r="CD868" s="36">
        <v>50.493490430193567</v>
      </c>
      <c r="CE868" s="35">
        <v>132.56299910421484</v>
      </c>
      <c r="CF868" s="36">
        <v>58.759861077812467</v>
      </c>
      <c r="CG868" s="42">
        <v>0.96660114916336792</v>
      </c>
      <c r="CH868" s="35">
        <v>3921.1183336372778</v>
      </c>
      <c r="CI868" s="42">
        <v>0.98491568404986052</v>
      </c>
      <c r="CJ868" s="42">
        <v>0.98912026291092658</v>
      </c>
      <c r="CK868" s="43">
        <v>0.84997508293948121</v>
      </c>
      <c r="CM868" s="39"/>
      <c r="CN868" s="35"/>
      <c r="CO868" s="42">
        <v>0.98462263159548558</v>
      </c>
      <c r="CQ868" s="37">
        <v>1.0215524699470777</v>
      </c>
    </row>
    <row r="869" spans="1:95" ht="11.25" customHeight="1">
      <c r="A869" s="33">
        <v>43861</v>
      </c>
      <c r="B869" s="34">
        <v>183.58371607462564</v>
      </c>
      <c r="C869" s="35">
        <v>160.41966970761615</v>
      </c>
      <c r="D869" s="35">
        <v>160.41966970761615</v>
      </c>
      <c r="E869" s="35">
        <v>146.57148090998331</v>
      </c>
      <c r="F869" s="34">
        <v>131.83401743570963</v>
      </c>
      <c r="G869" s="36">
        <v>14.234528621037802</v>
      </c>
      <c r="H869" s="34">
        <v>14.234528621037802</v>
      </c>
      <c r="I869" s="34">
        <v>3460.6804097493491</v>
      </c>
      <c r="J869" s="35">
        <v>1132.4088223721424</v>
      </c>
      <c r="K869" s="35">
        <v>234.29148049078808</v>
      </c>
      <c r="L869" s="34">
        <v>611.11367034912109</v>
      </c>
      <c r="M869" s="34">
        <v>60.457856973012291</v>
      </c>
      <c r="N869" s="35">
        <v>17.948426288863025</v>
      </c>
      <c r="O869" s="35">
        <v>60.457856973012291</v>
      </c>
      <c r="P869" s="35">
        <v>193.65407311668</v>
      </c>
      <c r="Q869" s="34">
        <v>9909.3641764322911</v>
      </c>
      <c r="R869" s="34">
        <v>382.60086568196613</v>
      </c>
      <c r="U869" s="36">
        <v>24.309902191162109</v>
      </c>
      <c r="V869" s="38">
        <v>1.0268365871903764</v>
      </c>
      <c r="W869" s="36">
        <v>43.753869118845877</v>
      </c>
      <c r="X869" s="35">
        <v>4071.7940800984702</v>
      </c>
      <c r="Y869" s="34">
        <v>2093.9801068864185</v>
      </c>
      <c r="Z869" s="35">
        <v>1977.8139732120515</v>
      </c>
      <c r="AA869" s="34">
        <v>845.4051508399092</v>
      </c>
      <c r="AB869" s="34">
        <v>23.16404636700948</v>
      </c>
      <c r="AC869" s="34">
        <v>13.848188797632853</v>
      </c>
      <c r="AD869" s="34">
        <v>14.660049120585123</v>
      </c>
      <c r="AE869" s="39">
        <v>13.806462243207154</v>
      </c>
      <c r="AF869" s="39">
        <v>12.132951668272954</v>
      </c>
      <c r="AG869" s="39">
        <v>5.0205317248026011</v>
      </c>
      <c r="AH869" s="35">
        <v>3688.1744834292294</v>
      </c>
      <c r="AI869" s="35">
        <v>8547.4520839782381</v>
      </c>
      <c r="AJ869" s="35">
        <v>11750.168368442335</v>
      </c>
      <c r="AK869" s="35">
        <v>2522.6977395633762</v>
      </c>
      <c r="AL869" s="35">
        <v>5452.7423728447829</v>
      </c>
      <c r="AM869" s="35">
        <v>9979.512551109814</v>
      </c>
      <c r="AN869" s="38">
        <v>9.7608420368542739E-2</v>
      </c>
      <c r="AO869" s="38">
        <v>0.11094034180888182</v>
      </c>
      <c r="AP869" s="38">
        <v>6.7797716075175748E-2</v>
      </c>
      <c r="AQ869" s="36">
        <v>22.708323109726354</v>
      </c>
      <c r="AR869" s="36">
        <v>13.276683984663039</v>
      </c>
      <c r="AS869" s="36">
        <v>14.909579473035645</v>
      </c>
      <c r="AT869" s="36">
        <v>16.680243595699032</v>
      </c>
      <c r="AU869" s="36">
        <v>71.146349079137138</v>
      </c>
      <c r="AV869" s="36">
        <v>198.94260373883753</v>
      </c>
      <c r="AW869" s="36">
        <v>145.24341770371055</v>
      </c>
      <c r="AX869" s="36">
        <v>112.29962410840309</v>
      </c>
      <c r="AY869" s="36">
        <v>76.038928161843003</v>
      </c>
      <c r="AZ869" s="40">
        <v>0.99288522520657996</v>
      </c>
      <c r="BA869" s="40">
        <v>0.98891239438083522</v>
      </c>
      <c r="BB869" s="40">
        <v>0.98059483645870615</v>
      </c>
      <c r="BC869" s="40">
        <v>0.99338793414125559</v>
      </c>
      <c r="BD869" s="40">
        <v>0.98695218951963448</v>
      </c>
      <c r="BE869" s="40">
        <v>0.98006489768714067</v>
      </c>
      <c r="BF869" s="36">
        <v>122.9402130952563</v>
      </c>
      <c r="BG869" s="36">
        <v>108.16624326498413</v>
      </c>
      <c r="BH869" s="36">
        <v>176.99711280383119</v>
      </c>
      <c r="BJ869" s="41"/>
      <c r="BK869" s="41"/>
      <c r="BL869" s="35">
        <v>33</v>
      </c>
      <c r="BM869" s="35">
        <v>29</v>
      </c>
      <c r="BN869" s="35">
        <v>12</v>
      </c>
      <c r="BO869" s="35">
        <v>2574</v>
      </c>
      <c r="BP869" s="35">
        <v>1392</v>
      </c>
      <c r="BQ869" s="35">
        <v>288</v>
      </c>
      <c r="BR869" s="35">
        <v>4254</v>
      </c>
      <c r="BS869" s="34">
        <v>117.56841882069905</v>
      </c>
      <c r="BT869" s="35">
        <v>19</v>
      </c>
      <c r="BU869" s="35">
        <v>64</v>
      </c>
      <c r="BV869" s="35">
        <v>205</v>
      </c>
      <c r="BW869" s="35">
        <v>64</v>
      </c>
      <c r="BX869" s="37"/>
      <c r="BY869" s="40">
        <v>0.96642548247356697</v>
      </c>
      <c r="CA869" s="38">
        <v>9.7104922542512517E-2</v>
      </c>
      <c r="CB869" s="38">
        <v>9.9952696769215588E-2</v>
      </c>
      <c r="CC869" s="36">
        <v>51.672284285227455</v>
      </c>
      <c r="CD869" s="36">
        <v>50.894586567425037</v>
      </c>
      <c r="CE869" s="35">
        <v>132.32183848769475</v>
      </c>
      <c r="CF869" s="36">
        <v>59.311975234267969</v>
      </c>
      <c r="CG869" s="42">
        <v>0.96642548247356697</v>
      </c>
      <c r="CH869" s="35">
        <v>3986.3048846628335</v>
      </c>
      <c r="CI869" s="42">
        <v>0.98483360938958231</v>
      </c>
      <c r="CJ869" s="42">
        <v>0.98919681002967852</v>
      </c>
      <c r="CK869" s="43">
        <v>0.84991537923392668</v>
      </c>
      <c r="CM869" s="39"/>
      <c r="CN869" s="35"/>
      <c r="CO869" s="42">
        <v>0.98447814414045343</v>
      </c>
      <c r="CQ869" s="37">
        <v>1.0268365871903764</v>
      </c>
    </row>
    <row r="870" spans="1:95" ht="11.25" customHeight="1">
      <c r="A870" s="33">
        <v>43860</v>
      </c>
      <c r="B870" s="34">
        <v>182.5301602681478</v>
      </c>
      <c r="C870" s="35">
        <v>159.3086850643158</v>
      </c>
      <c r="D870" s="35">
        <v>159.3086850643158</v>
      </c>
      <c r="E870" s="35">
        <v>145.37939472993216</v>
      </c>
      <c r="F870" s="34">
        <v>130.40671571095785</v>
      </c>
      <c r="G870" s="36">
        <v>14.201032956441244</v>
      </c>
      <c r="H870" s="34">
        <v>14.201032956441244</v>
      </c>
      <c r="I870" s="34">
        <v>3455.7862752278647</v>
      </c>
      <c r="J870" s="35">
        <v>1163.5425770755485</v>
      </c>
      <c r="K870" s="35">
        <v>322.48603459336232</v>
      </c>
      <c r="L870" s="34">
        <v>610.57902781168616</v>
      </c>
      <c r="M870" s="34">
        <v>58.75942007700602</v>
      </c>
      <c r="N870" s="35">
        <v>18.789828580024366</v>
      </c>
      <c r="O870" s="35">
        <v>58.75942007700602</v>
      </c>
      <c r="P870" s="35">
        <v>155.59296648721931</v>
      </c>
      <c r="Q870" s="34">
        <v>9821.4698893229161</v>
      </c>
      <c r="R870" s="34">
        <v>378.05702845255536</v>
      </c>
      <c r="U870" s="36">
        <v>24.102658165825737</v>
      </c>
      <c r="V870" s="38">
        <v>1.0350605230775682</v>
      </c>
      <c r="W870" s="36">
        <v>45.013505549949159</v>
      </c>
      <c r="X870" s="35">
        <v>4066.3653030395508</v>
      </c>
      <c r="Y870" s="34">
        <v>1969.7576635589542</v>
      </c>
      <c r="Z870" s="35">
        <v>2096.6076394805968</v>
      </c>
      <c r="AA870" s="34">
        <v>933.06506240504848</v>
      </c>
      <c r="AB870" s="34">
        <v>23.221475203831989</v>
      </c>
      <c r="AC870" s="34">
        <v>13.929290334383646</v>
      </c>
      <c r="AD870" s="34">
        <v>14.732207218805948</v>
      </c>
      <c r="AE870" s="39">
        <v>12.987413166322774</v>
      </c>
      <c r="AF870" s="39">
        <v>12.466527611523734</v>
      </c>
      <c r="AG870" s="39">
        <v>6.9104150270006208</v>
      </c>
      <c r="AH870" s="35">
        <v>3447.5378624025911</v>
      </c>
      <c r="AI870" s="35">
        <v>7673.3825122474937</v>
      </c>
      <c r="AJ870" s="35">
        <v>11644.010439329506</v>
      </c>
      <c r="AK870" s="35">
        <v>2437.7145682338355</v>
      </c>
      <c r="AL870" s="35">
        <v>5008.7011666785502</v>
      </c>
      <c r="AM870" s="35">
        <v>9384.3051252423647</v>
      </c>
      <c r="AN870" s="38">
        <v>9.294985904521133E-2</v>
      </c>
      <c r="AO870" s="38">
        <v>0.11379517832625599</v>
      </c>
      <c r="AP870" s="38">
        <v>9.223519921509174E-2</v>
      </c>
      <c r="AQ870" s="36">
        <v>22.139403272840546</v>
      </c>
      <c r="AR870" s="36">
        <v>12.012929908067163</v>
      </c>
      <c r="AS870" s="36">
        <v>13.732549630692846</v>
      </c>
      <c r="AT870" s="36">
        <v>17.135068857412726</v>
      </c>
      <c r="AU870" s="36">
        <v>77.966973237388771</v>
      </c>
      <c r="AV870" s="36">
        <v>235.83983213043368</v>
      </c>
      <c r="AW870" s="36">
        <v>144.6237660115215</v>
      </c>
      <c r="AX870" s="36">
        <v>113.39329820767503</v>
      </c>
      <c r="AY870" s="36">
        <v>77.548461470228048</v>
      </c>
      <c r="AZ870" s="40">
        <v>0.99229203089447926</v>
      </c>
      <c r="BA870" s="40">
        <v>0.98826853147719895</v>
      </c>
      <c r="BB870" s="40">
        <v>0.98341987345779092</v>
      </c>
      <c r="BC870" s="40">
        <v>0.99297084692330195</v>
      </c>
      <c r="BD870" s="40">
        <v>0.98443369435651695</v>
      </c>
      <c r="BE870" s="40">
        <v>0.97486869523284569</v>
      </c>
      <c r="BF870" s="36">
        <v>129.10186334078389</v>
      </c>
      <c r="BG870" s="36">
        <v>105.45262265502542</v>
      </c>
      <c r="BH870" s="36">
        <v>130.10217468079725</v>
      </c>
      <c r="BJ870" s="41"/>
      <c r="BK870" s="41"/>
      <c r="BL870" s="35">
        <v>31.166666666666668</v>
      </c>
      <c r="BM870" s="35">
        <v>29.916666666666668</v>
      </c>
      <c r="BN870" s="35">
        <v>16.583333333333332</v>
      </c>
      <c r="BO870" s="35">
        <v>2431</v>
      </c>
      <c r="BP870" s="35">
        <v>1436</v>
      </c>
      <c r="BQ870" s="35">
        <v>398</v>
      </c>
      <c r="BR870" s="35">
        <v>4265</v>
      </c>
      <c r="BS870" s="34">
        <v>116.23618316650391</v>
      </c>
      <c r="BT870" s="35">
        <v>19</v>
      </c>
      <c r="BU870" s="35">
        <v>59.416666666666664</v>
      </c>
      <c r="BV870" s="35">
        <v>157.33333333333334</v>
      </c>
      <c r="BW870" s="35">
        <v>59.416666666666664</v>
      </c>
      <c r="BX870" s="37"/>
      <c r="BY870" s="40">
        <v>0.96711184066445088</v>
      </c>
      <c r="CA870" s="38">
        <v>9.9506015642326501E-2</v>
      </c>
      <c r="CB870" s="38">
        <v>9.9901663001880164E-2</v>
      </c>
      <c r="CC870" s="36">
        <v>51.882972757021584</v>
      </c>
      <c r="CD870" s="36">
        <v>47.884882811600555</v>
      </c>
      <c r="CE870" s="35">
        <v>131.44124261268263</v>
      </c>
      <c r="CF870" s="36">
        <v>58.534988453634178</v>
      </c>
      <c r="CG870" s="42">
        <v>0.96711184066445088</v>
      </c>
      <c r="CH870" s="35">
        <v>3951.5902533583389</v>
      </c>
      <c r="CI870" s="42">
        <v>0.98513018397414354</v>
      </c>
      <c r="CJ870" s="42">
        <v>0.98734261383145783</v>
      </c>
      <c r="CK870" s="43">
        <v>0.84984648886432146</v>
      </c>
      <c r="CM870" s="39"/>
      <c r="CN870" s="35"/>
      <c r="CO870" s="42">
        <v>0.98468148042736925</v>
      </c>
      <c r="CQ870" s="37">
        <v>1.0350605230775682</v>
      </c>
    </row>
    <row r="871" spans="1:95" ht="11.25" customHeight="1">
      <c r="A871" s="33">
        <v>43859</v>
      </c>
      <c r="B871" s="34">
        <v>181.50187683105469</v>
      </c>
      <c r="C871" s="35">
        <v>157.98918207486471</v>
      </c>
      <c r="D871" s="35">
        <v>157.98918207486471</v>
      </c>
      <c r="E871" s="35">
        <v>143.77779817581177</v>
      </c>
      <c r="F871" s="34">
        <v>128.32378705342612</v>
      </c>
      <c r="G871" s="36">
        <v>14.154607454935709</v>
      </c>
      <c r="H871" s="34">
        <v>14.154607454935709</v>
      </c>
      <c r="I871" s="34">
        <v>3473.2552083333335</v>
      </c>
      <c r="J871" s="35">
        <v>1172.4068213783403</v>
      </c>
      <c r="K871" s="35">
        <v>332.1819327238631</v>
      </c>
      <c r="L871" s="34">
        <v>612.80879974365234</v>
      </c>
      <c r="M871" s="34">
        <v>57.358995755513511</v>
      </c>
      <c r="N871" s="35">
        <v>18.471541006012824</v>
      </c>
      <c r="O871" s="35">
        <v>57.358995755513511</v>
      </c>
      <c r="P871" s="35">
        <v>148.74451441684013</v>
      </c>
      <c r="Q871" s="34">
        <v>9589.5485026041661</v>
      </c>
      <c r="R871" s="34">
        <v>376.46214548746747</v>
      </c>
      <c r="U871" s="36">
        <v>24.193016688028973</v>
      </c>
      <c r="V871" s="38">
        <v>1.0314654036388624</v>
      </c>
      <c r="W871" s="36">
        <v>44.057407858075301</v>
      </c>
      <c r="X871" s="35">
        <v>4086.0640080769858</v>
      </c>
      <c r="Y871" s="34">
        <v>1968.6664542311298</v>
      </c>
      <c r="Z871" s="35">
        <v>2117.3975538458558</v>
      </c>
      <c r="AA871" s="34">
        <v>944.9907324675155</v>
      </c>
      <c r="AB871" s="34">
        <v>23.512694756189983</v>
      </c>
      <c r="AC871" s="34">
        <v>14.211383899052938</v>
      </c>
      <c r="AD871" s="34">
        <v>15.245506167411804</v>
      </c>
      <c r="AE871" s="39">
        <v>12.98021837954591</v>
      </c>
      <c r="AF871" s="39">
        <v>12.561501657625076</v>
      </c>
      <c r="AG871" s="39">
        <v>7.1181842726542097</v>
      </c>
      <c r="AH871" s="35">
        <v>3354.8605594813412</v>
      </c>
      <c r="AI871" s="35">
        <v>7445.9200736028724</v>
      </c>
      <c r="AJ871" s="35">
        <v>11401.460336225973</v>
      </c>
      <c r="AK871" s="35">
        <v>2378.8095224823478</v>
      </c>
      <c r="AL871" s="35">
        <v>4868.0481072136145</v>
      </c>
      <c r="AM871" s="35">
        <v>9144.4860896981536</v>
      </c>
      <c r="AN871" s="38">
        <v>9.3112995983864244E-2</v>
      </c>
      <c r="AO871" s="38">
        <v>0.11499182705264795</v>
      </c>
      <c r="AP871" s="38">
        <v>9.5455039261478788E-2</v>
      </c>
      <c r="AQ871" s="36">
        <v>22.197944394678974</v>
      </c>
      <c r="AR871" s="36">
        <v>12.060338911331353</v>
      </c>
      <c r="AS871" s="36">
        <v>14.017759823252483</v>
      </c>
      <c r="AT871" s="36">
        <v>17.192443739743297</v>
      </c>
      <c r="AU871" s="36">
        <v>78.630303210406225</v>
      </c>
      <c r="AV871" s="36">
        <v>237.50075101394771</v>
      </c>
      <c r="AW871" s="36">
        <v>143.78923209064234</v>
      </c>
      <c r="AX871" s="36">
        <v>112.67543711311204</v>
      </c>
      <c r="AY871" s="36">
        <v>76.917477283276668</v>
      </c>
      <c r="AZ871" s="40">
        <v>0.99223496424096302</v>
      </c>
      <c r="BA871" s="40">
        <v>0.98821724960554169</v>
      </c>
      <c r="BB871" s="40">
        <v>0.98373396679071889</v>
      </c>
      <c r="BC871" s="40">
        <v>0.9927726690274038</v>
      </c>
      <c r="BD871" s="40">
        <v>0.98384767334285594</v>
      </c>
      <c r="BE871" s="40">
        <v>0.97402798268986301</v>
      </c>
      <c r="BF871" s="36">
        <v>128.87567275871464</v>
      </c>
      <c r="BG871" s="36">
        <v>104.35524252089594</v>
      </c>
      <c r="BH871" s="36">
        <v>125.71363537055966</v>
      </c>
      <c r="BJ871" s="41"/>
      <c r="BK871" s="41"/>
      <c r="BL871" s="35">
        <v>31</v>
      </c>
      <c r="BM871" s="35">
        <v>30</v>
      </c>
      <c r="BN871" s="35">
        <v>17</v>
      </c>
      <c r="BO871" s="35">
        <v>2418</v>
      </c>
      <c r="BP871" s="35">
        <v>1440</v>
      </c>
      <c r="BQ871" s="35">
        <v>408</v>
      </c>
      <c r="BR871" s="35">
        <v>4266</v>
      </c>
      <c r="BS871" s="34">
        <v>114.29457251230876</v>
      </c>
      <c r="BT871" s="35">
        <v>19</v>
      </c>
      <c r="BU871" s="35">
        <v>59</v>
      </c>
      <c r="BV871" s="35">
        <v>153</v>
      </c>
      <c r="BW871" s="35">
        <v>59</v>
      </c>
      <c r="BX871" s="37"/>
      <c r="BY871" s="40">
        <v>0.96717443020164318</v>
      </c>
      <c r="CA871" s="38">
        <v>0.10048894885029336</v>
      </c>
      <c r="CB871" s="38">
        <v>0.1007222483036756</v>
      </c>
      <c r="CC871" s="36">
        <v>52.969584822654724</v>
      </c>
      <c r="CD871" s="36">
        <v>48.27604312926281</v>
      </c>
      <c r="CE871" s="35">
        <v>130.70349494268044</v>
      </c>
      <c r="CF871" s="36">
        <v>58.494363574380564</v>
      </c>
      <c r="CG871" s="42">
        <v>0.96717443020164318</v>
      </c>
      <c r="CH871" s="35">
        <v>3866.1277600437807</v>
      </c>
      <c r="CI871" s="42">
        <v>0.98516370919028706</v>
      </c>
      <c r="CJ871" s="42">
        <v>0.98691752059434201</v>
      </c>
      <c r="CK871" s="43">
        <v>0.85002466957631995</v>
      </c>
      <c r="CM871" s="39"/>
      <c r="CN871" s="35"/>
      <c r="CO871" s="42">
        <v>0.98469211189795491</v>
      </c>
      <c r="CQ871" s="37">
        <v>1.0314654036388624</v>
      </c>
    </row>
    <row r="872" spans="1:95" ht="11.25" customHeight="1">
      <c r="A872" s="33">
        <v>43858</v>
      </c>
      <c r="B872" s="34">
        <v>179.46546872456869</v>
      </c>
      <c r="C872" s="35">
        <v>155.93510238329571</v>
      </c>
      <c r="D872" s="35">
        <v>155.93510238329571</v>
      </c>
      <c r="E872" s="35">
        <v>141.54285573959353</v>
      </c>
      <c r="F872" s="34">
        <v>126.14167245229085</v>
      </c>
      <c r="G872" s="36">
        <v>14.055333574612936</v>
      </c>
      <c r="H872" s="34">
        <v>14.055333574612936</v>
      </c>
      <c r="I872" s="34">
        <v>3466.2424825032554</v>
      </c>
      <c r="J872" s="35">
        <v>1170.0396565411831</v>
      </c>
      <c r="K872" s="35">
        <v>331.51123602000189</v>
      </c>
      <c r="L872" s="34">
        <v>612.11028035481775</v>
      </c>
      <c r="M872" s="34">
        <v>54.53089920679728</v>
      </c>
      <c r="N872" s="35">
        <v>17.560798049646579</v>
      </c>
      <c r="O872" s="35">
        <v>54.53089920679728</v>
      </c>
      <c r="P872" s="35">
        <v>141.41063692610143</v>
      </c>
      <c r="Q872" s="34">
        <v>9290.1112874348964</v>
      </c>
      <c r="R872" s="34">
        <v>372.66908518473309</v>
      </c>
      <c r="U872" s="36">
        <v>24.158544187192561</v>
      </c>
      <c r="V872" s="38">
        <v>1.032835237109005</v>
      </c>
      <c r="W872" s="36">
        <v>41.88514871253701</v>
      </c>
      <c r="X872" s="35">
        <v>4078.3527628580732</v>
      </c>
      <c r="Y872" s="34">
        <v>1964.6915899420701</v>
      </c>
      <c r="Z872" s="35">
        <v>2113.6611729160027</v>
      </c>
      <c r="AA872" s="34">
        <v>943.62151637481963</v>
      </c>
      <c r="AB872" s="34">
        <v>23.530366341272991</v>
      </c>
      <c r="AC872" s="34">
        <v>14.392246643702189</v>
      </c>
      <c r="AD872" s="34">
        <v>15.297520160675049</v>
      </c>
      <c r="AE872" s="39">
        <v>12.954010483134528</v>
      </c>
      <c r="AF872" s="39">
        <v>12.536139177226962</v>
      </c>
      <c r="AG872" s="39">
        <v>7.1038122004286119</v>
      </c>
      <c r="AH872" s="35">
        <v>3263.3871226982096</v>
      </c>
      <c r="AI872" s="35">
        <v>7242.1953296664306</v>
      </c>
      <c r="AJ872" s="35">
        <v>11087.891090302464</v>
      </c>
      <c r="AK872" s="35">
        <v>2313.9569220296944</v>
      </c>
      <c r="AL872" s="35">
        <v>4735.1161025674419</v>
      </c>
      <c r="AM872" s="35">
        <v>8893.6844115486347</v>
      </c>
      <c r="AN872" s="38">
        <v>9.4112822494648418E-2</v>
      </c>
      <c r="AO872" s="38">
        <v>0.11635228763083214</v>
      </c>
      <c r="AP872" s="38">
        <v>9.6507903385934943E-2</v>
      </c>
      <c r="AQ872" s="36">
        <v>22.276261004312918</v>
      </c>
      <c r="AR872" s="36">
        <v>12.244434159061312</v>
      </c>
      <c r="AS872" s="36">
        <v>14.09363637861286</v>
      </c>
      <c r="AT872" s="36">
        <v>16.791200835174021</v>
      </c>
      <c r="AU872" s="36">
        <v>76.798710002710123</v>
      </c>
      <c r="AV872" s="36">
        <v>231.99697481252608</v>
      </c>
      <c r="AW872" s="36">
        <v>142.162971359419</v>
      </c>
      <c r="AX872" s="36">
        <v>111.28071947002849</v>
      </c>
      <c r="AY872" s="36">
        <v>76.025561648216595</v>
      </c>
      <c r="AZ872" s="40">
        <v>0.99241092265700304</v>
      </c>
      <c r="BA872" s="40">
        <v>0.98848372499731729</v>
      </c>
      <c r="BB872" s="40">
        <v>0.98409988140095506</v>
      </c>
      <c r="BC872" s="40">
        <v>0.99274351191445442</v>
      </c>
      <c r="BD872" s="40">
        <v>0.98378102915764432</v>
      </c>
      <c r="BE872" s="40">
        <v>0.97391441341101859</v>
      </c>
      <c r="BF872" s="36">
        <v>127.50653611182857</v>
      </c>
      <c r="BG872" s="36">
        <v>103.13505857378713</v>
      </c>
      <c r="BH872" s="36">
        <v>124.34214793799862</v>
      </c>
      <c r="BJ872" s="41"/>
      <c r="BK872" s="41"/>
      <c r="BL872" s="35">
        <v>31</v>
      </c>
      <c r="BM872" s="35">
        <v>30</v>
      </c>
      <c r="BN872" s="35">
        <v>17</v>
      </c>
      <c r="BO872" s="35">
        <v>2418</v>
      </c>
      <c r="BP872" s="35">
        <v>1440</v>
      </c>
      <c r="BQ872" s="35">
        <v>408</v>
      </c>
      <c r="BR872" s="35">
        <v>4266</v>
      </c>
      <c r="BS872" s="34">
        <v>112.05628108978271</v>
      </c>
      <c r="BT872" s="35">
        <v>19</v>
      </c>
      <c r="BU872" s="35">
        <v>59</v>
      </c>
      <c r="BV872" s="35">
        <v>153</v>
      </c>
      <c r="BW872" s="35">
        <v>59</v>
      </c>
      <c r="BX872" s="37"/>
      <c r="BY872" s="40">
        <v>0.96791835706281848</v>
      </c>
      <c r="CA872" s="38">
        <v>0.10161266428083304</v>
      </c>
      <c r="CB872" s="38">
        <v>0.10184888034737918</v>
      </c>
      <c r="CC872" s="36">
        <v>53.22013314565023</v>
      </c>
      <c r="CD872" s="36">
        <v>48.614331541987085</v>
      </c>
      <c r="CE872" s="35">
        <v>129.34761796210194</v>
      </c>
      <c r="CF872" s="36">
        <v>57.132489559979135</v>
      </c>
      <c r="CG872" s="42">
        <v>0.96791835706281848</v>
      </c>
      <c r="CH872" s="35">
        <v>3760.5106106602811</v>
      </c>
      <c r="CI872" s="42">
        <v>0.98549907051127228</v>
      </c>
      <c r="CJ872" s="42">
        <v>0.98686286167172543</v>
      </c>
      <c r="CK872" s="43">
        <v>0.84991237493495864</v>
      </c>
      <c r="CM872" s="39"/>
      <c r="CN872" s="35"/>
      <c r="CO872" s="42">
        <v>0.98504851230557766</v>
      </c>
      <c r="CQ872" s="37">
        <v>1.032835237109005</v>
      </c>
    </row>
    <row r="873" spans="1:95" ht="11.25" customHeight="1">
      <c r="A873" s="33">
        <v>43857</v>
      </c>
      <c r="B873" s="34">
        <v>178.08286031087241</v>
      </c>
      <c r="C873" s="35">
        <v>154.30193225542706</v>
      </c>
      <c r="D873" s="35">
        <v>154.30193225542706</v>
      </c>
      <c r="E873" s="35">
        <v>139.51943218708041</v>
      </c>
      <c r="F873" s="34">
        <v>123.79739888509114</v>
      </c>
      <c r="G873" s="36">
        <v>13.995911518732706</v>
      </c>
      <c r="H873" s="34">
        <v>13.995911518732706</v>
      </c>
      <c r="I873" s="34">
        <v>3473.6317545572915</v>
      </c>
      <c r="J873" s="35">
        <v>1172.5339255889592</v>
      </c>
      <c r="K873" s="35">
        <v>332.21794558353844</v>
      </c>
      <c r="L873" s="34">
        <v>612.12608083089196</v>
      </c>
      <c r="M873" s="34">
        <v>51.859582583109535</v>
      </c>
      <c r="N873" s="35">
        <v>16.700543543713238</v>
      </c>
      <c r="O873" s="35">
        <v>51.859582583109535</v>
      </c>
      <c r="P873" s="35">
        <v>134.48332432569083</v>
      </c>
      <c r="Q873" s="34">
        <v>8719.5084635416661</v>
      </c>
      <c r="R873" s="34">
        <v>370.16923395792645</v>
      </c>
      <c r="U873" s="36">
        <v>24.000186920166016</v>
      </c>
      <c r="V873" s="38">
        <v>1.0391554021128164</v>
      </c>
      <c r="W873" s="36">
        <v>39.833312126877217</v>
      </c>
      <c r="X873" s="35">
        <v>4085.7578353881836</v>
      </c>
      <c r="Y873" s="34">
        <v>1968.8798833847941</v>
      </c>
      <c r="Z873" s="35">
        <v>2116.8779520033895</v>
      </c>
      <c r="AA873" s="34">
        <v>944.34402641443035</v>
      </c>
      <c r="AB873" s="34">
        <v>23.780928055445354</v>
      </c>
      <c r="AC873" s="34">
        <v>14.782500068346659</v>
      </c>
      <c r="AD873" s="34">
        <v>15.705554684003195</v>
      </c>
      <c r="AE873" s="39">
        <v>12.981625604734907</v>
      </c>
      <c r="AF873" s="39">
        <v>12.562863488453134</v>
      </c>
      <c r="AG873" s="39">
        <v>7.1189559767901089</v>
      </c>
      <c r="AH873" s="35">
        <v>3090.4266124553019</v>
      </c>
      <c r="AI873" s="35">
        <v>6863.2285024919975</v>
      </c>
      <c r="AJ873" s="35">
        <v>10515.106717534287</v>
      </c>
      <c r="AK873" s="35">
        <v>2190.9897534293218</v>
      </c>
      <c r="AL873" s="35">
        <v>4485.5363761763001</v>
      </c>
      <c r="AM873" s="35">
        <v>8431.0630676908386</v>
      </c>
      <c r="AN873" s="38">
        <v>9.5453194267800967E-2</v>
      </c>
      <c r="AO873" s="38">
        <v>0.11787985003359561</v>
      </c>
      <c r="AP873" s="38">
        <v>9.710868849347469E-2</v>
      </c>
      <c r="AQ873" s="36">
        <v>22.455662628237029</v>
      </c>
      <c r="AR873" s="36">
        <v>12.552180586234845</v>
      </c>
      <c r="AS873" s="36">
        <v>14.45926519608089</v>
      </c>
      <c r="AT873" s="36">
        <v>17.004243907192709</v>
      </c>
      <c r="AU873" s="36">
        <v>77.737544942881442</v>
      </c>
      <c r="AV873" s="36">
        <v>234.66177156530355</v>
      </c>
      <c r="AW873" s="36">
        <v>141.32503871498898</v>
      </c>
      <c r="AX873" s="36">
        <v>110.74638673455509</v>
      </c>
      <c r="AY873" s="36">
        <v>76.179605300527342</v>
      </c>
      <c r="AZ873" s="40">
        <v>0.99237762590282608</v>
      </c>
      <c r="BA873" s="40">
        <v>0.9884384880125936</v>
      </c>
      <c r="BB873" s="40">
        <v>0.98404906673737835</v>
      </c>
      <c r="BC873" s="40">
        <v>0.99223901258297642</v>
      </c>
      <c r="BD873" s="40">
        <v>0.98266928669762588</v>
      </c>
      <c r="BE873" s="40">
        <v>0.97216700080627272</v>
      </c>
      <c r="BF873" s="36">
        <v>125.71606526160996</v>
      </c>
      <c r="BG873" s="36">
        <v>101.7985685982805</v>
      </c>
      <c r="BH873" s="36">
        <v>123.5728768060373</v>
      </c>
      <c r="BJ873" s="41"/>
      <c r="BK873" s="41"/>
      <c r="BL873" s="35">
        <v>31</v>
      </c>
      <c r="BM873" s="35">
        <v>30</v>
      </c>
      <c r="BN873" s="35">
        <v>17</v>
      </c>
      <c r="BO873" s="35">
        <v>2418</v>
      </c>
      <c r="BP873" s="35">
        <v>1440</v>
      </c>
      <c r="BQ873" s="35">
        <v>408</v>
      </c>
      <c r="BR873" s="35">
        <v>4266</v>
      </c>
      <c r="BS873" s="34">
        <v>109.85929298400879</v>
      </c>
      <c r="BT873" s="35">
        <v>19</v>
      </c>
      <c r="BU873" s="35">
        <v>59</v>
      </c>
      <c r="BV873" s="35">
        <v>153</v>
      </c>
      <c r="BW873" s="35">
        <v>59</v>
      </c>
      <c r="BX873" s="37"/>
      <c r="BY873" s="40">
        <v>0.967773731445847</v>
      </c>
      <c r="CA873" s="38">
        <v>0.10289460318896304</v>
      </c>
      <c r="CB873" s="38">
        <v>0.10318170480385798</v>
      </c>
      <c r="CC873" s="36">
        <v>54.268982807795211</v>
      </c>
      <c r="CD873" s="36">
        <v>49.467108410552768</v>
      </c>
      <c r="CE873" s="35">
        <v>128.96065990152451</v>
      </c>
      <c r="CF873" s="36">
        <v>57.830589776744155</v>
      </c>
      <c r="CG873" s="42">
        <v>0.967773731445847</v>
      </c>
      <c r="CH873" s="35">
        <v>3562.3205197149164</v>
      </c>
      <c r="CI873" s="42">
        <v>0.98544219075849482</v>
      </c>
      <c r="CJ873" s="42">
        <v>0.98596517841539166</v>
      </c>
      <c r="CK873" s="43">
        <v>0.85018052819257839</v>
      </c>
      <c r="CM873" s="39"/>
      <c r="CN873" s="35"/>
      <c r="CO873" s="42">
        <v>0.98486582051530525</v>
      </c>
      <c r="CQ873" s="37">
        <v>1.0391554021128164</v>
      </c>
    </row>
    <row r="874" spans="1:95" ht="11.25" customHeight="1">
      <c r="A874" s="33">
        <v>43856</v>
      </c>
      <c r="B874" s="34">
        <v>178.32688013712564</v>
      </c>
      <c r="C874" s="35">
        <v>154.67258238792419</v>
      </c>
      <c r="D874" s="35">
        <v>154.67258238792419</v>
      </c>
      <c r="E874" s="35">
        <v>139.94622782866159</v>
      </c>
      <c r="F874" s="34">
        <v>124.22299194335938</v>
      </c>
      <c r="G874" s="36">
        <v>14.036549886067709</v>
      </c>
      <c r="H874" s="34">
        <v>14.036549886067709</v>
      </c>
      <c r="I874" s="34">
        <v>3473.2632853190103</v>
      </c>
      <c r="J874" s="35">
        <v>1172.4095477870078</v>
      </c>
      <c r="K874" s="35">
        <v>332.18270520631887</v>
      </c>
      <c r="L874" s="34">
        <v>613.16234588623047</v>
      </c>
      <c r="M874" s="34">
        <v>54.757890224456787</v>
      </c>
      <c r="N874" s="35">
        <v>17.63389685194371</v>
      </c>
      <c r="O874" s="35">
        <v>54.757890224456787</v>
      </c>
      <c r="P874" s="35">
        <v>141.99927464986251</v>
      </c>
      <c r="Q874" s="34">
        <v>9173.1725667317714</v>
      </c>
      <c r="R874" s="34">
        <v>370.23318990071613</v>
      </c>
      <c r="U874" s="36">
        <v>23.859838732966676</v>
      </c>
      <c r="V874" s="38">
        <v>1.0447948143029198</v>
      </c>
      <c r="W874" s="36">
        <v>42.059500367642194</v>
      </c>
      <c r="X874" s="35">
        <v>4086.4256312052407</v>
      </c>
      <c r="Y874" s="34">
        <v>1968.6710323256839</v>
      </c>
      <c r="Z874" s="35">
        <v>2117.7545988795573</v>
      </c>
      <c r="AA874" s="34">
        <v>945.34505109254928</v>
      </c>
      <c r="AB874" s="34">
        <v>23.654297749201458</v>
      </c>
      <c r="AC874" s="34">
        <v>14.726354559262594</v>
      </c>
      <c r="AD874" s="34">
        <v>15.888310551643372</v>
      </c>
      <c r="AE874" s="39">
        <v>12.980248564784729</v>
      </c>
      <c r="AF874" s="39">
        <v>12.561530869146512</v>
      </c>
      <c r="AG874" s="39">
        <v>7.1182008258496898</v>
      </c>
      <c r="AH874" s="35">
        <v>3230.0196656313888</v>
      </c>
      <c r="AI874" s="35">
        <v>7167.9545158829724</v>
      </c>
      <c r="AJ874" s="35">
        <v>10974.288734462622</v>
      </c>
      <c r="AK874" s="35">
        <v>2290.3353606439596</v>
      </c>
      <c r="AL874" s="35">
        <v>4686.6463278978035</v>
      </c>
      <c r="AM874" s="35">
        <v>8802.5367664226269</v>
      </c>
      <c r="AN874" s="38">
        <v>9.6114299904928951E-2</v>
      </c>
      <c r="AO874" s="38">
        <v>0.11918822557752158</v>
      </c>
      <c r="AP874" s="38">
        <v>9.9498591781413903E-2</v>
      </c>
      <c r="AQ874" s="36">
        <v>22.327749325708776</v>
      </c>
      <c r="AR874" s="36">
        <v>12.493009989122422</v>
      </c>
      <c r="AS874" s="36">
        <v>14.598846372179743</v>
      </c>
      <c r="AT874" s="36">
        <v>17.267152398095309</v>
      </c>
      <c r="AU874" s="36">
        <v>78.977821594885725</v>
      </c>
      <c r="AV874" s="36">
        <v>238.58270780017659</v>
      </c>
      <c r="AW874" s="36">
        <v>141.09967405749711</v>
      </c>
      <c r="AX874" s="36">
        <v>110.11341303385844</v>
      </c>
      <c r="AY874" s="36">
        <v>74.745372541078936</v>
      </c>
      <c r="AZ874" s="40">
        <v>0.99230073588568901</v>
      </c>
      <c r="BA874" s="40">
        <v>0.98831618893482442</v>
      </c>
      <c r="BB874" s="40">
        <v>0.9838683690374892</v>
      </c>
      <c r="BC874" s="40">
        <v>0.99246086285231161</v>
      </c>
      <c r="BD874" s="40">
        <v>0.98314832908880689</v>
      </c>
      <c r="BE874" s="40">
        <v>0.97289614185875906</v>
      </c>
      <c r="BF874" s="36">
        <v>124.85134898625645</v>
      </c>
      <c r="BG874" s="36">
        <v>100.68108608761058</v>
      </c>
      <c r="BH874" s="36">
        <v>120.604721988051</v>
      </c>
      <c r="BJ874" s="41"/>
      <c r="BK874" s="41"/>
      <c r="BL874" s="35">
        <v>31</v>
      </c>
      <c r="BM874" s="35">
        <v>30</v>
      </c>
      <c r="BN874" s="35">
        <v>17</v>
      </c>
      <c r="BO874" s="35">
        <v>2418</v>
      </c>
      <c r="BP874" s="35">
        <v>1440</v>
      </c>
      <c r="BQ874" s="35">
        <v>408</v>
      </c>
      <c r="BR874" s="35">
        <v>4266</v>
      </c>
      <c r="BS874" s="34">
        <v>110.13236490885417</v>
      </c>
      <c r="BT874" s="35">
        <v>19</v>
      </c>
      <c r="BU874" s="35">
        <v>59</v>
      </c>
      <c r="BV874" s="35">
        <v>153</v>
      </c>
      <c r="BW874" s="35">
        <v>59</v>
      </c>
      <c r="BX874" s="37"/>
      <c r="BY874" s="40">
        <v>0.96745299635450588</v>
      </c>
      <c r="CA874" s="38">
        <v>0.10403944282039619</v>
      </c>
      <c r="CB874" s="38">
        <v>0.10422664028330196</v>
      </c>
      <c r="CC874" s="36">
        <v>54.268962860107422</v>
      </c>
      <c r="CD874" s="36">
        <v>49.419605687010943</v>
      </c>
      <c r="CE874" s="35">
        <v>128.19556303232079</v>
      </c>
      <c r="CF874" s="36">
        <v>58.753172686063344</v>
      </c>
      <c r="CG874" s="42">
        <v>0.96745299635450588</v>
      </c>
      <c r="CH874" s="35">
        <v>3722.0432758814732</v>
      </c>
      <c r="CI874" s="42">
        <v>0.98528821774338748</v>
      </c>
      <c r="CJ874" s="42">
        <v>0.98635049668902175</v>
      </c>
      <c r="CK874" s="43">
        <v>0.84995142424618508</v>
      </c>
      <c r="CM874" s="39"/>
      <c r="CN874" s="35"/>
      <c r="CO874" s="42">
        <v>0.9846243819376761</v>
      </c>
      <c r="CQ874" s="37">
        <v>1.0447948143029198</v>
      </c>
    </row>
    <row r="875" spans="1:95" ht="11.25" customHeight="1">
      <c r="A875" s="33">
        <v>43855</v>
      </c>
      <c r="B875" s="34">
        <v>178.49808375040689</v>
      </c>
      <c r="C875" s="35">
        <v>155.02165786425272</v>
      </c>
      <c r="D875" s="35">
        <v>155.02165786425272</v>
      </c>
      <c r="E875" s="35">
        <v>140.44267721970874</v>
      </c>
      <c r="F875" s="34">
        <v>124.77907148996989</v>
      </c>
      <c r="G875" s="36">
        <v>14.061686476071676</v>
      </c>
      <c r="H875" s="34">
        <v>14.061686476071676</v>
      </c>
      <c r="I875" s="34">
        <v>3458.3929951985679</v>
      </c>
      <c r="J875" s="35">
        <v>1167.3900405733561</v>
      </c>
      <c r="K875" s="35">
        <v>330.76051149578427</v>
      </c>
      <c r="L875" s="34">
        <v>609.47917938232422</v>
      </c>
      <c r="M875" s="34">
        <v>57.151813824971519</v>
      </c>
      <c r="N875" s="35">
        <v>18.404821401262012</v>
      </c>
      <c r="O875" s="35">
        <v>57.151813824971519</v>
      </c>
      <c r="P875" s="35">
        <v>148.20724602068887</v>
      </c>
      <c r="Q875" s="34">
        <v>9684.6719563802089</v>
      </c>
      <c r="R875" s="34">
        <v>367.31018956502277</v>
      </c>
      <c r="U875" s="36">
        <v>24.137552049424912</v>
      </c>
      <c r="V875" s="38">
        <v>1.0336704484964938</v>
      </c>
      <c r="W875" s="36">
        <v>43.898271550082413</v>
      </c>
      <c r="X875" s="35">
        <v>4067.8721745808921</v>
      </c>
      <c r="Y875" s="34">
        <v>1960.2424431294273</v>
      </c>
      <c r="Z875" s="35">
        <v>2107.6297314514645</v>
      </c>
      <c r="AA875" s="34">
        <v>940.23969087810849</v>
      </c>
      <c r="AB875" s="34">
        <v>23.476425886154175</v>
      </c>
      <c r="AC875" s="34">
        <v>14.578980644543966</v>
      </c>
      <c r="AD875" s="34">
        <v>15.771859765052795</v>
      </c>
      <c r="AE875" s="39">
        <v>12.924675449205015</v>
      </c>
      <c r="AF875" s="39">
        <v>12.507750434714531</v>
      </c>
      <c r="AG875" s="39">
        <v>7.087725246338235</v>
      </c>
      <c r="AH875" s="35">
        <v>3386.5437532778319</v>
      </c>
      <c r="AI875" s="35">
        <v>7520.2758526456155</v>
      </c>
      <c r="AJ875" s="35">
        <v>11521.051048248615</v>
      </c>
      <c r="AK875" s="35">
        <v>2400.9744573611047</v>
      </c>
      <c r="AL875" s="35">
        <v>4915.1676405637454</v>
      </c>
      <c r="AM875" s="35">
        <v>9237.9403974137076</v>
      </c>
      <c r="AN875" s="38">
        <v>9.4895217310690977E-2</v>
      </c>
      <c r="AO875" s="38">
        <v>0.11820117473645624</v>
      </c>
      <c r="AP875" s="38">
        <v>0.1002232531526234</v>
      </c>
      <c r="AQ875" s="36">
        <v>22.314393432749615</v>
      </c>
      <c r="AR875" s="36">
        <v>12.460806361079129</v>
      </c>
      <c r="AS875" s="36">
        <v>14.615297002673721</v>
      </c>
      <c r="AT875" s="36">
        <v>16.93570581887889</v>
      </c>
      <c r="AU875" s="36">
        <v>77.428355933798841</v>
      </c>
      <c r="AV875" s="36">
        <v>233.74519706952489</v>
      </c>
      <c r="AW875" s="36">
        <v>140.78533615145889</v>
      </c>
      <c r="AX875" s="36">
        <v>109.38040193221521</v>
      </c>
      <c r="AY875" s="36">
        <v>73.10052212180257</v>
      </c>
      <c r="AZ875" s="40">
        <v>0.99233443681800326</v>
      </c>
      <c r="BA875" s="40">
        <v>0.98837235715963978</v>
      </c>
      <c r="BB875" s="40">
        <v>0.98395667869191039</v>
      </c>
      <c r="BC875" s="40">
        <v>0.99294631987151882</v>
      </c>
      <c r="BD875" s="40">
        <v>0.98424705694780357</v>
      </c>
      <c r="BE875" s="40">
        <v>0.97469726075143703</v>
      </c>
      <c r="BF875" s="36">
        <v>126.45526655691708</v>
      </c>
      <c r="BG875" s="36">
        <v>101.52183365990605</v>
      </c>
      <c r="BH875" s="36">
        <v>119.73269298818299</v>
      </c>
      <c r="BJ875" s="41"/>
      <c r="BK875" s="41"/>
      <c r="BL875" s="35">
        <v>31</v>
      </c>
      <c r="BM875" s="35">
        <v>30</v>
      </c>
      <c r="BN875" s="35">
        <v>17</v>
      </c>
      <c r="BO875" s="35">
        <v>2418</v>
      </c>
      <c r="BP875" s="35">
        <v>1440</v>
      </c>
      <c r="BQ875" s="35">
        <v>408</v>
      </c>
      <c r="BR875" s="35">
        <v>4266</v>
      </c>
      <c r="BS875" s="34">
        <v>110.7714999516805</v>
      </c>
      <c r="BT875" s="35">
        <v>19</v>
      </c>
      <c r="BU875" s="35">
        <v>59</v>
      </c>
      <c r="BV875" s="35">
        <v>153</v>
      </c>
      <c r="BW875" s="35">
        <v>59</v>
      </c>
      <c r="BX875" s="37"/>
      <c r="BY875" s="40">
        <v>0.96759167132424173</v>
      </c>
      <c r="CA875" s="38">
        <v>0.10320560942164504</v>
      </c>
      <c r="CB875" s="38">
        <v>0.10327178020722412</v>
      </c>
      <c r="CC875" s="36">
        <v>53.827266295750938</v>
      </c>
      <c r="CD875" s="36">
        <v>49.390496796502468</v>
      </c>
      <c r="CE875" s="35">
        <v>127.3543696015165</v>
      </c>
      <c r="CF875" s="36">
        <v>57.600437603203225</v>
      </c>
      <c r="CG875" s="42">
        <v>0.96759167132424173</v>
      </c>
      <c r="CH875" s="35">
        <v>3903.5342996848894</v>
      </c>
      <c r="CI875" s="42">
        <v>0.98535895692537268</v>
      </c>
      <c r="CJ875" s="42">
        <v>0.98724270627671695</v>
      </c>
      <c r="CK875" s="43">
        <v>0.85017248496872488</v>
      </c>
      <c r="CM875" s="39"/>
      <c r="CN875" s="35"/>
      <c r="CO875" s="42">
        <v>0.9849260509974187</v>
      </c>
      <c r="CQ875" s="37">
        <v>1.0336704484964938</v>
      </c>
    </row>
    <row r="876" spans="1:95" ht="11.25" customHeight="1">
      <c r="A876" s="33">
        <v>43854</v>
      </c>
      <c r="B876" s="34">
        <v>178.63323084513345</v>
      </c>
      <c r="C876" s="35">
        <v>155.10462347666422</v>
      </c>
      <c r="D876" s="35">
        <v>155.10462347666422</v>
      </c>
      <c r="E876" s="35">
        <v>140.43969150384265</v>
      </c>
      <c r="F876" s="34">
        <v>124.50075403849284</v>
      </c>
      <c r="G876" s="36">
        <v>14.149282415707907</v>
      </c>
      <c r="H876" s="34">
        <v>14.149282415707907</v>
      </c>
      <c r="I876" s="34">
        <v>3463.0250447591147</v>
      </c>
      <c r="J876" s="35">
        <v>1168.9536016064521</v>
      </c>
      <c r="K876" s="35">
        <v>331.20352045516142</v>
      </c>
      <c r="L876" s="34">
        <v>611.95430755615234</v>
      </c>
      <c r="M876" s="34">
        <v>53.589505195617676</v>
      </c>
      <c r="N876" s="35">
        <v>17.257637266385352</v>
      </c>
      <c r="O876" s="35">
        <v>53.589505195617676</v>
      </c>
      <c r="P876" s="35">
        <v>138.96939482931364</v>
      </c>
      <c r="Q876" s="34">
        <v>9829.5878499348964</v>
      </c>
      <c r="R876" s="34">
        <v>370.46338272094727</v>
      </c>
      <c r="U876" s="36">
        <v>24.145623313056099</v>
      </c>
      <c r="V876" s="38">
        <v>1.0333492243515194</v>
      </c>
      <c r="W876" s="36">
        <v>41.162064576223436</v>
      </c>
      <c r="X876" s="35">
        <v>4074.9793523152671</v>
      </c>
      <c r="Y876" s="34">
        <v>1962.8679226975009</v>
      </c>
      <c r="Z876" s="35">
        <v>2112.1114296177657</v>
      </c>
      <c r="AA876" s="34">
        <v>943.15782801131377</v>
      </c>
      <c r="AB876" s="34">
        <v>23.528607368469238</v>
      </c>
      <c r="AC876" s="34">
        <v>14.664931972821554</v>
      </c>
      <c r="AD876" s="34">
        <v>15.904483675956726</v>
      </c>
      <c r="AE876" s="39">
        <v>12.941986303500006</v>
      </c>
      <c r="AF876" s="39">
        <v>12.524502874354845</v>
      </c>
      <c r="AG876" s="39">
        <v>7.0972182954677452</v>
      </c>
      <c r="AH876" s="35">
        <v>3438.8547104616437</v>
      </c>
      <c r="AI876" s="35">
        <v>7634.5660077242437</v>
      </c>
      <c r="AJ876" s="35">
        <v>11691.352528300842</v>
      </c>
      <c r="AK876" s="35">
        <v>2438.0475681234766</v>
      </c>
      <c r="AL876" s="35">
        <v>4990.5591053319249</v>
      </c>
      <c r="AM876" s="35">
        <v>9376.5500842446545</v>
      </c>
      <c r="AN876" s="38">
        <v>9.5107388258785328E-2</v>
      </c>
      <c r="AO876" s="38">
        <v>0.1188031918535451</v>
      </c>
      <c r="AP876" s="38">
        <v>0.10167192918814537</v>
      </c>
      <c r="AQ876" s="36">
        <v>22.30118737473509</v>
      </c>
      <c r="AR876" s="36">
        <v>12.488760601543879</v>
      </c>
      <c r="AS876" s="36">
        <v>14.661591979625205</v>
      </c>
      <c r="AT876" s="36">
        <v>15.654698296348947</v>
      </c>
      <c r="AU876" s="36">
        <v>71.578930489093779</v>
      </c>
      <c r="AV876" s="36">
        <v>216.15774940266752</v>
      </c>
      <c r="AW876" s="36">
        <v>140.61569509090546</v>
      </c>
      <c r="AX876" s="36">
        <v>108.93802707386401</v>
      </c>
      <c r="AY876" s="36">
        <v>72.133036908383147</v>
      </c>
      <c r="AZ876" s="40">
        <v>0.9929215338158196</v>
      </c>
      <c r="BA876" s="40">
        <v>0.98926182336196311</v>
      </c>
      <c r="BB876" s="40">
        <v>0.9851790484153844</v>
      </c>
      <c r="BC876" s="40">
        <v>0.99357900210765848</v>
      </c>
      <c r="BD876" s="40">
        <v>0.98565713200097782</v>
      </c>
      <c r="BE876" s="40">
        <v>0.97694698503601274</v>
      </c>
      <c r="BF876" s="36">
        <v>126.17316298654146</v>
      </c>
      <c r="BG876" s="36">
        <v>101.00738719876337</v>
      </c>
      <c r="BH876" s="36">
        <v>118.02667752860111</v>
      </c>
      <c r="BJ876" s="41"/>
      <c r="BK876" s="41"/>
      <c r="BL876" s="35">
        <v>31</v>
      </c>
      <c r="BM876" s="35">
        <v>30</v>
      </c>
      <c r="BN876" s="35">
        <v>17</v>
      </c>
      <c r="BO876" s="35">
        <v>2418</v>
      </c>
      <c r="BP876" s="35">
        <v>1440</v>
      </c>
      <c r="BQ876" s="35">
        <v>408</v>
      </c>
      <c r="BR876" s="35">
        <v>4266</v>
      </c>
      <c r="BS876" s="34">
        <v>110.29534085591634</v>
      </c>
      <c r="BT876" s="35">
        <v>19</v>
      </c>
      <c r="BU876" s="35">
        <v>59</v>
      </c>
      <c r="BV876" s="35">
        <v>153</v>
      </c>
      <c r="BW876" s="35">
        <v>59</v>
      </c>
      <c r="BX876" s="37"/>
      <c r="BY876" s="40">
        <v>0.97007365055755224</v>
      </c>
      <c r="CA876" s="38">
        <v>0.10374037195780605</v>
      </c>
      <c r="CB876" s="38">
        <v>0.10373380407585822</v>
      </c>
      <c r="CC876" s="36">
        <v>54.09802301724752</v>
      </c>
      <c r="CD876" s="36">
        <v>49.451539955904174</v>
      </c>
      <c r="CE876" s="35">
        <v>126.98894944105972</v>
      </c>
      <c r="CF876" s="36">
        <v>53.25103341197628</v>
      </c>
      <c r="CG876" s="42">
        <v>0.97007365055755224</v>
      </c>
      <c r="CH876" s="35">
        <v>3963.252828357327</v>
      </c>
      <c r="CI876" s="42">
        <v>0.98647840359510219</v>
      </c>
      <c r="CJ876" s="42">
        <v>0.98838288094205728</v>
      </c>
      <c r="CK876" s="43">
        <v>0.84982640287282429</v>
      </c>
      <c r="CM876" s="39"/>
      <c r="CN876" s="35"/>
      <c r="CO876" s="42">
        <v>0.98606428361679255</v>
      </c>
      <c r="CQ876" s="37">
        <v>1.0333492243515194</v>
      </c>
    </row>
    <row r="877" spans="1:95" ht="11.25" customHeight="1">
      <c r="A877" s="33">
        <v>43853</v>
      </c>
      <c r="B877" s="34">
        <v>176.78604571024576</v>
      </c>
      <c r="C877" s="35">
        <v>153.48021388053894</v>
      </c>
      <c r="D877" s="35">
        <v>153.48021388053894</v>
      </c>
      <c r="E877" s="35">
        <v>138.87020031611124</v>
      </c>
      <c r="F877" s="34">
        <v>122.95139376322429</v>
      </c>
      <c r="G877" s="36">
        <v>14.208081444104513</v>
      </c>
      <c r="H877" s="34">
        <v>14.208081444104513</v>
      </c>
      <c r="I877" s="34">
        <v>3444.4359334309897</v>
      </c>
      <c r="J877" s="35">
        <v>1162.6787960948488</v>
      </c>
      <c r="K877" s="35">
        <v>329.42565889354051</v>
      </c>
      <c r="L877" s="34">
        <v>606.82795715332031</v>
      </c>
      <c r="M877" s="34">
        <v>55.174218654632568</v>
      </c>
      <c r="N877" s="35">
        <v>17.767968719288454</v>
      </c>
      <c r="O877" s="35">
        <v>55.174218654632568</v>
      </c>
      <c r="P877" s="35">
        <v>143.07890600269124</v>
      </c>
      <c r="Q877" s="34">
        <v>9731.6262613932286</v>
      </c>
      <c r="R877" s="34">
        <v>363.45393244425458</v>
      </c>
      <c r="U877" s="36">
        <v>24.140708181593155</v>
      </c>
      <c r="V877" s="38">
        <v>1.033544825221147</v>
      </c>
      <c r="W877" s="36">
        <v>42.379281967887579</v>
      </c>
      <c r="X877" s="35">
        <v>4051.26389058431</v>
      </c>
      <c r="Y877" s="34">
        <v>1952.3314784426002</v>
      </c>
      <c r="Z877" s="35">
        <v>2098.9324121417098</v>
      </c>
      <c r="AA877" s="34">
        <v>936.25361604686077</v>
      </c>
      <c r="AB877" s="34">
        <v>23.305831829706829</v>
      </c>
      <c r="AC877" s="34">
        <v>14.610013564427694</v>
      </c>
      <c r="AD877" s="34">
        <v>15.976644515991211</v>
      </c>
      <c r="AE877" s="39">
        <v>12.872515242478682</v>
      </c>
      <c r="AF877" s="39">
        <v>12.457272815301952</v>
      </c>
      <c r="AG877" s="39">
        <v>7.0591212620044397</v>
      </c>
      <c r="AH877" s="35">
        <v>3423.4556898466108</v>
      </c>
      <c r="AI877" s="35">
        <v>7606.3281281604441</v>
      </c>
      <c r="AJ877" s="35">
        <v>11657.864916329283</v>
      </c>
      <c r="AK877" s="35">
        <v>2426.7811530997501</v>
      </c>
      <c r="AL877" s="35">
        <v>4969.8998401042809</v>
      </c>
      <c r="AM877" s="35">
        <v>9345.5028689704777</v>
      </c>
      <c r="AN877" s="38">
        <v>9.5797258062074245E-2</v>
      </c>
      <c r="AO877" s="38">
        <v>0.11988761097004036</v>
      </c>
      <c r="AP877" s="38">
        <v>0.10320917754865902</v>
      </c>
      <c r="AQ877" s="36">
        <v>22.289105417847605</v>
      </c>
      <c r="AR877" s="36">
        <v>12.565685065611905</v>
      </c>
      <c r="AS877" s="36">
        <v>14.900689489938296</v>
      </c>
      <c r="AT877" s="36">
        <v>16.10858473459076</v>
      </c>
      <c r="AU877" s="36">
        <v>73.618657698187803</v>
      </c>
      <c r="AV877" s="36">
        <v>222.13261791122275</v>
      </c>
      <c r="AW877" s="36">
        <v>138.87998242938551</v>
      </c>
      <c r="AX877" s="36">
        <v>107.39349754697233</v>
      </c>
      <c r="AY877" s="36">
        <v>70.690595780724308</v>
      </c>
      <c r="AZ877" s="40">
        <v>0.99267838029127864</v>
      </c>
      <c r="BA877" s="40">
        <v>0.98889832382346865</v>
      </c>
      <c r="BB877" s="40">
        <v>0.98469007949505316</v>
      </c>
      <c r="BC877" s="40">
        <v>0.99336216011319556</v>
      </c>
      <c r="BD877" s="40">
        <v>0.98518709429431006</v>
      </c>
      <c r="BE877" s="40">
        <v>0.97623106845873853</v>
      </c>
      <c r="BF877" s="36">
        <v>125.26454559090092</v>
      </c>
      <c r="BG877" s="36">
        <v>100.09374532451709</v>
      </c>
      <c r="BH877" s="36">
        <v>116.26873002008448</v>
      </c>
      <c r="BJ877" s="41"/>
      <c r="BK877" s="41"/>
      <c r="BL877" s="35">
        <v>31</v>
      </c>
      <c r="BM877" s="35">
        <v>30</v>
      </c>
      <c r="BN877" s="35">
        <v>17</v>
      </c>
      <c r="BO877" s="35">
        <v>2418</v>
      </c>
      <c r="BP877" s="35">
        <v>1440</v>
      </c>
      <c r="BQ877" s="35">
        <v>408</v>
      </c>
      <c r="BR877" s="35">
        <v>4266</v>
      </c>
      <c r="BS877" s="34">
        <v>108.77594629923503</v>
      </c>
      <c r="BT877" s="35">
        <v>19</v>
      </c>
      <c r="BU877" s="35">
        <v>59</v>
      </c>
      <c r="BV877" s="35">
        <v>153</v>
      </c>
      <c r="BW877" s="35">
        <v>59</v>
      </c>
      <c r="BX877" s="37"/>
      <c r="BY877" s="40">
        <v>0.9690420625084829</v>
      </c>
      <c r="CA877" s="38">
        <v>0.10469207811047698</v>
      </c>
      <c r="CB877" s="38">
        <v>0.10463789831945769</v>
      </c>
      <c r="CC877" s="36">
        <v>53.892489910125732</v>
      </c>
      <c r="CD877" s="36">
        <v>49.755479973397804</v>
      </c>
      <c r="CE877" s="35">
        <v>125.22632558149054</v>
      </c>
      <c r="CF877" s="36">
        <v>54.767406751490476</v>
      </c>
      <c r="CG877" s="42">
        <v>0.9690420625084829</v>
      </c>
      <c r="CH877" s="35">
        <v>3946.9239963631771</v>
      </c>
      <c r="CI877" s="42">
        <v>0.98602095740747175</v>
      </c>
      <c r="CJ877" s="42">
        <v>0.98800516438643904</v>
      </c>
      <c r="CK877" s="43">
        <v>0.85021268089603563</v>
      </c>
      <c r="CM877" s="39"/>
      <c r="CN877" s="35"/>
      <c r="CO877" s="42">
        <v>0.98566745096516972</v>
      </c>
      <c r="CQ877" s="37">
        <v>1.033544825221147</v>
      </c>
    </row>
    <row r="878" spans="1:95" ht="11.25" customHeight="1">
      <c r="A878" s="33">
        <v>43852</v>
      </c>
      <c r="B878" s="34">
        <v>177.37486775716147</v>
      </c>
      <c r="C878" s="35">
        <v>153.70229474703473</v>
      </c>
      <c r="D878" s="35">
        <v>153.70229474703473</v>
      </c>
      <c r="E878" s="35">
        <v>138.86778744061789</v>
      </c>
      <c r="F878" s="34">
        <v>122.79214636484782</v>
      </c>
      <c r="G878" s="36">
        <v>14.107605973879496</v>
      </c>
      <c r="H878" s="34">
        <v>14.107605973879496</v>
      </c>
      <c r="I878" s="34">
        <v>3471.717325846354</v>
      </c>
      <c r="J878" s="35">
        <v>1171.8877049270393</v>
      </c>
      <c r="K878" s="35">
        <v>332.03484972932785</v>
      </c>
      <c r="L878" s="34">
        <v>613.05488840738929</v>
      </c>
      <c r="M878" s="34">
        <v>59.199045976003013</v>
      </c>
      <c r="N878" s="35">
        <v>19.06409955159419</v>
      </c>
      <c r="O878" s="35">
        <v>59.199045976003013</v>
      </c>
      <c r="P878" s="35">
        <v>153.51617007336375</v>
      </c>
      <c r="Q878" s="34">
        <v>9790.9673665364589</v>
      </c>
      <c r="R878" s="34">
        <v>367.55662027994794</v>
      </c>
      <c r="U878" s="36">
        <v>24.002521656177667</v>
      </c>
      <c r="V878" s="38">
        <v>1.0390618915225764</v>
      </c>
      <c r="W878" s="36">
        <v>45.470749252492155</v>
      </c>
      <c r="X878" s="35">
        <v>4084.7722142537432</v>
      </c>
      <c r="Y878" s="34">
        <v>1967.7947711899869</v>
      </c>
      <c r="Z878" s="35">
        <v>2116.9774430637567</v>
      </c>
      <c r="AA878" s="34">
        <v>945.08973813671719</v>
      </c>
      <c r="AB878" s="34">
        <v>23.672573010126751</v>
      </c>
      <c r="AC878" s="34">
        <v>14.83450730641683</v>
      </c>
      <c r="AD878" s="34">
        <v>16.283240159352619</v>
      </c>
      <c r="AE878" s="39">
        <v>12.974471018835079</v>
      </c>
      <c r="AF878" s="39">
        <v>12.555939695646849</v>
      </c>
      <c r="AG878" s="39">
        <v>7.1150324941998822</v>
      </c>
      <c r="AH878" s="35">
        <v>3445.3944710061646</v>
      </c>
      <c r="AI878" s="35">
        <v>7644.1923469587546</v>
      </c>
      <c r="AJ878" s="35">
        <v>11701.195375226622</v>
      </c>
      <c r="AK878" s="35">
        <v>2443.1957055852695</v>
      </c>
      <c r="AL878" s="35">
        <v>4998.6607161416041</v>
      </c>
      <c r="AM878" s="35">
        <v>9386.5473268356382</v>
      </c>
      <c r="AN878" s="38">
        <v>9.6771572017393503E-2</v>
      </c>
      <c r="AO878" s="38">
        <v>0.12138428602738412</v>
      </c>
      <c r="AP878" s="38">
        <v>0.10477964803836089</v>
      </c>
      <c r="AQ878" s="36">
        <v>22.358137071850127</v>
      </c>
      <c r="AR878" s="36">
        <v>12.591126226726145</v>
      </c>
      <c r="AS878" s="36">
        <v>14.966949699305063</v>
      </c>
      <c r="AT878" s="36">
        <v>17.395888081930167</v>
      </c>
      <c r="AU878" s="36">
        <v>79.57904679639725</v>
      </c>
      <c r="AV878" s="36">
        <v>240.45067346037465</v>
      </c>
      <c r="AW878" s="36">
        <v>139.31031724805021</v>
      </c>
      <c r="AX878" s="36">
        <v>107.48012676911878</v>
      </c>
      <c r="AY878" s="36">
        <v>70.557205145041976</v>
      </c>
      <c r="AZ878" s="40">
        <v>0.99219706407144848</v>
      </c>
      <c r="BA878" s="40">
        <v>0.98815701858202976</v>
      </c>
      <c r="BB878" s="40">
        <v>0.98364508644893633</v>
      </c>
      <c r="BC878" s="40">
        <v>0.99287986302441422</v>
      </c>
      <c r="BD878" s="40">
        <v>0.98407992634118546</v>
      </c>
      <c r="BE878" s="40">
        <v>0.97438348041212774</v>
      </c>
      <c r="BF878" s="36">
        <v>124.00335914604288</v>
      </c>
      <c r="BG878" s="36">
        <v>98.859583828608734</v>
      </c>
      <c r="BH878" s="36">
        <v>114.52605753749697</v>
      </c>
      <c r="BJ878" s="41"/>
      <c r="BK878" s="41"/>
      <c r="BL878" s="35">
        <v>31</v>
      </c>
      <c r="BM878" s="35">
        <v>30</v>
      </c>
      <c r="BN878" s="35">
        <v>17</v>
      </c>
      <c r="BO878" s="35">
        <v>2418</v>
      </c>
      <c r="BP878" s="35">
        <v>1440</v>
      </c>
      <c r="BQ878" s="35">
        <v>408</v>
      </c>
      <c r="BR878" s="35">
        <v>4266</v>
      </c>
      <c r="BS878" s="34">
        <v>108.61580816904704</v>
      </c>
      <c r="BT878" s="35">
        <v>19</v>
      </c>
      <c r="BU878" s="35">
        <v>59</v>
      </c>
      <c r="BV878" s="35">
        <v>153</v>
      </c>
      <c r="BW878" s="35">
        <v>59</v>
      </c>
      <c r="BX878" s="37"/>
      <c r="BY878" s="40">
        <v>0.96701629854444382</v>
      </c>
      <c r="CA878" s="38">
        <v>0.10592893266394528</v>
      </c>
      <c r="CB878" s="38">
        <v>0.10584555307481056</v>
      </c>
      <c r="CC878" s="36">
        <v>54.790320475896195</v>
      </c>
      <c r="CD878" s="36">
        <v>49.916212997881331</v>
      </c>
      <c r="CE878" s="35">
        <v>125.53943707846612</v>
      </c>
      <c r="CF878" s="36">
        <v>59.200098185654589</v>
      </c>
      <c r="CG878" s="42">
        <v>0.96701629854444382</v>
      </c>
      <c r="CH878" s="35">
        <v>3969.8616869896932</v>
      </c>
      <c r="CI878" s="42">
        <v>0.98508788198591035</v>
      </c>
      <c r="CJ878" s="42">
        <v>0.98710446206781521</v>
      </c>
      <c r="CK878" s="43">
        <v>0.84991699506079077</v>
      </c>
      <c r="CM878" s="39"/>
      <c r="CN878" s="35"/>
      <c r="CO878" s="42">
        <v>0.98450742219797416</v>
      </c>
      <c r="CQ878" s="37">
        <v>1.0390618915225764</v>
      </c>
    </row>
    <row r="879" spans="1:95" ht="11.25" customHeight="1">
      <c r="A879" s="33">
        <v>43851</v>
      </c>
      <c r="B879" s="34">
        <v>175.65242731003534</v>
      </c>
      <c r="C879" s="35">
        <v>152.02671468825565</v>
      </c>
      <c r="D879" s="35">
        <v>152.02671468825565</v>
      </c>
      <c r="E879" s="35">
        <v>137.03844733465283</v>
      </c>
      <c r="F879" s="34">
        <v>120.62918054489862</v>
      </c>
      <c r="G879" s="36">
        <v>14.018890880403065</v>
      </c>
      <c r="H879" s="34">
        <v>14.018890880403065</v>
      </c>
      <c r="I879" s="34">
        <v>3469.8445521763392</v>
      </c>
      <c r="J879" s="35">
        <v>1173.2986610512412</v>
      </c>
      <c r="K879" s="35">
        <v>332.434620631185</v>
      </c>
      <c r="L879" s="34">
        <v>613.13682338169644</v>
      </c>
      <c r="M879" s="34">
        <v>57.174193972632999</v>
      </c>
      <c r="N879" s="35">
        <v>18.53676602652542</v>
      </c>
      <c r="O879" s="35">
        <v>57.634163352943801</v>
      </c>
      <c r="P879" s="35">
        <v>148.52411290235875</v>
      </c>
      <c r="Q879" s="34">
        <v>9429.0266462053569</v>
      </c>
      <c r="R879" s="34">
        <v>362.7330540248326</v>
      </c>
      <c r="U879" s="36">
        <v>23.949477937486435</v>
      </c>
      <c r="V879" s="38">
        <v>1.0411888338428892</v>
      </c>
      <c r="W879" s="36">
        <v>44.210889734263667</v>
      </c>
      <c r="X879" s="35">
        <v>4082.9813755580358</v>
      </c>
      <c r="Y879" s="34">
        <v>1964.111270493913</v>
      </c>
      <c r="Z879" s="35">
        <v>2118.870105064123</v>
      </c>
      <c r="AA879" s="34">
        <v>945.57144401288144</v>
      </c>
      <c r="AB879" s="34">
        <v>23.62571262177967</v>
      </c>
      <c r="AC879" s="34">
        <v>14.988267353602819</v>
      </c>
      <c r="AD879" s="34">
        <v>16.451859701247443</v>
      </c>
      <c r="AE879" s="39">
        <v>12.950184201058768</v>
      </c>
      <c r="AF879" s="39">
        <v>12.571057082691871</v>
      </c>
      <c r="AG879" s="39">
        <v>7.1235990135253928</v>
      </c>
      <c r="AH879" s="35">
        <v>3310.0435878733765</v>
      </c>
      <c r="AI879" s="35">
        <v>7345.7488189719979</v>
      </c>
      <c r="AJ879" s="35">
        <v>11247.988210766252</v>
      </c>
      <c r="AK879" s="35">
        <v>2349.0103397073649</v>
      </c>
      <c r="AL879" s="35">
        <v>4802.8172661303679</v>
      </c>
      <c r="AM879" s="35">
        <v>9021.4315731121806</v>
      </c>
      <c r="AN879" s="38">
        <v>9.7588129772627916E-2</v>
      </c>
      <c r="AO879" s="38">
        <v>0.12256875200390743</v>
      </c>
      <c r="AP879" s="38">
        <v>0.10527993097299056</v>
      </c>
      <c r="AQ879" s="36">
        <v>22.313329110187908</v>
      </c>
      <c r="AR879" s="36">
        <v>12.706851113367168</v>
      </c>
      <c r="AS879" s="36">
        <v>15.113736949091958</v>
      </c>
      <c r="AT879" s="36">
        <v>17.595919817970113</v>
      </c>
      <c r="AU879" s="36">
        <v>80.896974021655382</v>
      </c>
      <c r="AV879" s="36">
        <v>242.83423548599006</v>
      </c>
      <c r="AW879" s="36">
        <v>138.16831225033826</v>
      </c>
      <c r="AX879" s="36">
        <v>106.78777461716405</v>
      </c>
      <c r="AY879" s="36">
        <v>70.450385758323549</v>
      </c>
      <c r="AZ879" s="40">
        <v>0.99210869117381795</v>
      </c>
      <c r="BA879" s="40">
        <v>0.98799992584365393</v>
      </c>
      <c r="BB879" s="40">
        <v>0.98353652502946154</v>
      </c>
      <c r="BC879" s="40">
        <v>0.99250921993806018</v>
      </c>
      <c r="BD879" s="40">
        <v>0.98315634979657807</v>
      </c>
      <c r="BE879" s="40">
        <v>0.97308251650328503</v>
      </c>
      <c r="BF879" s="36">
        <v>122.96577491503305</v>
      </c>
      <c r="BG879" s="36">
        <v>97.904235817114667</v>
      </c>
      <c r="BH879" s="36">
        <v>113.98183765031709</v>
      </c>
      <c r="BJ879" s="41"/>
      <c r="BK879" s="41"/>
      <c r="BL879" s="35">
        <v>30.904761904761905</v>
      </c>
      <c r="BM879" s="35">
        <v>30</v>
      </c>
      <c r="BN879" s="35">
        <v>17</v>
      </c>
      <c r="BO879" s="35">
        <v>2410.5714285714284</v>
      </c>
      <c r="BP879" s="35">
        <v>1440</v>
      </c>
      <c r="BQ879" s="35">
        <v>408</v>
      </c>
      <c r="BR879" s="35">
        <v>4258.5714285714284</v>
      </c>
      <c r="BS879" s="34">
        <v>106.47989036923363</v>
      </c>
      <c r="BT879" s="35">
        <v>19.19047619047619</v>
      </c>
      <c r="BU879" s="35">
        <v>59.666666666666664</v>
      </c>
      <c r="BV879" s="35">
        <v>153.76190476190476</v>
      </c>
      <c r="BW879" s="35">
        <v>59.19047619047619</v>
      </c>
      <c r="BX879" s="37"/>
      <c r="BY879" s="40">
        <v>0.96688759272776792</v>
      </c>
      <c r="CA879" s="38">
        <v>0.1068126170786954</v>
      </c>
      <c r="CB879" s="38">
        <v>0.10677204310102555</v>
      </c>
      <c r="CC879" s="36">
        <v>55.065839676629935</v>
      </c>
      <c r="CD879" s="36">
        <v>50.133917172647031</v>
      </c>
      <c r="CE879" s="35">
        <v>124.75361315580784</v>
      </c>
      <c r="CF879" s="36">
        <v>59.5388034290823</v>
      </c>
      <c r="CG879" s="42">
        <v>0.96688759272776792</v>
      </c>
      <c r="CH879" s="35">
        <v>3818.0076178337663</v>
      </c>
      <c r="CI879" s="42">
        <v>0.98502512312820578</v>
      </c>
      <c r="CJ879" s="42">
        <v>0.98640802894322199</v>
      </c>
      <c r="CK879" s="43">
        <v>0.84983109963417436</v>
      </c>
      <c r="CM879" s="39"/>
      <c r="CN879" s="35"/>
      <c r="CO879" s="42">
        <v>0.98441878353863776</v>
      </c>
      <c r="CQ879" s="37">
        <v>1.0411888338428892</v>
      </c>
    </row>
    <row r="880" spans="1:95" ht="11.25" customHeight="1">
      <c r="A880" s="33">
        <v>43850</v>
      </c>
      <c r="B880" s="34">
        <v>174.96595446268717</v>
      </c>
      <c r="C880" s="35">
        <v>151.17950042088825</v>
      </c>
      <c r="D880" s="35">
        <v>151.17950042088825</v>
      </c>
      <c r="E880" s="35">
        <v>135.98318084081012</v>
      </c>
      <c r="F880" s="34">
        <v>119.52190367380778</v>
      </c>
      <c r="G880" s="36">
        <v>13.961666703224182</v>
      </c>
      <c r="H880" s="34">
        <v>13.961666703224182</v>
      </c>
      <c r="I880" s="34">
        <v>3474.3064880371094</v>
      </c>
      <c r="J880" s="35">
        <v>1194.6039500414129</v>
      </c>
      <c r="K880" s="35">
        <v>338.47111917840033</v>
      </c>
      <c r="L880" s="34">
        <v>613.17176818847656</v>
      </c>
      <c r="M880" s="34">
        <v>54.970592180887856</v>
      </c>
      <c r="N880" s="35">
        <v>18.924302226207296</v>
      </c>
      <c r="O880" s="35">
        <v>59.476378425222933</v>
      </c>
      <c r="P880" s="35">
        <v>145.08631706758925</v>
      </c>
      <c r="Q880" s="34">
        <v>9154.1497802734375</v>
      </c>
      <c r="R880" s="34">
        <v>360.60557810465497</v>
      </c>
      <c r="U880" s="36">
        <v>23.951474472328464</v>
      </c>
      <c r="V880" s="38">
        <v>1.0411086843933286</v>
      </c>
      <c r="W880" s="36">
        <v>45.158564829327247</v>
      </c>
      <c r="X880" s="35">
        <v>4087.4782562255859</v>
      </c>
      <c r="Y880" s="34">
        <v>1941.2314188172961</v>
      </c>
      <c r="Z880" s="35">
        <v>2146.2468374082896</v>
      </c>
      <c r="AA880" s="34">
        <v>951.64288736687695</v>
      </c>
      <c r="AB880" s="34">
        <v>23.786454041798908</v>
      </c>
      <c r="AC880" s="34">
        <v>15.196319580078125</v>
      </c>
      <c r="AD880" s="34">
        <v>16.565726677576702</v>
      </c>
      <c r="AE880" s="39">
        <v>12.799328036157995</v>
      </c>
      <c r="AF880" s="39">
        <v>12.799328036157995</v>
      </c>
      <c r="AG880" s="39">
        <v>7.2529525538228636</v>
      </c>
      <c r="AH880" s="35">
        <v>3199.1991421131179</v>
      </c>
      <c r="AI880" s="35">
        <v>7140.515013147965</v>
      </c>
      <c r="AJ880" s="35">
        <v>11001.995111767288</v>
      </c>
      <c r="AK880" s="35">
        <v>2285.3419809162128</v>
      </c>
      <c r="AL880" s="35">
        <v>4653.5307237274401</v>
      </c>
      <c r="AM880" s="35">
        <v>8794.7623053723764</v>
      </c>
      <c r="AN880" s="38">
        <v>9.6716438989434078E-2</v>
      </c>
      <c r="AO880" s="38">
        <v>0.12494670666521483</v>
      </c>
      <c r="AP880" s="38">
        <v>0.1070434470131391</v>
      </c>
      <c r="AQ880" s="36">
        <v>22.293062427307561</v>
      </c>
      <c r="AR880" s="36">
        <v>12.675147157530116</v>
      </c>
      <c r="AS880" s="36">
        <v>15.12934946068715</v>
      </c>
      <c r="AT880" s="36">
        <v>18.247753408044421</v>
      </c>
      <c r="AU880" s="36">
        <v>87.718705951772264</v>
      </c>
      <c r="AV880" s="36">
        <v>247.72663069950346</v>
      </c>
      <c r="AW880" s="36">
        <v>137.77897234511352</v>
      </c>
      <c r="AX880" s="36">
        <v>106.64940220111392</v>
      </c>
      <c r="AY880" s="36">
        <v>70.542495612560842</v>
      </c>
      <c r="AZ880" s="40">
        <v>0.9917192689828328</v>
      </c>
      <c r="BA880" s="40">
        <v>0.98721908547375348</v>
      </c>
      <c r="BB880" s="40">
        <v>0.98350309968252791</v>
      </c>
      <c r="BC880" s="40">
        <v>0.99201530731049326</v>
      </c>
      <c r="BD880" s="40">
        <v>0.98115007482286265</v>
      </c>
      <c r="BE880" s="40">
        <v>0.97183248141360479</v>
      </c>
      <c r="BF880" s="36">
        <v>124.07404703259347</v>
      </c>
      <c r="BG880" s="36">
        <v>96.040946738621003</v>
      </c>
      <c r="BH880" s="36">
        <v>112.10401322863841</v>
      </c>
      <c r="BJ880" s="41"/>
      <c r="BK880" s="41"/>
      <c r="BL880" s="35">
        <v>30</v>
      </c>
      <c r="BM880" s="35">
        <v>30</v>
      </c>
      <c r="BN880" s="35">
        <v>17</v>
      </c>
      <c r="BO880" s="35">
        <v>2340</v>
      </c>
      <c r="BP880" s="35">
        <v>1440</v>
      </c>
      <c r="BQ880" s="35">
        <v>408</v>
      </c>
      <c r="BR880" s="35">
        <v>4188</v>
      </c>
      <c r="BS880" s="34">
        <v>105.49469534556071</v>
      </c>
      <c r="BT880" s="35">
        <v>21</v>
      </c>
      <c r="BU880" s="35">
        <v>66</v>
      </c>
      <c r="BV880" s="35">
        <v>161</v>
      </c>
      <c r="BW880" s="35">
        <v>61</v>
      </c>
      <c r="BX880" s="37"/>
      <c r="BY880" s="40">
        <v>0.96745025982338728</v>
      </c>
      <c r="CA880" s="38">
        <v>0.1074024459294767</v>
      </c>
      <c r="CB880" s="38">
        <v>0.10742919083441879</v>
      </c>
      <c r="CC880" s="36">
        <v>55.548500299453735</v>
      </c>
      <c r="CD880" s="36">
        <v>50.097559045524832</v>
      </c>
      <c r="CE880" s="35">
        <v>124.50211085634356</v>
      </c>
      <c r="CF880" s="36">
        <v>58.606238866771911</v>
      </c>
      <c r="CG880" s="42">
        <v>0.96745025982338728</v>
      </c>
      <c r="CH880" s="35">
        <v>3733.7744742367195</v>
      </c>
      <c r="CI880" s="42">
        <v>0.98527747389131604</v>
      </c>
      <c r="CJ880" s="42">
        <v>0.98530918077094931</v>
      </c>
      <c r="CK880" s="43">
        <v>0.84998776023956524</v>
      </c>
      <c r="CM880" s="39"/>
      <c r="CN880" s="35"/>
      <c r="CO880" s="42">
        <v>0.98466283430003509</v>
      </c>
      <c r="CQ880" s="37">
        <v>1.0411086843933286</v>
      </c>
    </row>
    <row r="881" spans="1:95" ht="11.25" customHeight="1">
      <c r="A881" s="33">
        <v>43849</v>
      </c>
      <c r="B881" s="34">
        <v>174.62652778625488</v>
      </c>
      <c r="C881" s="35">
        <v>150.8078542550405</v>
      </c>
      <c r="D881" s="35">
        <v>150.8078542550405</v>
      </c>
      <c r="E881" s="35">
        <v>135.58104753494263</v>
      </c>
      <c r="F881" s="34">
        <v>118.84609921773274</v>
      </c>
      <c r="G881" s="36">
        <v>13.990492701530457</v>
      </c>
      <c r="H881" s="34">
        <v>13.990492701530457</v>
      </c>
      <c r="I881" s="34">
        <v>3472.4362284342446</v>
      </c>
      <c r="J881" s="35">
        <v>1193.9608808369896</v>
      </c>
      <c r="K881" s="35">
        <v>338.28891623714708</v>
      </c>
      <c r="L881" s="34">
        <v>612.4969813028971</v>
      </c>
      <c r="M881" s="34">
        <v>48.007944107055664</v>
      </c>
      <c r="N881" s="35">
        <v>16.527325020461785</v>
      </c>
      <c r="O881" s="35">
        <v>51.9430214928799</v>
      </c>
      <c r="P881" s="35">
        <v>126.70949182354036</v>
      </c>
      <c r="Q881" s="34">
        <v>9088.4058837890625</v>
      </c>
      <c r="R881" s="34">
        <v>361.46384429931641</v>
      </c>
      <c r="U881" s="36">
        <v>23.953046798706055</v>
      </c>
      <c r="V881" s="38">
        <v>1.0410455695874992</v>
      </c>
      <c r="W881" s="36">
        <v>39.438721146521516</v>
      </c>
      <c r="X881" s="35">
        <v>4084.9332097371416</v>
      </c>
      <c r="Y881" s="34">
        <v>1940.1864313601081</v>
      </c>
      <c r="Z881" s="35">
        <v>2144.7467783770339</v>
      </c>
      <c r="AA881" s="34">
        <v>950.78589754004418</v>
      </c>
      <c r="AB881" s="34">
        <v>23.818673531214397</v>
      </c>
      <c r="AC881" s="34">
        <v>15.22680672009786</v>
      </c>
      <c r="AD881" s="34">
        <v>16.696632862091064</v>
      </c>
      <c r="AE881" s="39">
        <v>12.792438008967746</v>
      </c>
      <c r="AF881" s="39">
        <v>12.792438008967746</v>
      </c>
      <c r="AG881" s="39">
        <v>7.2490482050817224</v>
      </c>
      <c r="AH881" s="35">
        <v>3188.121260292286</v>
      </c>
      <c r="AI881" s="35">
        <v>7126.414983565598</v>
      </c>
      <c r="AJ881" s="35">
        <v>10992.430420480254</v>
      </c>
      <c r="AK881" s="35">
        <v>2276.5048042926542</v>
      </c>
      <c r="AL881" s="35">
        <v>4640.4191769595873</v>
      </c>
      <c r="AM881" s="35">
        <v>8781.9052228637302</v>
      </c>
      <c r="AN881" s="38">
        <v>9.690620646755746E-2</v>
      </c>
      <c r="AO881" s="38">
        <v>0.12532762299684599</v>
      </c>
      <c r="AP881" s="38">
        <v>0.10788995254601429</v>
      </c>
      <c r="AQ881" s="36">
        <v>22.345005275697364</v>
      </c>
      <c r="AR881" s="36">
        <v>12.715085042220656</v>
      </c>
      <c r="AS881" s="36">
        <v>15.271322922556955</v>
      </c>
      <c r="AT881" s="36">
        <v>15.988751210521455</v>
      </c>
      <c r="AU881" s="36">
        <v>76.778584992213766</v>
      </c>
      <c r="AV881" s="36">
        <v>216.53623013797647</v>
      </c>
      <c r="AW881" s="36">
        <v>137.42681092275629</v>
      </c>
      <c r="AX881" s="36">
        <v>106.26157741612758</v>
      </c>
      <c r="AY881" s="36">
        <v>69.947102019606263</v>
      </c>
      <c r="AZ881" s="40">
        <v>0.99274004386492076</v>
      </c>
      <c r="BA881" s="40">
        <v>0.98880639452772179</v>
      </c>
      <c r="BB881" s="40">
        <v>0.98557152592655506</v>
      </c>
      <c r="BC881" s="40">
        <v>0.99297662311962942</v>
      </c>
      <c r="BD881" s="40">
        <v>0.98345438589396583</v>
      </c>
      <c r="BE881" s="40">
        <v>0.9753429096941032</v>
      </c>
      <c r="BF881" s="36">
        <v>123.83107787856081</v>
      </c>
      <c r="BG881" s="36">
        <v>95.74904329193248</v>
      </c>
      <c r="BH881" s="36">
        <v>111.22444413794776</v>
      </c>
      <c r="BJ881" s="41"/>
      <c r="BK881" s="41"/>
      <c r="BL881" s="35">
        <v>30</v>
      </c>
      <c r="BM881" s="35">
        <v>30</v>
      </c>
      <c r="BN881" s="35">
        <v>17</v>
      </c>
      <c r="BO881" s="35">
        <v>2340</v>
      </c>
      <c r="BP881" s="35">
        <v>1440</v>
      </c>
      <c r="BQ881" s="35">
        <v>408</v>
      </c>
      <c r="BR881" s="35">
        <v>4188</v>
      </c>
      <c r="BS881" s="34">
        <v>104.943190574646</v>
      </c>
      <c r="BT881" s="35">
        <v>21</v>
      </c>
      <c r="BU881" s="35">
        <v>66</v>
      </c>
      <c r="BV881" s="35">
        <v>161</v>
      </c>
      <c r="BW881" s="35">
        <v>61</v>
      </c>
      <c r="BX881" s="37"/>
      <c r="BY881" s="40">
        <v>0.971453339584189</v>
      </c>
      <c r="CA881" s="38">
        <v>0.10775845912948288</v>
      </c>
      <c r="CB881" s="38">
        <v>0.10774866305833727</v>
      </c>
      <c r="CC881" s="36">
        <v>55.74211311340332</v>
      </c>
      <c r="CD881" s="36">
        <v>50.331413240474973</v>
      </c>
      <c r="CE881" s="35">
        <v>124.17651685575987</v>
      </c>
      <c r="CF881" s="36">
        <v>51.299431151008555</v>
      </c>
      <c r="CG881" s="42">
        <v>0.971453339584189</v>
      </c>
      <c r="CH881" s="35">
        <v>3723.0759760733094</v>
      </c>
      <c r="CI881" s="42">
        <v>0.98710530098886429</v>
      </c>
      <c r="CJ881" s="42">
        <v>0.98710811305933288</v>
      </c>
      <c r="CK881" s="43">
        <v>0.85005948693532984</v>
      </c>
      <c r="CM881" s="39"/>
      <c r="CN881" s="35"/>
      <c r="CO881" s="42">
        <v>0.98657501503098421</v>
      </c>
      <c r="CQ881" s="37">
        <v>1.0410455695874992</v>
      </c>
    </row>
    <row r="882" spans="1:95" ht="11.25" customHeight="1">
      <c r="A882" s="33">
        <v>43848</v>
      </c>
      <c r="B882" s="34">
        <v>174.83078956604004</v>
      </c>
      <c r="C882" s="35">
        <v>151.19522245724997</v>
      </c>
      <c r="D882" s="35">
        <v>151.19522245724997</v>
      </c>
      <c r="E882" s="35">
        <v>136.16109772523245</v>
      </c>
      <c r="F882" s="34">
        <v>119.44785658518474</v>
      </c>
      <c r="G882" s="36">
        <v>13.956785043080648</v>
      </c>
      <c r="H882" s="34">
        <v>13.956785043080648</v>
      </c>
      <c r="I882" s="34">
        <v>3462.2625935872397</v>
      </c>
      <c r="J882" s="35">
        <v>1190.462782895326</v>
      </c>
      <c r="K882" s="35">
        <v>337.29778848700903</v>
      </c>
      <c r="L882" s="34">
        <v>610.16186269124353</v>
      </c>
      <c r="M882" s="34">
        <v>57.51982593536377</v>
      </c>
      <c r="N882" s="35">
        <v>19.801907289223593</v>
      </c>
      <c r="O882" s="35">
        <v>62.234565766131297</v>
      </c>
      <c r="P882" s="35">
        <v>151.8146225507142</v>
      </c>
      <c r="Q882" s="34">
        <v>9530.894287109375</v>
      </c>
      <c r="R882" s="34">
        <v>360.49483871459961</v>
      </c>
      <c r="U882" s="36">
        <v>23.851556777954102</v>
      </c>
      <c r="V882" s="38">
        <v>1.0451287181346789</v>
      </c>
      <c r="W882" s="36">
        <v>47.252770716500393</v>
      </c>
      <c r="X882" s="35">
        <v>4072.4244562784834</v>
      </c>
      <c r="Y882" s="34">
        <v>1934.5020222049047</v>
      </c>
      <c r="Z882" s="35">
        <v>2137.9224340735782</v>
      </c>
      <c r="AA882" s="34">
        <v>947.45965117825256</v>
      </c>
      <c r="AB882" s="34">
        <v>23.635567108790081</v>
      </c>
      <c r="AC882" s="34">
        <v>15.034124732017517</v>
      </c>
      <c r="AD882" s="34">
        <v>16.57928454875946</v>
      </c>
      <c r="AE882" s="39">
        <v>12.754958388164207</v>
      </c>
      <c r="AF882" s="39">
        <v>12.754958388164207</v>
      </c>
      <c r="AG882" s="39">
        <v>7.2278097532930508</v>
      </c>
      <c r="AH882" s="35">
        <v>3325.1328510498834</v>
      </c>
      <c r="AI882" s="35">
        <v>7424.8947439945878</v>
      </c>
      <c r="AJ882" s="35">
        <v>11445.45713973583</v>
      </c>
      <c r="AK882" s="35">
        <v>2375.0945944247997</v>
      </c>
      <c r="AL882" s="35">
        <v>4837.6455973850734</v>
      </c>
      <c r="AM882" s="35">
        <v>9146.9881580274941</v>
      </c>
      <c r="AN882" s="38">
        <v>9.7105163570017083E-2</v>
      </c>
      <c r="AO882" s="38">
        <v>0.12594509864987458</v>
      </c>
      <c r="AP882" s="38">
        <v>0.10968188521763196</v>
      </c>
      <c r="AQ882" s="36">
        <v>22.276847668430605</v>
      </c>
      <c r="AR882" s="36">
        <v>12.616190613321129</v>
      </c>
      <c r="AS882" s="36">
        <v>15.246740199235107</v>
      </c>
      <c r="AT882" s="36">
        <v>18.379446398222129</v>
      </c>
      <c r="AU882" s="36">
        <v>88.32700182334537</v>
      </c>
      <c r="AV882" s="36">
        <v>249.32821145724421</v>
      </c>
      <c r="AW882" s="36">
        <v>137.27975753288649</v>
      </c>
      <c r="AX882" s="36">
        <v>105.84431989006586</v>
      </c>
      <c r="AY882" s="36">
        <v>68.871824434744042</v>
      </c>
      <c r="AZ882" s="40">
        <v>0.99166268689436388</v>
      </c>
      <c r="BA882" s="40">
        <v>0.98713536068045749</v>
      </c>
      <c r="BB882" s="40">
        <v>0.98340277477920646</v>
      </c>
      <c r="BC882" s="40">
        <v>0.99226159394183067</v>
      </c>
      <c r="BD882" s="40">
        <v>0.98174173778436991</v>
      </c>
      <c r="BE882" s="40">
        <v>0.97274204282877186</v>
      </c>
      <c r="BF882" s="36">
        <v>123.57736250912623</v>
      </c>
      <c r="BG882" s="36">
        <v>95.27961094666982</v>
      </c>
      <c r="BH882" s="36">
        <v>109.40730984145169</v>
      </c>
      <c r="BJ882" s="41"/>
      <c r="BK882" s="41"/>
      <c r="BL882" s="35">
        <v>30</v>
      </c>
      <c r="BM882" s="35">
        <v>30</v>
      </c>
      <c r="BN882" s="35">
        <v>17</v>
      </c>
      <c r="BO882" s="35">
        <v>2340</v>
      </c>
      <c r="BP882" s="35">
        <v>1440</v>
      </c>
      <c r="BQ882" s="35">
        <v>408</v>
      </c>
      <c r="BR882" s="35">
        <v>4188</v>
      </c>
      <c r="BS882" s="34">
        <v>105.54749647776286</v>
      </c>
      <c r="BT882" s="35">
        <v>21</v>
      </c>
      <c r="BU882" s="35">
        <v>66</v>
      </c>
      <c r="BV882" s="35">
        <v>161</v>
      </c>
      <c r="BW882" s="35">
        <v>61</v>
      </c>
      <c r="BX882" s="37"/>
      <c r="BY882" s="40">
        <v>0.96722552821764596</v>
      </c>
      <c r="CA882" s="38">
        <v>0.10834621825918986</v>
      </c>
      <c r="CB882" s="38">
        <v>0.1082467129843489</v>
      </c>
      <c r="CC882" s="36">
        <v>55.248976389567062</v>
      </c>
      <c r="CD882" s="36">
        <v>50.139778480986841</v>
      </c>
      <c r="CE882" s="35">
        <v>123.55006104859918</v>
      </c>
      <c r="CF882" s="36">
        <v>59.011990687681632</v>
      </c>
      <c r="CG882" s="42">
        <v>0.96722552821764596</v>
      </c>
      <c r="CH882" s="35">
        <v>3881.5430228423484</v>
      </c>
      <c r="CI882" s="42">
        <v>0.98518119582937314</v>
      </c>
      <c r="CJ882" s="42">
        <v>0.98577211179335378</v>
      </c>
      <c r="CK882" s="43">
        <v>0.85017233118945812</v>
      </c>
      <c r="CM882" s="39"/>
      <c r="CN882" s="35"/>
      <c r="CO882" s="42">
        <v>0.98455664965091438</v>
      </c>
      <c r="CQ882" s="37">
        <v>1.0451287181346789</v>
      </c>
    </row>
    <row r="883" spans="1:95" ht="11.25" customHeight="1">
      <c r="A883" s="33">
        <v>43847</v>
      </c>
      <c r="B883" s="34">
        <v>174.24217054578992</v>
      </c>
      <c r="C883" s="35">
        <v>150.43245453304712</v>
      </c>
      <c r="D883" s="35">
        <v>150.43245453304712</v>
      </c>
      <c r="E883" s="35">
        <v>135.31848949856226</v>
      </c>
      <c r="F883" s="34">
        <v>118.42044067382813</v>
      </c>
      <c r="G883" s="36">
        <v>13.997912883758545</v>
      </c>
      <c r="H883" s="34">
        <v>13.997912883758545</v>
      </c>
      <c r="I883" s="34">
        <v>3472.1356336805557</v>
      </c>
      <c r="J883" s="35">
        <v>1193.8575244746896</v>
      </c>
      <c r="K883" s="35">
        <v>338.25963193449542</v>
      </c>
      <c r="L883" s="34">
        <v>613.3620978461372</v>
      </c>
      <c r="M883" s="34">
        <v>62.873984230889214</v>
      </c>
      <c r="N883" s="35">
        <v>21.645142112273337</v>
      </c>
      <c r="O883" s="35">
        <v>68.0275894957162</v>
      </c>
      <c r="P883" s="35">
        <v>165.94608952742891</v>
      </c>
      <c r="Q883" s="34">
        <v>9670.6039496527774</v>
      </c>
      <c r="R883" s="34">
        <v>359.62647501627606</v>
      </c>
      <c r="U883" s="36">
        <v>23.857103100529418</v>
      </c>
      <c r="V883" s="38">
        <v>1.044905093017902</v>
      </c>
      <c r="W883" s="36">
        <v>51.651233510922147</v>
      </c>
      <c r="X883" s="35">
        <v>4085.4977315266929</v>
      </c>
      <c r="Y883" s="34">
        <v>1940.0184772713706</v>
      </c>
      <c r="Z883" s="35">
        <v>2145.4792542553223</v>
      </c>
      <c r="AA883" s="34">
        <v>951.62172978063268</v>
      </c>
      <c r="AB883" s="34">
        <v>23.809716012742783</v>
      </c>
      <c r="AC883" s="34">
        <v>15.113965034484863</v>
      </c>
      <c r="AD883" s="34">
        <v>16.736455175611709</v>
      </c>
      <c r="AE883" s="39">
        <v>12.791330619371674</v>
      </c>
      <c r="AF883" s="39">
        <v>12.791330619371676</v>
      </c>
      <c r="AG883" s="39">
        <v>7.2484206843106165</v>
      </c>
      <c r="AH883" s="35">
        <v>3368.1620556481248</v>
      </c>
      <c r="AI883" s="35">
        <v>7508.3474264703491</v>
      </c>
      <c r="AJ883" s="35">
        <v>11557.567263286357</v>
      </c>
      <c r="AK883" s="35">
        <v>2406.8187351507449</v>
      </c>
      <c r="AL883" s="35">
        <v>4896.6759416737041</v>
      </c>
      <c r="AM883" s="35">
        <v>9243.6622782512259</v>
      </c>
      <c r="AN883" s="38">
        <v>9.7979477145897234E-2</v>
      </c>
      <c r="AO883" s="38">
        <v>0.12761554040870865</v>
      </c>
      <c r="AP883" s="38">
        <v>0.11223441333553945</v>
      </c>
      <c r="AQ883" s="36">
        <v>22.329628172373777</v>
      </c>
      <c r="AR883" s="36">
        <v>12.611271837411159</v>
      </c>
      <c r="AS883" s="36">
        <v>15.282796070394028</v>
      </c>
      <c r="AT883" s="36">
        <v>19.877745010058689</v>
      </c>
      <c r="AU883" s="36">
        <v>95.636425548547209</v>
      </c>
      <c r="AV883" s="36">
        <v>270.39747388120367</v>
      </c>
      <c r="AW883" s="36">
        <v>136.41353169046761</v>
      </c>
      <c r="AX883" s="36">
        <v>104.73431737115621</v>
      </c>
      <c r="AY883" s="36">
        <v>67.482971258817656</v>
      </c>
      <c r="AZ883" s="40">
        <v>0.99100674188872073</v>
      </c>
      <c r="BA883" s="40">
        <v>0.98610739401462955</v>
      </c>
      <c r="BB883" s="40">
        <v>0.982047581950514</v>
      </c>
      <c r="BC883" s="40">
        <v>0.99174107101637887</v>
      </c>
      <c r="BD883" s="40">
        <v>0.98046911278432325</v>
      </c>
      <c r="BE883" s="40">
        <v>0.97074779824903357</v>
      </c>
      <c r="BF883" s="36">
        <v>122.47462784610792</v>
      </c>
      <c r="BG883" s="36">
        <v>94.032434933614908</v>
      </c>
      <c r="BH883" s="36">
        <v>106.91907805607208</v>
      </c>
      <c r="BJ883" s="41"/>
      <c r="BK883" s="41"/>
      <c r="BL883" s="35">
        <v>30</v>
      </c>
      <c r="BM883" s="35">
        <v>30</v>
      </c>
      <c r="BN883" s="35">
        <v>17</v>
      </c>
      <c r="BO883" s="35">
        <v>2340</v>
      </c>
      <c r="BP883" s="35">
        <v>1440</v>
      </c>
      <c r="BQ883" s="35">
        <v>408</v>
      </c>
      <c r="BR883" s="35">
        <v>4188</v>
      </c>
      <c r="BS883" s="34">
        <v>104.38324822319879</v>
      </c>
      <c r="BT883" s="35">
        <v>21</v>
      </c>
      <c r="BU883" s="35">
        <v>66</v>
      </c>
      <c r="BV883" s="35">
        <v>161</v>
      </c>
      <c r="BW883" s="35">
        <v>61</v>
      </c>
      <c r="BX883" s="37"/>
      <c r="BY883" s="40">
        <v>0.96465871901880829</v>
      </c>
      <c r="CA883" s="38">
        <v>0.10974380718033964</v>
      </c>
      <c r="CB883" s="38">
        <v>0.10955826058998092</v>
      </c>
      <c r="CC883" s="36">
        <v>55.660136222839355</v>
      </c>
      <c r="CD883" s="36">
        <v>50.223696080178968</v>
      </c>
      <c r="CE883" s="35">
        <v>122.51248360475711</v>
      </c>
      <c r="CF883" s="36">
        <v>63.894225845537072</v>
      </c>
      <c r="CG883" s="42">
        <v>0.96465871901880829</v>
      </c>
      <c r="CH883" s="35">
        <v>3928.9836212486575</v>
      </c>
      <c r="CI883" s="42">
        <v>0.98399739212684545</v>
      </c>
      <c r="CJ883" s="42">
        <v>0.98477512073934592</v>
      </c>
      <c r="CK883" s="43">
        <v>0.84986845222970364</v>
      </c>
      <c r="CM883" s="39"/>
      <c r="CN883" s="35"/>
      <c r="CO883" s="42">
        <v>0.98327897595865699</v>
      </c>
      <c r="CQ883" s="37">
        <v>1.044905093017902</v>
      </c>
    </row>
    <row r="884" spans="1:95" ht="11.25" customHeight="1">
      <c r="A884" s="33">
        <v>43846</v>
      </c>
      <c r="B884" s="34">
        <v>170.7218116760254</v>
      </c>
      <c r="C884" s="35">
        <v>146.93612165451052</v>
      </c>
      <c r="D884" s="35">
        <v>146.93612165451052</v>
      </c>
      <c r="E884" s="35">
        <v>131.75387020111086</v>
      </c>
      <c r="F884" s="34">
        <v>115.27532386779785</v>
      </c>
      <c r="G884" s="36">
        <v>13.824559926986694</v>
      </c>
      <c r="H884" s="34">
        <v>13.824559926986694</v>
      </c>
      <c r="I884" s="34">
        <v>3467.1481567382812</v>
      </c>
      <c r="J884" s="35">
        <v>1200.189749997679</v>
      </c>
      <c r="K884" s="35">
        <v>147.62333986970083</v>
      </c>
      <c r="L884" s="34">
        <v>612.49315490722654</v>
      </c>
      <c r="M884" s="34">
        <v>66.358139801025388</v>
      </c>
      <c r="N884" s="35">
        <v>24.444239686463803</v>
      </c>
      <c r="O884" s="35">
        <v>79.045231594815021</v>
      </c>
      <c r="P884" s="35">
        <v>337.37036241181971</v>
      </c>
      <c r="Q884" s="34">
        <v>9556.280029296875</v>
      </c>
      <c r="R884" s="34">
        <v>352.44470367431643</v>
      </c>
      <c r="U884" s="36">
        <v>23.871690079017917</v>
      </c>
      <c r="V884" s="38">
        <v>1.0443172211496099</v>
      </c>
      <c r="W884" s="36">
        <v>56.668634245480618</v>
      </c>
      <c r="X884" s="35">
        <v>4079.6413116455078</v>
      </c>
      <c r="Y884" s="34">
        <v>2119.3350668709013</v>
      </c>
      <c r="Z884" s="35">
        <v>1960.3062447746065</v>
      </c>
      <c r="AA884" s="34">
        <v>760.11649477692731</v>
      </c>
      <c r="AB884" s="34">
        <v>23.785690021514892</v>
      </c>
      <c r="AC884" s="34">
        <v>15.182251453399658</v>
      </c>
      <c r="AD884" s="34">
        <v>16.710379981994627</v>
      </c>
      <c r="AE884" s="39">
        <v>13.973637803544404</v>
      </c>
      <c r="AF884" s="39">
        <v>12.859175892832274</v>
      </c>
      <c r="AG884" s="39">
        <v>3.1633572829221608</v>
      </c>
      <c r="AH884" s="35">
        <v>3629.7533431873871</v>
      </c>
      <c r="AI884" s="35">
        <v>9236.1617161798149</v>
      </c>
      <c r="AJ884" s="35">
        <v>11380.951890440338</v>
      </c>
      <c r="AK884" s="35">
        <v>2470.6779882293413</v>
      </c>
      <c r="AL884" s="35">
        <v>5584.8688953998389</v>
      </c>
      <c r="AM884" s="35">
        <v>10234.021183775265</v>
      </c>
      <c r="AN884" s="38">
        <v>0.10990852389120666</v>
      </c>
      <c r="AO884" s="38">
        <v>0.13704335396615447</v>
      </c>
      <c r="AP884" s="38">
        <v>5.4870038267431795E-2</v>
      </c>
      <c r="AQ884" s="36">
        <v>23.373701844286192</v>
      </c>
      <c r="AR884" s="36">
        <v>15.388458181957986</v>
      </c>
      <c r="AS884" s="36">
        <v>18.576755889055512</v>
      </c>
      <c r="AT884" s="36">
        <v>23.875902468507679</v>
      </c>
      <c r="AU884" s="36">
        <v>97.893829292745437</v>
      </c>
      <c r="AV884" s="36">
        <v>216.57121930156299</v>
      </c>
      <c r="AW884" s="36">
        <v>132.77323799556689</v>
      </c>
      <c r="AX884" s="36">
        <v>97.991317681798876</v>
      </c>
      <c r="AY884" s="36">
        <v>60.206783000650432</v>
      </c>
      <c r="AZ884" s="40">
        <v>0.99010626240937927</v>
      </c>
      <c r="BA884" s="40">
        <v>0.98584653765822094</v>
      </c>
      <c r="BB884" s="40">
        <v>0.96703442797766759</v>
      </c>
      <c r="BC884" s="40">
        <v>0.99033629530750023</v>
      </c>
      <c r="BD884" s="40">
        <v>0.98247159761021807</v>
      </c>
      <c r="BE884" s="40">
        <v>0.9788381110989971</v>
      </c>
      <c r="BF884" s="36">
        <v>109.1817047045254</v>
      </c>
      <c r="BG884" s="36">
        <v>87.56353119439585</v>
      </c>
      <c r="BH884" s="36">
        <v>218.6985899574745</v>
      </c>
      <c r="BJ884" s="41"/>
      <c r="BK884" s="41"/>
      <c r="BL884" s="35">
        <v>32.6</v>
      </c>
      <c r="BM884" s="35">
        <v>30</v>
      </c>
      <c r="BN884" s="35">
        <v>7.3800000309944149</v>
      </c>
      <c r="BO884" s="35">
        <v>2542.8000000000002</v>
      </c>
      <c r="BP884" s="35">
        <v>1440</v>
      </c>
      <c r="BQ884" s="35">
        <v>177.12000074386594</v>
      </c>
      <c r="BR884" s="35">
        <v>4159.9200007438658</v>
      </c>
      <c r="BS884" s="34">
        <v>101.38494720458985</v>
      </c>
      <c r="BT884" s="35">
        <v>18.399999999999999</v>
      </c>
      <c r="BU884" s="35">
        <v>59.5</v>
      </c>
      <c r="BV884" s="35">
        <v>253.95</v>
      </c>
      <c r="BW884" s="35">
        <v>49.95</v>
      </c>
      <c r="BX884" s="37"/>
      <c r="BY884" s="40">
        <v>0.96222846629768277</v>
      </c>
      <c r="CA884" s="38">
        <v>0.10978551181538597</v>
      </c>
      <c r="CB884" s="38">
        <v>0.11695811587568151</v>
      </c>
      <c r="CC884" s="36">
        <v>55.678321456909181</v>
      </c>
      <c r="CD884" s="36">
        <v>57.338915915299687</v>
      </c>
      <c r="CE884" s="35">
        <v>119.45857427726398</v>
      </c>
      <c r="CF884" s="36">
        <v>68.1632740030837</v>
      </c>
      <c r="CG884" s="42">
        <v>0.96222846629768277</v>
      </c>
      <c r="CH884" s="35">
        <v>3879.2335032026394</v>
      </c>
      <c r="CI884" s="42">
        <v>0.98289400734803889</v>
      </c>
      <c r="CJ884" s="42">
        <v>0.98597988257100944</v>
      </c>
      <c r="CK884" s="43">
        <v>0.84986592984073395</v>
      </c>
      <c r="CM884" s="39"/>
      <c r="CN884" s="35"/>
      <c r="CO884" s="42">
        <v>0.98216177239399449</v>
      </c>
      <c r="CQ884" s="37">
        <v>1.0443172211496099</v>
      </c>
    </row>
    <row r="885" spans="1:95" ht="11.25" customHeight="1">
      <c r="A885" s="33">
        <v>43845</v>
      </c>
      <c r="B885" s="34">
        <v>170.24867502848306</v>
      </c>
      <c r="C885" s="35">
        <v>146.32704385121662</v>
      </c>
      <c r="D885" s="35">
        <v>146.32704385121662</v>
      </c>
      <c r="E885" s="35">
        <v>131.02529287338254</v>
      </c>
      <c r="F885" s="34">
        <v>114.53650792439778</v>
      </c>
      <c r="G885" s="36">
        <v>13.861108462015787</v>
      </c>
      <c r="H885" s="34">
        <v>13.861108462015787</v>
      </c>
      <c r="I885" s="34">
        <v>3473.4847005208335</v>
      </c>
      <c r="J885" s="35">
        <v>1206.7694381801202</v>
      </c>
      <c r="K885" s="35">
        <v>44.248213692325251</v>
      </c>
      <c r="L885" s="34">
        <v>615.26780192057288</v>
      </c>
      <c r="M885" s="34">
        <v>76.580638885498047</v>
      </c>
      <c r="N885" s="35">
        <v>29.587974114851516</v>
      </c>
      <c r="O885" s="35">
        <v>97.466267672452062</v>
      </c>
      <c r="P885" s="35">
        <v>529.10259593616831</v>
      </c>
      <c r="Q885" s="34">
        <v>9925.7159830729161</v>
      </c>
      <c r="R885" s="34">
        <v>352.54664103190106</v>
      </c>
      <c r="U885" s="36">
        <v>23.874930452417441</v>
      </c>
      <c r="V885" s="38">
        <v>1.0441866831477973</v>
      </c>
      <c r="W885" s="36">
        <v>59.533717043940797</v>
      </c>
      <c r="X885" s="35">
        <v>4088.7525024414063</v>
      </c>
      <c r="Y885" s="34">
        <v>2222.4670486483878</v>
      </c>
      <c r="Z885" s="35">
        <v>1866.2854537930182</v>
      </c>
      <c r="AA885" s="34">
        <v>659.51601561289817</v>
      </c>
      <c r="AB885" s="34">
        <v>23.921631177266438</v>
      </c>
      <c r="AC885" s="34">
        <v>15.301750977834066</v>
      </c>
      <c r="AD885" s="34">
        <v>16.858024279276531</v>
      </c>
      <c r="AE885" s="39">
        <v>14.653628892187172</v>
      </c>
      <c r="AF885" s="39">
        <v>12.92967255192986</v>
      </c>
      <c r="AG885" s="39">
        <v>0.94817600769268395</v>
      </c>
      <c r="AH885" s="35">
        <v>3805.4179138432905</v>
      </c>
      <c r="AI885" s="35">
        <v>10590.154931473227</v>
      </c>
      <c r="AJ885" s="35">
        <v>11313.715618905369</v>
      </c>
      <c r="AK885" s="35">
        <v>2519.3035844501587</v>
      </c>
      <c r="AL885" s="35">
        <v>6079.3768293151534</v>
      </c>
      <c r="AM885" s="35">
        <v>10943.966297300905</v>
      </c>
      <c r="AN885" s="38">
        <v>0.11593677810324525</v>
      </c>
      <c r="AO885" s="38">
        <v>0.14225720203032158</v>
      </c>
      <c r="AP885" s="38">
        <v>1.741691467714215E-2</v>
      </c>
      <c r="AQ885" s="36">
        <v>24.011842495227199</v>
      </c>
      <c r="AR885" s="36">
        <v>17.336276928716941</v>
      </c>
      <c r="AS885" s="36">
        <v>20.93900220214859</v>
      </c>
      <c r="AT885" s="36">
        <v>29.717724429490801</v>
      </c>
      <c r="AU885" s="36">
        <v>111.48283267388351</v>
      </c>
      <c r="AV885" s="36">
        <v>95.190081262146137</v>
      </c>
      <c r="AW885" s="36">
        <v>131.97817292615753</v>
      </c>
      <c r="AX885" s="36">
        <v>94.905507092070266</v>
      </c>
      <c r="AY885" s="36">
        <v>56.845473430050696</v>
      </c>
      <c r="AZ885" s="40">
        <v>0.98825549477344588</v>
      </c>
      <c r="BA885" s="40">
        <v>0.98396772063832871</v>
      </c>
      <c r="BB885" s="40">
        <v>0.9516534881812766</v>
      </c>
      <c r="BC885" s="40">
        <v>0.98820399232037104</v>
      </c>
      <c r="BD885" s="40">
        <v>0.98166212824046273</v>
      </c>
      <c r="BE885" s="40">
        <v>0.99130204912220699</v>
      </c>
      <c r="BF885" s="36">
        <v>103.50468760925574</v>
      </c>
      <c r="BG885" s="36">
        <v>84.354252921706177</v>
      </c>
      <c r="BH885" s="36">
        <v>688.98540427190153</v>
      </c>
      <c r="BJ885" s="41"/>
      <c r="BK885" s="41"/>
      <c r="BL885" s="35">
        <v>34</v>
      </c>
      <c r="BM885" s="35">
        <v>30</v>
      </c>
      <c r="BN885" s="35">
        <v>2.2000000476837158</v>
      </c>
      <c r="BO885" s="35">
        <v>2652</v>
      </c>
      <c r="BP885" s="35">
        <v>1440</v>
      </c>
      <c r="BQ885" s="35">
        <v>52.80000114440918</v>
      </c>
      <c r="BR885" s="35">
        <v>4144.8000011444092</v>
      </c>
      <c r="BS885" s="34">
        <v>100.5897216796875</v>
      </c>
      <c r="BT885" s="35">
        <v>17</v>
      </c>
      <c r="BU885" s="35">
        <v>56</v>
      </c>
      <c r="BV885" s="35">
        <v>304</v>
      </c>
      <c r="BW885" s="35">
        <v>44</v>
      </c>
      <c r="BX885" s="37"/>
      <c r="BY885" s="40">
        <v>0.9563155680852008</v>
      </c>
      <c r="CA885" s="38">
        <v>0.10859613561173317</v>
      </c>
      <c r="CB885" s="38">
        <v>0.12382607590876446</v>
      </c>
      <c r="CC885" s="36">
        <v>56.08140643437703</v>
      </c>
      <c r="CD885" s="36">
        <v>62.287121626092727</v>
      </c>
      <c r="CE885" s="35">
        <v>118.91765839607233</v>
      </c>
      <c r="CF885" s="36">
        <v>79.119143673710539</v>
      </c>
      <c r="CG885" s="42">
        <v>0.9563155680852008</v>
      </c>
      <c r="CH885" s="35">
        <v>3863.4764448890437</v>
      </c>
      <c r="CI885" s="42">
        <v>0.98017830832466812</v>
      </c>
      <c r="CJ885" s="42">
        <v>0.9866062849030941</v>
      </c>
      <c r="CK885" s="43">
        <v>0.84952187701427406</v>
      </c>
      <c r="CM885" s="39"/>
      <c r="CN885" s="35"/>
      <c r="CO885" s="42">
        <v>0.9792946375671443</v>
      </c>
      <c r="CQ885" s="37">
        <v>1.0441866831477973</v>
      </c>
    </row>
    <row r="886" spans="1:95" ht="11.25" customHeight="1">
      <c r="A886" s="33">
        <v>43844</v>
      </c>
      <c r="B886" s="34"/>
      <c r="F886" s="34"/>
      <c r="H886" s="34"/>
      <c r="I886" s="34"/>
      <c r="J886" s="35"/>
      <c r="K886" s="35"/>
      <c r="L886" s="34"/>
      <c r="M886" s="34"/>
      <c r="N886" s="35"/>
      <c r="O886" s="35"/>
      <c r="P886" s="35"/>
      <c r="Q886" s="34"/>
      <c r="R886" s="34"/>
      <c r="U886" s="36"/>
      <c r="V886" s="38"/>
      <c r="W886" s="36"/>
      <c r="X886" s="35"/>
      <c r="Y886" s="34"/>
      <c r="Z886" s="35"/>
      <c r="AA886" s="34"/>
      <c r="AB886" s="34"/>
      <c r="AC886" s="34"/>
      <c r="AD886" s="34"/>
      <c r="AE886" s="39"/>
      <c r="AF886" s="39"/>
      <c r="AG886" s="39"/>
      <c r="AH886" s="35"/>
      <c r="AI886" s="35"/>
      <c r="AJ886" s="35"/>
      <c r="AK886" s="35"/>
      <c r="AL886" s="35"/>
      <c r="AM886" s="35"/>
      <c r="AN886" s="38"/>
      <c r="AO886" s="38"/>
      <c r="AP886" s="38"/>
      <c r="AQ886" s="36"/>
      <c r="AR886" s="36"/>
      <c r="AS886" s="36"/>
      <c r="AT886" s="36"/>
      <c r="AU886" s="36"/>
      <c r="AV886" s="36"/>
      <c r="AW886" s="36"/>
      <c r="AX886" s="36"/>
      <c r="AY886" s="36"/>
      <c r="AZ886" s="40"/>
      <c r="BA886" s="40"/>
      <c r="BB886" s="40"/>
      <c r="BC886" s="40"/>
      <c r="BD886" s="40"/>
      <c r="BE886" s="40"/>
      <c r="BF886" s="36"/>
      <c r="BG886" s="36"/>
      <c r="BH886" s="36"/>
      <c r="BJ886" s="41"/>
      <c r="BK886" s="41"/>
      <c r="BL886" s="35"/>
      <c r="BM886" s="35"/>
      <c r="BN886" s="35"/>
      <c r="BO886" s="35"/>
      <c r="BP886" s="35"/>
      <c r="BQ886" s="35"/>
      <c r="BR886" s="35"/>
      <c r="BS886" s="34"/>
      <c r="BT886" s="35"/>
      <c r="BU886" s="35"/>
      <c r="BV886" s="35"/>
      <c r="BW886" s="35"/>
      <c r="BX886" s="37"/>
      <c r="BY886" s="40"/>
      <c r="CA886" s="38"/>
      <c r="CB886" s="38"/>
      <c r="CC886" s="36"/>
      <c r="CD886" s="36"/>
      <c r="CE886" s="35"/>
      <c r="CF886" s="36"/>
      <c r="CG886" s="42"/>
      <c r="CH886" s="35"/>
      <c r="CI886" s="42"/>
      <c r="CJ886" s="42"/>
      <c r="CK886" s="43"/>
      <c r="CM886" s="39"/>
      <c r="CN886" s="35"/>
      <c r="CO886" s="42"/>
    </row>
    <row r="887" spans="1:95" ht="11.25" customHeight="1">
      <c r="A887" s="33">
        <v>43843</v>
      </c>
      <c r="B887" s="34">
        <v>190.81829923741958</v>
      </c>
      <c r="C887" s="35">
        <v>168.14090010699104</v>
      </c>
      <c r="D887" s="35">
        <v>168.14090010699104</v>
      </c>
      <c r="E887" s="35">
        <v>156.46101076462691</v>
      </c>
      <c r="F887" s="34">
        <v>144.05774284811582</v>
      </c>
      <c r="G887" s="36">
        <v>13.860956528607536</v>
      </c>
      <c r="H887" s="34">
        <v>13.860956528607536</v>
      </c>
      <c r="I887" s="34">
        <v>3476.6027688419117</v>
      </c>
      <c r="J887" s="35">
        <v>1207.8527276949612</v>
      </c>
      <c r="K887" s="35">
        <v>44.28793430873035</v>
      </c>
      <c r="L887" s="34">
        <v>613.32716279871329</v>
      </c>
      <c r="M887" s="34">
        <v>42.202389436609607</v>
      </c>
      <c r="N887" s="35">
        <v>16.305468645962801</v>
      </c>
      <c r="O887" s="35">
        <v>53.712132010230405</v>
      </c>
      <c r="P887" s="35">
        <v>291.58014519839367</v>
      </c>
      <c r="Q887" s="34">
        <v>8947.1025390625</v>
      </c>
      <c r="R887" s="34">
        <v>399.484427059398</v>
      </c>
      <c r="U887" s="36">
        <v>23.821917993051038</v>
      </c>
      <c r="V887" s="38">
        <v>1.0463246933120935</v>
      </c>
      <c r="W887" s="36">
        <v>32.808098076250097</v>
      </c>
      <c r="X887" s="35">
        <v>4089.929931640625</v>
      </c>
      <c r="Y887" s="34">
        <v>2224.4621068382203</v>
      </c>
      <c r="Z887" s="35">
        <v>1865.4678248024049</v>
      </c>
      <c r="AA887" s="34">
        <v>657.6150971074436</v>
      </c>
      <c r="AB887" s="34">
        <v>22.67739913042854</v>
      </c>
      <c r="AC887" s="34">
        <v>11.679889342364143</v>
      </c>
      <c r="AD887" s="34">
        <v>12.459332914913402</v>
      </c>
      <c r="AE887" s="39">
        <v>14.666783122010242</v>
      </c>
      <c r="AF887" s="39">
        <v>12.941279225303157</v>
      </c>
      <c r="AG887" s="39">
        <v>0.9490271637585076</v>
      </c>
      <c r="AH887" s="35">
        <v>3648.7441534956229</v>
      </c>
      <c r="AI887" s="35">
        <v>10251.80003284142</v>
      </c>
      <c r="AJ887" s="35">
        <v>10971.020688374678</v>
      </c>
      <c r="AK887" s="35">
        <v>2409.2822434369646</v>
      </c>
      <c r="AL887" s="35">
        <v>5852.3248678049795</v>
      </c>
      <c r="AM887" s="35">
        <v>10603.283931798755</v>
      </c>
      <c r="AN887" s="38">
        <v>9.9875313334063645E-2</v>
      </c>
      <c r="AO887" s="38">
        <v>0.1133623059529244</v>
      </c>
      <c r="AP887" s="38">
        <v>1.1704287019727578E-2</v>
      </c>
      <c r="AQ887" s="36">
        <v>22.76085547204006</v>
      </c>
      <c r="AR887" s="36">
        <v>13.254244124371514</v>
      </c>
      <c r="AS887" s="36">
        <v>15.545696323544414</v>
      </c>
      <c r="AT887" s="36">
        <v>17.175304188500434</v>
      </c>
      <c r="AU887" s="36">
        <v>64.00806441890002</v>
      </c>
      <c r="AV887" s="36">
        <v>54.30278643895975</v>
      </c>
      <c r="AW887" s="36">
        <v>153.65375926964276</v>
      </c>
      <c r="AX887" s="36">
        <v>119.4469352282277</v>
      </c>
      <c r="AY887" s="36">
        <v>84.839901344762026</v>
      </c>
      <c r="AZ887" s="40">
        <v>0.99323222976868741</v>
      </c>
      <c r="BA887" s="40">
        <v>0.99082208639754199</v>
      </c>
      <c r="BB887" s="40">
        <v>0.97250095846967199</v>
      </c>
      <c r="BC887" s="40">
        <v>0.99287119463263929</v>
      </c>
      <c r="BD887" s="40">
        <v>0.98906279711657441</v>
      </c>
      <c r="BE887" s="40">
        <v>0.99487868222823794</v>
      </c>
      <c r="BF887" s="36">
        <v>120.14981079320688</v>
      </c>
      <c r="BG887" s="36">
        <v>105.85529201375985</v>
      </c>
      <c r="BH887" s="36">
        <v>1025.2653561702646</v>
      </c>
      <c r="BJ887" s="41"/>
      <c r="BK887" s="41"/>
      <c r="BL887" s="35">
        <v>34</v>
      </c>
      <c r="BM887" s="35">
        <v>30</v>
      </c>
      <c r="BN887" s="35">
        <v>2.2000000476837158</v>
      </c>
      <c r="BO887" s="35">
        <v>2652</v>
      </c>
      <c r="BP887" s="35">
        <v>1440</v>
      </c>
      <c r="BQ887" s="35">
        <v>52.80000114440918</v>
      </c>
      <c r="BR887" s="35">
        <v>4144.8000011444092</v>
      </c>
      <c r="BS887" s="34">
        <v>130.19201121610755</v>
      </c>
      <c r="BT887" s="35">
        <v>17</v>
      </c>
      <c r="BU887" s="35">
        <v>56</v>
      </c>
      <c r="BV887" s="35">
        <v>304</v>
      </c>
      <c r="BW887" s="35">
        <v>44</v>
      </c>
      <c r="BX887" s="37"/>
      <c r="BY887" s="40">
        <v>0.9747760195191647</v>
      </c>
      <c r="CA887" s="38">
        <v>9.0083786761805312E-2</v>
      </c>
      <c r="CB887" s="38">
        <v>0.1034378106986607</v>
      </c>
      <c r="CC887" s="36">
        <v>46.816621387706085</v>
      </c>
      <c r="CD887" s="36">
        <v>51.560795919955986</v>
      </c>
      <c r="CE887" s="35">
        <v>142.84581967991809</v>
      </c>
      <c r="CF887" s="36">
        <v>45.540591838566193</v>
      </c>
      <c r="CG887" s="42">
        <v>0.9747760195191647</v>
      </c>
      <c r="CH887" s="35">
        <v>3709.8575850998545</v>
      </c>
      <c r="CI887" s="42">
        <v>0.98862425619621896</v>
      </c>
      <c r="CJ887" s="42">
        <v>0.9919737054427944</v>
      </c>
      <c r="CK887" s="43">
        <v>0.85003968942013519</v>
      </c>
      <c r="CM887" s="39"/>
      <c r="CN887" s="35"/>
      <c r="CO887" s="42">
        <v>0.98808209472902087</v>
      </c>
      <c r="CQ887" s="37">
        <v>1.0463246933120935</v>
      </c>
    </row>
    <row r="888" spans="1:95" ht="11.25" customHeight="1">
      <c r="A888" s="33">
        <v>43842</v>
      </c>
      <c r="B888" s="34">
        <v>194.31114474209872</v>
      </c>
      <c r="C888" s="35">
        <v>171.67300224304199</v>
      </c>
      <c r="D888" s="35">
        <v>171.67300224304199</v>
      </c>
      <c r="E888" s="35">
        <v>159.99684593894264</v>
      </c>
      <c r="F888" s="34">
        <v>147.72226229580966</v>
      </c>
      <c r="G888" s="36">
        <v>13.841318997469815</v>
      </c>
      <c r="H888" s="34">
        <v>13.841318997469815</v>
      </c>
      <c r="I888" s="34">
        <v>3470.6036265980115</v>
      </c>
      <c r="J888" s="35">
        <v>1215.9779129686465</v>
      </c>
      <c r="K888" s="35">
        <v>81.065194197909761</v>
      </c>
      <c r="L888" s="34">
        <v>612.31802645596588</v>
      </c>
      <c r="M888" s="34">
        <v>44.680523612282492</v>
      </c>
      <c r="N888" s="35">
        <v>17.483683152632281</v>
      </c>
      <c r="O888" s="35">
        <v>54.393680919300429</v>
      </c>
      <c r="P888" s="35">
        <v>293.33735067194158</v>
      </c>
      <c r="Q888" s="34">
        <v>9219.2428977272721</v>
      </c>
      <c r="R888" s="34">
        <v>407.00861982865769</v>
      </c>
      <c r="U888" s="36">
        <v>23.835537345321086</v>
      </c>
      <c r="V888" s="38">
        <v>1.0457749298597565</v>
      </c>
      <c r="W888" s="36">
        <v>36.85895051658747</v>
      </c>
      <c r="X888" s="35">
        <v>4082.9216530539775</v>
      </c>
      <c r="Y888" s="34">
        <v>2173.5605194314553</v>
      </c>
      <c r="Z888" s="35">
        <v>1909.3611336225219</v>
      </c>
      <c r="AA888" s="34">
        <v>693.3832206538757</v>
      </c>
      <c r="AB888" s="34">
        <v>22.63814249905673</v>
      </c>
      <c r="AC888" s="34">
        <v>11.676156304099344</v>
      </c>
      <c r="AD888" s="34">
        <v>12.251441782171076</v>
      </c>
      <c r="AE888" s="39">
        <v>14.331168259987619</v>
      </c>
      <c r="AF888" s="39">
        <v>13.028334781806926</v>
      </c>
      <c r="AG888" s="39">
        <v>1.7371113042409234</v>
      </c>
      <c r="AH888" s="35">
        <v>3606.1068342190492</v>
      </c>
      <c r="AI888" s="35">
        <v>9834.7039778591716</v>
      </c>
      <c r="AJ888" s="35">
        <v>11097.89190492898</v>
      </c>
      <c r="AK888" s="35">
        <v>2415.1179877097447</v>
      </c>
      <c r="AL888" s="35">
        <v>5712.6223823977944</v>
      </c>
      <c r="AM888" s="35">
        <v>10440.870171581189</v>
      </c>
      <c r="AN888" s="38">
        <v>9.5360970775957482E-2</v>
      </c>
      <c r="AO888" s="38">
        <v>0.11014094398717457</v>
      </c>
      <c r="AP888" s="38">
        <v>2.0347399570715154E-2</v>
      </c>
      <c r="AQ888" s="36">
        <v>22.511987323496133</v>
      </c>
      <c r="AR888" s="36">
        <v>12.646377850978597</v>
      </c>
      <c r="AS888" s="36">
        <v>14.679984347678298</v>
      </c>
      <c r="AT888" s="36">
        <v>17.942042580957619</v>
      </c>
      <c r="AU888" s="36">
        <v>66.817021960301588</v>
      </c>
      <c r="AV888" s="36">
        <v>101.49764898177713</v>
      </c>
      <c r="AW888" s="36">
        <v>157.16258297231496</v>
      </c>
      <c r="AX888" s="36">
        <v>123.70246158613006</v>
      </c>
      <c r="AY888" s="36">
        <v>89.280571015360096</v>
      </c>
      <c r="AZ888" s="40">
        <v>0.99276073332996373</v>
      </c>
      <c r="BA888" s="40">
        <v>0.99047833424332365</v>
      </c>
      <c r="BB888" s="40">
        <v>0.97190489433817773</v>
      </c>
      <c r="BC888" s="40">
        <v>0.99257094573753224</v>
      </c>
      <c r="BD888" s="40">
        <v>0.98830361653761956</v>
      </c>
      <c r="BE888" s="40">
        <v>0.99027881322975919</v>
      </c>
      <c r="BF888" s="36">
        <v>125.83764513254572</v>
      </c>
      <c r="BG888" s="36">
        <v>108.95130880117885</v>
      </c>
      <c r="BH888" s="36">
        <v>589.7559517763101</v>
      </c>
      <c r="BJ888" s="41"/>
      <c r="BK888" s="41"/>
      <c r="BL888" s="35">
        <v>33</v>
      </c>
      <c r="BM888" s="35">
        <v>30</v>
      </c>
      <c r="BN888" s="35">
        <v>4</v>
      </c>
      <c r="BO888" s="35">
        <v>2574</v>
      </c>
      <c r="BP888" s="35">
        <v>1440</v>
      </c>
      <c r="BQ888" s="35">
        <v>96</v>
      </c>
      <c r="BR888" s="35">
        <v>4110</v>
      </c>
      <c r="BS888" s="34">
        <v>133.93783846768466</v>
      </c>
      <c r="BT888" s="35">
        <v>18</v>
      </c>
      <c r="BU888" s="35">
        <v>56</v>
      </c>
      <c r="BV888" s="35">
        <v>302</v>
      </c>
      <c r="BW888" s="35">
        <v>46</v>
      </c>
      <c r="BX888" s="37"/>
      <c r="BY888" s="40">
        <v>0.97365050746823312</v>
      </c>
      <c r="CA888" s="38">
        <v>8.8088390810708184E-2</v>
      </c>
      <c r="CB888" s="38">
        <v>9.8787213741516944E-2</v>
      </c>
      <c r="CC888" s="36">
        <v>46.565740585327156</v>
      </c>
      <c r="CD888" s="36">
        <v>49.838349522153031</v>
      </c>
      <c r="CE888" s="35">
        <v>146.11912876557537</v>
      </c>
      <c r="CF888" s="36">
        <v>47.491113058502116</v>
      </c>
      <c r="CG888" s="42">
        <v>0.97365050746823312</v>
      </c>
      <c r="CH888" s="35">
        <v>3757.9108193405109</v>
      </c>
      <c r="CI888" s="42">
        <v>0.9881102756929917</v>
      </c>
      <c r="CJ888" s="42">
        <v>0.99083865919231651</v>
      </c>
      <c r="CK888" s="43">
        <v>0.85002944496915356</v>
      </c>
      <c r="CM888" s="39"/>
      <c r="CN888" s="35"/>
      <c r="CO888" s="42">
        <v>0.98757164622166216</v>
      </c>
      <c r="CQ888" s="37">
        <v>1.0457749298597565</v>
      </c>
    </row>
    <row r="889" spans="1:95" ht="11.25" customHeight="1">
      <c r="A889" s="33">
        <v>43841</v>
      </c>
      <c r="B889" s="34">
        <v>195.08381398518881</v>
      </c>
      <c r="C889" s="35">
        <v>172.66941364606222</v>
      </c>
      <c r="D889" s="35">
        <v>172.66941364606222</v>
      </c>
      <c r="E889" s="35">
        <v>161.06539829572043</v>
      </c>
      <c r="F889" s="34">
        <v>148.83734067281088</v>
      </c>
      <c r="G889" s="36">
        <v>13.824707945187887</v>
      </c>
      <c r="H889" s="34">
        <v>13.824707945187887</v>
      </c>
      <c r="I889" s="34">
        <v>3471.3629455566406</v>
      </c>
      <c r="J889" s="35">
        <v>1216.243951727874</v>
      </c>
      <c r="K889" s="35">
        <v>81.082930115191601</v>
      </c>
      <c r="L889" s="34">
        <v>612.05523427327478</v>
      </c>
      <c r="M889" s="34">
        <v>50.414489905039467</v>
      </c>
      <c r="N889" s="35">
        <v>19.727409093276314</v>
      </c>
      <c r="O889" s="35">
        <v>61.374161623526312</v>
      </c>
      <c r="P889" s="35">
        <v>330.98208589830256</v>
      </c>
      <c r="Q889" s="34">
        <v>9668.5594889322911</v>
      </c>
      <c r="R889" s="34">
        <v>408.44050725301105</v>
      </c>
      <c r="U889" s="36">
        <v>23.815104166666668</v>
      </c>
      <c r="V889" s="38">
        <v>1.0465998699708918</v>
      </c>
      <c r="W889" s="36">
        <v>41.589154255525095</v>
      </c>
      <c r="X889" s="35">
        <v>4083.4181798299155</v>
      </c>
      <c r="Y889" s="34">
        <v>2174.036063713575</v>
      </c>
      <c r="Z889" s="35">
        <v>1909.3821161163405</v>
      </c>
      <c r="AA889" s="34">
        <v>693.13816438846641</v>
      </c>
      <c r="AB889" s="34">
        <v>22.414400339126587</v>
      </c>
      <c r="AC889" s="34">
        <v>11.604015350341797</v>
      </c>
      <c r="AD889" s="34">
        <v>12.278638482093811</v>
      </c>
      <c r="AE889" s="39">
        <v>14.334303716792801</v>
      </c>
      <c r="AF889" s="39">
        <v>13.031185197084364</v>
      </c>
      <c r="AG889" s="39">
        <v>1.7374913596112485</v>
      </c>
      <c r="AH889" s="35">
        <v>3740.0312342805537</v>
      </c>
      <c r="AI889" s="35">
        <v>10194.941156961657</v>
      </c>
      <c r="AJ889" s="35">
        <v>11501.683848195697</v>
      </c>
      <c r="AK889" s="35">
        <v>2505.3367675183949</v>
      </c>
      <c r="AL889" s="35">
        <v>5923.5639644380344</v>
      </c>
      <c r="AM889" s="35">
        <v>10822.059307223895</v>
      </c>
      <c r="AN889" s="38">
        <v>9.5177725592069509E-2</v>
      </c>
      <c r="AO889" s="38">
        <v>0.11022584616946682</v>
      </c>
      <c r="AP889" s="38">
        <v>2.0507861448660347E-2</v>
      </c>
      <c r="AQ889" s="36">
        <v>22.286604850664808</v>
      </c>
      <c r="AR889" s="36">
        <v>12.569865598266725</v>
      </c>
      <c r="AS889" s="36">
        <v>14.721159903600649</v>
      </c>
      <c r="AT889" s="36">
        <v>19.535237884929664</v>
      </c>
      <c r="AU889" s="36">
        <v>72.780348430231527</v>
      </c>
      <c r="AV889" s="36">
        <v>110.60056589976455</v>
      </c>
      <c r="AW889" s="36">
        <v>157.62385907831202</v>
      </c>
      <c r="AX889" s="36">
        <v>123.7317490116309</v>
      </c>
      <c r="AY889" s="36">
        <v>88.671275432449804</v>
      </c>
      <c r="AZ889" s="40">
        <v>0.99212584537574278</v>
      </c>
      <c r="BA889" s="40">
        <v>0.98963898052051358</v>
      </c>
      <c r="BB889" s="40">
        <v>0.96941597929727052</v>
      </c>
      <c r="BC889" s="40">
        <v>0.99220255011693304</v>
      </c>
      <c r="BD889" s="40">
        <v>0.98771341900464549</v>
      </c>
      <c r="BE889" s="40">
        <v>0.98978008133572726</v>
      </c>
      <c r="BF889" s="36">
        <v>126.07991970129486</v>
      </c>
      <c r="BG889" s="36">
        <v>108.86738833966936</v>
      </c>
      <c r="BH889" s="36">
        <v>585.14146050971522</v>
      </c>
      <c r="BJ889" s="41"/>
      <c r="BK889" s="41"/>
      <c r="BL889" s="35">
        <v>33</v>
      </c>
      <c r="BM889" s="35">
        <v>30</v>
      </c>
      <c r="BN889" s="35">
        <v>4</v>
      </c>
      <c r="BO889" s="35">
        <v>2574</v>
      </c>
      <c r="BP889" s="35">
        <v>1440</v>
      </c>
      <c r="BQ889" s="35">
        <v>96</v>
      </c>
      <c r="BR889" s="35">
        <v>4110</v>
      </c>
      <c r="BS889" s="34">
        <v>135.00306765238443</v>
      </c>
      <c r="BT889" s="35">
        <v>18</v>
      </c>
      <c r="BU889" s="35">
        <v>56</v>
      </c>
      <c r="BV889" s="35">
        <v>302</v>
      </c>
      <c r="BW889" s="35">
        <v>46</v>
      </c>
      <c r="BX889" s="37"/>
      <c r="BY889" s="40">
        <v>0.97134432229856071</v>
      </c>
      <c r="CA889" s="38">
        <v>8.8045945913891172E-2</v>
      </c>
      <c r="CB889" s="38">
        <v>9.8705946193939312E-2</v>
      </c>
      <c r="CC889" s="36">
        <v>46.297054171562195</v>
      </c>
      <c r="CD889" s="36">
        <v>49.577630352532182</v>
      </c>
      <c r="CE889" s="35">
        <v>146.11885771243831</v>
      </c>
      <c r="CF889" s="36">
        <v>51.722336849489267</v>
      </c>
      <c r="CG889" s="42">
        <v>0.97134432229856071</v>
      </c>
      <c r="CH889" s="35">
        <v>3897.2230272205866</v>
      </c>
      <c r="CI889" s="42">
        <v>0.98706399670921741</v>
      </c>
      <c r="CJ889" s="42">
        <v>0.99037843315600815</v>
      </c>
      <c r="CK889" s="43">
        <v>0.85011203670088753</v>
      </c>
      <c r="CM889" s="39"/>
      <c r="CN889" s="35"/>
      <c r="CO889" s="42">
        <v>0.98646434123757121</v>
      </c>
      <c r="CQ889" s="37">
        <v>1.0465998699708918</v>
      </c>
    </row>
    <row r="890" spans="1:95" ht="11.25" customHeight="1">
      <c r="A890" s="33">
        <v>43840</v>
      </c>
      <c r="B890" s="34">
        <v>195.39083035786948</v>
      </c>
      <c r="C890" s="35">
        <v>173.02942299842834</v>
      </c>
      <c r="D890" s="35">
        <v>173.02942299842834</v>
      </c>
      <c r="E890" s="35">
        <v>161.52585899829865</v>
      </c>
      <c r="F890" s="34">
        <v>149.09990882873535</v>
      </c>
      <c r="G890" s="36">
        <v>13.867220997810364</v>
      </c>
      <c r="H890" s="34">
        <v>13.867220997810364</v>
      </c>
      <c r="I890" s="34">
        <v>3469.1748860677085</v>
      </c>
      <c r="J890" s="35">
        <v>1215.4773323448906</v>
      </c>
      <c r="K890" s="35">
        <v>81.031822156326029</v>
      </c>
      <c r="L890" s="34">
        <v>613.55573781331384</v>
      </c>
      <c r="M890" s="34">
        <v>52.609258651733398</v>
      </c>
      <c r="N890" s="35">
        <v>20.586231646330461</v>
      </c>
      <c r="O890" s="35">
        <v>64.046054010805875</v>
      </c>
      <c r="P890" s="35">
        <v>345.39121984398884</v>
      </c>
      <c r="Q890" s="34">
        <v>9926.2825927734375</v>
      </c>
      <c r="R890" s="34">
        <v>409.52999877929688</v>
      </c>
      <c r="U890" s="36">
        <v>23.987109042980048</v>
      </c>
      <c r="V890" s="38">
        <v>1.0396793786249283</v>
      </c>
      <c r="W890" s="36">
        <v>43.399716578646718</v>
      </c>
      <c r="X890" s="35">
        <v>4082.7306238810224</v>
      </c>
      <c r="Y890" s="34">
        <v>2172.665731566492</v>
      </c>
      <c r="Z890" s="35">
        <v>1910.0648923145304</v>
      </c>
      <c r="AA890" s="34">
        <v>694.58755996963987</v>
      </c>
      <c r="AB890" s="34">
        <v>22.36140735944112</v>
      </c>
      <c r="AC890" s="34">
        <v>11.5035640001297</v>
      </c>
      <c r="AD890" s="34">
        <v>12.298021793365479</v>
      </c>
      <c r="AE890" s="39">
        <v>14.325268559779069</v>
      </c>
      <c r="AF890" s="39">
        <v>13.022971417980969</v>
      </c>
      <c r="AG890" s="39">
        <v>1.7363961890641293</v>
      </c>
      <c r="AH890" s="35">
        <v>3816.9508600926706</v>
      </c>
      <c r="AI890" s="35">
        <v>10384.259267459034</v>
      </c>
      <c r="AJ890" s="35">
        <v>11710.084649166538</v>
      </c>
      <c r="AK890" s="35">
        <v>2557.8036291105586</v>
      </c>
      <c r="AL890" s="35">
        <v>6040.4459015729981</v>
      </c>
      <c r="AM890" s="35">
        <v>11020.633026797177</v>
      </c>
      <c r="AN890" s="38">
        <v>9.4469027336309949E-2</v>
      </c>
      <c r="AO890" s="38">
        <v>0.10960809462384395</v>
      </c>
      <c r="AP890" s="38">
        <v>2.0498540996216799E-2</v>
      </c>
      <c r="AQ890" s="36">
        <v>22.233940610031343</v>
      </c>
      <c r="AR890" s="36">
        <v>12.445755447138318</v>
      </c>
      <c r="AS890" s="36">
        <v>14.69455361845012</v>
      </c>
      <c r="AT890" s="36">
        <v>19.822998384743443</v>
      </c>
      <c r="AU890" s="36">
        <v>73.940084479666595</v>
      </c>
      <c r="AV890" s="36">
        <v>112.51552378039366</v>
      </c>
      <c r="AW890" s="36">
        <v>157.65681869301741</v>
      </c>
      <c r="AX890" s="36">
        <v>123.52842076274217</v>
      </c>
      <c r="AY890" s="36">
        <v>88.069453880940699</v>
      </c>
      <c r="AZ890" s="40">
        <v>0.99195159807733602</v>
      </c>
      <c r="BA890" s="40">
        <v>0.98939713142797492</v>
      </c>
      <c r="BB890" s="40">
        <v>0.96865958434473287</v>
      </c>
      <c r="BC890" s="40">
        <v>0.99224999207947917</v>
      </c>
      <c r="BD890" s="40">
        <v>0.98775916783553819</v>
      </c>
      <c r="BE890" s="40">
        <v>0.98979046634555323</v>
      </c>
      <c r="BF890" s="36">
        <v>127.02576006504198</v>
      </c>
      <c r="BG890" s="36">
        <v>109.48096526248291</v>
      </c>
      <c r="BH890" s="36">
        <v>585.40751764794936</v>
      </c>
      <c r="BJ890" s="41"/>
      <c r="BK890" s="41"/>
      <c r="BL890" s="35">
        <v>33</v>
      </c>
      <c r="BM890" s="35">
        <v>30</v>
      </c>
      <c r="BN890" s="35">
        <v>4</v>
      </c>
      <c r="BO890" s="35">
        <v>2574</v>
      </c>
      <c r="BP890" s="35">
        <v>1440</v>
      </c>
      <c r="BQ890" s="35">
        <v>96</v>
      </c>
      <c r="BR890" s="35">
        <v>4110</v>
      </c>
      <c r="BS890" s="34">
        <v>135.28924942016602</v>
      </c>
      <c r="BT890" s="35">
        <v>18</v>
      </c>
      <c r="BU890" s="35">
        <v>56</v>
      </c>
      <c r="BV890" s="35">
        <v>302</v>
      </c>
      <c r="BW890" s="35">
        <v>46</v>
      </c>
      <c r="BX890" s="37"/>
      <c r="BY890" s="40">
        <v>0.97071858779903697</v>
      </c>
      <c r="CA890" s="38">
        <v>8.7478251053905914E-2</v>
      </c>
      <c r="CB890" s="38">
        <v>9.8045448310859831E-2</v>
      </c>
      <c r="CC890" s="36">
        <v>46.162993152936295</v>
      </c>
      <c r="CD890" s="36">
        <v>49.374249675619787</v>
      </c>
      <c r="CE890" s="35">
        <v>145.93854113142706</v>
      </c>
      <c r="CF890" s="36">
        <v>52.526038371225859</v>
      </c>
      <c r="CG890" s="42">
        <v>0.97071858779903697</v>
      </c>
      <c r="CH890" s="35">
        <v>3975.6713893353349</v>
      </c>
      <c r="CI890" s="42">
        <v>0.98676720143599983</v>
      </c>
      <c r="CJ890" s="42">
        <v>0.99041940420398988</v>
      </c>
      <c r="CK890" s="43">
        <v>0.84971927018048743</v>
      </c>
      <c r="CM890" s="39"/>
      <c r="CN890" s="35"/>
      <c r="CO890" s="42">
        <v>0.98625401374257171</v>
      </c>
      <c r="CQ890" s="37">
        <v>1.0396793786249283</v>
      </c>
    </row>
    <row r="891" spans="1:95" ht="11.25" customHeight="1">
      <c r="A891" s="33">
        <v>43839</v>
      </c>
      <c r="B891" s="34">
        <v>194.5085589090983</v>
      </c>
      <c r="C891" s="35">
        <v>172.20126430193582</v>
      </c>
      <c r="D891" s="35">
        <v>172.20126430193582</v>
      </c>
      <c r="E891" s="35">
        <v>160.68019525210062</v>
      </c>
      <c r="F891" s="34">
        <v>148.41452089945474</v>
      </c>
      <c r="G891" s="36">
        <v>13.910256226857504</v>
      </c>
      <c r="H891" s="34">
        <v>13.910256226857504</v>
      </c>
      <c r="I891" s="34">
        <v>3465.5512797037759</v>
      </c>
      <c r="J891" s="35">
        <v>1214.2077476334398</v>
      </c>
      <c r="K891" s="35">
        <v>80.947183175562657</v>
      </c>
      <c r="L891" s="34">
        <v>611.96829732259118</v>
      </c>
      <c r="M891" s="34">
        <v>52.853955745697021</v>
      </c>
      <c r="N891" s="35">
        <v>20.681982683098834</v>
      </c>
      <c r="O891" s="35">
        <v>64.343946125196382</v>
      </c>
      <c r="P891" s="35">
        <v>346.99770946088046</v>
      </c>
      <c r="Q891" s="34">
        <v>9887.8863525390625</v>
      </c>
      <c r="R891" s="34">
        <v>407.14468765258789</v>
      </c>
      <c r="U891" s="36">
        <v>24.123927575570569</v>
      </c>
      <c r="V891" s="38">
        <v>1.0342129482299296</v>
      </c>
      <c r="W891" s="36">
        <v>43.601578091197986</v>
      </c>
      <c r="X891" s="35">
        <v>4077.5195770263672</v>
      </c>
      <c r="Y891" s="34">
        <v>2170.3963488947734</v>
      </c>
      <c r="Z891" s="35">
        <v>1907.1232281315938</v>
      </c>
      <c r="AA891" s="34">
        <v>692.91548049815378</v>
      </c>
      <c r="AB891" s="34">
        <v>22.307294607162476</v>
      </c>
      <c r="AC891" s="34">
        <v>11.521069049835205</v>
      </c>
      <c r="AD891" s="34">
        <v>12.321252703666687</v>
      </c>
      <c r="AE891" s="39">
        <v>14.310305597108394</v>
      </c>
      <c r="AF891" s="39">
        <v>13.009368724643997</v>
      </c>
      <c r="AG891" s="39">
        <v>1.7345824966191996</v>
      </c>
      <c r="AH891" s="35">
        <v>3794.1151566759545</v>
      </c>
      <c r="AI891" s="35">
        <v>10329.857578673917</v>
      </c>
      <c r="AJ891" s="35">
        <v>11650.325305490147</v>
      </c>
      <c r="AK891" s="35">
        <v>2542.2211574540415</v>
      </c>
      <c r="AL891" s="35">
        <v>6006.1850846563748</v>
      </c>
      <c r="AM891" s="35">
        <v>10963.629794776427</v>
      </c>
      <c r="AN891" s="38">
        <v>9.4364895802531337E-2</v>
      </c>
      <c r="AO891" s="38">
        <v>0.10954501462184826</v>
      </c>
      <c r="AP891" s="38">
        <v>2.0489399433465037E-2</v>
      </c>
      <c r="AQ891" s="36">
        <v>22.225474815204759</v>
      </c>
      <c r="AR891" s="36">
        <v>12.497886669720399</v>
      </c>
      <c r="AS891" s="36">
        <v>14.777509153656933</v>
      </c>
      <c r="AT891" s="36">
        <v>19.911097874908698</v>
      </c>
      <c r="AU891" s="36">
        <v>74.237309112106189</v>
      </c>
      <c r="AV891" s="36">
        <v>112.91109421275361</v>
      </c>
      <c r="AW891" s="36">
        <v>156.83695950480484</v>
      </c>
      <c r="AX891" s="36">
        <v>122.82126785750482</v>
      </c>
      <c r="AY891" s="36">
        <v>87.553941422342447</v>
      </c>
      <c r="AZ891" s="40">
        <v>0.99186460130643739</v>
      </c>
      <c r="BA891" s="40">
        <v>0.9892870523937779</v>
      </c>
      <c r="BB891" s="40">
        <v>0.96835010703971358</v>
      </c>
      <c r="BC891" s="40">
        <v>0.99216783409400577</v>
      </c>
      <c r="BD891" s="40">
        <v>0.98763985657022868</v>
      </c>
      <c r="BE891" s="40">
        <v>0.98970130364429587</v>
      </c>
      <c r="BF891" s="36">
        <v>127.16593281797594</v>
      </c>
      <c r="BG891" s="36">
        <v>109.54400838252893</v>
      </c>
      <c r="BH891" s="36">
        <v>585.66870341746449</v>
      </c>
      <c r="BJ891" s="41"/>
      <c r="BK891" s="41"/>
      <c r="BL891" s="35">
        <v>33</v>
      </c>
      <c r="BM891" s="35">
        <v>30</v>
      </c>
      <c r="BN891" s="35">
        <v>4</v>
      </c>
      <c r="BO891" s="35">
        <v>2574</v>
      </c>
      <c r="BP891" s="35">
        <v>1440</v>
      </c>
      <c r="BQ891" s="35">
        <v>96</v>
      </c>
      <c r="BR891" s="35">
        <v>4110</v>
      </c>
      <c r="BS891" s="34">
        <v>134.46413866678873</v>
      </c>
      <c r="BT891" s="35">
        <v>18</v>
      </c>
      <c r="BU891" s="35">
        <v>56</v>
      </c>
      <c r="BV891" s="35">
        <v>302</v>
      </c>
      <c r="BW891" s="35">
        <v>46</v>
      </c>
      <c r="BX891" s="37"/>
      <c r="BY891" s="40">
        <v>0.97039954191176214</v>
      </c>
      <c r="CA891" s="38">
        <v>8.7402454405662147E-2</v>
      </c>
      <c r="CB891" s="38">
        <v>9.7957918539364919E-2</v>
      </c>
      <c r="CC891" s="36">
        <v>46.149616360664368</v>
      </c>
      <c r="CD891" s="36">
        <v>49.500870638582086</v>
      </c>
      <c r="CE891" s="35">
        <v>145.15409771166932</v>
      </c>
      <c r="CF891" s="36">
        <v>52.744448831664087</v>
      </c>
      <c r="CG891" s="42">
        <v>0.97039954191176214</v>
      </c>
      <c r="CH891" s="35">
        <v>3952.5771877105644</v>
      </c>
      <c r="CI891" s="42">
        <v>0.98662797632136534</v>
      </c>
      <c r="CJ891" s="42">
        <v>0.99032423641444356</v>
      </c>
      <c r="CK891" s="43">
        <v>0.84991652749613911</v>
      </c>
      <c r="CM891" s="39"/>
      <c r="CN891" s="35"/>
      <c r="CO891" s="42">
        <v>0.98619685604934448</v>
      </c>
      <c r="CQ891" s="37">
        <v>1.0342129482299296</v>
      </c>
    </row>
    <row r="892" spans="1:95" ht="11.25" customHeight="1">
      <c r="A892" s="33">
        <v>43838</v>
      </c>
      <c r="B892" s="34">
        <v>194.24996630350748</v>
      </c>
      <c r="C892" s="35">
        <v>171.81472595532733</v>
      </c>
      <c r="D892" s="35">
        <v>171.81472595532733</v>
      </c>
      <c r="E892" s="35">
        <v>160.37558774153391</v>
      </c>
      <c r="F892" s="34">
        <v>148.06583913167319</v>
      </c>
      <c r="G892" s="36">
        <v>14.042565226554871</v>
      </c>
      <c r="H892" s="34">
        <v>14.042565226554871</v>
      </c>
      <c r="I892" s="34">
        <v>3468.1472981770835</v>
      </c>
      <c r="J892" s="35">
        <v>1215.1173015510949</v>
      </c>
      <c r="K892" s="35">
        <v>81.007820103406331</v>
      </c>
      <c r="L892" s="34">
        <v>612.36673990885413</v>
      </c>
      <c r="M892" s="34">
        <v>52.721959749857582</v>
      </c>
      <c r="N892" s="35">
        <v>20.63033207603123</v>
      </c>
      <c r="O892" s="35">
        <v>64.183255347652718</v>
      </c>
      <c r="P892" s="35">
        <v>346.1311270534128</v>
      </c>
      <c r="Q892" s="34">
        <v>9850.3426106770839</v>
      </c>
      <c r="R892" s="34">
        <v>407.01231638590497</v>
      </c>
      <c r="U892" s="36">
        <v>24.079101703785089</v>
      </c>
      <c r="V892" s="38">
        <v>1.0360001882838843</v>
      </c>
      <c r="W892" s="36">
        <v>43.492688725414091</v>
      </c>
      <c r="X892" s="35">
        <v>4080.5140380859375</v>
      </c>
      <c r="Y892" s="34">
        <v>2172.022176522582</v>
      </c>
      <c r="Z892" s="35">
        <v>1908.4918615633553</v>
      </c>
      <c r="AA892" s="34">
        <v>693.37456001226042</v>
      </c>
      <c r="AB892" s="34">
        <v>22.435240348180134</v>
      </c>
      <c r="AC892" s="34">
        <v>11.439138213793436</v>
      </c>
      <c r="AD892" s="34">
        <v>12.254260023434957</v>
      </c>
      <c r="AE892" s="39">
        <v>14.321025339709333</v>
      </c>
      <c r="AF892" s="39">
        <v>13.019113945190304</v>
      </c>
      <c r="AG892" s="39">
        <v>1.7358818593587071</v>
      </c>
      <c r="AH892" s="35">
        <v>3783.6380389025417</v>
      </c>
      <c r="AI892" s="35">
        <v>10301.866598881166</v>
      </c>
      <c r="AJ892" s="35">
        <v>11618.87546879295</v>
      </c>
      <c r="AK892" s="35">
        <v>2535.1797955755446</v>
      </c>
      <c r="AL892" s="35">
        <v>5989.7292835497037</v>
      </c>
      <c r="AM892" s="35">
        <v>10933.976451317552</v>
      </c>
      <c r="AN892" s="38">
        <v>9.4852744667734953E-2</v>
      </c>
      <c r="AO892" s="38">
        <v>0.11017210340576605</v>
      </c>
      <c r="AP892" s="38">
        <v>2.0614353093591716E-2</v>
      </c>
      <c r="AQ892" s="36">
        <v>22.328528951885705</v>
      </c>
      <c r="AR892" s="36">
        <v>12.395936306426108</v>
      </c>
      <c r="AS892" s="36">
        <v>14.682685635504686</v>
      </c>
      <c r="AT892" s="36">
        <v>19.96589983091302</v>
      </c>
      <c r="AU892" s="36">
        <v>74.439398566813921</v>
      </c>
      <c r="AV892" s="36">
        <v>113.2144761401817</v>
      </c>
      <c r="AW892" s="36">
        <v>156.41703358536498</v>
      </c>
      <c r="AX892" s="36">
        <v>122.4248614808655</v>
      </c>
      <c r="AY892" s="36">
        <v>87.238921588727976</v>
      </c>
      <c r="AZ892" s="40">
        <v>0.99186237910540476</v>
      </c>
      <c r="BA892" s="40">
        <v>0.98928444804276439</v>
      </c>
      <c r="BB892" s="40">
        <v>0.96834352729818585</v>
      </c>
      <c r="BC892" s="40">
        <v>0.99212446396671439</v>
      </c>
      <c r="BD892" s="40">
        <v>0.98757215976834622</v>
      </c>
      <c r="BE892" s="40">
        <v>0.98964562648874743</v>
      </c>
      <c r="BF892" s="36">
        <v>126.51189000418996</v>
      </c>
      <c r="BG892" s="36">
        <v>108.92049465374879</v>
      </c>
      <c r="BH892" s="36">
        <v>582.1186794229493</v>
      </c>
      <c r="BJ892" s="41"/>
      <c r="BK892" s="41"/>
      <c r="BL892" s="35">
        <v>33</v>
      </c>
      <c r="BM892" s="35">
        <v>30</v>
      </c>
      <c r="BN892" s="35">
        <v>4</v>
      </c>
      <c r="BO892" s="35">
        <v>2574</v>
      </c>
      <c r="BP892" s="35">
        <v>1440</v>
      </c>
      <c r="BQ892" s="35">
        <v>96</v>
      </c>
      <c r="BR892" s="35">
        <v>4110</v>
      </c>
      <c r="BS892" s="34">
        <v>134.04145050048828</v>
      </c>
      <c r="BT892" s="35">
        <v>18</v>
      </c>
      <c r="BU892" s="35">
        <v>56</v>
      </c>
      <c r="BV892" s="35">
        <v>302</v>
      </c>
      <c r="BW892" s="35">
        <v>46</v>
      </c>
      <c r="BX892" s="37"/>
      <c r="BY892" s="40">
        <v>0.97039126332896863</v>
      </c>
      <c r="CA892" s="38">
        <v>8.7876796812041996E-2</v>
      </c>
      <c r="CB892" s="38">
        <v>9.8486075809254892E-2</v>
      </c>
      <c r="CC892" s="36">
        <v>46.128638585408531</v>
      </c>
      <c r="CD892" s="36">
        <v>49.407150893816492</v>
      </c>
      <c r="CE892" s="35">
        <v>144.83411641948643</v>
      </c>
      <c r="CF892" s="36">
        <v>52.888549589984237</v>
      </c>
      <c r="CG892" s="42">
        <v>0.97039126332896863</v>
      </c>
      <c r="CH892" s="35">
        <v>3941.7091731020705</v>
      </c>
      <c r="CI892" s="42">
        <v>0.98662459419643944</v>
      </c>
      <c r="CJ892" s="42">
        <v>0.99027111262676182</v>
      </c>
      <c r="CK892" s="43">
        <v>0.84992902016920902</v>
      </c>
      <c r="CM892" s="39"/>
      <c r="CN892" s="35"/>
      <c r="CO892" s="42">
        <v>0.98615914509483549</v>
      </c>
      <c r="CQ892" s="37">
        <v>1.0360001882838843</v>
      </c>
    </row>
    <row r="893" spans="1:95" ht="11.25" customHeight="1">
      <c r="A893" s="33">
        <v>43837</v>
      </c>
      <c r="B893" s="34">
        <v>193.46403058369955</v>
      </c>
      <c r="C893" s="35">
        <v>171.07046500841778</v>
      </c>
      <c r="D893" s="35">
        <v>171.07046500841778</v>
      </c>
      <c r="E893" s="35">
        <v>159.52561986446383</v>
      </c>
      <c r="F893" s="34">
        <v>147.22006670633951</v>
      </c>
      <c r="G893" s="36">
        <v>13.968755483627319</v>
      </c>
      <c r="H893" s="34">
        <v>13.968755483627319</v>
      </c>
      <c r="I893" s="34">
        <v>3471.0281066894531</v>
      </c>
      <c r="J893" s="35">
        <v>1216.1266359203923</v>
      </c>
      <c r="K893" s="35">
        <v>81.075109061359484</v>
      </c>
      <c r="L893" s="34">
        <v>612.41150665283203</v>
      </c>
      <c r="M893" s="34">
        <v>51.536183834075928</v>
      </c>
      <c r="N893" s="35">
        <v>19.802686389704593</v>
      </c>
      <c r="O893" s="35">
        <v>64.860972812655632</v>
      </c>
      <c r="P893" s="35">
        <v>330.61876407158974</v>
      </c>
      <c r="Q893" s="34">
        <v>9593.5597330729161</v>
      </c>
      <c r="R893" s="34">
        <v>404.95121129353839</v>
      </c>
      <c r="U893" s="36">
        <v>24.231142291316285</v>
      </c>
      <c r="V893" s="38">
        <v>1.029952891797929</v>
      </c>
      <c r="W893" s="36">
        <v>42.849468848709577</v>
      </c>
      <c r="X893" s="35">
        <v>4083.4396133422852</v>
      </c>
      <c r="Y893" s="34">
        <v>2173.8263617077014</v>
      </c>
      <c r="Z893" s="35">
        <v>1909.6132516345838</v>
      </c>
      <c r="AA893" s="34">
        <v>693.48661571419154</v>
      </c>
      <c r="AB893" s="34">
        <v>22.39356557528178</v>
      </c>
      <c r="AC893" s="34">
        <v>11.544845143953959</v>
      </c>
      <c r="AD893" s="34">
        <v>12.178778211275736</v>
      </c>
      <c r="AE893" s="39">
        <v>14.332921066204625</v>
      </c>
      <c r="AF893" s="39">
        <v>13.029928242004203</v>
      </c>
      <c r="AG893" s="39">
        <v>1.7373237656005602</v>
      </c>
      <c r="AH893" s="35">
        <v>3690.7377830298647</v>
      </c>
      <c r="AI893" s="35">
        <v>10049.224403467433</v>
      </c>
      <c r="AJ893" s="35">
        <v>11335.838066957973</v>
      </c>
      <c r="AK893" s="35">
        <v>2472.6186002737227</v>
      </c>
      <c r="AL893" s="35">
        <v>5842.7356936323049</v>
      </c>
      <c r="AM893" s="35">
        <v>10666.70986287839</v>
      </c>
      <c r="AN893" s="38">
        <v>9.4608831734845023E-2</v>
      </c>
      <c r="AO893" s="38">
        <v>0.10960651560206736</v>
      </c>
      <c r="AP893" s="38">
        <v>2.0397714838030927E-2</v>
      </c>
      <c r="AQ893" s="36">
        <v>22.264481342625846</v>
      </c>
      <c r="AR893" s="36">
        <v>12.501593980426044</v>
      </c>
      <c r="AS893" s="36">
        <v>14.589617152069923</v>
      </c>
      <c r="AT893" s="36">
        <v>19.551340307789712</v>
      </c>
      <c r="AU893" s="36">
        <v>76.731493172634799</v>
      </c>
      <c r="AV893" s="36">
        <v>110.29468322936285</v>
      </c>
      <c r="AW893" s="36">
        <v>156.03441274301125</v>
      </c>
      <c r="AX893" s="36">
        <v>122.43991334871527</v>
      </c>
      <c r="AY893" s="36">
        <v>87.723632307740345</v>
      </c>
      <c r="AZ893" s="40">
        <v>0.99199120867750801</v>
      </c>
      <c r="BA893" s="40">
        <v>0.98889886926027748</v>
      </c>
      <c r="BB893" s="40">
        <v>0.96900461638858415</v>
      </c>
      <c r="BC893" s="40">
        <v>0.99209286045748202</v>
      </c>
      <c r="BD893" s="40">
        <v>0.98686719762862785</v>
      </c>
      <c r="BE893" s="40">
        <v>0.98965991532091779</v>
      </c>
      <c r="BF893" s="36">
        <v>126.83805285358285</v>
      </c>
      <c r="BG893" s="36">
        <v>109.48254247554659</v>
      </c>
      <c r="BH893" s="36">
        <v>588.30119428997807</v>
      </c>
      <c r="BJ893" s="41"/>
      <c r="BK893" s="41"/>
      <c r="BL893" s="35">
        <v>33</v>
      </c>
      <c r="BM893" s="35">
        <v>30</v>
      </c>
      <c r="BN893" s="35">
        <v>4</v>
      </c>
      <c r="BO893" s="35">
        <v>2574</v>
      </c>
      <c r="BP893" s="35">
        <v>1440</v>
      </c>
      <c r="BQ893" s="35">
        <v>96</v>
      </c>
      <c r="BR893" s="35">
        <v>4110</v>
      </c>
      <c r="BS893" s="34">
        <v>133.28176625569662</v>
      </c>
      <c r="BT893" s="35">
        <v>20.125</v>
      </c>
      <c r="BU893" s="35">
        <v>65.916666666666671</v>
      </c>
      <c r="BV893" s="35">
        <v>336</v>
      </c>
      <c r="BW893" s="35">
        <v>52.375</v>
      </c>
      <c r="BX893" s="37"/>
      <c r="BY893" s="40">
        <v>0.97032195875936811</v>
      </c>
      <c r="CA893" s="38">
        <v>8.7534311868865913E-2</v>
      </c>
      <c r="CB893" s="38">
        <v>9.813009634474916E-2</v>
      </c>
      <c r="CC893" s="36">
        <v>46.117188930511475</v>
      </c>
      <c r="CD893" s="36">
        <v>49.355692475121813</v>
      </c>
      <c r="CE893" s="35">
        <v>144.71024057900175</v>
      </c>
      <c r="CF893" s="36">
        <v>52.736715731220428</v>
      </c>
      <c r="CG893" s="42">
        <v>0.97032195875936811</v>
      </c>
      <c r="CH893" s="35">
        <v>3844.7843851025318</v>
      </c>
      <c r="CI893" s="42">
        <v>0.98659581951233355</v>
      </c>
      <c r="CJ893" s="42">
        <v>0.99003137713039846</v>
      </c>
      <c r="CK893" s="43">
        <v>0.85002557533804823</v>
      </c>
      <c r="CM893" s="39"/>
      <c r="CN893" s="35"/>
      <c r="CO893" s="42">
        <v>0.98619887979024945</v>
      </c>
      <c r="CQ893" s="37">
        <v>1.029952891797929</v>
      </c>
    </row>
    <row r="894" spans="1:95" ht="11.25" customHeight="1">
      <c r="A894" s="33">
        <v>43836</v>
      </c>
      <c r="B894" s="34">
        <v>191.99436442057291</v>
      </c>
      <c r="C894" s="35">
        <v>169.46565477053323</v>
      </c>
      <c r="D894" s="35">
        <v>169.46565477053323</v>
      </c>
      <c r="E894" s="35">
        <v>157.78992593288422</v>
      </c>
      <c r="F894" s="34">
        <v>145.46829922993979</v>
      </c>
      <c r="G894" s="36">
        <v>13.887007474899292</v>
      </c>
      <c r="H894" s="34">
        <v>13.887007474899292</v>
      </c>
      <c r="I894" s="34">
        <v>3470.3914184570313</v>
      </c>
      <c r="J894" s="35">
        <v>1215.9035626710765</v>
      </c>
      <c r="K894" s="35">
        <v>81.060237511405106</v>
      </c>
      <c r="L894" s="34">
        <v>612.64878082275391</v>
      </c>
      <c r="M894" s="34">
        <v>48.100674788157143</v>
      </c>
      <c r="N894" s="35">
        <v>18.365712191841819</v>
      </c>
      <c r="O894" s="35">
        <v>61.219040639472723</v>
      </c>
      <c r="P894" s="35">
        <v>306.09520319736362</v>
      </c>
      <c r="Q894" s="34">
        <v>8999.2604573567714</v>
      </c>
      <c r="R894" s="34">
        <v>401.41360600789386</v>
      </c>
      <c r="U894" s="36">
        <v>24.187501094959405</v>
      </c>
      <c r="V894" s="38">
        <v>1.0316844332168005</v>
      </c>
      <c r="W894" s="36">
        <v>40.100705890410815</v>
      </c>
      <c r="X894" s="35">
        <v>4083.0401992797852</v>
      </c>
      <c r="Y894" s="34">
        <v>2173.4276182745493</v>
      </c>
      <c r="Z894" s="35">
        <v>1909.6125810052356</v>
      </c>
      <c r="AA894" s="34">
        <v>693.70901833415905</v>
      </c>
      <c r="AB894" s="34">
        <v>22.528709650039673</v>
      </c>
      <c r="AC894" s="34">
        <v>11.675728837649027</v>
      </c>
      <c r="AD894" s="34">
        <v>12.334631562232971</v>
      </c>
      <c r="AE894" s="39">
        <v>14.330291988623403</v>
      </c>
      <c r="AF894" s="39">
        <v>13.02753817147582</v>
      </c>
      <c r="AG894" s="39">
        <v>1.7370050895301092</v>
      </c>
      <c r="AH894" s="35">
        <v>3482.7704335603212</v>
      </c>
      <c r="AI894" s="35">
        <v>9479.9196972457503</v>
      </c>
      <c r="AJ894" s="35">
        <v>10693.718558278088</v>
      </c>
      <c r="AK894" s="35">
        <v>2333.2799418812397</v>
      </c>
      <c r="AL894" s="35">
        <v>5512.7663106492728</v>
      </c>
      <c r="AM894" s="35">
        <v>10062.457697433993</v>
      </c>
      <c r="AN894" s="38">
        <v>9.5217933713522246E-2</v>
      </c>
      <c r="AO894" s="38">
        <v>0.10973198916727461</v>
      </c>
      <c r="AP894" s="38">
        <v>2.0144280759423667E-2</v>
      </c>
      <c r="AQ894" s="36">
        <v>22.401089543436346</v>
      </c>
      <c r="AR894" s="36">
        <v>12.64170905265148</v>
      </c>
      <c r="AS894" s="36">
        <v>14.768523833277015</v>
      </c>
      <c r="AT894" s="36">
        <v>19.24422077204138</v>
      </c>
      <c r="AU894" s="36">
        <v>76.872891231405617</v>
      </c>
      <c r="AV894" s="36">
        <v>108.40763372597866</v>
      </c>
      <c r="AW894" s="36">
        <v>155.2684309722068</v>
      </c>
      <c r="AX894" s="36">
        <v>122.4830465267604</v>
      </c>
      <c r="AY894" s="36">
        <v>88.96029263532958</v>
      </c>
      <c r="AZ894" s="40">
        <v>0.99212880038002038</v>
      </c>
      <c r="BA894" s="40">
        <v>0.9888950415835307</v>
      </c>
      <c r="BB894" s="40">
        <v>0.96958047304135053</v>
      </c>
      <c r="BC894" s="40">
        <v>0.99175228808741844</v>
      </c>
      <c r="BD894" s="40">
        <v>0.98605547797611037</v>
      </c>
      <c r="BE894" s="40">
        <v>0.98922652526990262</v>
      </c>
      <c r="BF894" s="36">
        <v>126.02667934492088</v>
      </c>
      <c r="BG894" s="36">
        <v>109.35735414134606</v>
      </c>
      <c r="BH894" s="36">
        <v>595.7025789757372</v>
      </c>
      <c r="BJ894" s="41"/>
      <c r="BK894" s="41"/>
      <c r="BL894" s="35">
        <v>33</v>
      </c>
      <c r="BM894" s="35">
        <v>30</v>
      </c>
      <c r="BN894" s="35">
        <v>4</v>
      </c>
      <c r="BO894" s="35">
        <v>2574</v>
      </c>
      <c r="BP894" s="35">
        <v>1440</v>
      </c>
      <c r="BQ894" s="35">
        <v>96</v>
      </c>
      <c r="BR894" s="35">
        <v>4110</v>
      </c>
      <c r="BS894" s="34">
        <v>131.53254381815592</v>
      </c>
      <c r="BT894" s="35">
        <v>21</v>
      </c>
      <c r="BU894" s="35">
        <v>70</v>
      </c>
      <c r="BV894" s="35">
        <v>350</v>
      </c>
      <c r="BW894" s="35">
        <v>55</v>
      </c>
      <c r="BX894" s="37"/>
      <c r="BY894" s="40">
        <v>0.97064609104296251</v>
      </c>
      <c r="CA894" s="38">
        <v>8.7850646986067232E-2</v>
      </c>
      <c r="CB894" s="38">
        <v>9.8549605044376251E-2</v>
      </c>
      <c r="CC894" s="36">
        <v>46.539070049921669</v>
      </c>
      <c r="CD894" s="36">
        <v>49.811322429364843</v>
      </c>
      <c r="CE894" s="35">
        <v>144.53118464183714</v>
      </c>
      <c r="CF894" s="36">
        <v>52.243342880629868</v>
      </c>
      <c r="CG894" s="42">
        <v>0.97064609104296251</v>
      </c>
      <c r="CH894" s="35">
        <v>3627.7961062508334</v>
      </c>
      <c r="CI894" s="42">
        <v>0.98674107546858059</v>
      </c>
      <c r="CJ894" s="42">
        <v>0.98952518680099733</v>
      </c>
      <c r="CK894" s="43">
        <v>0.84995279230147669</v>
      </c>
      <c r="CM894" s="39"/>
      <c r="CN894" s="35"/>
      <c r="CO894" s="42">
        <v>0.98632799473274857</v>
      </c>
      <c r="CQ894" s="37">
        <v>1.0316844332168005</v>
      </c>
    </row>
    <row r="895" spans="1:95" ht="11.25" customHeight="1">
      <c r="A895" s="33">
        <v>43835</v>
      </c>
      <c r="B895" s="34">
        <v>191.96039009094238</v>
      </c>
      <c r="C895" s="35">
        <v>169.50902072588602</v>
      </c>
      <c r="D895" s="35">
        <v>169.50902072588602</v>
      </c>
      <c r="E895" s="35">
        <v>157.83333329359689</v>
      </c>
      <c r="F895" s="34">
        <v>145.43723042805991</v>
      </c>
      <c r="G895" s="36">
        <v>13.866063316663107</v>
      </c>
      <c r="H895" s="34">
        <v>13.866063316663107</v>
      </c>
      <c r="I895" s="34">
        <v>3474.2415974934897</v>
      </c>
      <c r="J895" s="35">
        <v>1217.2525305086679</v>
      </c>
      <c r="K895" s="35">
        <v>81.150168700577865</v>
      </c>
      <c r="L895" s="34">
        <v>613.68886311848962</v>
      </c>
      <c r="M895" s="34">
        <v>48.588013172149658</v>
      </c>
      <c r="N895" s="35">
        <v>18.551786847548051</v>
      </c>
      <c r="O895" s="35">
        <v>61.83928949182684</v>
      </c>
      <c r="P895" s="35">
        <v>309.19644745913416</v>
      </c>
      <c r="Q895" s="34">
        <v>9102.2283121744786</v>
      </c>
      <c r="R895" s="34">
        <v>401.14211146036786</v>
      </c>
      <c r="U895" s="36">
        <v>24.100100729200577</v>
      </c>
      <c r="V895" s="38">
        <v>1.0351624905366024</v>
      </c>
      <c r="W895" s="36">
        <v>40.506991525522189</v>
      </c>
      <c r="X895" s="35">
        <v>4087.9304606119795</v>
      </c>
      <c r="Y895" s="34">
        <v>2175.8388982842439</v>
      </c>
      <c r="Z895" s="35">
        <v>1912.0915623277356</v>
      </c>
      <c r="AA895" s="34">
        <v>694.83903181906749</v>
      </c>
      <c r="AB895" s="34">
        <v>22.451369365056355</v>
      </c>
      <c r="AC895" s="34">
        <v>11.675687432289124</v>
      </c>
      <c r="AD895" s="34">
        <v>12.319546143213907</v>
      </c>
      <c r="AE895" s="39">
        <v>14.346190538137872</v>
      </c>
      <c r="AF895" s="39">
        <v>13.041991398307156</v>
      </c>
      <c r="AG895" s="39">
        <v>1.7389321864409544</v>
      </c>
      <c r="AH895" s="35">
        <v>3516.4160125862809</v>
      </c>
      <c r="AI895" s="35">
        <v>9568.3101426760422</v>
      </c>
      <c r="AJ895" s="35">
        <v>10792.674284737404</v>
      </c>
      <c r="AK895" s="35">
        <v>2355.9558721526114</v>
      </c>
      <c r="AL895" s="35">
        <v>5565.2472101488765</v>
      </c>
      <c r="AM895" s="35">
        <v>10155.932933761082</v>
      </c>
      <c r="AN895" s="38">
        <v>9.5698434955195991E-2</v>
      </c>
      <c r="AO895" s="38">
        <v>0.11039981124827788</v>
      </c>
      <c r="AP895" s="38">
        <v>2.0331693374511219E-2</v>
      </c>
      <c r="AQ895" s="36">
        <v>22.283072067336448</v>
      </c>
      <c r="AR895" s="36">
        <v>12.615421919618679</v>
      </c>
      <c r="AS895" s="36">
        <v>14.713783140601752</v>
      </c>
      <c r="AT895" s="36">
        <v>19.338429532516173</v>
      </c>
      <c r="AU895" s="36">
        <v>77.264413714454946</v>
      </c>
      <c r="AV895" s="36">
        <v>108.98463751583773</v>
      </c>
      <c r="AW895" s="36">
        <v>155.18162166522575</v>
      </c>
      <c r="AX895" s="36">
        <v>122.28807408979311</v>
      </c>
      <c r="AY895" s="36">
        <v>88.535536112655564</v>
      </c>
      <c r="AZ895" s="40">
        <v>0.99212557965672021</v>
      </c>
      <c r="BA895" s="40">
        <v>0.98888831220667861</v>
      </c>
      <c r="BB895" s="40">
        <v>0.96955509164192277</v>
      </c>
      <c r="BC895" s="40">
        <v>0.99179168431756448</v>
      </c>
      <c r="BD895" s="40">
        <v>0.98611662504882902</v>
      </c>
      <c r="BE895" s="40">
        <v>0.98926886990819496</v>
      </c>
      <c r="BF895" s="36">
        <v>125.39390017839006</v>
      </c>
      <c r="BG895" s="36">
        <v>108.69583801201641</v>
      </c>
      <c r="BH895" s="36">
        <v>590.21153717790048</v>
      </c>
      <c r="BJ895" s="41"/>
      <c r="BK895" s="41"/>
      <c r="BL895" s="35">
        <v>33</v>
      </c>
      <c r="BM895" s="35">
        <v>30</v>
      </c>
      <c r="BN895" s="35">
        <v>4</v>
      </c>
      <c r="BO895" s="35">
        <v>2574</v>
      </c>
      <c r="BP895" s="35">
        <v>1440</v>
      </c>
      <c r="BQ895" s="35">
        <v>96</v>
      </c>
      <c r="BR895" s="35">
        <v>4110</v>
      </c>
      <c r="BS895" s="34">
        <v>131.55904134114584</v>
      </c>
      <c r="BT895" s="35">
        <v>21</v>
      </c>
      <c r="BU895" s="35">
        <v>70</v>
      </c>
      <c r="BV895" s="35">
        <v>350</v>
      </c>
      <c r="BW895" s="35">
        <v>55</v>
      </c>
      <c r="BX895" s="37"/>
      <c r="BY895" s="40">
        <v>0.9706353911629465</v>
      </c>
      <c r="CA895" s="38">
        <v>8.8344196716072618E-2</v>
      </c>
      <c r="CB895" s="38">
        <v>9.9088891079354674E-2</v>
      </c>
      <c r="CC895" s="36">
        <v>46.44660294055938</v>
      </c>
      <c r="CD895" s="36">
        <v>49.612277127556879</v>
      </c>
      <c r="CE895" s="35">
        <v>144.33092370302981</v>
      </c>
      <c r="CF895" s="36">
        <v>52.506039998506196</v>
      </c>
      <c r="CG895" s="42">
        <v>0.9706353911629465</v>
      </c>
      <c r="CH895" s="35">
        <v>3662.5683598969017</v>
      </c>
      <c r="CI895" s="42">
        <v>0.98673389589006411</v>
      </c>
      <c r="CJ895" s="42">
        <v>0.98957201504607006</v>
      </c>
      <c r="CK895" s="43">
        <v>0.84987786141875366</v>
      </c>
      <c r="CM895" s="39"/>
      <c r="CN895" s="35"/>
      <c r="CO895" s="42">
        <v>0.98625924728702119</v>
      </c>
      <c r="CQ895" s="37">
        <v>1.0351624905366024</v>
      </c>
    </row>
    <row r="896" spans="1:95" ht="11.25" customHeight="1">
      <c r="A896" s="33">
        <v>43834</v>
      </c>
      <c r="B896" s="34">
        <v>189.10673141479492</v>
      </c>
      <c r="C896" s="35">
        <v>167.40014108022055</v>
      </c>
      <c r="D896" s="35">
        <v>167.40014108022055</v>
      </c>
      <c r="E896" s="35">
        <v>156.16053179899853</v>
      </c>
      <c r="F896" s="34">
        <v>144.1042594909668</v>
      </c>
      <c r="G896" s="36">
        <v>13.830703576405844</v>
      </c>
      <c r="H896" s="34">
        <v>13.830703576405844</v>
      </c>
      <c r="I896" s="34">
        <v>3418.5064798990884</v>
      </c>
      <c r="J896" s="35">
        <v>1197.7248980668339</v>
      </c>
      <c r="K896" s="35">
        <v>79.848326537788935</v>
      </c>
      <c r="L896" s="34">
        <v>602.92938486735022</v>
      </c>
      <c r="M896" s="34">
        <v>51.071085929870605</v>
      </c>
      <c r="N896" s="35">
        <v>19.499869173223324</v>
      </c>
      <c r="O896" s="35">
        <v>64.999563910744399</v>
      </c>
      <c r="P896" s="35">
        <v>324.99781955372202</v>
      </c>
      <c r="Q896" s="34">
        <v>9321.5006917317714</v>
      </c>
      <c r="R896" s="34">
        <v>389.7673454284668</v>
      </c>
      <c r="U896" s="36">
        <v>24.082310817859796</v>
      </c>
      <c r="V896" s="38">
        <v>1.0358721180607595</v>
      </c>
      <c r="W896" s="36">
        <v>42.577086608395639</v>
      </c>
      <c r="X896" s="35">
        <v>4021.4358647664385</v>
      </c>
      <c r="Y896" s="34">
        <v>2140.9332552944657</v>
      </c>
      <c r="Z896" s="35">
        <v>1880.5026094719733</v>
      </c>
      <c r="AA896" s="34">
        <v>682.77771140513914</v>
      </c>
      <c r="AB896" s="34">
        <v>21.706590334574383</v>
      </c>
      <c r="AC896" s="34">
        <v>11.239609281222025</v>
      </c>
      <c r="AD896" s="34">
        <v>11.925602912902832</v>
      </c>
      <c r="AE896" s="39">
        <v>14.11604344150197</v>
      </c>
      <c r="AF896" s="39">
        <v>12.832766765001793</v>
      </c>
      <c r="AG896" s="39">
        <v>1.7110355686669056</v>
      </c>
      <c r="AH896" s="35">
        <v>3600.0709286752326</v>
      </c>
      <c r="AI896" s="35">
        <v>9801.2736324190009</v>
      </c>
      <c r="AJ896" s="35">
        <v>11056.254372218722</v>
      </c>
      <c r="AK896" s="35">
        <v>2411.872637598613</v>
      </c>
      <c r="AL896" s="35">
        <v>5698.9400880177227</v>
      </c>
      <c r="AM896" s="35">
        <v>10403.575353921471</v>
      </c>
      <c r="AN896" s="38">
        <v>9.5909304011570551E-2</v>
      </c>
      <c r="AO896" s="38">
        <v>0.11097940416654853</v>
      </c>
      <c r="AP896" s="38">
        <v>2.063134333015559E-2</v>
      </c>
      <c r="AQ896" s="36">
        <v>22.08315343315126</v>
      </c>
      <c r="AR896" s="36">
        <v>12.455770063798907</v>
      </c>
      <c r="AS896" s="36">
        <v>14.624175942745749</v>
      </c>
      <c r="AT896" s="36">
        <v>19.550323302741738</v>
      </c>
      <c r="AU896" s="36">
        <v>78.088996708492289</v>
      </c>
      <c r="AV896" s="36">
        <v>110.10890695720833</v>
      </c>
      <c r="AW896" s="36">
        <v>152.46086882897495</v>
      </c>
      <c r="AX896" s="36">
        <v>119.77993024266878</v>
      </c>
      <c r="AY896" s="36">
        <v>85.908804396738091</v>
      </c>
      <c r="AZ896" s="40">
        <v>0.99191505021067838</v>
      </c>
      <c r="BA896" s="40">
        <v>0.98859444687839249</v>
      </c>
      <c r="BB896" s="40">
        <v>0.96876094914512068</v>
      </c>
      <c r="BC896" s="40">
        <v>0.99189413114193004</v>
      </c>
      <c r="BD896" s="40">
        <v>0.98629762806724752</v>
      </c>
      <c r="BE896" s="40">
        <v>0.98941624362669667</v>
      </c>
      <c r="BF896" s="36">
        <v>125.11820540948054</v>
      </c>
      <c r="BG896" s="36">
        <v>108.12817107930596</v>
      </c>
      <c r="BH896" s="36">
        <v>581.63929551113256</v>
      </c>
      <c r="BJ896" s="41"/>
      <c r="BK896" s="41"/>
      <c r="BL896" s="35">
        <v>33</v>
      </c>
      <c r="BM896" s="35">
        <v>30</v>
      </c>
      <c r="BN896" s="35">
        <v>4</v>
      </c>
      <c r="BO896" s="35">
        <v>2574</v>
      </c>
      <c r="BP896" s="35">
        <v>1440</v>
      </c>
      <c r="BQ896" s="35">
        <v>96</v>
      </c>
      <c r="BR896" s="35">
        <v>4110</v>
      </c>
      <c r="BS896" s="34">
        <v>130.19069608052573</v>
      </c>
      <c r="BT896" s="35">
        <v>21</v>
      </c>
      <c r="BU896" s="35">
        <v>70</v>
      </c>
      <c r="BV896" s="35">
        <v>350</v>
      </c>
      <c r="BW896" s="35">
        <v>55</v>
      </c>
      <c r="BX896" s="37"/>
      <c r="BY896" s="40">
        <v>0.96984902782058136</v>
      </c>
      <c r="CA896" s="38">
        <v>8.8687262352137114E-2</v>
      </c>
      <c r="CB896" s="38">
        <v>9.9431021772580883E-2</v>
      </c>
      <c r="CC896" s="36">
        <v>44.871802528699241</v>
      </c>
      <c r="CD896" s="36">
        <v>49.16309943969592</v>
      </c>
      <c r="CE896" s="35">
        <v>141.37128413659289</v>
      </c>
      <c r="CF896" s="36">
        <v>53.071209061013711</v>
      </c>
      <c r="CG896" s="42">
        <v>0.96984902782058136</v>
      </c>
      <c r="CH896" s="35">
        <v>3750.2134136011705</v>
      </c>
      <c r="CI896" s="42">
        <v>0.98638181876672737</v>
      </c>
      <c r="CJ896" s="42">
        <v>0.98970678815559432</v>
      </c>
      <c r="CK896" s="43">
        <v>0.85007111759511611</v>
      </c>
      <c r="CM896" s="39"/>
      <c r="CN896" s="35"/>
      <c r="CO896" s="42">
        <v>0.98611134338245787</v>
      </c>
      <c r="CQ896" s="37">
        <v>1.0358721180607595</v>
      </c>
    </row>
    <row r="897" spans="1:95" ht="11.25" customHeight="1">
      <c r="A897" s="33">
        <v>43833</v>
      </c>
      <c r="B897" s="34">
        <v>192.65950711568198</v>
      </c>
      <c r="C897" s="35">
        <v>170.38889956474304</v>
      </c>
      <c r="D897" s="35">
        <v>170.38889956474304</v>
      </c>
      <c r="E897" s="35">
        <v>158.8652711311976</v>
      </c>
      <c r="F897" s="34">
        <v>146.44507916768393</v>
      </c>
      <c r="G897" s="36">
        <v>13.882381995519003</v>
      </c>
      <c r="H897" s="34">
        <v>13.882381995519003</v>
      </c>
      <c r="I897" s="34">
        <v>3465.348347981771</v>
      </c>
      <c r="J897" s="35">
        <v>1211.8855045072717</v>
      </c>
      <c r="K897" s="35">
        <v>81.894884785720279</v>
      </c>
      <c r="L897" s="34">
        <v>610.69928995768225</v>
      </c>
      <c r="M897" s="34">
        <v>51.060345967610679</v>
      </c>
      <c r="N897" s="35">
        <v>19.473816158509031</v>
      </c>
      <c r="O897" s="35">
        <v>64.808860175518049</v>
      </c>
      <c r="P897" s="35">
        <v>324.58956773002853</v>
      </c>
      <c r="Q897" s="34">
        <v>9489.8479410807286</v>
      </c>
      <c r="R897" s="34">
        <v>403.25647862752277</v>
      </c>
      <c r="U897" s="36">
        <v>24.208106111597129</v>
      </c>
      <c r="V897" s="38">
        <v>1.0308664670271155</v>
      </c>
      <c r="W897" s="36">
        <v>42.538828383967072</v>
      </c>
      <c r="X897" s="35">
        <v>4076.0476379394531</v>
      </c>
      <c r="Y897" s="34">
        <v>2171.5679586887791</v>
      </c>
      <c r="Z897" s="35">
        <v>1904.4796792506743</v>
      </c>
      <c r="AA897" s="34">
        <v>692.5941747434025</v>
      </c>
      <c r="AB897" s="34">
        <v>22.270607550938923</v>
      </c>
      <c r="AC897" s="34">
        <v>11.523628433545431</v>
      </c>
      <c r="AD897" s="34">
        <v>12.302839557329813</v>
      </c>
      <c r="AE897" s="39">
        <v>14.318030496849092</v>
      </c>
      <c r="AF897" s="39">
        <v>12.984487548292197</v>
      </c>
      <c r="AG897" s="39">
        <v>1.7548903882654345</v>
      </c>
      <c r="AH897" s="35">
        <v>3632.0907053034475</v>
      </c>
      <c r="AI897" s="35">
        <v>9874.0391886330399</v>
      </c>
      <c r="AJ897" s="35">
        <v>11154.622102893647</v>
      </c>
      <c r="AK897" s="35">
        <v>2432.1317642509907</v>
      </c>
      <c r="AL897" s="35">
        <v>5746.1244666162484</v>
      </c>
      <c r="AM897" s="35">
        <v>10488.316771876207</v>
      </c>
      <c r="AN897" s="38">
        <v>9.4871556897197937E-2</v>
      </c>
      <c r="AO897" s="38">
        <v>0.10941211310886589</v>
      </c>
      <c r="AP897" s="38">
        <v>2.056818817365888E-2</v>
      </c>
      <c r="AQ897" s="36">
        <v>22.211830155521138</v>
      </c>
      <c r="AR897" s="36">
        <v>12.522075548918355</v>
      </c>
      <c r="AS897" s="36">
        <v>14.782441001464178</v>
      </c>
      <c r="AT897" s="36">
        <v>19.543716250233516</v>
      </c>
      <c r="AU897" s="36">
        <v>77.755949340161138</v>
      </c>
      <c r="AV897" s="36">
        <v>111.33728074097097</v>
      </c>
      <c r="AW897" s="36">
        <v>155.5785316042311</v>
      </c>
      <c r="AX897" s="36">
        <v>122.33812532024767</v>
      </c>
      <c r="AY897" s="36">
        <v>87.954157133190876</v>
      </c>
      <c r="AZ897" s="40">
        <v>0.99199310808536456</v>
      </c>
      <c r="BA897" s="40">
        <v>0.98872129196782221</v>
      </c>
      <c r="BB897" s="40">
        <v>0.96905227265824045</v>
      </c>
      <c r="BC897" s="40">
        <v>0.99196436782846253</v>
      </c>
      <c r="BD897" s="40">
        <v>0.9864681056263388</v>
      </c>
      <c r="BE897" s="40">
        <v>0.98938463786300634</v>
      </c>
      <c r="BF897" s="36">
        <v>126.48680376356745</v>
      </c>
      <c r="BG897" s="36">
        <v>109.67707010703566</v>
      </c>
      <c r="BH897" s="36">
        <v>583.42523408882823</v>
      </c>
      <c r="BJ897" s="41"/>
      <c r="BK897" s="41"/>
      <c r="BL897" s="35">
        <v>32.962083339691162</v>
      </c>
      <c r="BM897" s="35">
        <v>29.892083326975506</v>
      </c>
      <c r="BN897" s="35">
        <v>4.0400000015894575</v>
      </c>
      <c r="BO897" s="35">
        <v>2571.0425004959106</v>
      </c>
      <c r="BP897" s="35">
        <v>1434.8199996948242</v>
      </c>
      <c r="BQ897" s="35">
        <v>96.960000038146973</v>
      </c>
      <c r="BR897" s="35">
        <v>4102.8225002288818</v>
      </c>
      <c r="BS897" s="34">
        <v>132.58246676127115</v>
      </c>
      <c r="BT897" s="35">
        <v>20.833333333333332</v>
      </c>
      <c r="BU897" s="35">
        <v>69.333333333333329</v>
      </c>
      <c r="BV897" s="35">
        <v>347.25</v>
      </c>
      <c r="BW897" s="35">
        <v>54.625</v>
      </c>
      <c r="BX897" s="37"/>
      <c r="BY897" s="40">
        <v>0.97009505627080295</v>
      </c>
      <c r="CA897" s="38">
        <v>8.7635995889165444E-2</v>
      </c>
      <c r="CB897" s="38">
        <v>9.820063735928404E-2</v>
      </c>
      <c r="CC897" s="36">
        <v>46.097075541814164</v>
      </c>
      <c r="CD897" s="36">
        <v>49.516346705903672</v>
      </c>
      <c r="CE897" s="35">
        <v>144.37874260437044</v>
      </c>
      <c r="CF897" s="36">
        <v>53.084690977288268</v>
      </c>
      <c r="CG897" s="42">
        <v>0.97009505627080295</v>
      </c>
      <c r="CH897" s="35">
        <v>3781.4737615063409</v>
      </c>
      <c r="CI897" s="42">
        <v>0.98649723647764487</v>
      </c>
      <c r="CJ897" s="42">
        <v>0.98979280712930995</v>
      </c>
      <c r="CK897" s="43">
        <v>0.85017366228172786</v>
      </c>
      <c r="CM897" s="39"/>
      <c r="CN897" s="35"/>
      <c r="CO897" s="42">
        <v>0.98610781518498514</v>
      </c>
      <c r="CQ897" s="37">
        <v>1.0308664670271155</v>
      </c>
    </row>
    <row r="898" spans="1:95" ht="11.25" customHeight="1">
      <c r="A898" s="33">
        <v>43832</v>
      </c>
      <c r="B898" s="34">
        <v>191.48240979512533</v>
      </c>
      <c r="C898" s="35">
        <v>169.11263227462769</v>
      </c>
      <c r="D898" s="35">
        <v>169.11263227462769</v>
      </c>
      <c r="E898" s="35">
        <v>157.44040552775064</v>
      </c>
      <c r="F898" s="34">
        <v>145.11601638793945</v>
      </c>
      <c r="G898" s="36">
        <v>13.813985427220663</v>
      </c>
      <c r="H898" s="34">
        <v>13.813985427220663</v>
      </c>
      <c r="I898" s="34">
        <v>3463.842244466146</v>
      </c>
      <c r="J898" s="35">
        <v>1157.340995716278</v>
      </c>
      <c r="K898" s="35">
        <v>104.71381639653256</v>
      </c>
      <c r="L898" s="34">
        <v>612.3592427571615</v>
      </c>
      <c r="M898" s="34">
        <v>50.73148981730143</v>
      </c>
      <c r="N898" s="35">
        <v>18.748594062915746</v>
      </c>
      <c r="O898" s="35">
        <v>59.554357611614726</v>
      </c>
      <c r="P898" s="35">
        <v>313.21180669812185</v>
      </c>
      <c r="Q898" s="34">
        <v>9060.120361328125</v>
      </c>
      <c r="R898" s="34">
        <v>400.78798675537109</v>
      </c>
      <c r="U898" s="36">
        <v>23.936267428927952</v>
      </c>
      <c r="V898" s="38">
        <v>1.0417193428507652</v>
      </c>
      <c r="W898" s="36">
        <v>41.284421127367189</v>
      </c>
      <c r="X898" s="35">
        <v>4076.2014872233076</v>
      </c>
      <c r="Y898" s="34">
        <v>2201.7874323533356</v>
      </c>
      <c r="Z898" s="35">
        <v>1874.4140548699722</v>
      </c>
      <c r="AA898" s="34">
        <v>717.07305915369409</v>
      </c>
      <c r="AB898" s="34">
        <v>22.369777520497639</v>
      </c>
      <c r="AC898" s="34">
        <v>11.672226746877035</v>
      </c>
      <c r="AD898" s="34">
        <v>12.284751772880554</v>
      </c>
      <c r="AE898" s="39">
        <v>14.517279773758258</v>
      </c>
      <c r="AF898" s="39">
        <v>12.400082096960121</v>
      </c>
      <c r="AG898" s="39">
        <v>2.2438674942114121</v>
      </c>
      <c r="AH898" s="35">
        <v>3519.2431610921599</v>
      </c>
      <c r="AI898" s="35">
        <v>9103.1088963553029</v>
      </c>
      <c r="AJ898" s="35">
        <v>10606.186837739106</v>
      </c>
      <c r="AK898" s="35">
        <v>2335.6893775935682</v>
      </c>
      <c r="AL898" s="35">
        <v>5452.5139036127002</v>
      </c>
      <c r="AM898" s="35">
        <v>9816.393873773206</v>
      </c>
      <c r="AN898" s="38">
        <v>9.7631021363450435E-2</v>
      </c>
      <c r="AO898" s="38">
        <v>0.10545015624076488</v>
      </c>
      <c r="AP898" s="38">
        <v>2.5986925563199103E-2</v>
      </c>
      <c r="AQ898" s="36">
        <v>22.479172663651596</v>
      </c>
      <c r="AR898" s="36">
        <v>12.724585912987216</v>
      </c>
      <c r="AS898" s="36">
        <v>14.327524688799263</v>
      </c>
      <c r="AT898" s="36">
        <v>20.074608392943787</v>
      </c>
      <c r="AU898" s="36">
        <v>72.667312442425654</v>
      </c>
      <c r="AV898" s="36">
        <v>148.31788523653771</v>
      </c>
      <c r="AW898" s="36">
        <v>154.89883169000259</v>
      </c>
      <c r="AX898" s="36">
        <v>122.49773574396308</v>
      </c>
      <c r="AY898" s="36">
        <v>89.948315195248952</v>
      </c>
      <c r="AZ898" s="40">
        <v>0.99197299339425338</v>
      </c>
      <c r="BA898" s="40">
        <v>0.98907763305799989</v>
      </c>
      <c r="BB898" s="40">
        <v>0.96809298702500712</v>
      </c>
      <c r="BC898" s="40">
        <v>0.99140527478288809</v>
      </c>
      <c r="BD898" s="40">
        <v>0.98667269561765292</v>
      </c>
      <c r="BE898" s="40">
        <v>0.98489079725775841</v>
      </c>
      <c r="BF898" s="36">
        <v>122.91175317451274</v>
      </c>
      <c r="BG898" s="36">
        <v>113.79783992544759</v>
      </c>
      <c r="BH898" s="36">
        <v>461.77066890104055</v>
      </c>
      <c r="BJ898" s="41"/>
      <c r="BK898" s="41"/>
      <c r="BL898" s="35">
        <v>32.090000152587891</v>
      </c>
      <c r="BM898" s="35">
        <v>27.409999847412109</v>
      </c>
      <c r="BN898" s="35">
        <v>4.9600000381469727</v>
      </c>
      <c r="BO898" s="35">
        <v>2503.0200119018555</v>
      </c>
      <c r="BP898" s="35">
        <v>1315.6799926757813</v>
      </c>
      <c r="BQ898" s="35">
        <v>119.04000091552734</v>
      </c>
      <c r="BR898" s="35">
        <v>3937.7400054931641</v>
      </c>
      <c r="BS898" s="34">
        <v>131.20413239796957</v>
      </c>
      <c r="BT898" s="35">
        <v>17</v>
      </c>
      <c r="BU898" s="35">
        <v>54</v>
      </c>
      <c r="BV898" s="35">
        <v>284</v>
      </c>
      <c r="BW898" s="35">
        <v>46</v>
      </c>
      <c r="BX898" s="37"/>
      <c r="BY898" s="40">
        <v>0.96884633504774298</v>
      </c>
      <c r="CA898" s="38">
        <v>8.8670089196150839E-2</v>
      </c>
      <c r="CB898" s="38">
        <v>9.8077715682021047E-2</v>
      </c>
      <c r="CC898" s="36">
        <v>46.326756040255226</v>
      </c>
      <c r="CD898" s="36">
        <v>49.531283265438077</v>
      </c>
      <c r="CE898" s="35">
        <v>144.29135994428452</v>
      </c>
      <c r="CF898" s="36">
        <v>55.9102900255942</v>
      </c>
      <c r="CG898" s="42">
        <v>0.96884633504774298</v>
      </c>
      <c r="CH898" s="35">
        <v>3603.2303357766255</v>
      </c>
      <c r="CI898" s="42">
        <v>0.98592055320094685</v>
      </c>
      <c r="CJ898" s="42">
        <v>0.98884853304599218</v>
      </c>
      <c r="CK898" s="43">
        <v>0.84977208691067474</v>
      </c>
      <c r="CM898" s="39"/>
      <c r="CN898" s="35"/>
      <c r="CO898" s="42">
        <v>0.98536836010915185</v>
      </c>
      <c r="CQ898" s="37">
        <v>1.0417193428507652</v>
      </c>
    </row>
    <row r="899" spans="1:95" ht="11.25" customHeight="1">
      <c r="A899" s="33">
        <v>43831</v>
      </c>
      <c r="B899" s="34">
        <v>191.80669911702475</v>
      </c>
      <c r="C899" s="35">
        <v>169.3963303565979</v>
      </c>
      <c r="D899" s="35">
        <v>169.3963303565979</v>
      </c>
      <c r="E899" s="35">
        <v>157.84606099128723</v>
      </c>
      <c r="F899" s="34">
        <v>145.30429395039877</v>
      </c>
      <c r="G899" s="36">
        <v>13.806542436281839</v>
      </c>
      <c r="H899" s="34">
        <v>13.806542436281839</v>
      </c>
      <c r="I899" s="34">
        <v>3468.2877298990884</v>
      </c>
      <c r="J899" s="35">
        <v>1158.8263239080061</v>
      </c>
      <c r="K899" s="35">
        <v>104.84820581515066</v>
      </c>
      <c r="L899" s="34">
        <v>611.74052429199219</v>
      </c>
      <c r="M899" s="34">
        <v>51.502477963765465</v>
      </c>
      <c r="N899" s="35">
        <v>19.033524464869846</v>
      </c>
      <c r="O899" s="35">
        <v>60.459430653115987</v>
      </c>
      <c r="P899" s="35">
        <v>317.97182047194332</v>
      </c>
      <c r="Q899" s="34">
        <v>9258.0734456380214</v>
      </c>
      <c r="R899" s="34">
        <v>401.40052032470703</v>
      </c>
      <c r="U899" s="36">
        <v>23.990177401789918</v>
      </c>
      <c r="V899" s="38">
        <v>1.0395564143019302</v>
      </c>
      <c r="W899" s="36">
        <v>41.911838130838952</v>
      </c>
      <c r="X899" s="35">
        <v>4080.0282541910806</v>
      </c>
      <c r="Y899" s="34">
        <v>2204.613200175932</v>
      </c>
      <c r="Z899" s="35">
        <v>1875.4150540151491</v>
      </c>
      <c r="AA899" s="34">
        <v>716.58873010714285</v>
      </c>
      <c r="AB899" s="34">
        <v>22.410368760426838</v>
      </c>
      <c r="AC899" s="34">
        <v>11.550269365310669</v>
      </c>
      <c r="AD899" s="34">
        <v>12.232412695884705</v>
      </c>
      <c r="AE899" s="39">
        <v>14.5359112099512</v>
      </c>
      <c r="AF899" s="39">
        <v>12.415996327585779</v>
      </c>
      <c r="AG899" s="39">
        <v>2.2467472674675144</v>
      </c>
      <c r="AH899" s="35">
        <v>3580.9555027872843</v>
      </c>
      <c r="AI899" s="35">
        <v>9274.100468929626</v>
      </c>
      <c r="AJ899" s="35">
        <v>10809.120600099233</v>
      </c>
      <c r="AK899" s="35">
        <v>2376.0926429214405</v>
      </c>
      <c r="AL899" s="35">
        <v>5550.9979294851528</v>
      </c>
      <c r="AM899" s="35">
        <v>10002.456011857694</v>
      </c>
      <c r="AN899" s="38">
        <v>9.7483589779167573E-2</v>
      </c>
      <c r="AO899" s="38">
        <v>0.10548317911762942</v>
      </c>
      <c r="AP899" s="38">
        <v>2.6141236730879071E-2</v>
      </c>
      <c r="AQ899" s="36">
        <v>22.492584325838902</v>
      </c>
      <c r="AR899" s="36">
        <v>12.587868254540789</v>
      </c>
      <c r="AS899" s="36">
        <v>14.284256461545931</v>
      </c>
      <c r="AT899" s="36">
        <v>20.017215089444075</v>
      </c>
      <c r="AU899" s="36">
        <v>72.405185825416638</v>
      </c>
      <c r="AV899" s="36">
        <v>147.65348704597744</v>
      </c>
      <c r="AW899" s="36">
        <v>155.00967670824664</v>
      </c>
      <c r="AX899" s="36">
        <v>122.36196074350055</v>
      </c>
      <c r="AY899" s="36">
        <v>89.346214077632411</v>
      </c>
      <c r="AZ899" s="40">
        <v>0.99198956971582219</v>
      </c>
      <c r="BA899" s="40">
        <v>0.98910836728438056</v>
      </c>
      <c r="BB899" s="40">
        <v>0.96821062546088743</v>
      </c>
      <c r="BC899" s="40">
        <v>0.99157557465232815</v>
      </c>
      <c r="BD899" s="40">
        <v>0.98695636591020441</v>
      </c>
      <c r="BE899" s="40">
        <v>0.98523827679212606</v>
      </c>
      <c r="BF899" s="36">
        <v>123.09764163572505</v>
      </c>
      <c r="BG899" s="36">
        <v>113.76221403621346</v>
      </c>
      <c r="BH899" s="36">
        <v>459.0448464064105</v>
      </c>
      <c r="BJ899" s="41"/>
      <c r="BK899" s="41"/>
      <c r="BL899" s="35">
        <v>32.090000152587891</v>
      </c>
      <c r="BM899" s="35">
        <v>27.409999847412109</v>
      </c>
      <c r="BN899" s="35">
        <v>4.9600000381469727</v>
      </c>
      <c r="BO899" s="35">
        <v>2503.0200119018555</v>
      </c>
      <c r="BP899" s="35">
        <v>1315.6799926757813</v>
      </c>
      <c r="BQ899" s="35">
        <v>119.04000091552734</v>
      </c>
      <c r="BR899" s="35">
        <v>3937.7400054931641</v>
      </c>
      <c r="BS899" s="34">
        <v>131.56924247741699</v>
      </c>
      <c r="BT899" s="35">
        <v>17</v>
      </c>
      <c r="BU899" s="35">
        <v>54</v>
      </c>
      <c r="BV899" s="35">
        <v>284</v>
      </c>
      <c r="BW899" s="35">
        <v>46</v>
      </c>
      <c r="BX899" s="37"/>
      <c r="BY899" s="40">
        <v>0.96890505059644128</v>
      </c>
      <c r="CA899" s="38">
        <v>8.8628681879749205E-2</v>
      </c>
      <c r="CB899" s="38">
        <v>9.799969949367833E-2</v>
      </c>
      <c r="CC899" s="36">
        <v>46.193050821622208</v>
      </c>
      <c r="CD899" s="36">
        <v>49.364709041925622</v>
      </c>
      <c r="CE899" s="35">
        <v>144.26834511771787</v>
      </c>
      <c r="CF899" s="36">
        <v>55.721816310816656</v>
      </c>
      <c r="CG899" s="42">
        <v>0.96890505059644128</v>
      </c>
      <c r="CH899" s="35">
        <v>3667.4429249357845</v>
      </c>
      <c r="CI899" s="42">
        <v>0.98595684267815364</v>
      </c>
      <c r="CJ899" s="42">
        <v>0.98908346019721627</v>
      </c>
      <c r="CK899" s="43">
        <v>0.85006463529667942</v>
      </c>
      <c r="CM899" s="39"/>
      <c r="CN899" s="35"/>
      <c r="CO899" s="42">
        <v>0.98541768340048608</v>
      </c>
      <c r="CQ899" s="37">
        <v>1.0395564143019302</v>
      </c>
    </row>
    <row r="900" spans="1:95" ht="11.25" customHeight="1">
      <c r="A900" s="33">
        <v>43830</v>
      </c>
      <c r="B900" s="34">
        <v>194.44193522135416</v>
      </c>
      <c r="C900" s="35">
        <v>171.99314268430072</v>
      </c>
      <c r="D900" s="35">
        <v>171.99314268430072</v>
      </c>
      <c r="E900" s="35">
        <v>160.33405649662015</v>
      </c>
      <c r="F900" s="34">
        <v>148.04423141479492</v>
      </c>
      <c r="G900" s="36">
        <v>13.885188937187195</v>
      </c>
      <c r="H900" s="34">
        <v>13.885188937187195</v>
      </c>
      <c r="I900" s="34">
        <v>3471.9785359700522</v>
      </c>
      <c r="J900" s="35">
        <v>1160.0594981901168</v>
      </c>
      <c r="K900" s="35">
        <v>104.95978087024663</v>
      </c>
      <c r="L900" s="34">
        <v>612.91806030273438</v>
      </c>
      <c r="M900" s="34">
        <v>51.507868448893227</v>
      </c>
      <c r="N900" s="35">
        <v>19.03551660067793</v>
      </c>
      <c r="O900" s="35">
        <v>60.46575861391814</v>
      </c>
      <c r="P900" s="35">
        <v>318.00510085838425</v>
      </c>
      <c r="Q900" s="34">
        <v>9517.6351318359375</v>
      </c>
      <c r="R900" s="34">
        <v>407.58336512247723</v>
      </c>
      <c r="U900" s="36">
        <v>23.66859400713885</v>
      </c>
      <c r="V900" s="38">
        <v>1.0525373033997303</v>
      </c>
      <c r="W900" s="36">
        <v>41.916224815694775</v>
      </c>
      <c r="X900" s="35">
        <v>4084.8965962727866</v>
      </c>
      <c r="Y900" s="34">
        <v>2206.9592569096885</v>
      </c>
      <c r="Z900" s="35">
        <v>1877.9373393630979</v>
      </c>
      <c r="AA900" s="34">
        <v>717.87784117298099</v>
      </c>
      <c r="AB900" s="34">
        <v>22.448792537053425</v>
      </c>
      <c r="AC900" s="34">
        <v>11.659086187680563</v>
      </c>
      <c r="AD900" s="34">
        <v>12.261667609214783</v>
      </c>
      <c r="AE900" s="39">
        <v>14.551379715888055</v>
      </c>
      <c r="AF900" s="39">
        <v>12.429208909179824</v>
      </c>
      <c r="AG900" s="39">
        <v>2.249138161505285</v>
      </c>
      <c r="AH900" s="35">
        <v>3670.8065629720741</v>
      </c>
      <c r="AI900" s="35">
        <v>9504.9609296198505</v>
      </c>
      <c r="AJ900" s="35">
        <v>11078.19058804298</v>
      </c>
      <c r="AK900" s="35">
        <v>2435.7099229975452</v>
      </c>
      <c r="AL900" s="35">
        <v>5689.815545900703</v>
      </c>
      <c r="AM900" s="35">
        <v>10251.446648650854</v>
      </c>
      <c r="AN900" s="38">
        <v>9.7398852210653114E-2</v>
      </c>
      <c r="AO900" s="38">
        <v>0.10538975993491713</v>
      </c>
      <c r="AP900" s="38">
        <v>2.6118565444350574E-2</v>
      </c>
      <c r="AQ900" s="36">
        <v>22.489272739180802</v>
      </c>
      <c r="AR900" s="36">
        <v>12.678485669553071</v>
      </c>
      <c r="AS900" s="36">
        <v>14.27862794035876</v>
      </c>
      <c r="AT900" s="36">
        <v>19.794213916388237</v>
      </c>
      <c r="AU900" s="36">
        <v>71.604340597934112</v>
      </c>
      <c r="AV900" s="36">
        <v>146.03669697181743</v>
      </c>
      <c r="AW900" s="36">
        <v>157.24897798365592</v>
      </c>
      <c r="AX900" s="36">
        <v>124.13166171683929</v>
      </c>
      <c r="AY900" s="36">
        <v>90.636747279558008</v>
      </c>
      <c r="AZ900" s="40">
        <v>0.99218481789602775</v>
      </c>
      <c r="BA900" s="40">
        <v>0.98937298439182597</v>
      </c>
      <c r="BB900" s="40">
        <v>0.9689794902361184</v>
      </c>
      <c r="BC900" s="40">
        <v>0.99187332870408962</v>
      </c>
      <c r="BD900" s="40">
        <v>0.98741534940451225</v>
      </c>
      <c r="BE900" s="40">
        <v>0.98575452792401386</v>
      </c>
      <c r="BF900" s="36">
        <v>123.20473730066693</v>
      </c>
      <c r="BG900" s="36">
        <v>113.8630546972546</v>
      </c>
      <c r="BH900" s="36">
        <v>459.44330386627689</v>
      </c>
      <c r="BJ900" s="41"/>
      <c r="BK900" s="41"/>
      <c r="BL900" s="35">
        <v>32.090000152587891</v>
      </c>
      <c r="BM900" s="35">
        <v>27.409999847412109</v>
      </c>
      <c r="BN900" s="35">
        <v>4.9600000381469727</v>
      </c>
      <c r="BO900" s="35">
        <v>2503.0200119018555</v>
      </c>
      <c r="BP900" s="35">
        <v>1315.6799926757813</v>
      </c>
      <c r="BQ900" s="35">
        <v>119.04000091552734</v>
      </c>
      <c r="BR900" s="35">
        <v>3937.7400054931641</v>
      </c>
      <c r="BS900" s="34">
        <v>134.10344886779785</v>
      </c>
      <c r="BT900" s="35">
        <v>17</v>
      </c>
      <c r="BU900" s="35">
        <v>54</v>
      </c>
      <c r="BV900" s="35">
        <v>284</v>
      </c>
      <c r="BW900" s="35">
        <v>46</v>
      </c>
      <c r="BX900" s="37"/>
      <c r="BY900" s="40">
        <v>0.96966294596356217</v>
      </c>
      <c r="CA900" s="38">
        <v>8.8551096799809201E-2</v>
      </c>
      <c r="CB900" s="38">
        <v>9.7913937516281052E-2</v>
      </c>
      <c r="CC900" s="36">
        <v>46.369546333948769</v>
      </c>
      <c r="CD900" s="36">
        <v>49.446386349092634</v>
      </c>
      <c r="CE900" s="35">
        <v>146.23005486160201</v>
      </c>
      <c r="CF900" s="36">
        <v>55.104175024339661</v>
      </c>
      <c r="CG900" s="42">
        <v>0.96966294596356217</v>
      </c>
      <c r="CH900" s="35">
        <v>3759.2475262456833</v>
      </c>
      <c r="CI900" s="42">
        <v>0.98629835676174982</v>
      </c>
      <c r="CJ900" s="42">
        <v>0.9894677672034129</v>
      </c>
      <c r="CK900" s="43">
        <v>0.8499550610749893</v>
      </c>
      <c r="CM900" s="39"/>
      <c r="CN900" s="35"/>
      <c r="CO900" s="42">
        <v>0.98557931920815789</v>
      </c>
      <c r="CQ900" s="37">
        <v>1.0525373033997303</v>
      </c>
    </row>
    <row r="901" spans="1:95" ht="11.25" customHeight="1">
      <c r="A901" s="33">
        <v>43829</v>
      </c>
      <c r="B901" s="34">
        <v>192.79699007670084</v>
      </c>
      <c r="C901" s="35">
        <v>170.34532046318054</v>
      </c>
      <c r="D901" s="35">
        <v>170.34532046318054</v>
      </c>
      <c r="E901" s="35">
        <v>158.63316567738852</v>
      </c>
      <c r="F901" s="34">
        <v>146.18645159403482</v>
      </c>
      <c r="G901" s="36">
        <v>13.762416005134583</v>
      </c>
      <c r="H901" s="34">
        <v>13.762416005134583</v>
      </c>
      <c r="I901" s="34">
        <v>3475.2810872395835</v>
      </c>
      <c r="J901" s="35">
        <v>1161.1629485509957</v>
      </c>
      <c r="K901" s="35">
        <v>105.05961877361257</v>
      </c>
      <c r="L901" s="34">
        <v>612.29934438069665</v>
      </c>
      <c r="M901" s="34">
        <v>51.192284901936851</v>
      </c>
      <c r="N901" s="35">
        <v>18.918887898541879</v>
      </c>
      <c r="O901" s="35">
        <v>60.095290971838921</v>
      </c>
      <c r="P901" s="35">
        <v>316.05671548152316</v>
      </c>
      <c r="Q901" s="34">
        <v>9233.8758951822911</v>
      </c>
      <c r="R901" s="34">
        <v>404.77040100097656</v>
      </c>
      <c r="U901" s="36">
        <v>23.699210838035306</v>
      </c>
      <c r="V901" s="38">
        <v>1.0512932703911195</v>
      </c>
      <c r="W901" s="36">
        <v>41.659408307834752</v>
      </c>
      <c r="X901" s="35">
        <v>4087.5804316202803</v>
      </c>
      <c r="Y901" s="34">
        <v>2209.058519914975</v>
      </c>
      <c r="Z901" s="35">
        <v>1878.521911705305</v>
      </c>
      <c r="AA901" s="34">
        <v>717.35896315430921</v>
      </c>
      <c r="AB901" s="34">
        <v>22.451669613520306</v>
      </c>
      <c r="AC901" s="34">
        <v>11.712154785792032</v>
      </c>
      <c r="AD901" s="34">
        <v>12.365086476008097</v>
      </c>
      <c r="AE901" s="39">
        <v>14.565221010428406</v>
      </c>
      <c r="AF901" s="39">
        <v>12.441031591617811</v>
      </c>
      <c r="AG901" s="39">
        <v>2.2512775451488407</v>
      </c>
      <c r="AH901" s="35">
        <v>3579.763467419325</v>
      </c>
      <c r="AI901" s="35">
        <v>9276.9227525201441</v>
      </c>
      <c r="AJ901" s="35">
        <v>10814.447132339435</v>
      </c>
      <c r="AK901" s="35">
        <v>2374.9975639848162</v>
      </c>
      <c r="AL901" s="35">
        <v>5550.6419411771985</v>
      </c>
      <c r="AM901" s="35">
        <v>10006.41838086492</v>
      </c>
      <c r="AN901" s="38">
        <v>9.8138057820403773E-2</v>
      </c>
      <c r="AO901" s="38">
        <v>0.1060983081223241</v>
      </c>
      <c r="AP901" s="38">
        <v>2.6240230619600013E-2</v>
      </c>
      <c r="AQ901" s="36">
        <v>22.473674731533769</v>
      </c>
      <c r="AR901" s="36">
        <v>12.735710790708909</v>
      </c>
      <c r="AS901" s="36">
        <v>14.417541203490208</v>
      </c>
      <c r="AT901" s="36">
        <v>20.171160519311087</v>
      </c>
      <c r="AU901" s="36">
        <v>72.933079838110146</v>
      </c>
      <c r="AV901" s="36">
        <v>148.66157487826717</v>
      </c>
      <c r="AW901" s="36">
        <v>156.02834588437472</v>
      </c>
      <c r="AX901" s="36">
        <v>123.27409381412315</v>
      </c>
      <c r="AY901" s="36">
        <v>90.195584303660098</v>
      </c>
      <c r="AZ901" s="40">
        <v>0.99203414429326853</v>
      </c>
      <c r="BA901" s="40">
        <v>0.98917327191905058</v>
      </c>
      <c r="BB901" s="40">
        <v>0.96841460116379774</v>
      </c>
      <c r="BC901" s="40">
        <v>0.99150687107002022</v>
      </c>
      <c r="BD901" s="40">
        <v>0.98686042432370591</v>
      </c>
      <c r="BE901" s="40">
        <v>0.98514337805797225</v>
      </c>
      <c r="BF901" s="36">
        <v>122.27672186014154</v>
      </c>
      <c r="BG901" s="36">
        <v>113.10265179879042</v>
      </c>
      <c r="BH901" s="36">
        <v>457.31305391183025</v>
      </c>
      <c r="BJ901" s="41"/>
      <c r="BK901" s="41"/>
      <c r="BL901" s="35">
        <v>32.090000152587891</v>
      </c>
      <c r="BM901" s="35">
        <v>27.409999847412109</v>
      </c>
      <c r="BN901" s="35">
        <v>4.9600000381469727</v>
      </c>
      <c r="BO901" s="35">
        <v>2503.0200119018555</v>
      </c>
      <c r="BP901" s="35">
        <v>1315.6799926757813</v>
      </c>
      <c r="BQ901" s="35">
        <v>119.04000091552734</v>
      </c>
      <c r="BR901" s="35">
        <v>3937.7400054931641</v>
      </c>
      <c r="BS901" s="34">
        <v>132.36513646443686</v>
      </c>
      <c r="BT901" s="35">
        <v>17</v>
      </c>
      <c r="BU901" s="35">
        <v>54</v>
      </c>
      <c r="BV901" s="35">
        <v>284</v>
      </c>
      <c r="BW901" s="35">
        <v>46</v>
      </c>
      <c r="BX901" s="37"/>
      <c r="BY901" s="40">
        <v>0.96907501507916805</v>
      </c>
      <c r="CA901" s="38">
        <v>8.9181685564889673E-2</v>
      </c>
      <c r="CB901" s="38">
        <v>9.8624231270263124E-2</v>
      </c>
      <c r="CC901" s="36">
        <v>46.528910875320435</v>
      </c>
      <c r="CD901" s="36">
        <v>49.626926725732886</v>
      </c>
      <c r="CE901" s="35">
        <v>145.22394098989221</v>
      </c>
      <c r="CF901" s="36">
        <v>56.135116806403992</v>
      </c>
      <c r="CG901" s="42">
        <v>0.96907501507916805</v>
      </c>
      <c r="CH901" s="35">
        <v>3666.7476807669668</v>
      </c>
      <c r="CI901" s="42">
        <v>0.98603877622383085</v>
      </c>
      <c r="CJ901" s="42">
        <v>0.98900184922927203</v>
      </c>
      <c r="CK901" s="43">
        <v>0.85020494284488324</v>
      </c>
      <c r="CM901" s="39"/>
      <c r="CN901" s="35"/>
      <c r="CO901" s="42">
        <v>0.98530952327440968</v>
      </c>
      <c r="CQ901" s="37">
        <v>1.0512932703911195</v>
      </c>
    </row>
    <row r="902" spans="1:95" ht="11.25" customHeight="1">
      <c r="A902" s="33">
        <v>43828</v>
      </c>
      <c r="B902" s="34">
        <v>192.2293504079183</v>
      </c>
      <c r="C902" s="35">
        <v>169.77637577056885</v>
      </c>
      <c r="D902" s="35">
        <v>169.77637577056885</v>
      </c>
      <c r="E902" s="35">
        <v>158.0451455116272</v>
      </c>
      <c r="F902" s="34">
        <v>145.69101905822754</v>
      </c>
      <c r="G902" s="36">
        <v>13.772766272226969</v>
      </c>
      <c r="H902" s="34">
        <v>13.772766272226969</v>
      </c>
      <c r="I902" s="34">
        <v>3474.8120218912759</v>
      </c>
      <c r="J902" s="35">
        <v>1161.0062241625992</v>
      </c>
      <c r="K902" s="35">
        <v>105.04543867553244</v>
      </c>
      <c r="L902" s="34">
        <v>612.85617065429688</v>
      </c>
      <c r="M902" s="34">
        <v>51.314961751302086</v>
      </c>
      <c r="N902" s="35">
        <v>18.964224995046422</v>
      </c>
      <c r="O902" s="35">
        <v>60.239302925441585</v>
      </c>
      <c r="P902" s="35">
        <v>316.814111681952</v>
      </c>
      <c r="Q902" s="34">
        <v>9279.2506103515625</v>
      </c>
      <c r="R902" s="34">
        <v>404.33725611368817</v>
      </c>
      <c r="U902" s="36">
        <v>23.748647018715182</v>
      </c>
      <c r="V902" s="38">
        <v>1.0492882070663907</v>
      </c>
      <c r="W902" s="36">
        <v>41.759240635448492</v>
      </c>
      <c r="X902" s="35">
        <v>4087.6681925455728</v>
      </c>
      <c r="Y902" s="34">
        <v>2208.7603590531444</v>
      </c>
      <c r="Z902" s="35">
        <v>1878.9078334924286</v>
      </c>
      <c r="AA902" s="34">
        <v>717.90160932982928</v>
      </c>
      <c r="AB902" s="34">
        <v>22.452974637349445</v>
      </c>
      <c r="AC902" s="34">
        <v>11.73123025894165</v>
      </c>
      <c r="AD902" s="34">
        <v>12.265642007191977</v>
      </c>
      <c r="AE902" s="39">
        <v>14.563255114636116</v>
      </c>
      <c r="AF902" s="39">
        <v>12.439352401742134</v>
      </c>
      <c r="AG902" s="39">
        <v>2.2509736859042668</v>
      </c>
      <c r="AH902" s="35">
        <v>3597.1168415273523</v>
      </c>
      <c r="AI902" s="35">
        <v>9317.0327506879858</v>
      </c>
      <c r="AJ902" s="35">
        <v>10859.697996435176</v>
      </c>
      <c r="AK902" s="35">
        <v>2386.7350331001994</v>
      </c>
      <c r="AL902" s="35">
        <v>5576.3222809762738</v>
      </c>
      <c r="AM902" s="35">
        <v>10049.003109250019</v>
      </c>
      <c r="AN902" s="38">
        <v>9.8339208666132411E-2</v>
      </c>
      <c r="AO902" s="38">
        <v>0.1065006818363961</v>
      </c>
      <c r="AP902" s="38">
        <v>2.6409534902186216E-2</v>
      </c>
      <c r="AQ902" s="36">
        <v>22.472304675669584</v>
      </c>
      <c r="AR902" s="36">
        <v>12.749611746239996</v>
      </c>
      <c r="AS902" s="36">
        <v>14.283869850933792</v>
      </c>
      <c r="AT902" s="36">
        <v>20.078979089737111</v>
      </c>
      <c r="AU902" s="36">
        <v>72.622581402293889</v>
      </c>
      <c r="AV902" s="36">
        <v>148.08333523501381</v>
      </c>
      <c r="AW902" s="36">
        <v>155.39124277649086</v>
      </c>
      <c r="AX902" s="36">
        <v>122.55757947861689</v>
      </c>
      <c r="AY902" s="36">
        <v>89.434371024860056</v>
      </c>
      <c r="AZ902" s="40">
        <v>0.99205432327759757</v>
      </c>
      <c r="BA902" s="40">
        <v>0.98919730605762346</v>
      </c>
      <c r="BB902" s="40">
        <v>0.96847308053966796</v>
      </c>
      <c r="BC902" s="40">
        <v>0.99158726091867189</v>
      </c>
      <c r="BD902" s="40">
        <v>0.98697661689137894</v>
      </c>
      <c r="BE902" s="40">
        <v>0.98526387805585358</v>
      </c>
      <c r="BF902" s="36">
        <v>122.02660731937277</v>
      </c>
      <c r="BG902" s="36">
        <v>112.675334965781</v>
      </c>
      <c r="BH902" s="36">
        <v>454.38134539077492</v>
      </c>
      <c r="BJ902" s="41"/>
      <c r="BK902" s="41"/>
      <c r="BL902" s="35">
        <v>32.090000152587891</v>
      </c>
      <c r="BM902" s="35">
        <v>27.409999847412109</v>
      </c>
      <c r="BN902" s="35">
        <v>4.9600000381469727</v>
      </c>
      <c r="BO902" s="35">
        <v>2503.0200119018555</v>
      </c>
      <c r="BP902" s="35">
        <v>1315.6799926757813</v>
      </c>
      <c r="BQ902" s="35">
        <v>119.04000091552734</v>
      </c>
      <c r="BR902" s="35">
        <v>3937.7400054931641</v>
      </c>
      <c r="BS902" s="34">
        <v>131.90757624308267</v>
      </c>
      <c r="BT902" s="35">
        <v>17</v>
      </c>
      <c r="BU902" s="35">
        <v>54</v>
      </c>
      <c r="BV902" s="35">
        <v>284</v>
      </c>
      <c r="BW902" s="35">
        <v>46</v>
      </c>
      <c r="BX902" s="37"/>
      <c r="BY902" s="40">
        <v>0.96915559866252843</v>
      </c>
      <c r="CA902" s="38">
        <v>8.9442132278385406E-2</v>
      </c>
      <c r="CB902" s="38">
        <v>9.8891652079645675E-2</v>
      </c>
      <c r="CC902" s="36">
        <v>46.449846903483071</v>
      </c>
      <c r="CD902" s="36">
        <v>49.505786272843373</v>
      </c>
      <c r="CE902" s="35">
        <v>144.56142131515423</v>
      </c>
      <c r="CF902" s="36">
        <v>55.89060673270356</v>
      </c>
      <c r="CG902" s="42">
        <v>0.96915559866252843</v>
      </c>
      <c r="CH902" s="35">
        <v>3684.0762792458927</v>
      </c>
      <c r="CI902" s="42">
        <v>0.98607114569250831</v>
      </c>
      <c r="CJ902" s="42">
        <v>0.98910011357188721</v>
      </c>
      <c r="CK902" s="43">
        <v>0.85007193789067204</v>
      </c>
      <c r="CM902" s="39"/>
      <c r="CN902" s="35"/>
      <c r="CO902" s="42">
        <v>0.98537351119767802</v>
      </c>
      <c r="CQ902" s="37">
        <v>1.0492882070663907</v>
      </c>
    </row>
    <row r="903" spans="1:95" ht="11.25" customHeight="1">
      <c r="A903" s="33">
        <v>43827</v>
      </c>
      <c r="B903" s="34">
        <v>194.01894378662109</v>
      </c>
      <c r="C903" s="35">
        <v>171.57981046040854</v>
      </c>
      <c r="D903" s="35">
        <v>171.57981046040854</v>
      </c>
      <c r="E903" s="35">
        <v>159.947913646698</v>
      </c>
      <c r="F903" s="34">
        <v>147.54959297180176</v>
      </c>
      <c r="G903" s="36">
        <v>13.837840994199118</v>
      </c>
      <c r="H903" s="34">
        <v>13.837840994199118</v>
      </c>
      <c r="I903" s="34">
        <v>3474.5667012532554</v>
      </c>
      <c r="J903" s="35">
        <v>1160.9242574876068</v>
      </c>
      <c r="K903" s="35">
        <v>105.03802250053513</v>
      </c>
      <c r="L903" s="34">
        <v>612.66214752197266</v>
      </c>
      <c r="M903" s="34">
        <v>52.468548456827797</v>
      </c>
      <c r="N903" s="35">
        <v>19.39055051665375</v>
      </c>
      <c r="O903" s="35">
        <v>61.593513405841335</v>
      </c>
      <c r="P903" s="35">
        <v>323.93625568998033</v>
      </c>
      <c r="Q903" s="34">
        <v>9595.6545817057286</v>
      </c>
      <c r="R903" s="34">
        <v>407.98214594523114</v>
      </c>
      <c r="U903" s="36">
        <v>23.522274405867961</v>
      </c>
      <c r="V903" s="38">
        <v>1.0585065377505889</v>
      </c>
      <c r="W903" s="36">
        <v>42.698009820610736</v>
      </c>
      <c r="X903" s="35">
        <v>4087.228848775228</v>
      </c>
      <c r="Y903" s="34">
        <v>2208.6044212651132</v>
      </c>
      <c r="Z903" s="35">
        <v>1878.6244275101146</v>
      </c>
      <c r="AA903" s="34">
        <v>717.70017002250779</v>
      </c>
      <c r="AB903" s="34">
        <v>22.439133326212566</v>
      </c>
      <c r="AC903" s="34">
        <v>11.631896813710531</v>
      </c>
      <c r="AD903" s="34">
        <v>12.315962354342142</v>
      </c>
      <c r="AE903" s="39">
        <v>14.562226953396351</v>
      </c>
      <c r="AF903" s="39">
        <v>12.438474187367214</v>
      </c>
      <c r="AG903" s="39">
        <v>2.2508147678686101</v>
      </c>
      <c r="AH903" s="35">
        <v>3707.3726478384428</v>
      </c>
      <c r="AI903" s="35">
        <v>9604.6450902739016</v>
      </c>
      <c r="AJ903" s="35">
        <v>11195.778649497062</v>
      </c>
      <c r="AK903" s="35">
        <v>2459.7640932262611</v>
      </c>
      <c r="AL903" s="35">
        <v>5747.7566699281351</v>
      </c>
      <c r="AM903" s="35">
        <v>10359.592884480466</v>
      </c>
      <c r="AN903" s="38">
        <v>9.8330218417503626E-2</v>
      </c>
      <c r="AO903" s="38">
        <v>0.10661309657703505</v>
      </c>
      <c r="AP903" s="38">
        <v>2.6551123811513925E-2</v>
      </c>
      <c r="AQ903" s="36">
        <v>22.462532758566613</v>
      </c>
      <c r="AR903" s="36">
        <v>12.645196495726385</v>
      </c>
      <c r="AS903" s="36">
        <v>14.348865690467221</v>
      </c>
      <c r="AT903" s="36">
        <v>20.094421536649968</v>
      </c>
      <c r="AU903" s="36">
        <v>72.668183540665993</v>
      </c>
      <c r="AV903" s="36">
        <v>148.1527134475395</v>
      </c>
      <c r="AW903" s="36">
        <v>156.75966841576766</v>
      </c>
      <c r="AX903" s="36">
        <v>123.49520527674271</v>
      </c>
      <c r="AY903" s="36">
        <v>89.732629171098338</v>
      </c>
      <c r="AZ903" s="40">
        <v>0.99211690642608719</v>
      </c>
      <c r="BA903" s="40">
        <v>0.98928390380057429</v>
      </c>
      <c r="BB903" s="40">
        <v>0.96873079286974073</v>
      </c>
      <c r="BC903" s="40">
        <v>0.99183075255387854</v>
      </c>
      <c r="BD903" s="40">
        <v>0.98735712248904672</v>
      </c>
      <c r="BE903" s="40">
        <v>0.98569898304889136</v>
      </c>
      <c r="BF903" s="36">
        <v>122.03776410877876</v>
      </c>
      <c r="BG903" s="36">
        <v>112.55652809342426</v>
      </c>
      <c r="BH903" s="36">
        <v>451.95827058725803</v>
      </c>
      <c r="BJ903" s="41"/>
      <c r="BK903" s="41"/>
      <c r="BL903" s="35">
        <v>32.090000152587891</v>
      </c>
      <c r="BM903" s="35">
        <v>27.409999847412109</v>
      </c>
      <c r="BN903" s="35">
        <v>4.9600000381469727</v>
      </c>
      <c r="BO903" s="35">
        <v>2503.0200119018555</v>
      </c>
      <c r="BP903" s="35">
        <v>1315.6799926757813</v>
      </c>
      <c r="BQ903" s="35">
        <v>119.04000091552734</v>
      </c>
      <c r="BR903" s="35">
        <v>3937.7400054931641</v>
      </c>
      <c r="BS903" s="34">
        <v>133.7607282002767</v>
      </c>
      <c r="BT903" s="35">
        <v>17</v>
      </c>
      <c r="BU903" s="35">
        <v>54</v>
      </c>
      <c r="BV903" s="35">
        <v>284</v>
      </c>
      <c r="BW903" s="35">
        <v>46</v>
      </c>
      <c r="BX903" s="37"/>
      <c r="BY903" s="40">
        <v>0.96939731625582404</v>
      </c>
      <c r="CA903" s="38">
        <v>8.9496084291595321E-2</v>
      </c>
      <c r="CB903" s="38">
        <v>9.8927777826040356E-2</v>
      </c>
      <c r="CC903" s="36">
        <v>46.386992494265236</v>
      </c>
      <c r="CD903" s="36">
        <v>49.456594944760219</v>
      </c>
      <c r="CE903" s="35">
        <v>145.61908484254894</v>
      </c>
      <c r="CF903" s="36">
        <v>55.928215866483413</v>
      </c>
      <c r="CG903" s="42">
        <v>0.96939731625582404</v>
      </c>
      <c r="CH903" s="35">
        <v>3797.1661737165896</v>
      </c>
      <c r="CI903" s="42">
        <v>0.9861821826971896</v>
      </c>
      <c r="CJ903" s="42">
        <v>0.9894181078123343</v>
      </c>
      <c r="CK903" s="43">
        <v>0.85010329242866789</v>
      </c>
      <c r="CM903" s="39"/>
      <c r="CN903" s="35"/>
      <c r="CO903" s="42">
        <v>0.98536366894320537</v>
      </c>
      <c r="CQ903" s="37">
        <v>1.0585065377505889</v>
      </c>
    </row>
    <row r="904" spans="1:95" ht="11.25" customHeight="1">
      <c r="A904" s="33">
        <v>43826</v>
      </c>
      <c r="B904" s="34">
        <v>195.00509134928384</v>
      </c>
      <c r="C904" s="35">
        <v>172.29227670033771</v>
      </c>
      <c r="D904" s="35">
        <v>172.29227670033771</v>
      </c>
      <c r="E904" s="35">
        <v>160.5137885014216</v>
      </c>
      <c r="F904" s="34">
        <v>148.0277131398519</v>
      </c>
      <c r="G904" s="36">
        <v>13.717106342315674</v>
      </c>
      <c r="H904" s="34">
        <v>13.717106342315674</v>
      </c>
      <c r="I904" s="34">
        <v>3472.6309712727866</v>
      </c>
      <c r="J904" s="35">
        <v>1160.2774902548863</v>
      </c>
      <c r="K904" s="35">
        <v>104.97950434079738</v>
      </c>
      <c r="L904" s="34">
        <v>612.7909266153971</v>
      </c>
      <c r="M904" s="34">
        <v>47.162858645121254</v>
      </c>
      <c r="N904" s="35">
        <v>17.429752107979592</v>
      </c>
      <c r="O904" s="35">
        <v>55.365094931229301</v>
      </c>
      <c r="P904" s="35">
        <v>291.17938815683556</v>
      </c>
      <c r="Q904" s="34">
        <v>9048.3457641601563</v>
      </c>
      <c r="R904" s="34">
        <v>410.651123046875</v>
      </c>
      <c r="U904" s="36">
        <v>22.908971574571396</v>
      </c>
      <c r="V904" s="38">
        <v>1.0839632730959678</v>
      </c>
      <c r="W904" s="36">
        <v>38.380329946699909</v>
      </c>
      <c r="X904" s="35">
        <v>4085.4218978881836</v>
      </c>
      <c r="Y904" s="34">
        <v>2207.3739766771027</v>
      </c>
      <c r="Z904" s="35">
        <v>1878.0479212110806</v>
      </c>
      <c r="AA904" s="34">
        <v>717.77043095619445</v>
      </c>
      <c r="AB904" s="34">
        <v>22.712814648946125</v>
      </c>
      <c r="AC904" s="34">
        <v>11.778488198916117</v>
      </c>
      <c r="AD904" s="34">
        <v>12.436199108759562</v>
      </c>
      <c r="AE904" s="39">
        <v>14.554114131936942</v>
      </c>
      <c r="AF904" s="39">
        <v>12.431544538445209</v>
      </c>
      <c r="AG904" s="39">
        <v>2.2495608073028008</v>
      </c>
      <c r="AH904" s="35">
        <v>3510.2418652068454</v>
      </c>
      <c r="AI904" s="35">
        <v>9095.0578109057078</v>
      </c>
      <c r="AJ904" s="35">
        <v>10603.283133694935</v>
      </c>
      <c r="AK904" s="35">
        <v>2328.7412904678272</v>
      </c>
      <c r="AL904" s="35">
        <v>5442.4152659670708</v>
      </c>
      <c r="AM904" s="35">
        <v>9810.6322449638355</v>
      </c>
      <c r="AN904" s="38">
        <v>9.961245903800646E-2</v>
      </c>
      <c r="AO904" s="38">
        <v>0.10715916764904042</v>
      </c>
      <c r="AP904" s="38">
        <v>2.6232102526107616E-2</v>
      </c>
      <c r="AQ904" s="36">
        <v>22.750131694788294</v>
      </c>
      <c r="AR904" s="36">
        <v>12.808303991123701</v>
      </c>
      <c r="AS904" s="36">
        <v>14.48569801885944</v>
      </c>
      <c r="AT904" s="36">
        <v>19.526652501147659</v>
      </c>
      <c r="AU904" s="36">
        <v>70.604287947794063</v>
      </c>
      <c r="AV904" s="36">
        <v>143.92471479412933</v>
      </c>
      <c r="AW904" s="36">
        <v>158.37501999069588</v>
      </c>
      <c r="AX904" s="36">
        <v>125.75067540338478</v>
      </c>
      <c r="AY904" s="36">
        <v>92.956380194286083</v>
      </c>
      <c r="AZ904" s="40">
        <v>0.99251537636261933</v>
      </c>
      <c r="BA904" s="40">
        <v>0.98982710943109342</v>
      </c>
      <c r="BB904" s="40">
        <v>0.97032001802877599</v>
      </c>
      <c r="BC904" s="40">
        <v>0.9916149326758299</v>
      </c>
      <c r="BD904" s="40">
        <v>0.98702703037210304</v>
      </c>
      <c r="BE904" s="40">
        <v>0.98532972073558134</v>
      </c>
      <c r="BF904" s="36">
        <v>120.46685842201207</v>
      </c>
      <c r="BG904" s="36">
        <v>111.98295267934041</v>
      </c>
      <c r="BH904" s="36">
        <v>457.45475369566532</v>
      </c>
      <c r="BJ904" s="41"/>
      <c r="BK904" s="41"/>
      <c r="BL904" s="35">
        <v>32.090000152587891</v>
      </c>
      <c r="BM904" s="35">
        <v>27.409999847412109</v>
      </c>
      <c r="BN904" s="35">
        <v>4.9600000381469727</v>
      </c>
      <c r="BO904" s="35">
        <v>2503.0200119018555</v>
      </c>
      <c r="BP904" s="35">
        <v>1315.6799926757813</v>
      </c>
      <c r="BQ904" s="35">
        <v>119.04000091552734</v>
      </c>
      <c r="BR904" s="35">
        <v>3937.7400054931641</v>
      </c>
      <c r="BS904" s="34">
        <v>134.28775215148926</v>
      </c>
      <c r="BT904" s="35">
        <v>17</v>
      </c>
      <c r="BU904" s="35">
        <v>54</v>
      </c>
      <c r="BV904" s="35">
        <v>284</v>
      </c>
      <c r="BW904" s="35">
        <v>46</v>
      </c>
      <c r="BX904" s="37"/>
      <c r="BY904" s="40">
        <v>0.97094197459025033</v>
      </c>
      <c r="CA904" s="38">
        <v>9.0286548751633514E-2</v>
      </c>
      <c r="CB904" s="38">
        <v>9.9915642036901203E-2</v>
      </c>
      <c r="CC904" s="36">
        <v>46.927501956621803</v>
      </c>
      <c r="CD904" s="36">
        <v>50.044133704771433</v>
      </c>
      <c r="CE904" s="35">
        <v>147.82075634593542</v>
      </c>
      <c r="CF904" s="36">
        <v>54.342508547564869</v>
      </c>
      <c r="CG904" s="42">
        <v>0.97094197459025033</v>
      </c>
      <c r="CH904" s="35">
        <v>3595.2654521431709</v>
      </c>
      <c r="CI904" s="42">
        <v>0.986881953704696</v>
      </c>
      <c r="CJ904" s="42">
        <v>0.98914117002819757</v>
      </c>
      <c r="CK904" s="43">
        <v>0.85000547264600557</v>
      </c>
      <c r="CM904" s="39"/>
      <c r="CN904" s="35"/>
      <c r="CO904" s="42">
        <v>0.98577864619429956</v>
      </c>
      <c r="CQ904" s="37">
        <v>1.0839632730959678</v>
      </c>
    </row>
    <row r="905" spans="1:95" ht="11.25" customHeight="1">
      <c r="A905" s="33">
        <v>43825</v>
      </c>
      <c r="B905" s="34">
        <v>193.94262059529623</v>
      </c>
      <c r="C905" s="35">
        <v>171.15442705154419</v>
      </c>
      <c r="D905" s="35">
        <v>171.15442705154419</v>
      </c>
      <c r="E905" s="35">
        <v>159.04859654108682</v>
      </c>
      <c r="F905" s="34">
        <v>146.30665016174316</v>
      </c>
      <c r="G905" s="36">
        <v>13.715431849161783</v>
      </c>
      <c r="H905" s="34">
        <v>13.715431849161783</v>
      </c>
      <c r="I905" s="34">
        <v>3470.8791707356772</v>
      </c>
      <c r="J905" s="35">
        <v>1159.6921776353081</v>
      </c>
      <c r="K905" s="35">
        <v>104.92654646718195</v>
      </c>
      <c r="L905" s="34">
        <v>613.26413472493493</v>
      </c>
      <c r="M905" s="34">
        <v>41.546141624450684</v>
      </c>
      <c r="N905" s="35">
        <v>15.354008861210033</v>
      </c>
      <c r="O905" s="35">
        <v>48.771557559137761</v>
      </c>
      <c r="P905" s="35">
        <v>256.50226568139118</v>
      </c>
      <c r="Q905" s="34">
        <v>7822.586588541667</v>
      </c>
      <c r="R905" s="34">
        <v>407.46536636352539</v>
      </c>
      <c r="U905" s="36">
        <v>22.334400106359414</v>
      </c>
      <c r="V905" s="38">
        <v>1.1084667929778167</v>
      </c>
      <c r="W905" s="36">
        <v>33.80954143507347</v>
      </c>
      <c r="X905" s="35">
        <v>4084.1433054606123</v>
      </c>
      <c r="Y905" s="34">
        <v>2206.2604466331868</v>
      </c>
      <c r="Z905" s="35">
        <v>1877.8828588274248</v>
      </c>
      <c r="AA905" s="34">
        <v>718.19068119211693</v>
      </c>
      <c r="AB905" s="34">
        <v>22.788193543752033</v>
      </c>
      <c r="AC905" s="34">
        <v>12.105830510457357</v>
      </c>
      <c r="AD905" s="34">
        <v>12.481442332267761</v>
      </c>
      <c r="AE905" s="39">
        <v>14.546772175603429</v>
      </c>
      <c r="AF905" s="39">
        <v>12.425273331806872</v>
      </c>
      <c r="AG905" s="39">
        <v>2.2484259957253276</v>
      </c>
      <c r="AH905" s="35">
        <v>3067.7991850436661</v>
      </c>
      <c r="AI905" s="35">
        <v>7942.7478795145844</v>
      </c>
      <c r="AJ905" s="35">
        <v>9257.8275684968448</v>
      </c>
      <c r="AK905" s="35">
        <v>2035.5273234225183</v>
      </c>
      <c r="AL905" s="35">
        <v>4754.9355655404233</v>
      </c>
      <c r="AM905" s="35">
        <v>8566.7333904879761</v>
      </c>
      <c r="AN905" s="38">
        <v>0.10158374495720124</v>
      </c>
      <c r="AO905" s="38">
        <v>0.10772339669069847</v>
      </c>
      <c r="AP905" s="38">
        <v>2.5585453745152635E-2</v>
      </c>
      <c r="AQ905" s="36">
        <v>22.833925493548413</v>
      </c>
      <c r="AR905" s="36">
        <v>13.162325491780837</v>
      </c>
      <c r="AS905" s="36">
        <v>14.523766077867409</v>
      </c>
      <c r="AT905" s="36">
        <v>20.113685802462637</v>
      </c>
      <c r="AU905" s="36">
        <v>72.760834999167486</v>
      </c>
      <c r="AV905" s="36">
        <v>148.40094945423289</v>
      </c>
      <c r="AW905" s="36">
        <v>158.7322254014519</v>
      </c>
      <c r="AX905" s="36">
        <v>127.85525990724729</v>
      </c>
      <c r="AY905" s="36">
        <v>97.411035878220261</v>
      </c>
      <c r="AZ905" s="40">
        <v>0.99245698709885455</v>
      </c>
      <c r="BA905" s="40">
        <v>0.98974296141621965</v>
      </c>
      <c r="BB905" s="40">
        <v>0.9700583344911613</v>
      </c>
      <c r="BC905" s="40">
        <v>0.99011868542808668</v>
      </c>
      <c r="BD905" s="40">
        <v>0.98469782944558193</v>
      </c>
      <c r="BE905" s="40">
        <v>0.98267706689471512</v>
      </c>
      <c r="BF905" s="36">
        <v>118.1291357692688</v>
      </c>
      <c r="BG905" s="36">
        <v>111.39641311585338</v>
      </c>
      <c r="BH905" s="36">
        <v>469.016501310769</v>
      </c>
      <c r="BJ905" s="41"/>
      <c r="BK905" s="41"/>
      <c r="BL905" s="35">
        <v>32.090000152587891</v>
      </c>
      <c r="BM905" s="35">
        <v>27.409999847412109</v>
      </c>
      <c r="BN905" s="35">
        <v>4.9600000381469727</v>
      </c>
      <c r="BO905" s="35">
        <v>2503.0200119018555</v>
      </c>
      <c r="BP905" s="35">
        <v>1315.6799926757813</v>
      </c>
      <c r="BQ905" s="35">
        <v>119.04000091552734</v>
      </c>
      <c r="BR905" s="35">
        <v>3937.7400054931641</v>
      </c>
      <c r="BS905" s="34">
        <v>132.59038861592612</v>
      </c>
      <c r="BT905" s="35">
        <v>17</v>
      </c>
      <c r="BU905" s="35">
        <v>54</v>
      </c>
      <c r="BV905" s="35">
        <v>284</v>
      </c>
      <c r="BW905" s="35">
        <v>46</v>
      </c>
      <c r="BX905" s="37"/>
      <c r="BY905" s="40">
        <v>0.97071872138825321</v>
      </c>
      <c r="CA905" s="38">
        <v>9.1388706917992571E-2</v>
      </c>
      <c r="CB905" s="38">
        <v>0.10133765971380031</v>
      </c>
      <c r="CC905" s="36">
        <v>47.37546638647715</v>
      </c>
      <c r="CD905" s="36">
        <v>50.520017063196661</v>
      </c>
      <c r="CE905" s="35">
        <v>149.38968633562521</v>
      </c>
      <c r="CF905" s="36">
        <v>55.994084757726135</v>
      </c>
      <c r="CG905" s="42">
        <v>0.97071872138825321</v>
      </c>
      <c r="CH905" s="35">
        <v>3141.5794716596765</v>
      </c>
      <c r="CI905" s="42">
        <v>0.98677539689852178</v>
      </c>
      <c r="CJ905" s="42">
        <v>0.98719335254834584</v>
      </c>
      <c r="CK905" s="43">
        <v>0.84984265025544425</v>
      </c>
      <c r="CM905" s="39"/>
      <c r="CN905" s="35"/>
      <c r="CO905" s="42">
        <v>0.98534643115216114</v>
      </c>
      <c r="CQ905" s="37">
        <v>1.1084667929778167</v>
      </c>
    </row>
    <row r="906" spans="1:95" ht="11.25" customHeight="1">
      <c r="A906" s="33">
        <v>43824</v>
      </c>
      <c r="B906" s="34">
        <v>186.75148709615073</v>
      </c>
      <c r="C906" s="35">
        <v>164.59635233879089</v>
      </c>
      <c r="D906" s="35">
        <v>164.59635233879089</v>
      </c>
      <c r="E906" s="35">
        <v>153.03501733144125</v>
      </c>
      <c r="F906" s="34">
        <v>140.92788251241049</v>
      </c>
      <c r="G906" s="36">
        <v>13.61198882261912</v>
      </c>
      <c r="H906" s="34">
        <v>13.61198882261912</v>
      </c>
      <c r="I906" s="34">
        <v>3445.8401489257813</v>
      </c>
      <c r="J906" s="35">
        <v>1152.3799376817497</v>
      </c>
      <c r="K906" s="35">
        <v>103.33142838101566</v>
      </c>
      <c r="L906" s="34">
        <v>608.60232035319007</v>
      </c>
      <c r="M906" s="34">
        <v>52.244607766469322</v>
      </c>
      <c r="N906" s="35">
        <v>19.337596901797244</v>
      </c>
      <c r="O906" s="35">
        <v>61.511524619164334</v>
      </c>
      <c r="P906" s="35">
        <v>322.97096439163073</v>
      </c>
      <c r="Q906" s="34">
        <v>8957.248291015625</v>
      </c>
      <c r="R906" s="34">
        <v>387.93903477986652</v>
      </c>
      <c r="U906" s="36">
        <v>23.976182761015721</v>
      </c>
      <c r="V906" s="38">
        <v>1.040117387588162</v>
      </c>
      <c r="W906" s="36">
        <v>42.546815642407779</v>
      </c>
      <c r="X906" s="35">
        <v>4054.4424692789712</v>
      </c>
      <c r="Y906" s="34">
        <v>2190.1287828630157</v>
      </c>
      <c r="Z906" s="35">
        <v>1864.3136864159553</v>
      </c>
      <c r="AA906" s="34">
        <v>711.93374873420566</v>
      </c>
      <c r="AB906" s="34">
        <v>22.155134757359821</v>
      </c>
      <c r="AC906" s="34">
        <v>11.561335007349649</v>
      </c>
      <c r="AD906" s="34">
        <v>12.18061375617981</v>
      </c>
      <c r="AE906" s="39">
        <v>14.440409557338565</v>
      </c>
      <c r="AF906" s="39">
        <v>12.346927903733032</v>
      </c>
      <c r="AG906" s="39">
        <v>2.2142448938789068</v>
      </c>
      <c r="AH906" s="35">
        <v>3497.2383934328768</v>
      </c>
      <c r="AI906" s="35">
        <v>9058.5181080334223</v>
      </c>
      <c r="AJ906" s="35">
        <v>10541.681306488479</v>
      </c>
      <c r="AK906" s="35">
        <v>2321.3277591229835</v>
      </c>
      <c r="AL906" s="35">
        <v>5421.535283143603</v>
      </c>
      <c r="AM906" s="35">
        <v>9762.6460324112832</v>
      </c>
      <c r="AN906" s="38">
        <v>9.9764354186024459E-2</v>
      </c>
      <c r="AO906" s="38">
        <v>0.10846170949820366</v>
      </c>
      <c r="AP906" s="38">
        <v>2.6726767966430576E-2</v>
      </c>
      <c r="AQ906" s="36">
        <v>22.443481176010213</v>
      </c>
      <c r="AR906" s="36">
        <v>12.715696403582308</v>
      </c>
      <c r="AS906" s="36">
        <v>14.349867476434081</v>
      </c>
      <c r="AT906" s="36">
        <v>20.691186357838379</v>
      </c>
      <c r="AU906" s="36">
        <v>75.045130745879376</v>
      </c>
      <c r="AV906" s="36">
        <v>151.51770569078334</v>
      </c>
      <c r="AW906" s="36">
        <v>150.55198008374578</v>
      </c>
      <c r="AX906" s="36">
        <v>118.40357721987478</v>
      </c>
      <c r="AY906" s="36">
        <v>86.171085759208481</v>
      </c>
      <c r="AZ906" s="40">
        <v>0.99166959649459285</v>
      </c>
      <c r="BA906" s="40">
        <v>0.9886542240515499</v>
      </c>
      <c r="BB906" s="40">
        <v>0.96691768160810199</v>
      </c>
      <c r="BC906" s="40">
        <v>0.99108648648321174</v>
      </c>
      <c r="BD906" s="40">
        <v>0.98615795585077037</v>
      </c>
      <c r="BE906" s="40">
        <v>0.98447985257400961</v>
      </c>
      <c r="BF906" s="36">
        <v>120.28344289809502</v>
      </c>
      <c r="BG906" s="36">
        <v>110.63812340334488</v>
      </c>
      <c r="BH906" s="36">
        <v>448.98807125022637</v>
      </c>
      <c r="BJ906" s="41"/>
      <c r="BK906" s="41"/>
      <c r="BL906" s="35">
        <v>32.086250146230064</v>
      </c>
      <c r="BM906" s="35">
        <v>27.434583187103271</v>
      </c>
      <c r="BN906" s="35">
        <v>4.9200000365575152</v>
      </c>
      <c r="BO906" s="35">
        <v>2502.7275114059448</v>
      </c>
      <c r="BP906" s="35">
        <v>1316.859992980957</v>
      </c>
      <c r="BQ906" s="35">
        <v>118.08000087738037</v>
      </c>
      <c r="BR906" s="35">
        <v>3937.6675052642822</v>
      </c>
      <c r="BS906" s="34">
        <v>127.25481796264648</v>
      </c>
      <c r="BT906" s="35">
        <v>17.041666666666668</v>
      </c>
      <c r="BU906" s="35">
        <v>54.208333333333336</v>
      </c>
      <c r="BV906" s="35">
        <v>284.625</v>
      </c>
      <c r="BW906" s="35">
        <v>46.041666666666664</v>
      </c>
      <c r="BX906" s="37"/>
      <c r="BY906" s="40">
        <v>0.96772126893843124</v>
      </c>
      <c r="CA906" s="38">
        <v>9.0861494090786782E-2</v>
      </c>
      <c r="CB906" s="38">
        <v>0.10048277975310846</v>
      </c>
      <c r="CC906" s="36">
        <v>45.897083520889282</v>
      </c>
      <c r="CD906" s="36">
        <v>49.509045056026608</v>
      </c>
      <c r="CE906" s="35">
        <v>139.99602060061164</v>
      </c>
      <c r="CF906" s="36">
        <v>57.541335368934782</v>
      </c>
      <c r="CG906" s="42">
        <v>0.96772126893843124</v>
      </c>
      <c r="CH906" s="35">
        <v>3581.2640335614396</v>
      </c>
      <c r="CI906" s="42">
        <v>0.98541168501488174</v>
      </c>
      <c r="CJ906" s="42">
        <v>0.98845229525535827</v>
      </c>
      <c r="CK906" s="43">
        <v>0.84989247597798034</v>
      </c>
      <c r="CM906" s="39"/>
      <c r="CN906" s="35"/>
      <c r="CO906" s="42">
        <v>0.9849415179643789</v>
      </c>
      <c r="CQ906" s="37">
        <v>1.040117387588162</v>
      </c>
    </row>
    <row r="907" spans="1:95" ht="11.25" customHeight="1">
      <c r="A907" s="33">
        <v>43823</v>
      </c>
      <c r="B907" s="34">
        <v>189.36943689982095</v>
      </c>
      <c r="C907" s="35">
        <v>166.92540303866068</v>
      </c>
      <c r="D907" s="35">
        <v>166.92540303866068</v>
      </c>
      <c r="E907" s="35">
        <v>155.12748936812082</v>
      </c>
      <c r="F907" s="34">
        <v>142.80349985758463</v>
      </c>
      <c r="G907" s="36">
        <v>13.727938572565714</v>
      </c>
      <c r="H907" s="34">
        <v>13.727938572565714</v>
      </c>
      <c r="I907" s="34">
        <v>3469.7363586425781</v>
      </c>
      <c r="J907" s="35">
        <v>1184.7880249023438</v>
      </c>
      <c r="K907" s="35">
        <v>84.627716064453125</v>
      </c>
      <c r="L907" s="34">
        <v>612.88491821289063</v>
      </c>
      <c r="M907" s="34">
        <v>49.558087825775146</v>
      </c>
      <c r="N907" s="35">
        <v>18.979693209871332</v>
      </c>
      <c r="O907" s="35">
        <v>62.211216632356034</v>
      </c>
      <c r="P907" s="35">
        <v>315.2737927639738</v>
      </c>
      <c r="Q907" s="34">
        <v>8866.9443359375</v>
      </c>
      <c r="R907" s="34">
        <v>397.40705235799152</v>
      </c>
      <c r="U907" s="36">
        <v>23.759584956698948</v>
      </c>
      <c r="V907" s="38">
        <v>1.0488451864214181</v>
      </c>
      <c r="W907" s="36">
        <v>40.968362172527144</v>
      </c>
      <c r="X907" s="35">
        <v>4082.6212768554688</v>
      </c>
      <c r="Y907" s="34">
        <v>2200.3206176757813</v>
      </c>
      <c r="Z907" s="35">
        <v>1882.3006591796875</v>
      </c>
      <c r="AA907" s="34">
        <v>697.51263427734375</v>
      </c>
      <c r="AB907" s="34">
        <v>22.444033861160278</v>
      </c>
      <c r="AC907" s="34">
        <v>11.797913670539856</v>
      </c>
      <c r="AD907" s="34">
        <v>12.318844318389893</v>
      </c>
      <c r="AE907" s="39">
        <v>14.507608468191965</v>
      </c>
      <c r="AF907" s="39">
        <v>12.694157409667969</v>
      </c>
      <c r="AG907" s="39">
        <v>1.8134510585239956</v>
      </c>
      <c r="AH907" s="35">
        <v>3451.5686422402023</v>
      </c>
      <c r="AI907" s="35">
        <v>9208.6974634757316</v>
      </c>
      <c r="AJ907" s="35">
        <v>10436.709625107107</v>
      </c>
      <c r="AK907" s="35">
        <v>2294.3836372557125</v>
      </c>
      <c r="AL907" s="35">
        <v>5417.7535948650602</v>
      </c>
      <c r="AM907" s="35">
        <v>9797.0962982781239</v>
      </c>
      <c r="AN907" s="38">
        <v>9.9424925224471938E-2</v>
      </c>
      <c r="AO907" s="38">
        <v>0.11047227006006675</v>
      </c>
      <c r="AP907" s="38">
        <v>2.165618946973975E-2</v>
      </c>
      <c r="AQ907" s="36">
        <v>22.472700579878822</v>
      </c>
      <c r="AR907" s="36">
        <v>12.949002738154265</v>
      </c>
      <c r="AS907" s="36">
        <v>14.681467807352293</v>
      </c>
      <c r="AT907" s="36">
        <v>20.815548242967587</v>
      </c>
      <c r="AU907" s="36">
        <v>78.742964544678031</v>
      </c>
      <c r="AV907" s="36">
        <v>121.72146291761047</v>
      </c>
      <c r="AW907" s="36">
        <v>153.0424616764459</v>
      </c>
      <c r="AX907" s="36">
        <v>120.52079573966149</v>
      </c>
      <c r="AY907" s="36">
        <v>87.828443512716248</v>
      </c>
      <c r="AZ907" s="40">
        <v>0.99172775951602732</v>
      </c>
      <c r="BA907" s="40">
        <v>0.98851715650351479</v>
      </c>
      <c r="BB907" s="40">
        <v>0.96781966991389234</v>
      </c>
      <c r="BC907" s="40">
        <v>0.99092760778756916</v>
      </c>
      <c r="BD907" s="40">
        <v>0.98546575380997192</v>
      </c>
      <c r="BE907" s="40">
        <v>0.98757576130603064</v>
      </c>
      <c r="BF907" s="36">
        <v>120.6940812166322</v>
      </c>
      <c r="BG907" s="36">
        <v>108.62454436280956</v>
      </c>
      <c r="BH907" s="36">
        <v>554.11410288812033</v>
      </c>
      <c r="BJ907" s="41"/>
      <c r="BK907" s="41"/>
      <c r="BL907" s="35">
        <v>32</v>
      </c>
      <c r="BM907" s="35">
        <v>28</v>
      </c>
      <c r="BN907" s="35">
        <v>4</v>
      </c>
      <c r="BO907" s="35">
        <v>2496</v>
      </c>
      <c r="BP907" s="35">
        <v>1344</v>
      </c>
      <c r="BQ907" s="35">
        <v>96</v>
      </c>
      <c r="BR907" s="35">
        <v>3936</v>
      </c>
      <c r="BS907" s="34">
        <v>129.04781214396158</v>
      </c>
      <c r="BT907" s="35">
        <v>18</v>
      </c>
      <c r="BU907" s="35">
        <v>59</v>
      </c>
      <c r="BV907" s="35">
        <v>299</v>
      </c>
      <c r="BW907" s="35">
        <v>47</v>
      </c>
      <c r="BX907" s="37"/>
      <c r="BY907" s="40">
        <v>0.96905678353945368</v>
      </c>
      <c r="CA907" s="38">
        <v>9.0517077851105118E-2</v>
      </c>
      <c r="CB907" s="38">
        <v>0.1013003908816328</v>
      </c>
      <c r="CC907" s="36">
        <v>46.560791850090027</v>
      </c>
      <c r="CD907" s="36">
        <v>50.10317112538538</v>
      </c>
      <c r="CE907" s="35">
        <v>142.55985924934274</v>
      </c>
      <c r="CF907" s="36">
        <v>56.006586397198504</v>
      </c>
      <c r="CG907" s="42">
        <v>0.96905678353945368</v>
      </c>
      <c r="CH907" s="35">
        <v>3543.8931998789631</v>
      </c>
      <c r="CI907" s="42">
        <v>0.98601591949004908</v>
      </c>
      <c r="CJ907" s="42">
        <v>0.98864351907769188</v>
      </c>
      <c r="CK907" s="43">
        <v>0.84987955613532951</v>
      </c>
      <c r="CM907" s="39"/>
      <c r="CN907" s="35"/>
      <c r="CO907" s="42">
        <v>0.98534315949167228</v>
      </c>
      <c r="CQ907" s="37">
        <v>1.0488451864214181</v>
      </c>
    </row>
    <row r="908" spans="1:95" ht="11.25" customHeight="1">
      <c r="A908" s="33">
        <v>43822</v>
      </c>
      <c r="B908" s="34">
        <v>187.37552960713705</v>
      </c>
      <c r="C908" s="35">
        <v>164.93022815386456</v>
      </c>
      <c r="D908" s="35">
        <v>164.93022815386456</v>
      </c>
      <c r="E908" s="35">
        <v>153.02667673428854</v>
      </c>
      <c r="F908" s="34">
        <v>140.56436983744302</v>
      </c>
      <c r="G908" s="36">
        <v>13.790306925773621</v>
      </c>
      <c r="H908" s="34">
        <v>13.790306925773621</v>
      </c>
      <c r="I908" s="34">
        <v>3469.4045104980469</v>
      </c>
      <c r="J908" s="35">
        <v>1184.6747109017722</v>
      </c>
      <c r="K908" s="35">
        <v>84.61962220726943</v>
      </c>
      <c r="L908" s="34">
        <v>613.1551183064779</v>
      </c>
      <c r="M908" s="34">
        <v>48.327286561330162</v>
      </c>
      <c r="N908" s="35">
        <v>18.508322512849848</v>
      </c>
      <c r="O908" s="35">
        <v>60.666168236563394</v>
      </c>
      <c r="P908" s="35">
        <v>307.44380174122807</v>
      </c>
      <c r="Q908" s="34">
        <v>8426.6856689453125</v>
      </c>
      <c r="R908" s="34">
        <v>394.48688507080078</v>
      </c>
      <c r="U908" s="36">
        <v>23.732836864612725</v>
      </c>
      <c r="V908" s="38">
        <v>1.0499289561936471</v>
      </c>
      <c r="W908" s="36">
        <v>39.950891277736872</v>
      </c>
      <c r="X908" s="35">
        <v>4082.5596288045249</v>
      </c>
      <c r="Y908" s="34">
        <v>2200.1101773890055</v>
      </c>
      <c r="Z908" s="35">
        <v>1882.4494514155194</v>
      </c>
      <c r="AA908" s="34">
        <v>697.77474051374736</v>
      </c>
      <c r="AB908" s="34">
        <v>22.445301453272503</v>
      </c>
      <c r="AC908" s="34">
        <v>11.90355141957601</v>
      </c>
      <c r="AD908" s="34">
        <v>12.351595163345337</v>
      </c>
      <c r="AE908" s="39">
        <v>14.506220949817619</v>
      </c>
      <c r="AF908" s="39">
        <v>12.692943331090415</v>
      </c>
      <c r="AG908" s="39">
        <v>1.8132776187272019</v>
      </c>
      <c r="AH908" s="35">
        <v>3286.1317054786182</v>
      </c>
      <c r="AI908" s="35">
        <v>8762.2936113144424</v>
      </c>
      <c r="AJ908" s="35">
        <v>9929.1210181888036</v>
      </c>
      <c r="AK908" s="35">
        <v>2184.7167848366935</v>
      </c>
      <c r="AL908" s="35">
        <v>5156.8357405652796</v>
      </c>
      <c r="AM908" s="35">
        <v>9321.4082958491454</v>
      </c>
      <c r="AN908" s="38">
        <v>0.10051044463173973</v>
      </c>
      <c r="AO908" s="38">
        <v>0.11132728750472723</v>
      </c>
      <c r="AP908" s="38">
        <v>2.1650129638479291E-2</v>
      </c>
      <c r="AQ908" s="36">
        <v>22.473477301762198</v>
      </c>
      <c r="AR908" s="36">
        <v>13.061826515492713</v>
      </c>
      <c r="AS908" s="36">
        <v>14.711534883301333</v>
      </c>
      <c r="AT908" s="36">
        <v>21.337503312163587</v>
      </c>
      <c r="AU908" s="36">
        <v>80.748147612612073</v>
      </c>
      <c r="AV908" s="36">
        <v>124.8728043450941</v>
      </c>
      <c r="AW908" s="36">
        <v>151.53152964310794</v>
      </c>
      <c r="AX908" s="36">
        <v>119.70729765665934</v>
      </c>
      <c r="AY908" s="36">
        <v>87.935393889552586</v>
      </c>
      <c r="AZ908" s="40">
        <v>0.99152827376010066</v>
      </c>
      <c r="BA908" s="40">
        <v>0.9882357764938402</v>
      </c>
      <c r="BB908" s="40">
        <v>0.96701745144259643</v>
      </c>
      <c r="BC908" s="40">
        <v>0.99023328631873042</v>
      </c>
      <c r="BD908" s="40">
        <v>0.98434153196359886</v>
      </c>
      <c r="BE908" s="40">
        <v>0.9866036546858804</v>
      </c>
      <c r="BF908" s="36">
        <v>119.3905772078395</v>
      </c>
      <c r="BG908" s="36">
        <v>107.79028456514267</v>
      </c>
      <c r="BH908" s="36">
        <v>554.26919840110861</v>
      </c>
      <c r="BJ908" s="41"/>
      <c r="BK908" s="41"/>
      <c r="BL908" s="35">
        <v>32</v>
      </c>
      <c r="BM908" s="35">
        <v>28</v>
      </c>
      <c r="BN908" s="35">
        <v>4</v>
      </c>
      <c r="BO908" s="35">
        <v>2496</v>
      </c>
      <c r="BP908" s="35">
        <v>1344</v>
      </c>
      <c r="BQ908" s="35">
        <v>96</v>
      </c>
      <c r="BR908" s="35">
        <v>3936</v>
      </c>
      <c r="BS908" s="34">
        <v>126.78713734944661</v>
      </c>
      <c r="BT908" s="35">
        <v>18</v>
      </c>
      <c r="BU908" s="35">
        <v>59</v>
      </c>
      <c r="BV908" s="35">
        <v>299</v>
      </c>
      <c r="BW908" s="35">
        <v>47</v>
      </c>
      <c r="BX908" s="37"/>
      <c r="BY908" s="40">
        <v>0.9683140156746981</v>
      </c>
      <c r="CA908" s="38">
        <v>9.1354183952174067E-2</v>
      </c>
      <c r="CB908" s="38">
        <v>0.1022805784178023</v>
      </c>
      <c r="CC908" s="36">
        <v>46.700448036193848</v>
      </c>
      <c r="CD908" s="36">
        <v>50.246838700556246</v>
      </c>
      <c r="CE908" s="35">
        <v>141.49458066512997</v>
      </c>
      <c r="CF908" s="36">
        <v>57.425430764134326</v>
      </c>
      <c r="CG908" s="42">
        <v>0.9683140156746981</v>
      </c>
      <c r="CH908" s="35">
        <v>3373.6523187687094</v>
      </c>
      <c r="CI908" s="42">
        <v>0.98567508385719826</v>
      </c>
      <c r="CJ908" s="42">
        <v>0.98776718386383233</v>
      </c>
      <c r="CK908" s="43">
        <v>0.84981110527318249</v>
      </c>
      <c r="CM908" s="39"/>
      <c r="CN908" s="35"/>
      <c r="CO908" s="42">
        <v>0.98497185002737397</v>
      </c>
      <c r="CQ908" s="37">
        <v>1.0499289561936471</v>
      </c>
    </row>
    <row r="909" spans="1:95" ht="11.25" customHeight="1">
      <c r="A909" s="33">
        <v>43821</v>
      </c>
      <c r="B909" s="34">
        <v>184.64955393473306</v>
      </c>
      <c r="C909" s="35">
        <v>162.43293015162149</v>
      </c>
      <c r="D909" s="35">
        <v>162.43293015162149</v>
      </c>
      <c r="E909" s="35">
        <v>150.76536552111307</v>
      </c>
      <c r="F909" s="34">
        <v>138.18596522013345</v>
      </c>
      <c r="G909" s="36">
        <v>13.745092948277792</v>
      </c>
      <c r="H909" s="34">
        <v>13.745092948277792</v>
      </c>
      <c r="I909" s="34">
        <v>3468.536865234375</v>
      </c>
      <c r="J909" s="35">
        <v>1184.3784417873476</v>
      </c>
      <c r="K909" s="35">
        <v>84.598460127667678</v>
      </c>
      <c r="L909" s="34">
        <v>612.54575093587243</v>
      </c>
      <c r="M909" s="34">
        <v>54.735066254933677</v>
      </c>
      <c r="N909" s="35">
        <v>20.962365799761834</v>
      </c>
      <c r="O909" s="35">
        <v>68.709976788108236</v>
      </c>
      <c r="P909" s="35">
        <v>348.20818745159937</v>
      </c>
      <c r="Q909" s="34">
        <v>8918.1751302083339</v>
      </c>
      <c r="R909" s="34">
        <v>386.56257756551105</v>
      </c>
      <c r="U909" s="36">
        <v>24.49747103231924</v>
      </c>
      <c r="V909" s="38">
        <v>1.0194595230139161</v>
      </c>
      <c r="W909" s="36">
        <v>45.248033494607867</v>
      </c>
      <c r="X909" s="35">
        <v>4081.0826161702475</v>
      </c>
      <c r="Y909" s="34">
        <v>2199.5599633193597</v>
      </c>
      <c r="Z909" s="35">
        <v>1881.5226528508879</v>
      </c>
      <c r="AA909" s="34">
        <v>697.14421106354007</v>
      </c>
      <c r="AB909" s="34">
        <v>22.216623783111572</v>
      </c>
      <c r="AC909" s="34">
        <v>11.667564630508423</v>
      </c>
      <c r="AD909" s="34">
        <v>12.302864193916321</v>
      </c>
      <c r="AE909" s="39">
        <v>14.502593164743031</v>
      </c>
      <c r="AF909" s="39">
        <v>12.689769019150154</v>
      </c>
      <c r="AG909" s="39">
        <v>1.8128241455928789</v>
      </c>
      <c r="AH909" s="35">
        <v>3469.9087845671593</v>
      </c>
      <c r="AI909" s="35">
        <v>9248.2061299914094</v>
      </c>
      <c r="AJ909" s="35">
        <v>10477.381452696574</v>
      </c>
      <c r="AK909" s="35">
        <v>2307.3466025693474</v>
      </c>
      <c r="AL909" s="35">
        <v>5444.2147633831892</v>
      </c>
      <c r="AM909" s="35">
        <v>9837.2424227871124</v>
      </c>
      <c r="AN909" s="38">
        <v>9.9652098880989748E-2</v>
      </c>
      <c r="AO909" s="38">
        <v>0.11154589437087427</v>
      </c>
      <c r="AP909" s="38">
        <v>2.2189973406297966E-2</v>
      </c>
      <c r="AQ909" s="36">
        <v>22.257965664996231</v>
      </c>
      <c r="AR909" s="36">
        <v>12.814476797968565</v>
      </c>
      <c r="AS909" s="36">
        <v>14.674307042489509</v>
      </c>
      <c r="AT909" s="36">
        <v>22.212661345140312</v>
      </c>
      <c r="AU909" s="36">
        <v>84.092120480825585</v>
      </c>
      <c r="AV909" s="36">
        <v>130.09203542769168</v>
      </c>
      <c r="AW909" s="36">
        <v>148.36422791105156</v>
      </c>
      <c r="AX909" s="36">
        <v>115.97653095511409</v>
      </c>
      <c r="AY909" s="36">
        <v>83.285401245667899</v>
      </c>
      <c r="AZ909" s="40">
        <v>0.99091494716206963</v>
      </c>
      <c r="BA909" s="40">
        <v>0.98737926775956031</v>
      </c>
      <c r="BB909" s="40">
        <v>0.9646030693881239</v>
      </c>
      <c r="BC909" s="40">
        <v>0.99037307124971796</v>
      </c>
      <c r="BD909" s="40">
        <v>0.9845538568672173</v>
      </c>
      <c r="BE909" s="40">
        <v>0.986775558653882</v>
      </c>
      <c r="BF909" s="36">
        <v>120.41893883570971</v>
      </c>
      <c r="BG909" s="36">
        <v>107.57903791691071</v>
      </c>
      <c r="BH909" s="36">
        <v>540.78478510452635</v>
      </c>
      <c r="BJ909" s="41"/>
      <c r="BK909" s="41"/>
      <c r="BL909" s="35">
        <v>32</v>
      </c>
      <c r="BM909" s="35">
        <v>28</v>
      </c>
      <c r="BN909" s="35">
        <v>4</v>
      </c>
      <c r="BO909" s="35">
        <v>2496</v>
      </c>
      <c r="BP909" s="35">
        <v>1344</v>
      </c>
      <c r="BQ909" s="35">
        <v>96</v>
      </c>
      <c r="BR909" s="35">
        <v>3936</v>
      </c>
      <c r="BS909" s="34">
        <v>124.5186014175415</v>
      </c>
      <c r="BT909" s="35">
        <v>18</v>
      </c>
      <c r="BU909" s="35">
        <v>59</v>
      </c>
      <c r="BV909" s="35">
        <v>299</v>
      </c>
      <c r="BW909" s="35">
        <v>47</v>
      </c>
      <c r="BX909" s="37"/>
      <c r="BY909" s="40">
        <v>0.96602517959766898</v>
      </c>
      <c r="CA909" s="38">
        <v>9.1064173361802114E-2</v>
      </c>
      <c r="CB909" s="38">
        <v>0.10182407476839686</v>
      </c>
      <c r="CC909" s="36">
        <v>46.187052607536316</v>
      </c>
      <c r="CD909" s="36">
        <v>49.746749505454304</v>
      </c>
      <c r="CE909" s="35">
        <v>137.78818874105698</v>
      </c>
      <c r="CF909" s="36">
        <v>59.795666629742421</v>
      </c>
      <c r="CG909" s="42">
        <v>0.96602517959766898</v>
      </c>
      <c r="CH909" s="35">
        <v>3562.1283116330437</v>
      </c>
      <c r="CI909" s="42">
        <v>0.98463416770356571</v>
      </c>
      <c r="CJ909" s="42">
        <v>0.98793532063198408</v>
      </c>
      <c r="CK909" s="43">
        <v>0.84990606450631101</v>
      </c>
      <c r="CM909" s="39"/>
      <c r="CN909" s="35"/>
      <c r="CO909" s="42">
        <v>0.9843515628203845</v>
      </c>
      <c r="CQ909" s="37">
        <v>1.0194595230139161</v>
      </c>
    </row>
    <row r="910" spans="1:95" ht="11.25" customHeight="1">
      <c r="A910" s="33">
        <v>43820</v>
      </c>
      <c r="B910" s="34">
        <v>179.75618286132811</v>
      </c>
      <c r="C910" s="35">
        <v>158.64108695983884</v>
      </c>
      <c r="D910" s="35">
        <v>158.64108695983884</v>
      </c>
      <c r="E910" s="35">
        <v>147.63804416656492</v>
      </c>
      <c r="F910" s="34">
        <v>134.63115081787109</v>
      </c>
      <c r="G910" s="36">
        <v>12.720544052124023</v>
      </c>
      <c r="H910" s="34">
        <v>12.720544052124023</v>
      </c>
      <c r="I910" s="34">
        <v>3361.2367675781252</v>
      </c>
      <c r="J910" s="35">
        <v>1147.7393840510672</v>
      </c>
      <c r="K910" s="35">
        <v>81.981384575076234</v>
      </c>
      <c r="L910" s="34">
        <v>591.88083496093748</v>
      </c>
      <c r="M910" s="34">
        <v>65.890069580078119</v>
      </c>
      <c r="N910" s="35">
        <v>25.234494732795877</v>
      </c>
      <c r="O910" s="35">
        <v>82.713066068608697</v>
      </c>
      <c r="P910" s="35">
        <v>419.17299583922039</v>
      </c>
      <c r="Q910" s="34">
        <v>9441.1041015624996</v>
      </c>
      <c r="R910" s="34">
        <v>357.46734008789065</v>
      </c>
      <c r="U910" s="36">
        <v>24.615088038974339</v>
      </c>
      <c r="V910" s="38">
        <v>1.0148654234034813</v>
      </c>
      <c r="W910" s="36">
        <v>54.469580093961838</v>
      </c>
      <c r="X910" s="35">
        <v>3953.1176025390628</v>
      </c>
      <c r="Y910" s="34">
        <v>2131.5159989519821</v>
      </c>
      <c r="Z910" s="35">
        <v>1821.6016035870809</v>
      </c>
      <c r="AA910" s="34">
        <v>673.86221953601375</v>
      </c>
      <c r="AB910" s="34">
        <v>21.115095901489259</v>
      </c>
      <c r="AC910" s="34">
        <v>11.003042793273925</v>
      </c>
      <c r="AD910" s="34">
        <v>11.772324562072754</v>
      </c>
      <c r="AE910" s="39">
        <v>14.053951641441641</v>
      </c>
      <c r="AF910" s="39">
        <v>12.297207686261434</v>
      </c>
      <c r="AG910" s="39">
        <v>1.7567439551802051</v>
      </c>
      <c r="AH910" s="35">
        <v>3602.9879278528647</v>
      </c>
      <c r="AI910" s="35">
        <v>9598.8101959964879</v>
      </c>
      <c r="AJ910" s="35">
        <v>10870.281281245323</v>
      </c>
      <c r="AK910" s="35">
        <v>2396.6714935326108</v>
      </c>
      <c r="AL910" s="35">
        <v>5652.0036748615994</v>
      </c>
      <c r="AM910" s="35">
        <v>10208.198887120381</v>
      </c>
      <c r="AN910" s="38">
        <v>9.8622460548345434E-2</v>
      </c>
      <c r="AO910" s="38">
        <v>0.11086191827313759</v>
      </c>
      <c r="AP910" s="38">
        <v>2.2434665130880788E-2</v>
      </c>
      <c r="AQ910" s="36">
        <v>22.195158332967896</v>
      </c>
      <c r="AR910" s="36">
        <v>12.694026710857905</v>
      </c>
      <c r="AS910" s="36">
        <v>14.779101026293231</v>
      </c>
      <c r="AT910" s="36">
        <v>24.83421867366097</v>
      </c>
      <c r="AU910" s="36">
        <v>94.066220600805607</v>
      </c>
      <c r="AV910" s="36">
        <v>145.58630975943109</v>
      </c>
      <c r="AW910" s="36">
        <v>144.62090586446038</v>
      </c>
      <c r="AX910" s="36">
        <v>112.57256846711289</v>
      </c>
      <c r="AY910" s="36">
        <v>79.468923983688185</v>
      </c>
      <c r="AZ910" s="40">
        <v>0.98947102479380633</v>
      </c>
      <c r="BA910" s="40">
        <v>0.98536570907827048</v>
      </c>
      <c r="BB910" s="40">
        <v>0.95893761470810601</v>
      </c>
      <c r="BC910" s="40">
        <v>0.98963803811215856</v>
      </c>
      <c r="BD910" s="40">
        <v>0.98335701354562388</v>
      </c>
      <c r="BE910" s="40">
        <v>0.98573829611185204</v>
      </c>
      <c r="BF910" s="36">
        <v>121.67613678749694</v>
      </c>
      <c r="BG910" s="36">
        <v>108.24275988473187</v>
      </c>
      <c r="BH910" s="36">
        <v>534.88652181762598</v>
      </c>
      <c r="BJ910" s="41"/>
      <c r="BK910" s="41"/>
      <c r="BL910" s="35">
        <v>32</v>
      </c>
      <c r="BM910" s="35">
        <v>28</v>
      </c>
      <c r="BN910" s="35">
        <v>4</v>
      </c>
      <c r="BO910" s="35">
        <v>2496</v>
      </c>
      <c r="BP910" s="35">
        <v>1344</v>
      </c>
      <c r="BQ910" s="35">
        <v>96</v>
      </c>
      <c r="BR910" s="35">
        <v>3936</v>
      </c>
      <c r="BS910" s="34">
        <v>122.32575073242188</v>
      </c>
      <c r="BT910" s="35">
        <v>18</v>
      </c>
      <c r="BU910" s="35">
        <v>59</v>
      </c>
      <c r="BV910" s="35">
        <v>299</v>
      </c>
      <c r="BW910" s="35">
        <v>47</v>
      </c>
      <c r="BX910" s="37"/>
      <c r="BY910" s="40">
        <v>0.96063603764646011</v>
      </c>
      <c r="CA910" s="38">
        <v>9.0349039753484572E-2</v>
      </c>
      <c r="CB910" s="38">
        <v>0.10094354866370216</v>
      </c>
      <c r="CC910" s="36">
        <v>43.890463256835936</v>
      </c>
      <c r="CD910" s="36">
        <v>49.668286070119038</v>
      </c>
      <c r="CE910" s="35">
        <v>133.63310971207687</v>
      </c>
      <c r="CF910" s="36">
        <v>66.875512632407421</v>
      </c>
      <c r="CG910" s="42">
        <v>0.96063603764646011</v>
      </c>
      <c r="CH910" s="35">
        <v>3698.7733943178209</v>
      </c>
      <c r="CI910" s="42">
        <v>0.98218596746659292</v>
      </c>
      <c r="CJ910" s="42">
        <v>0.98700415153081855</v>
      </c>
      <c r="CK910" s="43">
        <v>0.85027492362464097</v>
      </c>
      <c r="CM910" s="39"/>
      <c r="CN910" s="35"/>
      <c r="CO910" s="42">
        <v>0.98249877763278781</v>
      </c>
      <c r="CQ910" s="37">
        <v>1.0148654234034813</v>
      </c>
    </row>
    <row r="911" spans="1:95" ht="11.25" customHeight="1">
      <c r="A911" s="33">
        <v>43819</v>
      </c>
      <c r="B911" s="34"/>
      <c r="F911" s="34"/>
      <c r="H911" s="34"/>
      <c r="I911" s="34"/>
      <c r="J911" s="35"/>
      <c r="K911" s="35"/>
      <c r="L911" s="34"/>
      <c r="M911" s="34"/>
      <c r="N911" s="35"/>
      <c r="O911" s="35"/>
      <c r="P911" s="35"/>
      <c r="Q911" s="34"/>
      <c r="R911" s="34"/>
      <c r="U911" s="36"/>
      <c r="V911" s="38"/>
      <c r="W911" s="36"/>
      <c r="X911" s="35"/>
      <c r="Y911" s="34"/>
      <c r="Z911" s="35"/>
      <c r="AA911" s="34"/>
      <c r="AB911" s="34"/>
      <c r="AC911" s="34"/>
      <c r="AD911" s="34"/>
      <c r="AE911" s="39"/>
      <c r="AF911" s="39"/>
      <c r="AG911" s="39"/>
      <c r="AH911" s="35"/>
      <c r="AI911" s="35"/>
      <c r="AJ911" s="35"/>
      <c r="AK911" s="35"/>
      <c r="AL911" s="35"/>
      <c r="AM911" s="35"/>
      <c r="AN911" s="38"/>
      <c r="AO911" s="38"/>
      <c r="AP911" s="38"/>
      <c r="AQ911" s="36"/>
      <c r="AR911" s="36"/>
      <c r="AS911" s="36"/>
      <c r="AT911" s="36"/>
      <c r="AU911" s="36"/>
      <c r="AV911" s="36"/>
      <c r="AW911" s="36"/>
      <c r="AX911" s="36"/>
      <c r="AY911" s="36"/>
      <c r="AZ911" s="40"/>
      <c r="BA911" s="40"/>
      <c r="BB911" s="40"/>
      <c r="BC911" s="40"/>
      <c r="BD911" s="40"/>
      <c r="BE911" s="40"/>
      <c r="BF911" s="36"/>
      <c r="BG911" s="36"/>
      <c r="BH911" s="36"/>
      <c r="BJ911" s="41"/>
      <c r="BK911" s="41"/>
      <c r="BL911" s="35"/>
      <c r="BM911" s="35"/>
      <c r="BN911" s="35"/>
      <c r="BO911" s="35"/>
      <c r="BP911" s="35"/>
      <c r="BQ911" s="35"/>
      <c r="BR911" s="35"/>
      <c r="BS911" s="34"/>
      <c r="BT911" s="35"/>
      <c r="BU911" s="35"/>
      <c r="BV911" s="35"/>
      <c r="BW911" s="35"/>
      <c r="BX911" s="37"/>
      <c r="BY911" s="40"/>
      <c r="CA911" s="38"/>
      <c r="CB911" s="38"/>
      <c r="CC911" s="36"/>
      <c r="CD911" s="36"/>
      <c r="CE911" s="35"/>
      <c r="CF911" s="36"/>
      <c r="CG911" s="42"/>
      <c r="CH911" s="35"/>
      <c r="CI911" s="42"/>
      <c r="CJ911" s="42"/>
      <c r="CK911" s="43"/>
      <c r="CM911" s="39"/>
      <c r="CN911" s="35"/>
      <c r="CO911" s="42"/>
    </row>
    <row r="912" spans="1:95" ht="11.25" customHeight="1">
      <c r="A912" s="33">
        <v>43818</v>
      </c>
      <c r="B912" s="34">
        <v>186.46831948416573</v>
      </c>
      <c r="C912" s="35">
        <v>164.71514225006104</v>
      </c>
      <c r="D912" s="35">
        <v>164.71514225006104</v>
      </c>
      <c r="E912" s="35">
        <v>153.49268191201347</v>
      </c>
      <c r="F912" s="34">
        <v>141.42982155936105</v>
      </c>
      <c r="G912" s="36">
        <v>13.583462919507708</v>
      </c>
      <c r="H912" s="34">
        <v>13.583462919507708</v>
      </c>
      <c r="I912" s="34">
        <v>3447.4008091517858</v>
      </c>
      <c r="J912" s="35">
        <v>1177.1612519054879</v>
      </c>
      <c r="K912" s="35">
        <v>84.082946564677698</v>
      </c>
      <c r="L912" s="34">
        <v>607.43944440569192</v>
      </c>
      <c r="M912" s="34">
        <v>47.483609608241487</v>
      </c>
      <c r="N912" s="35">
        <v>18.185212190390356</v>
      </c>
      <c r="O912" s="35">
        <v>59.607084401835053</v>
      </c>
      <c r="P912" s="35">
        <v>302.0765802737065</v>
      </c>
      <c r="Q912" s="34">
        <v>9404.4840262276794</v>
      </c>
      <c r="R912" s="34">
        <v>387.64850289481029</v>
      </c>
      <c r="U912" s="36">
        <v>24.4868712955051</v>
      </c>
      <c r="V912" s="38">
        <v>1.0198747459473037</v>
      </c>
      <c r="W912" s="36">
        <v>39.253445825598696</v>
      </c>
      <c r="X912" s="35">
        <v>4054.8402535574778</v>
      </c>
      <c r="Y912" s="34">
        <v>2186.1566106816204</v>
      </c>
      <c r="Z912" s="35">
        <v>1868.6836428758577</v>
      </c>
      <c r="AA912" s="34">
        <v>691.52239097036966</v>
      </c>
      <c r="AB912" s="34">
        <v>21.753177234104701</v>
      </c>
      <c r="AC912" s="34">
        <v>11.222460338047572</v>
      </c>
      <c r="AD912" s="34">
        <v>12.202555111476354</v>
      </c>
      <c r="AE912" s="39">
        <v>14.414219411087608</v>
      </c>
      <c r="AF912" s="39">
        <v>12.612441984701656</v>
      </c>
      <c r="AG912" s="39">
        <v>1.8017774263859505</v>
      </c>
      <c r="AH912" s="35">
        <v>3700.9354085598243</v>
      </c>
      <c r="AI912" s="35">
        <v>9899.4774436916941</v>
      </c>
      <c r="AJ912" s="35">
        <v>11227.968293916441</v>
      </c>
      <c r="AK912" s="35">
        <v>2458.6116744774481</v>
      </c>
      <c r="AL912" s="35">
        <v>5815.4534558353071</v>
      </c>
      <c r="AM912" s="35">
        <v>10535.855705539574</v>
      </c>
      <c r="AN912" s="38">
        <v>9.8131483717161003E-2</v>
      </c>
      <c r="AO912" s="38">
        <v>0.11018482899134596</v>
      </c>
      <c r="AP912" s="38">
        <v>2.2217529749442484E-2</v>
      </c>
      <c r="AQ912" s="36">
        <v>22.009692638982525</v>
      </c>
      <c r="AR912" s="36">
        <v>12.459173316000763</v>
      </c>
      <c r="AS912" s="36">
        <v>14.735345087838011</v>
      </c>
      <c r="AT912" s="36">
        <v>17.981415922460151</v>
      </c>
      <c r="AU912" s="36">
        <v>67.905876857441228</v>
      </c>
      <c r="AV912" s="36">
        <v>104.77427434035877</v>
      </c>
      <c r="AW912" s="36">
        <v>149.80613563617038</v>
      </c>
      <c r="AX912" s="36">
        <v>116.74121730436219</v>
      </c>
      <c r="AY912" s="36">
        <v>82.708893189850201</v>
      </c>
      <c r="AZ912" s="40">
        <v>0.99260346301159763</v>
      </c>
      <c r="BA912" s="40">
        <v>0.98975022586724959</v>
      </c>
      <c r="BB912" s="40">
        <v>0.97132870943601868</v>
      </c>
      <c r="BC912" s="40">
        <v>0.99268635380319592</v>
      </c>
      <c r="BD912" s="40">
        <v>0.9883232017291268</v>
      </c>
      <c r="BE912" s="40">
        <v>0.99005545659805583</v>
      </c>
      <c r="BF912" s="36">
        <v>122.28491352058776</v>
      </c>
      <c r="BG912" s="36">
        <v>108.90791509003924</v>
      </c>
      <c r="BH912" s="36">
        <v>540.11405117173854</v>
      </c>
      <c r="BJ912" s="41"/>
      <c r="BK912" s="41"/>
      <c r="BL912" s="35">
        <v>32</v>
      </c>
      <c r="BM912" s="35">
        <v>28</v>
      </c>
      <c r="BN912" s="35">
        <v>4</v>
      </c>
      <c r="BO912" s="35">
        <v>2496</v>
      </c>
      <c r="BP912" s="35">
        <v>1344</v>
      </c>
      <c r="BQ912" s="35">
        <v>96</v>
      </c>
      <c r="BR912" s="35">
        <v>3936</v>
      </c>
      <c r="BS912" s="34">
        <v>127.71202904837472</v>
      </c>
      <c r="BT912" s="35">
        <v>18</v>
      </c>
      <c r="BU912" s="35">
        <v>59</v>
      </c>
      <c r="BV912" s="35">
        <v>299</v>
      </c>
      <c r="BW912" s="35">
        <v>47</v>
      </c>
      <c r="BX912" s="37"/>
      <c r="BY912" s="40">
        <v>0.97231906189507167</v>
      </c>
      <c r="CA912" s="38">
        <v>8.984232157006522E-2</v>
      </c>
      <c r="CB912" s="38">
        <v>0.10039570029937737</v>
      </c>
      <c r="CC912" s="36">
        <v>45.178192683628623</v>
      </c>
      <c r="CD912" s="36">
        <v>49.204211042821299</v>
      </c>
      <c r="CE912" s="35">
        <v>138.6083471330883</v>
      </c>
      <c r="CF912" s="36">
        <v>48.326347038873543</v>
      </c>
      <c r="CG912" s="42">
        <v>0.97231906189507167</v>
      </c>
      <c r="CH912" s="35">
        <v>3801.8562835035982</v>
      </c>
      <c r="CI912" s="42">
        <v>0.98751041436935039</v>
      </c>
      <c r="CJ912" s="42">
        <v>0.99086920158667147</v>
      </c>
      <c r="CK912" s="43">
        <v>0.85019398880812613</v>
      </c>
      <c r="CM912" s="39"/>
      <c r="CN912" s="35"/>
      <c r="CO912" s="42">
        <v>0.98735306672905365</v>
      </c>
      <c r="CQ912" s="37">
        <v>1.0198747459473037</v>
      </c>
    </row>
    <row r="913" spans="1:95" ht="11.25" customHeight="1">
      <c r="A913" s="33">
        <v>43817</v>
      </c>
      <c r="B913" s="34">
        <v>187.66344197591147</v>
      </c>
      <c r="C913" s="35">
        <v>165.7097424666087</v>
      </c>
      <c r="D913" s="35">
        <v>165.7097424666087</v>
      </c>
      <c r="E913" s="35">
        <v>154.32427346706393</v>
      </c>
      <c r="F913" s="34">
        <v>141.86596616109213</v>
      </c>
      <c r="G913" s="36">
        <v>13.853203694025675</v>
      </c>
      <c r="H913" s="34">
        <v>13.853203694025675</v>
      </c>
      <c r="I913" s="34">
        <v>3464.8323364257813</v>
      </c>
      <c r="J913" s="35">
        <v>1183.1134807307546</v>
      </c>
      <c r="K913" s="35">
        <v>84.508105766482473</v>
      </c>
      <c r="L913" s="34">
        <v>611.74881744384766</v>
      </c>
      <c r="M913" s="34">
        <v>53.435260931650795</v>
      </c>
      <c r="N913" s="35">
        <v>20.464568016376901</v>
      </c>
      <c r="O913" s="35">
        <v>67.078306275902051</v>
      </c>
      <c r="P913" s="35">
        <v>339.93921316092741</v>
      </c>
      <c r="Q913" s="34">
        <v>9435.3160807291661</v>
      </c>
      <c r="R913" s="34">
        <v>393.73655064900714</v>
      </c>
      <c r="U913" s="36">
        <v>24.455263879564072</v>
      </c>
      <c r="V913" s="38">
        <v>1.0211140818300515</v>
      </c>
      <c r="W913" s="36">
        <v>44.173518767057452</v>
      </c>
      <c r="X913" s="35">
        <v>4076.5811538696289</v>
      </c>
      <c r="Y913" s="34">
        <v>2197.2107499285444</v>
      </c>
      <c r="Z913" s="35">
        <v>1879.3704039410848</v>
      </c>
      <c r="AA913" s="34">
        <v>696.25692321033011</v>
      </c>
      <c r="AB913" s="34">
        <v>21.953699509302776</v>
      </c>
      <c r="AC913" s="34">
        <v>11.385468999544779</v>
      </c>
      <c r="AD913" s="34">
        <v>12.234651883443197</v>
      </c>
      <c r="AE913" s="39">
        <v>14.487103845682709</v>
      </c>
      <c r="AF913" s="39">
        <v>12.676215864972372</v>
      </c>
      <c r="AG913" s="39">
        <v>1.8108879807103386</v>
      </c>
      <c r="AH913" s="35">
        <v>3689.0891546060625</v>
      </c>
      <c r="AI913" s="35">
        <v>9843.7853869305363</v>
      </c>
      <c r="AJ913" s="35">
        <v>11156.664161256935</v>
      </c>
      <c r="AK913" s="35">
        <v>2452.2443178728586</v>
      </c>
      <c r="AL913" s="35">
        <v>5790.9204444963043</v>
      </c>
      <c r="AM913" s="35">
        <v>10472.844403726782</v>
      </c>
      <c r="AN913" s="38">
        <v>9.817843593538117E-2</v>
      </c>
      <c r="AO913" s="38">
        <v>0.11011873987248204</v>
      </c>
      <c r="AP913" s="38">
        <v>2.2124682453237125E-2</v>
      </c>
      <c r="AQ913" s="36">
        <v>22.031419350679485</v>
      </c>
      <c r="AR913" s="36">
        <v>12.526793316259715</v>
      </c>
      <c r="AS913" s="36">
        <v>14.62114088717699</v>
      </c>
      <c r="AT913" s="36">
        <v>20.415130958141461</v>
      </c>
      <c r="AU913" s="36">
        <v>77.22277927560566</v>
      </c>
      <c r="AV913" s="36">
        <v>119.36085069029811</v>
      </c>
      <c r="AW913" s="36">
        <v>150.674489777952</v>
      </c>
      <c r="AX913" s="36">
        <v>117.54459358170864</v>
      </c>
      <c r="AY913" s="36">
        <v>83.577390167223072</v>
      </c>
      <c r="AZ913" s="40">
        <v>0.9916547597369384</v>
      </c>
      <c r="BA913" s="40">
        <v>0.9884166417206347</v>
      </c>
      <c r="BB913" s="40">
        <v>0.96754088955623563</v>
      </c>
      <c r="BC913" s="40">
        <v>0.99167491966059473</v>
      </c>
      <c r="BD913" s="40">
        <v>0.98666485232947754</v>
      </c>
      <c r="BE913" s="40">
        <v>0.98860282401905797</v>
      </c>
      <c r="BF913" s="36">
        <v>122.22643277693005</v>
      </c>
      <c r="BG913" s="36">
        <v>108.97327751748749</v>
      </c>
      <c r="BH913" s="36">
        <v>542.38066581806447</v>
      </c>
      <c r="BJ913" s="41"/>
      <c r="BK913" s="41"/>
      <c r="BL913" s="35">
        <v>32</v>
      </c>
      <c r="BM913" s="35">
        <v>28</v>
      </c>
      <c r="BN913" s="35">
        <v>4</v>
      </c>
      <c r="BO913" s="35">
        <v>2496</v>
      </c>
      <c r="BP913" s="35">
        <v>1344</v>
      </c>
      <c r="BQ913" s="35">
        <v>96</v>
      </c>
      <c r="BR913" s="35">
        <v>3936</v>
      </c>
      <c r="BS913" s="34">
        <v>128.11336994171143</v>
      </c>
      <c r="BT913" s="35">
        <v>18</v>
      </c>
      <c r="BU913" s="35">
        <v>59</v>
      </c>
      <c r="BV913" s="35">
        <v>299</v>
      </c>
      <c r="BW913" s="35">
        <v>47</v>
      </c>
      <c r="BX913" s="37"/>
      <c r="BY913" s="40">
        <v>0.9687834449301379</v>
      </c>
      <c r="CA913" s="38">
        <v>8.9830732638110408E-2</v>
      </c>
      <c r="CB913" s="38">
        <v>0.10040064329238772</v>
      </c>
      <c r="CC913" s="36">
        <v>45.573820392290756</v>
      </c>
      <c r="CD913" s="36">
        <v>49.17935355411619</v>
      </c>
      <c r="CE913" s="35">
        <v>139.49729390962281</v>
      </c>
      <c r="CF913" s="36">
        <v>54.926601477546079</v>
      </c>
      <c r="CG913" s="42">
        <v>0.9687834449301379</v>
      </c>
      <c r="CH913" s="35">
        <v>3787.9044607651063</v>
      </c>
      <c r="CI913" s="42">
        <v>0.98589318672497417</v>
      </c>
      <c r="CJ913" s="42">
        <v>0.98958016281199135</v>
      </c>
      <c r="CK913" s="43">
        <v>0.84993581769783855</v>
      </c>
      <c r="CM913" s="39"/>
      <c r="CN913" s="35"/>
      <c r="CO913" s="42">
        <v>0.98562578994171401</v>
      </c>
      <c r="CQ913" s="37">
        <v>1.0211140818300515</v>
      </c>
    </row>
    <row r="914" spans="1:95" ht="11.25" customHeight="1">
      <c r="A914" s="33">
        <v>43816</v>
      </c>
      <c r="B914" s="34">
        <v>187.18560727437338</v>
      </c>
      <c r="C914" s="35">
        <v>165.18914238611859</v>
      </c>
      <c r="D914" s="35">
        <v>165.18914238611859</v>
      </c>
      <c r="E914" s="35">
        <v>153.64975889523825</v>
      </c>
      <c r="F914" s="34">
        <v>141.34354527791342</v>
      </c>
      <c r="G914" s="36">
        <v>13.731168707211813</v>
      </c>
      <c r="H914" s="34">
        <v>13.731168707211813</v>
      </c>
      <c r="I914" s="34">
        <v>3471.5605672200522</v>
      </c>
      <c r="J914" s="35">
        <v>1185.4109253922129</v>
      </c>
      <c r="K914" s="35">
        <v>84.67220895658663</v>
      </c>
      <c r="L914" s="34">
        <v>613.19034830729163</v>
      </c>
      <c r="M914" s="34">
        <v>50.040076414744057</v>
      </c>
      <c r="N914" s="35">
        <v>19.164284584370066</v>
      </c>
      <c r="O914" s="35">
        <v>62.816266137657429</v>
      </c>
      <c r="P914" s="35">
        <v>318.34006059592497</v>
      </c>
      <c r="Q914" s="34">
        <v>9245.5078938802089</v>
      </c>
      <c r="R914" s="34">
        <v>393.57338714599609</v>
      </c>
      <c r="U914" s="36">
        <v>24.416047555428968</v>
      </c>
      <c r="V914" s="38">
        <v>1.0226542258232663</v>
      </c>
      <c r="W914" s="36">
        <v>41.366809407725619</v>
      </c>
      <c r="X914" s="35">
        <v>4084.7509155273438</v>
      </c>
      <c r="Y914" s="34">
        <v>2201.4774328712524</v>
      </c>
      <c r="Z914" s="35">
        <v>1883.2734826560911</v>
      </c>
      <c r="AA914" s="34">
        <v>697.86255726387822</v>
      </c>
      <c r="AB914" s="34">
        <v>21.996464888254803</v>
      </c>
      <c r="AC914" s="34">
        <v>11.539383490880331</v>
      </c>
      <c r="AD914" s="34">
        <v>12.281780401865641</v>
      </c>
      <c r="AE914" s="39">
        <v>14.515235821129135</v>
      </c>
      <c r="AF914" s="39">
        <v>12.700831343487996</v>
      </c>
      <c r="AG914" s="39">
        <v>1.8144044776411419</v>
      </c>
      <c r="AH914" s="35">
        <v>3615.3527870594444</v>
      </c>
      <c r="AI914" s="35">
        <v>9649.8012051928272</v>
      </c>
      <c r="AJ914" s="35">
        <v>10938.333273720467</v>
      </c>
      <c r="AK914" s="35">
        <v>2402.9390325940331</v>
      </c>
      <c r="AL914" s="35">
        <v>5675.8569196336584</v>
      </c>
      <c r="AM914" s="35">
        <v>10267.164724629078</v>
      </c>
      <c r="AN914" s="38">
        <v>9.8607216006284679E-2</v>
      </c>
      <c r="AO914" s="38">
        <v>0.11042525830980932</v>
      </c>
      <c r="AP914" s="38">
        <v>2.2083770187783781E-2</v>
      </c>
      <c r="AQ914" s="36">
        <v>22.0073880638075</v>
      </c>
      <c r="AR914" s="36">
        <v>12.655513968929007</v>
      </c>
      <c r="AS914" s="36">
        <v>14.626321728823221</v>
      </c>
      <c r="AT914" s="36">
        <v>19.577636444126949</v>
      </c>
      <c r="AU914" s="36">
        <v>74.036979429058789</v>
      </c>
      <c r="AV914" s="36">
        <v>114.40977490278604</v>
      </c>
      <c r="AW914" s="36">
        <v>150.53733238298582</v>
      </c>
      <c r="AX914" s="36">
        <v>117.6230786659866</v>
      </c>
      <c r="AY914" s="36">
        <v>84.021360059198273</v>
      </c>
      <c r="AZ914" s="40">
        <v>0.99202464801460999</v>
      </c>
      <c r="BA914" s="40">
        <v>0.98893272557305556</v>
      </c>
      <c r="BB914" s="40">
        <v>0.96899435539080381</v>
      </c>
      <c r="BC914" s="40">
        <v>0.99185262872733282</v>
      </c>
      <c r="BD914" s="40">
        <v>0.98695580588493104</v>
      </c>
      <c r="BE914" s="40">
        <v>0.9888567313400225</v>
      </c>
      <c r="BF914" s="36">
        <v>121.69494775347056</v>
      </c>
      <c r="BG914" s="36">
        <v>108.67078948851338</v>
      </c>
      <c r="BH914" s="36">
        <v>543.38547711559306</v>
      </c>
      <c r="BJ914" s="41"/>
      <c r="BK914" s="41"/>
      <c r="BL914" s="35">
        <v>32</v>
      </c>
      <c r="BM914" s="35">
        <v>28</v>
      </c>
      <c r="BN914" s="35">
        <v>4</v>
      </c>
      <c r="BO914" s="35">
        <v>2496</v>
      </c>
      <c r="BP914" s="35">
        <v>1344</v>
      </c>
      <c r="BQ914" s="35">
        <v>96</v>
      </c>
      <c r="BR914" s="35">
        <v>3936</v>
      </c>
      <c r="BS914" s="34">
        <v>127.55235004425049</v>
      </c>
      <c r="BT914" s="35">
        <v>18</v>
      </c>
      <c r="BU914" s="35">
        <v>59</v>
      </c>
      <c r="BV914" s="35">
        <v>299</v>
      </c>
      <c r="BW914" s="35">
        <v>47</v>
      </c>
      <c r="BX914" s="37"/>
      <c r="BY914" s="40">
        <v>0.97016426853267013</v>
      </c>
      <c r="CA914" s="38">
        <v>9.0145238212452419E-2</v>
      </c>
      <c r="CB914" s="38">
        <v>0.10077621957776867</v>
      </c>
      <c r="CC914" s="36">
        <v>45.817628781000771</v>
      </c>
      <c r="CD914" s="36">
        <v>49.289223761559732</v>
      </c>
      <c r="CE914" s="35">
        <v>139.54623883877431</v>
      </c>
      <c r="CF914" s="36">
        <v>52.66500646537439</v>
      </c>
      <c r="CG914" s="42">
        <v>0.97016426853267013</v>
      </c>
      <c r="CH914" s="35">
        <v>3712.3311328523205</v>
      </c>
      <c r="CI914" s="42">
        <v>0.98652057841179264</v>
      </c>
      <c r="CJ914" s="42">
        <v>0.98980630183579466</v>
      </c>
      <c r="CK914" s="43">
        <v>0.84988305015701837</v>
      </c>
      <c r="CM914" s="39"/>
      <c r="CN914" s="35"/>
      <c r="CO914" s="42">
        <v>0.98621764599865602</v>
      </c>
      <c r="CQ914" s="37">
        <v>1.0226542258232663</v>
      </c>
    </row>
    <row r="915" spans="1:95" ht="11.25" customHeight="1">
      <c r="A915" s="33">
        <v>43815</v>
      </c>
      <c r="B915" s="34">
        <v>184.79646237691244</v>
      </c>
      <c r="C915" s="35">
        <v>162.71295221646628</v>
      </c>
      <c r="D915" s="35">
        <v>162.71295221646628</v>
      </c>
      <c r="E915" s="35">
        <v>151.05476911862692</v>
      </c>
      <c r="F915" s="34">
        <v>138.7597770690918</v>
      </c>
      <c r="G915" s="36">
        <v>13.658798019091288</v>
      </c>
      <c r="H915" s="34">
        <v>13.658798019091288</v>
      </c>
      <c r="I915" s="34">
        <v>3472.6363627115884</v>
      </c>
      <c r="J915" s="35">
        <v>1185.778270194201</v>
      </c>
      <c r="K915" s="35">
        <v>84.698447871014352</v>
      </c>
      <c r="L915" s="34">
        <v>611.96937306722009</v>
      </c>
      <c r="M915" s="34">
        <v>52.023235162099205</v>
      </c>
      <c r="N915" s="35">
        <v>19.923792189740119</v>
      </c>
      <c r="O915" s="35">
        <v>65.305763288592615</v>
      </c>
      <c r="P915" s="35">
        <v>330.95632581846093</v>
      </c>
      <c r="Q915" s="34">
        <v>8740.8246256510411</v>
      </c>
      <c r="R915" s="34">
        <v>389.22573216756183</v>
      </c>
      <c r="U915" s="36">
        <v>24.566175319530341</v>
      </c>
      <c r="V915" s="38">
        <v>1.0167729847345901</v>
      </c>
      <c r="W915" s="36">
        <v>43.006234360780503</v>
      </c>
      <c r="X915" s="35">
        <v>4084.6057357788086</v>
      </c>
      <c r="Y915" s="34">
        <v>2202.1596446463732</v>
      </c>
      <c r="Z915" s="35">
        <v>1882.4460911324356</v>
      </c>
      <c r="AA915" s="34">
        <v>696.6678209382344</v>
      </c>
      <c r="AB915" s="34">
        <v>22.083510160446167</v>
      </c>
      <c r="AC915" s="34">
        <v>11.658183097839355</v>
      </c>
      <c r="AD915" s="34">
        <v>12.233135064442953</v>
      </c>
      <c r="AE915" s="39">
        <v>14.519733920745317</v>
      </c>
      <c r="AF915" s="39">
        <v>12.704767180652155</v>
      </c>
      <c r="AG915" s="39">
        <v>1.8149667400931646</v>
      </c>
      <c r="AH915" s="35">
        <v>3437.0178761919919</v>
      </c>
      <c r="AI915" s="35">
        <v>9175.9121334967149</v>
      </c>
      <c r="AJ915" s="35">
        <v>10400.081285366628</v>
      </c>
      <c r="AK915" s="35">
        <v>2284.6371142404278</v>
      </c>
      <c r="AL915" s="35">
        <v>5396.4032839678875</v>
      </c>
      <c r="AM915" s="35">
        <v>9762.4592376898709</v>
      </c>
      <c r="AN915" s="38">
        <v>9.9233990212542436E-2</v>
      </c>
      <c r="AO915" s="38">
        <v>0.11081677222925861</v>
      </c>
      <c r="AP915" s="38">
        <v>2.1945392682015268E-2</v>
      </c>
      <c r="AQ915" s="36">
        <v>22.099878558125308</v>
      </c>
      <c r="AR915" s="36">
        <v>12.800844114499634</v>
      </c>
      <c r="AS915" s="36">
        <v>14.608748133833437</v>
      </c>
      <c r="AT915" s="36">
        <v>21.290944059863374</v>
      </c>
      <c r="AU915" s="36">
        <v>80.516496312043643</v>
      </c>
      <c r="AV915" s="36">
        <v>124.41236979759219</v>
      </c>
      <c r="AW915" s="36">
        <v>148.77234266734465</v>
      </c>
      <c r="AX915" s="36">
        <v>116.56957504505884</v>
      </c>
      <c r="AY915" s="36">
        <v>84.090960515411027</v>
      </c>
      <c r="AZ915" s="40">
        <v>0.99127923114548355</v>
      </c>
      <c r="BA915" s="40">
        <v>0.98789827967776067</v>
      </c>
      <c r="BB915" s="40">
        <v>0.96609908243808695</v>
      </c>
      <c r="BC915" s="40">
        <v>0.99068082019365167</v>
      </c>
      <c r="BD915" s="40">
        <v>0.98507959986029048</v>
      </c>
      <c r="BE915" s="40">
        <v>0.98725604207213757</v>
      </c>
      <c r="BF915" s="36">
        <v>120.92630734991134</v>
      </c>
      <c r="BG915" s="36">
        <v>108.28685729245304</v>
      </c>
      <c r="BH915" s="36">
        <v>546.81181484778187</v>
      </c>
      <c r="BJ915" s="41"/>
      <c r="BK915" s="41"/>
      <c r="BL915" s="35">
        <v>32</v>
      </c>
      <c r="BM915" s="35">
        <v>28</v>
      </c>
      <c r="BN915" s="35">
        <v>4</v>
      </c>
      <c r="BO915" s="35">
        <v>2496</v>
      </c>
      <c r="BP915" s="35">
        <v>1344</v>
      </c>
      <c r="BQ915" s="35">
        <v>96</v>
      </c>
      <c r="BR915" s="35">
        <v>3936</v>
      </c>
      <c r="BS915" s="34">
        <v>125.16794459025066</v>
      </c>
      <c r="BT915" s="35">
        <v>18</v>
      </c>
      <c r="BU915" s="35">
        <v>59</v>
      </c>
      <c r="BV915" s="35">
        <v>299</v>
      </c>
      <c r="BW915" s="35">
        <v>47</v>
      </c>
      <c r="BX915" s="37"/>
      <c r="BY915" s="40">
        <v>0.9673781943354276</v>
      </c>
      <c r="CA915" s="38">
        <v>9.0574304853007256E-2</v>
      </c>
      <c r="CB915" s="38">
        <v>0.10130399876628632</v>
      </c>
      <c r="CC915" s="36">
        <v>45.974828322728477</v>
      </c>
      <c r="CD915" s="36">
        <v>49.509470806458381</v>
      </c>
      <c r="CE915" s="35">
        <v>138.27930188750463</v>
      </c>
      <c r="CF915" s="36">
        <v>57.273705779429513</v>
      </c>
      <c r="CG915" s="42">
        <v>0.9673781943354276</v>
      </c>
      <c r="CH915" s="35">
        <v>3529.5773215485715</v>
      </c>
      <c r="CI915" s="42">
        <v>0.98526077475495721</v>
      </c>
      <c r="CJ915" s="42">
        <v>0.98834046518753382</v>
      </c>
      <c r="CK915" s="43">
        <v>0.85017663572600932</v>
      </c>
      <c r="CM915" s="39"/>
      <c r="CN915" s="35"/>
      <c r="CO915" s="42">
        <v>0.98501155623060832</v>
      </c>
      <c r="CQ915" s="37">
        <v>1.0167729847345901</v>
      </c>
    </row>
    <row r="916" spans="1:95" ht="11.25" customHeight="1">
      <c r="A916" s="33">
        <v>43814</v>
      </c>
      <c r="B916" s="34">
        <v>183.58063761393228</v>
      </c>
      <c r="C916" s="35">
        <v>161.67094834645587</v>
      </c>
      <c r="D916" s="35">
        <v>161.67094834645587</v>
      </c>
      <c r="E916" s="35">
        <v>150.21386297543842</v>
      </c>
      <c r="F916" s="34">
        <v>137.91997019449869</v>
      </c>
      <c r="G916" s="36">
        <v>13.732890009880066</v>
      </c>
      <c r="H916" s="34">
        <v>13.732890009880066</v>
      </c>
      <c r="I916" s="34">
        <v>3468.5360616048179</v>
      </c>
      <c r="J916" s="35">
        <v>1184.3781673772548</v>
      </c>
      <c r="K916" s="35">
        <v>84.598440526946774</v>
      </c>
      <c r="L916" s="34">
        <v>611.62801615397132</v>
      </c>
      <c r="M916" s="34">
        <v>53.694079399108887</v>
      </c>
      <c r="N916" s="35">
        <v>20.563689982637445</v>
      </c>
      <c r="O916" s="35">
        <v>67.40320605420051</v>
      </c>
      <c r="P916" s="35">
        <v>341.58573915603313</v>
      </c>
      <c r="Q916" s="34">
        <v>8957.06884765625</v>
      </c>
      <c r="R916" s="34">
        <v>383.50041198730469</v>
      </c>
      <c r="U916" s="36">
        <v>24.936734482094089</v>
      </c>
      <c r="V916" s="38">
        <v>1.0024256708172645</v>
      </c>
      <c r="W916" s="36">
        <v>44.387477157644241</v>
      </c>
      <c r="X916" s="35">
        <v>4080.1640777587891</v>
      </c>
      <c r="Y916" s="34">
        <v>2199.5594537006159</v>
      </c>
      <c r="Z916" s="35">
        <v>1880.6046240581732</v>
      </c>
      <c r="AA916" s="34">
        <v>696.22645668091809</v>
      </c>
      <c r="AB916" s="34">
        <v>21.909689267476399</v>
      </c>
      <c r="AC916" s="34">
        <v>11.457085371017456</v>
      </c>
      <c r="AD916" s="34">
        <v>12.204441229502359</v>
      </c>
      <c r="AE916" s="39">
        <v>14.502589804619445</v>
      </c>
      <c r="AF916" s="39">
        <v>12.689766079042016</v>
      </c>
      <c r="AG916" s="39">
        <v>1.8128237255774309</v>
      </c>
      <c r="AH916" s="35">
        <v>3515.1387084362686</v>
      </c>
      <c r="AI916" s="35">
        <v>9380.2169695805642</v>
      </c>
      <c r="AJ916" s="35">
        <v>10630.41167354517</v>
      </c>
      <c r="AK916" s="35">
        <v>2336.7886513161384</v>
      </c>
      <c r="AL916" s="35">
        <v>5518.0092214945162</v>
      </c>
      <c r="AM916" s="35">
        <v>9979.2580185524403</v>
      </c>
      <c r="AN916" s="38">
        <v>9.8687073733734129E-2</v>
      </c>
      <c r="AO916" s="38">
        <v>0.11065532501969409</v>
      </c>
      <c r="AP916" s="38">
        <v>2.2121934678419723E-2</v>
      </c>
      <c r="AQ916" s="36">
        <v>21.960605475969178</v>
      </c>
      <c r="AR916" s="36">
        <v>12.596756871473861</v>
      </c>
      <c r="AS916" s="36">
        <v>14.587567802720711</v>
      </c>
      <c r="AT916" s="36">
        <v>21.156160012376404</v>
      </c>
      <c r="AU916" s="36">
        <v>80.029660686923435</v>
      </c>
      <c r="AV916" s="36">
        <v>123.69970837622154</v>
      </c>
      <c r="AW916" s="36">
        <v>147.31177816364652</v>
      </c>
      <c r="AX916" s="36">
        <v>114.95648557386551</v>
      </c>
      <c r="AY916" s="36">
        <v>82.145665178106469</v>
      </c>
      <c r="AZ916" s="40">
        <v>0.99120002146062491</v>
      </c>
      <c r="BA916" s="40">
        <v>0.98778486889952233</v>
      </c>
      <c r="BB916" s="40">
        <v>0.9657704271679326</v>
      </c>
      <c r="BC916" s="40">
        <v>0.99094648118884832</v>
      </c>
      <c r="BD916" s="40">
        <v>0.98549664245300994</v>
      </c>
      <c r="BE916" s="40">
        <v>0.98760431806189886</v>
      </c>
      <c r="BF916" s="36">
        <v>121.59647202000325</v>
      </c>
      <c r="BG916" s="36">
        <v>108.44484888426541</v>
      </c>
      <c r="BH916" s="36">
        <v>542.44803514885064</v>
      </c>
      <c r="BJ916" s="41"/>
      <c r="BK916" s="41"/>
      <c r="BL916" s="35">
        <v>32</v>
      </c>
      <c r="BM916" s="35">
        <v>28</v>
      </c>
      <c r="BN916" s="35">
        <v>4</v>
      </c>
      <c r="BO916" s="35">
        <v>2496</v>
      </c>
      <c r="BP916" s="35">
        <v>1344</v>
      </c>
      <c r="BQ916" s="35">
        <v>96</v>
      </c>
      <c r="BR916" s="35">
        <v>3936</v>
      </c>
      <c r="BS916" s="34">
        <v>124.20130189259847</v>
      </c>
      <c r="BT916" s="35">
        <v>18</v>
      </c>
      <c r="BU916" s="35">
        <v>59</v>
      </c>
      <c r="BV916" s="35">
        <v>299</v>
      </c>
      <c r="BW916" s="35">
        <v>47</v>
      </c>
      <c r="BX916" s="37"/>
      <c r="BY916" s="40">
        <v>0.96708433413615613</v>
      </c>
      <c r="CA916" s="38">
        <v>9.0266491896391007E-2</v>
      </c>
      <c r="CB916" s="38">
        <v>0.10090635126905424</v>
      </c>
      <c r="CC916" s="36">
        <v>45.571215867996209</v>
      </c>
      <c r="CD916" s="36">
        <v>49.144930150163752</v>
      </c>
      <c r="CE916" s="35">
        <v>136.60503702441616</v>
      </c>
      <c r="CF916" s="36">
        <v>56.921952483082663</v>
      </c>
      <c r="CG916" s="42">
        <v>0.96708433413615613</v>
      </c>
      <c r="CH916" s="35">
        <v>3609.4607817974456</v>
      </c>
      <c r="CI916" s="42">
        <v>0.98512407180876194</v>
      </c>
      <c r="CJ916" s="42">
        <v>0.98866778669306821</v>
      </c>
      <c r="CK916" s="43">
        <v>0.85009720087287888</v>
      </c>
      <c r="CM916" s="39"/>
      <c r="CN916" s="35"/>
      <c r="CO916" s="42">
        <v>0.98510360954602139</v>
      </c>
      <c r="CQ916" s="37">
        <v>1.0024256708172645</v>
      </c>
    </row>
    <row r="917" spans="1:95" ht="11.25" customHeight="1">
      <c r="A917" s="33">
        <v>43813</v>
      </c>
      <c r="B917" s="34">
        <v>181.6506258646647</v>
      </c>
      <c r="C917" s="35">
        <v>160.21197183926898</v>
      </c>
      <c r="D917" s="35">
        <v>160.21197183926898</v>
      </c>
      <c r="E917" s="35">
        <v>149.06590863068897</v>
      </c>
      <c r="F917" s="34">
        <v>136.86466979980469</v>
      </c>
      <c r="G917" s="36">
        <v>13.657008568445841</v>
      </c>
      <c r="H917" s="34">
        <v>13.657008568445841</v>
      </c>
      <c r="I917" s="34">
        <v>3431.9915771484375</v>
      </c>
      <c r="J917" s="35">
        <v>1171.8995629287347</v>
      </c>
      <c r="K917" s="35">
        <v>83.707111637766772</v>
      </c>
      <c r="L917" s="34">
        <v>606.07243855794275</v>
      </c>
      <c r="M917" s="34">
        <v>57.661007404327393</v>
      </c>
      <c r="N917" s="35">
        <v>22.082939005912618</v>
      </c>
      <c r="O917" s="35">
        <v>72.382966741602473</v>
      </c>
      <c r="P917" s="35">
        <v>366.82215348710406</v>
      </c>
      <c r="Q917" s="34">
        <v>9334.6210530598964</v>
      </c>
      <c r="R917" s="34">
        <v>375.33106231689453</v>
      </c>
      <c r="U917" s="36">
        <v>25.113760277076999</v>
      </c>
      <c r="V917" s="38">
        <v>0.99565563613392916</v>
      </c>
      <c r="W917" s="36">
        <v>47.66683175666504</v>
      </c>
      <c r="X917" s="35">
        <v>4038.0640157063804</v>
      </c>
      <c r="Y917" s="34">
        <v>2176.3849025819359</v>
      </c>
      <c r="Z917" s="35">
        <v>1861.6791131244443</v>
      </c>
      <c r="AA917" s="34">
        <v>689.77955019570948</v>
      </c>
      <c r="AB917" s="34">
        <v>21.43865402539571</v>
      </c>
      <c r="AC917" s="34">
        <v>11.146063208580017</v>
      </c>
      <c r="AD917" s="34">
        <v>11.95235792795817</v>
      </c>
      <c r="AE917" s="39">
        <v>14.349790566474303</v>
      </c>
      <c r="AF917" s="39">
        <v>12.556066745665015</v>
      </c>
      <c r="AG917" s="39">
        <v>1.793723820809288</v>
      </c>
      <c r="AH917" s="35">
        <v>3641.7119961432659</v>
      </c>
      <c r="AI917" s="35">
        <v>9705.8162861557084</v>
      </c>
      <c r="AJ917" s="35">
        <v>10995.662474026867</v>
      </c>
      <c r="AK917" s="35">
        <v>2421.6170631262717</v>
      </c>
      <c r="AL917" s="35">
        <v>5713.6988186791132</v>
      </c>
      <c r="AM917" s="35">
        <v>10323.929747907772</v>
      </c>
      <c r="AN917" s="38">
        <v>9.8346519130210697E-2</v>
      </c>
      <c r="AO917" s="38">
        <v>0.11085328802959538</v>
      </c>
      <c r="AP917" s="38">
        <v>2.2458119171796336E-2</v>
      </c>
      <c r="AQ917" s="36">
        <v>21.82274398408714</v>
      </c>
      <c r="AR917" s="36">
        <v>12.438047751691689</v>
      </c>
      <c r="AS917" s="36">
        <v>14.485203838129296</v>
      </c>
      <c r="AT917" s="36">
        <v>21.545848946610043</v>
      </c>
      <c r="AU917" s="36">
        <v>81.569697993326045</v>
      </c>
      <c r="AV917" s="36">
        <v>126.19283227484344</v>
      </c>
      <c r="AW917" s="36">
        <v>145.27661966291922</v>
      </c>
      <c r="AX917" s="36">
        <v>112.77535240684557</v>
      </c>
      <c r="AY917" s="36">
        <v>79.522742674697639</v>
      </c>
      <c r="AZ917" s="40">
        <v>0.99088091203924544</v>
      </c>
      <c r="BA917" s="40">
        <v>0.98733167969845226</v>
      </c>
      <c r="BB917" s="40">
        <v>0.96446874761411039</v>
      </c>
      <c r="BC917" s="40">
        <v>0.99110270187855609</v>
      </c>
      <c r="BD917" s="40">
        <v>0.98572383659309093</v>
      </c>
      <c r="BE917" s="40">
        <v>0.98777666689368782</v>
      </c>
      <c r="BF917" s="36">
        <v>122.01753662589736</v>
      </c>
      <c r="BG917" s="36">
        <v>108.25118689123832</v>
      </c>
      <c r="BH917" s="36">
        <v>534.32791536122954</v>
      </c>
      <c r="BJ917" s="41"/>
      <c r="BK917" s="41"/>
      <c r="BL917" s="35">
        <v>32</v>
      </c>
      <c r="BM917" s="35">
        <v>28</v>
      </c>
      <c r="BN917" s="35">
        <v>4</v>
      </c>
      <c r="BO917" s="35">
        <v>2496</v>
      </c>
      <c r="BP917" s="35">
        <v>1344</v>
      </c>
      <c r="BQ917" s="35">
        <v>96</v>
      </c>
      <c r="BR917" s="35">
        <v>3936</v>
      </c>
      <c r="BS917" s="34">
        <v>123.32491302490234</v>
      </c>
      <c r="BT917" s="35">
        <v>18</v>
      </c>
      <c r="BU917" s="35">
        <v>59</v>
      </c>
      <c r="BV917" s="35">
        <v>299</v>
      </c>
      <c r="BW917" s="35">
        <v>47</v>
      </c>
      <c r="BX917" s="37"/>
      <c r="BY917" s="40">
        <v>0.96589821046299162</v>
      </c>
      <c r="CA917" s="38">
        <v>9.0206541184667491E-2</v>
      </c>
      <c r="CB917" s="38">
        <v>0.10076618656028316</v>
      </c>
      <c r="CC917" s="36">
        <v>44.537075161933892</v>
      </c>
      <c r="CD917" s="36">
        <v>48.745995573908125</v>
      </c>
      <c r="CE917" s="35">
        <v>134.22119606420043</v>
      </c>
      <c r="CF917" s="36">
        <v>58.001555054620319</v>
      </c>
      <c r="CG917" s="42">
        <v>0.96589821046299162</v>
      </c>
      <c r="CH917" s="35">
        <v>3738.4818744072786</v>
      </c>
      <c r="CI917" s="42">
        <v>0.98457635763889606</v>
      </c>
      <c r="CJ917" s="42">
        <v>0.98884929938962829</v>
      </c>
      <c r="CK917" s="43">
        <v>0.84991014600051551</v>
      </c>
      <c r="CM917" s="39"/>
      <c r="CN917" s="35"/>
      <c r="CO917" s="42">
        <v>0.98482107915591355</v>
      </c>
      <c r="CQ917" s="37">
        <v>0.99565563613392916</v>
      </c>
    </row>
    <row r="918" spans="1:95" ht="11.25" customHeight="1">
      <c r="A918" s="33">
        <v>43812</v>
      </c>
      <c r="B918" s="34">
        <v>182.93400700887045</v>
      </c>
      <c r="C918" s="35">
        <v>161.18560075759888</v>
      </c>
      <c r="D918" s="35">
        <v>161.18560075759888</v>
      </c>
      <c r="E918" s="35">
        <v>149.83072113990784</v>
      </c>
      <c r="F918" s="34">
        <v>137.61185900370279</v>
      </c>
      <c r="G918" s="36">
        <v>13.706385453542074</v>
      </c>
      <c r="H918" s="34">
        <v>13.706385453542074</v>
      </c>
      <c r="I918" s="34">
        <v>3462.9142354329429</v>
      </c>
      <c r="J918" s="35">
        <v>1182.4585194161268</v>
      </c>
      <c r="K918" s="35">
        <v>84.461322815437626</v>
      </c>
      <c r="L918" s="34">
        <v>612.6878763834635</v>
      </c>
      <c r="M918" s="34">
        <v>58.254782676696777</v>
      </c>
      <c r="N918" s="35">
        <v>22.310342301713661</v>
      </c>
      <c r="O918" s="35">
        <v>73.128344211172546</v>
      </c>
      <c r="P918" s="35">
        <v>370.59957490068803</v>
      </c>
      <c r="Q918" s="34">
        <v>9387.0680338541661</v>
      </c>
      <c r="R918" s="34">
        <v>383.64477666219074</v>
      </c>
      <c r="U918" s="36">
        <v>25.225389798482258</v>
      </c>
      <c r="V918" s="38">
        <v>0.99141419136606168</v>
      </c>
      <c r="W918" s="36">
        <v>48.157690090284362</v>
      </c>
      <c r="X918" s="35">
        <v>4075.6021118164063</v>
      </c>
      <c r="Y918" s="34">
        <v>2195.9943932013784</v>
      </c>
      <c r="Z918" s="35">
        <v>1879.6077186150278</v>
      </c>
      <c r="AA918" s="34">
        <v>697.1491991989011</v>
      </c>
      <c r="AB918" s="34">
        <v>21.748406251271565</v>
      </c>
      <c r="AC918" s="34">
        <v>11.35487961769104</v>
      </c>
      <c r="AD918" s="34">
        <v>12.209343393643698</v>
      </c>
      <c r="AE918" s="39">
        <v>14.479083911217879</v>
      </c>
      <c r="AF918" s="39">
        <v>12.669198422315645</v>
      </c>
      <c r="AG918" s="39">
        <v>1.8098854889022349</v>
      </c>
      <c r="AH918" s="35">
        <v>3660.9470503584839</v>
      </c>
      <c r="AI918" s="35">
        <v>9746.3686503251156</v>
      </c>
      <c r="AJ918" s="35">
        <v>11038.853599099912</v>
      </c>
      <c r="AK918" s="35">
        <v>2434.9040868587176</v>
      </c>
      <c r="AL918" s="35">
        <v>5741.2306515569053</v>
      </c>
      <c r="AM918" s="35">
        <v>10365.80022753501</v>
      </c>
      <c r="AN918" s="38">
        <v>9.8125129127165575E-2</v>
      </c>
      <c r="AO918" s="38">
        <v>0.1107023020095415</v>
      </c>
      <c r="AP918" s="38">
        <v>2.2418425641358857E-2</v>
      </c>
      <c r="AQ918" s="36">
        <v>21.829477009641259</v>
      </c>
      <c r="AR918" s="36">
        <v>12.48492338050074</v>
      </c>
      <c r="AS918" s="36">
        <v>14.56030626515383</v>
      </c>
      <c r="AT918" s="36">
        <v>21.750942383698586</v>
      </c>
      <c r="AU918" s="36">
        <v>82.400920147348501</v>
      </c>
      <c r="AV918" s="36">
        <v>127.57563873549761</v>
      </c>
      <c r="AW918" s="36">
        <v>146.29044970690757</v>
      </c>
      <c r="AX918" s="36">
        <v>113.46126395848263</v>
      </c>
      <c r="AY918" s="36">
        <v>80.038901355091625</v>
      </c>
      <c r="AZ918" s="40">
        <v>0.9908372808513799</v>
      </c>
      <c r="BA918" s="40">
        <v>0.98726260123492138</v>
      </c>
      <c r="BB918" s="40">
        <v>0.96424785672443758</v>
      </c>
      <c r="BC918" s="40">
        <v>0.99106702292665672</v>
      </c>
      <c r="BD918" s="40">
        <v>0.98564751616014545</v>
      </c>
      <c r="BE918" s="40">
        <v>0.98769263964815623</v>
      </c>
      <c r="BF918" s="36">
        <v>122.29283269985369</v>
      </c>
      <c r="BG918" s="36">
        <v>108.39882985419501</v>
      </c>
      <c r="BH918" s="36">
        <v>535.27398364056751</v>
      </c>
      <c r="BJ918" s="41"/>
      <c r="BK918" s="41"/>
      <c r="BL918" s="35">
        <v>32</v>
      </c>
      <c r="BM918" s="35">
        <v>28</v>
      </c>
      <c r="BN918" s="35">
        <v>4</v>
      </c>
      <c r="BO918" s="35">
        <v>2496</v>
      </c>
      <c r="BP918" s="35">
        <v>1344</v>
      </c>
      <c r="BQ918" s="35">
        <v>96</v>
      </c>
      <c r="BR918" s="35">
        <v>3936</v>
      </c>
      <c r="BS918" s="34">
        <v>123.88362820943196</v>
      </c>
      <c r="BT918" s="35">
        <v>18</v>
      </c>
      <c r="BU918" s="35">
        <v>59</v>
      </c>
      <c r="BV918" s="35">
        <v>299</v>
      </c>
      <c r="BW918" s="35">
        <v>47</v>
      </c>
      <c r="BX918" s="37"/>
      <c r="BY918" s="40">
        <v>0.9657404621817548</v>
      </c>
      <c r="CA918" s="38">
        <v>9.0036751891796801E-2</v>
      </c>
      <c r="CB918" s="38">
        <v>0.10057326856295719</v>
      </c>
      <c r="CC918" s="36">
        <v>45.312629262606301</v>
      </c>
      <c r="CD918" s="36">
        <v>48.874706655295824</v>
      </c>
      <c r="CE918" s="35">
        <v>135.14629834852471</v>
      </c>
      <c r="CF918" s="36">
        <v>58.579602261722997</v>
      </c>
      <c r="CG918" s="42">
        <v>0.9657404621817548</v>
      </c>
      <c r="CH918" s="35">
        <v>3757.3301367721547</v>
      </c>
      <c r="CI918" s="42">
        <v>0.98449569759479738</v>
      </c>
      <c r="CJ918" s="42">
        <v>0.98879287943681304</v>
      </c>
      <c r="CK918" s="43">
        <v>0.84966935937953914</v>
      </c>
      <c r="CM918" s="39"/>
      <c r="CN918" s="35"/>
      <c r="CO918" s="42">
        <v>0.98466980506002966</v>
      </c>
      <c r="CQ918" s="37">
        <v>0.99141419136606168</v>
      </c>
    </row>
    <row r="919" spans="1:95" ht="11.25" customHeight="1">
      <c r="A919" s="33">
        <v>43811</v>
      </c>
      <c r="B919" s="34">
        <v>183.75741068522134</v>
      </c>
      <c r="C919" s="35">
        <v>161.83996287981668</v>
      </c>
      <c r="D919" s="35">
        <v>161.83996287981668</v>
      </c>
      <c r="E919" s="35">
        <v>150.49599377314249</v>
      </c>
      <c r="F919" s="34">
        <v>138.18433698018393</v>
      </c>
      <c r="G919" s="36">
        <v>13.740206122398376</v>
      </c>
      <c r="H919" s="34">
        <v>13.740206122398376</v>
      </c>
      <c r="I919" s="34">
        <v>3472.1910400390625</v>
      </c>
      <c r="J919" s="35">
        <v>1185.6262087938262</v>
      </c>
      <c r="K919" s="35">
        <v>84.687586342416154</v>
      </c>
      <c r="L919" s="34">
        <v>612.52430979410804</v>
      </c>
      <c r="M919" s="34">
        <v>56.47571325302124</v>
      </c>
      <c r="N919" s="35">
        <v>21.628996564986856</v>
      </c>
      <c r="O919" s="35">
        <v>70.895044296345802</v>
      </c>
      <c r="P919" s="35">
        <v>359.28166516283727</v>
      </c>
      <c r="Q919" s="34">
        <v>9434.4671223958339</v>
      </c>
      <c r="R919" s="34">
        <v>386.0949872334798</v>
      </c>
      <c r="U919" s="36">
        <v>25.204728267810967</v>
      </c>
      <c r="V919" s="38">
        <v>0.99219763713651099</v>
      </c>
      <c r="W919" s="36">
        <v>46.686980390276503</v>
      </c>
      <c r="X919" s="35">
        <v>4084.7153498331704</v>
      </c>
      <c r="Y919" s="34">
        <v>2201.8772449028202</v>
      </c>
      <c r="Z919" s="35">
        <v>1882.8381049303503</v>
      </c>
      <c r="AA919" s="34">
        <v>697.21189613652416</v>
      </c>
      <c r="AB919" s="34">
        <v>21.917447805404663</v>
      </c>
      <c r="AC919" s="34">
        <v>11.343969106674194</v>
      </c>
      <c r="AD919" s="34">
        <v>11.982677499453226</v>
      </c>
      <c r="AE919" s="39">
        <v>14.5178719444142</v>
      </c>
      <c r="AF919" s="39">
        <v>12.703137951362423</v>
      </c>
      <c r="AG919" s="39">
        <v>1.8147339930517747</v>
      </c>
      <c r="AH919" s="35">
        <v>3680.0962227153987</v>
      </c>
      <c r="AI919" s="35">
        <v>9817.6327932406784</v>
      </c>
      <c r="AJ919" s="35">
        <v>11125.344038342491</v>
      </c>
      <c r="AK919" s="35">
        <v>2446.5906013041163</v>
      </c>
      <c r="AL919" s="35">
        <v>5776.2716779139255</v>
      </c>
      <c r="AM919" s="35">
        <v>10444.248664239229</v>
      </c>
      <c r="AN919" s="38">
        <v>9.8034698112672777E-2</v>
      </c>
      <c r="AO919" s="38">
        <v>0.11065781458104329</v>
      </c>
      <c r="AP919" s="38">
        <v>2.2458022941421067E-2</v>
      </c>
      <c r="AQ919" s="36">
        <v>21.930927581532057</v>
      </c>
      <c r="AR919" s="36">
        <v>12.449054676175084</v>
      </c>
      <c r="AS919" s="36">
        <v>14.291645707139056</v>
      </c>
      <c r="AT919" s="36">
        <v>21.058804131955085</v>
      </c>
      <c r="AU919" s="36">
        <v>79.675448427644127</v>
      </c>
      <c r="AV919" s="36">
        <v>123.17666871960883</v>
      </c>
      <c r="AW919" s="36">
        <v>146.933672636425</v>
      </c>
      <c r="AX919" s="36">
        <v>113.90088903599332</v>
      </c>
      <c r="AY919" s="36">
        <v>80.175124258882875</v>
      </c>
      <c r="AZ919" s="40">
        <v>0.99115953582366512</v>
      </c>
      <c r="BA919" s="40">
        <v>0.98772650452584854</v>
      </c>
      <c r="BB919" s="40">
        <v>0.96560004680920641</v>
      </c>
      <c r="BC919" s="40">
        <v>0.99139259174758121</v>
      </c>
      <c r="BD919" s="40">
        <v>0.98620642295405003</v>
      </c>
      <c r="BE919" s="40">
        <v>0.98820626809266221</v>
      </c>
      <c r="BF919" s="36">
        <v>122.40564036019386</v>
      </c>
      <c r="BG919" s="36">
        <v>108.44240910985523</v>
      </c>
      <c r="BH919" s="36">
        <v>534.33020490274203</v>
      </c>
      <c r="BJ919" s="41"/>
      <c r="BK919" s="41"/>
      <c r="BL919" s="35">
        <v>32</v>
      </c>
      <c r="BM919" s="35">
        <v>28</v>
      </c>
      <c r="BN919" s="35">
        <v>4</v>
      </c>
      <c r="BO919" s="35">
        <v>2496</v>
      </c>
      <c r="BP919" s="35">
        <v>1344</v>
      </c>
      <c r="BQ919" s="35">
        <v>96</v>
      </c>
      <c r="BR919" s="35">
        <v>3936</v>
      </c>
      <c r="BS919" s="34">
        <v>124.49483394622803</v>
      </c>
      <c r="BT919" s="35">
        <v>18</v>
      </c>
      <c r="BU919" s="35">
        <v>59</v>
      </c>
      <c r="BV919" s="35">
        <v>299</v>
      </c>
      <c r="BW919" s="35">
        <v>47</v>
      </c>
      <c r="BX919" s="37"/>
      <c r="BY919" s="40">
        <v>0.96693438546410115</v>
      </c>
      <c r="CA919" s="38">
        <v>8.9981827355151076E-2</v>
      </c>
      <c r="CB919" s="38">
        <v>0.10050169702452487</v>
      </c>
      <c r="CC919" s="36">
        <v>45.244094411532082</v>
      </c>
      <c r="CD919" s="36">
        <v>48.671627964846195</v>
      </c>
      <c r="CE919" s="35">
        <v>135.83135828023563</v>
      </c>
      <c r="CF919" s="36">
        <v>56.666665991541159</v>
      </c>
      <c r="CG919" s="42">
        <v>0.96693438546410115</v>
      </c>
      <c r="CH919" s="35">
        <v>3778.6197021692979</v>
      </c>
      <c r="CI919" s="42">
        <v>0.98505387741968353</v>
      </c>
      <c r="CJ919" s="42">
        <v>0.98922320594886426</v>
      </c>
      <c r="CK919" s="43">
        <v>0.85004479937160737</v>
      </c>
      <c r="CM919" s="39"/>
      <c r="CN919" s="35"/>
      <c r="CO919" s="42">
        <v>0.98517041764183921</v>
      </c>
      <c r="CQ919" s="37">
        <v>0.99219763713651099</v>
      </c>
    </row>
    <row r="920" spans="1:95" ht="11.25" customHeight="1">
      <c r="A920" s="33">
        <v>43810</v>
      </c>
      <c r="B920" s="34">
        <v>183.05479176839194</v>
      </c>
      <c r="C920" s="35">
        <v>161.36780444780987</v>
      </c>
      <c r="D920" s="35">
        <v>161.36780444780987</v>
      </c>
      <c r="E920" s="35">
        <v>150.08230654398602</v>
      </c>
      <c r="F920" s="34">
        <v>137.87265268961588</v>
      </c>
      <c r="G920" s="36">
        <v>13.69725755850474</v>
      </c>
      <c r="H920" s="34">
        <v>13.69725755850474</v>
      </c>
      <c r="I920" s="34">
        <v>3456.4446411132813</v>
      </c>
      <c r="J920" s="35">
        <v>1180.2493896484375</v>
      </c>
      <c r="K920" s="35">
        <v>84.30352783203125</v>
      </c>
      <c r="L920" s="34">
        <v>610.56790161132813</v>
      </c>
      <c r="M920" s="34">
        <v>57.069087187449135</v>
      </c>
      <c r="N920" s="35">
        <v>21.856246156895413</v>
      </c>
      <c r="O920" s="35">
        <v>71.639917958712743</v>
      </c>
      <c r="P920" s="35">
        <v>363.05653338398491</v>
      </c>
      <c r="Q920" s="34">
        <v>9456.6666666666661</v>
      </c>
      <c r="R920" s="34">
        <v>382.20012537638348</v>
      </c>
      <c r="U920" s="36">
        <v>25.102477250275783</v>
      </c>
      <c r="V920" s="38">
        <v>0.99608552859204902</v>
      </c>
      <c r="W920" s="36">
        <v>47.177506948420586</v>
      </c>
      <c r="X920" s="35">
        <v>4067.0125427246094</v>
      </c>
      <c r="Y920" s="34">
        <v>2191.8917236328125</v>
      </c>
      <c r="Z920" s="35">
        <v>1875.1208190917969</v>
      </c>
      <c r="AA920" s="34">
        <v>694.87142944335938</v>
      </c>
      <c r="AB920" s="34">
        <v>21.686987320582073</v>
      </c>
      <c r="AC920" s="34">
        <v>11.285497903823853</v>
      </c>
      <c r="AD920" s="34">
        <v>12.152918616930643</v>
      </c>
      <c r="AE920" s="39">
        <v>14.452033342633928</v>
      </c>
      <c r="AF920" s="39">
        <v>12.645529174804688</v>
      </c>
      <c r="AG920" s="39">
        <v>1.8065041678292411</v>
      </c>
      <c r="AH920" s="35">
        <v>3693.0333014605185</v>
      </c>
      <c r="AI920" s="35">
        <v>9844.0234694960454</v>
      </c>
      <c r="AJ920" s="35">
        <v>11153.098116007503</v>
      </c>
      <c r="AK920" s="35">
        <v>2455.5796638393444</v>
      </c>
      <c r="AL920" s="35">
        <v>5794.5722545006493</v>
      </c>
      <c r="AM920" s="35">
        <v>10471.334666491979</v>
      </c>
      <c r="AN920" s="38">
        <v>9.8366323530066732E-2</v>
      </c>
      <c r="AO920" s="38">
        <v>0.11106322449390282</v>
      </c>
      <c r="AP920" s="38">
        <v>2.2566579262401833E-2</v>
      </c>
      <c r="AQ920" s="36">
        <v>21.839723227518931</v>
      </c>
      <c r="AR920" s="36">
        <v>12.457661540753874</v>
      </c>
      <c r="AS920" s="36">
        <v>14.566314080516268</v>
      </c>
      <c r="AT920" s="36">
        <v>21.188714900694038</v>
      </c>
      <c r="AU920" s="36">
        <v>80.207389660236672</v>
      </c>
      <c r="AV920" s="36">
        <v>124.07013509009195</v>
      </c>
      <c r="AW920" s="36">
        <v>146.34542346118391</v>
      </c>
      <c r="AX920" s="36">
        <v>113.41313625468352</v>
      </c>
      <c r="AY920" s="36">
        <v>79.738831392756239</v>
      </c>
      <c r="AZ920" s="40">
        <v>0.99109935365618607</v>
      </c>
      <c r="BA920" s="40">
        <v>0.98763672022502269</v>
      </c>
      <c r="BB920" s="40">
        <v>0.9653285330908431</v>
      </c>
      <c r="BC920" s="40">
        <v>0.99137119629523041</v>
      </c>
      <c r="BD920" s="40">
        <v>0.98615818629270868</v>
      </c>
      <c r="BE920" s="40">
        <v>0.98815144973953373</v>
      </c>
      <c r="BF920" s="36">
        <v>121.99297045326767</v>
      </c>
      <c r="BG920" s="36">
        <v>108.04656586086044</v>
      </c>
      <c r="BH920" s="36">
        <v>531.75981439035354</v>
      </c>
      <c r="BJ920" s="41"/>
      <c r="BK920" s="41"/>
      <c r="BL920" s="35">
        <v>32</v>
      </c>
      <c r="BM920" s="35">
        <v>28</v>
      </c>
      <c r="BN920" s="35">
        <v>4</v>
      </c>
      <c r="BO920" s="35">
        <v>2496</v>
      </c>
      <c r="BP920" s="35">
        <v>1344</v>
      </c>
      <c r="BQ920" s="35">
        <v>96</v>
      </c>
      <c r="BR920" s="35">
        <v>3936</v>
      </c>
      <c r="BS920" s="34">
        <v>124.2356669108073</v>
      </c>
      <c r="BT920" s="35">
        <v>18</v>
      </c>
      <c r="BU920" s="35">
        <v>59</v>
      </c>
      <c r="BV920" s="35">
        <v>299</v>
      </c>
      <c r="BW920" s="35">
        <v>47</v>
      </c>
      <c r="BX920" s="37"/>
      <c r="BY920" s="40">
        <v>0.96671336892987747</v>
      </c>
      <c r="CA920" s="38">
        <v>9.0301372755667908E-2</v>
      </c>
      <c r="CB920" s="38">
        <v>0.10085307643801894</v>
      </c>
      <c r="CC920" s="36">
        <v>45.125403841336571</v>
      </c>
      <c r="CD920" s="36">
        <v>48.86369884878907</v>
      </c>
      <c r="CE920" s="35">
        <v>135.12371261450309</v>
      </c>
      <c r="CF920" s="36">
        <v>57.035386137952926</v>
      </c>
      <c r="CG920" s="42">
        <v>0.96671336892987747</v>
      </c>
      <c r="CH920" s="35">
        <v>3791.2296948615617</v>
      </c>
      <c r="CI920" s="42">
        <v>0.98494707739159215</v>
      </c>
      <c r="CJ920" s="42">
        <v>0.98918787364551197</v>
      </c>
      <c r="CK920" s="43">
        <v>0.84987312057752074</v>
      </c>
      <c r="CM920" s="39"/>
      <c r="CN920" s="35"/>
      <c r="CO920" s="42">
        <v>0.98507392412695449</v>
      </c>
      <c r="CQ920" s="37">
        <v>0.99608552859204902</v>
      </c>
    </row>
    <row r="921" spans="1:95" ht="11.25" customHeight="1">
      <c r="A921" s="33">
        <v>43809</v>
      </c>
      <c r="B921" s="34">
        <v>182.01677258809408</v>
      </c>
      <c r="C921" s="35">
        <v>160.05378031730652</v>
      </c>
      <c r="D921" s="35">
        <v>160.05378031730652</v>
      </c>
      <c r="E921" s="35">
        <v>148.58100044727325</v>
      </c>
      <c r="F921" s="34">
        <v>136.54716364542642</v>
      </c>
      <c r="G921" s="36">
        <v>13.693400780359903</v>
      </c>
      <c r="H921" s="34">
        <v>13.693400780359903</v>
      </c>
      <c r="I921" s="34">
        <v>3469.8501790364585</v>
      </c>
      <c r="J921" s="35">
        <v>1181.2255928634752</v>
      </c>
      <c r="K921" s="35">
        <v>94.919913712243542</v>
      </c>
      <c r="L921" s="34">
        <v>612.8016688028971</v>
      </c>
      <c r="M921" s="34">
        <v>51.244562149047852</v>
      </c>
      <c r="N921" s="35">
        <v>17.556007402914542</v>
      </c>
      <c r="O921" s="35">
        <v>56.938402387830948</v>
      </c>
      <c r="P921" s="35">
        <v>293.70725898389463</v>
      </c>
      <c r="Q921" s="34">
        <v>9120.0327962239589</v>
      </c>
      <c r="R921" s="34">
        <v>383.85683695475262</v>
      </c>
      <c r="U921" s="36">
        <v>25.092766196639445</v>
      </c>
      <c r="V921" s="38">
        <v>0.9964557022954329</v>
      </c>
      <c r="W921" s="36">
        <v>38.517069720663649</v>
      </c>
      <c r="X921" s="35">
        <v>4082.6518478393555</v>
      </c>
      <c r="Y921" s="34">
        <v>2193.7046724607394</v>
      </c>
      <c r="Z921" s="35">
        <v>1888.9471753786158</v>
      </c>
      <c r="AA921" s="34">
        <v>707.72158251514065</v>
      </c>
      <c r="AB921" s="34">
        <v>21.962992270787556</v>
      </c>
      <c r="AC921" s="34">
        <v>11.472779870033264</v>
      </c>
      <c r="AD921" s="34">
        <v>12.181873321533203</v>
      </c>
      <c r="AE921" s="39">
        <v>14.463986851389491</v>
      </c>
      <c r="AF921" s="39">
        <v>12.655988494965806</v>
      </c>
      <c r="AG921" s="39">
        <v>2.0339981509766472</v>
      </c>
      <c r="AH921" s="35">
        <v>3568.3247286660226</v>
      </c>
      <c r="AI921" s="35">
        <v>9429.0183933839871</v>
      </c>
      <c r="AJ921" s="35">
        <v>10844.03239996408</v>
      </c>
      <c r="AK921" s="35">
        <v>2375.7495275766078</v>
      </c>
      <c r="AL921" s="35">
        <v>5578.4320251104591</v>
      </c>
      <c r="AM921" s="35">
        <v>10103.571638795784</v>
      </c>
      <c r="AN921" s="38">
        <v>9.9021863669280147E-2</v>
      </c>
      <c r="AO921" s="38">
        <v>0.11158662236209203</v>
      </c>
      <c r="AP921" s="38">
        <v>2.5391562760565232E-2</v>
      </c>
      <c r="AQ921" s="36">
        <v>21.954171270746958</v>
      </c>
      <c r="AR921" s="36">
        <v>12.46973875315043</v>
      </c>
      <c r="AS921" s="36">
        <v>14.351560313025951</v>
      </c>
      <c r="AT921" s="36">
        <v>17.612808195634873</v>
      </c>
      <c r="AU921" s="36">
        <v>66.297056506960971</v>
      </c>
      <c r="AV921" s="36">
        <v>117.16765709301519</v>
      </c>
      <c r="AW921" s="36">
        <v>145.55090807147195</v>
      </c>
      <c r="AX921" s="36">
        <v>113.01652148831684</v>
      </c>
      <c r="AY921" s="36">
        <v>79.82135936693048</v>
      </c>
      <c r="AZ921" s="40">
        <v>0.99261032899338397</v>
      </c>
      <c r="BA921" s="40">
        <v>0.98979311711041174</v>
      </c>
      <c r="BB921" s="40">
        <v>0.97093035319746579</v>
      </c>
      <c r="BC921" s="40">
        <v>0.99258642041545475</v>
      </c>
      <c r="BD921" s="40">
        <v>0.98811546753486734</v>
      </c>
      <c r="BE921" s="40">
        <v>0.9884033427700839</v>
      </c>
      <c r="BF921" s="36">
        <v>121.18535801425031</v>
      </c>
      <c r="BG921" s="36">
        <v>107.53977265357764</v>
      </c>
      <c r="BH921" s="36">
        <v>472.59792999573818</v>
      </c>
      <c r="BJ921" s="41"/>
      <c r="BK921" s="41"/>
      <c r="BL921" s="35">
        <v>32</v>
      </c>
      <c r="BM921" s="35">
        <v>28</v>
      </c>
      <c r="BN921" s="35">
        <v>4.5</v>
      </c>
      <c r="BO921" s="35">
        <v>2496</v>
      </c>
      <c r="BP921" s="35">
        <v>1344</v>
      </c>
      <c r="BQ921" s="35">
        <v>108</v>
      </c>
      <c r="BR921" s="35">
        <v>3948</v>
      </c>
      <c r="BS921" s="34">
        <v>122.61021995544434</v>
      </c>
      <c r="BT921" s="35">
        <v>18.5</v>
      </c>
      <c r="BU921" s="35">
        <v>60</v>
      </c>
      <c r="BV921" s="35">
        <v>309.5</v>
      </c>
      <c r="BW921" s="35">
        <v>54</v>
      </c>
      <c r="BX921" s="37"/>
      <c r="BY921" s="40">
        <v>0.96913746670793599</v>
      </c>
      <c r="CA921" s="38">
        <v>9.1261738305585566E-2</v>
      </c>
      <c r="CB921" s="38">
        <v>0.10128502557024213</v>
      </c>
      <c r="CC921" s="36">
        <v>45.61764546235402</v>
      </c>
      <c r="CD921" s="36">
        <v>48.775470336923341</v>
      </c>
      <c r="CE921" s="35">
        <v>134.68878290261191</v>
      </c>
      <c r="CF921" s="36">
        <v>53.023714016359641</v>
      </c>
      <c r="CG921" s="42">
        <v>0.96913746670793599</v>
      </c>
      <c r="CH921" s="35">
        <v>3677.4238094147959</v>
      </c>
      <c r="CI921" s="42">
        <v>0.98606509208488469</v>
      </c>
      <c r="CJ921" s="42">
        <v>0.99048642307040746</v>
      </c>
      <c r="CK921" s="43">
        <v>0.84990107125416359</v>
      </c>
      <c r="CM921" s="39"/>
      <c r="CN921" s="35"/>
      <c r="CO921" s="42">
        <v>0.98612377276512897</v>
      </c>
      <c r="CQ921" s="37">
        <v>0.9964557022954329</v>
      </c>
    </row>
    <row r="922" spans="1:95" ht="11.25" customHeight="1">
      <c r="A922" s="33">
        <v>43808</v>
      </c>
      <c r="B922" s="34">
        <v>179.69048436482748</v>
      </c>
      <c r="C922" s="35">
        <v>157.72325571378073</v>
      </c>
      <c r="D922" s="35">
        <v>157.72325571378073</v>
      </c>
      <c r="E922" s="35">
        <v>146.20777666568756</v>
      </c>
      <c r="F922" s="34">
        <v>134.00118764241537</v>
      </c>
      <c r="G922" s="36">
        <v>13.669209559758505</v>
      </c>
      <c r="H922" s="34">
        <v>13.669209559758505</v>
      </c>
      <c r="I922" s="34">
        <v>3472.636678059896</v>
      </c>
      <c r="J922" s="35">
        <v>1178.5918422506313</v>
      </c>
      <c r="K922" s="35">
        <v>105.23141448666351</v>
      </c>
      <c r="L922" s="34">
        <v>613.19512430826819</v>
      </c>
      <c r="M922" s="34">
        <v>52.167443116505943</v>
      </c>
      <c r="N922" s="35">
        <v>16.248875724813328</v>
      </c>
      <c r="O922" s="35">
        <v>52.167443116505943</v>
      </c>
      <c r="P922" s="35">
        <v>273.66527536527707</v>
      </c>
      <c r="Q922" s="34">
        <v>8651.5348307291661</v>
      </c>
      <c r="R922" s="34">
        <v>378.29083633422852</v>
      </c>
      <c r="U922" s="36">
        <v>25.233489142523872</v>
      </c>
      <c r="V922" s="38">
        <v>0.99110727811484423</v>
      </c>
      <c r="W922" s="36">
        <v>36.239916768068504</v>
      </c>
      <c r="X922" s="35">
        <v>4085.8318023681641</v>
      </c>
      <c r="Y922" s="34">
        <v>2188.8134213226008</v>
      </c>
      <c r="Z922" s="35">
        <v>1897.018381045563</v>
      </c>
      <c r="AA922" s="34">
        <v>718.42653879493173</v>
      </c>
      <c r="AB922" s="34">
        <v>21.967228651046753</v>
      </c>
      <c r="AC922" s="34">
        <v>11.515479048093161</v>
      </c>
      <c r="AD922" s="34">
        <v>12.176039457321167</v>
      </c>
      <c r="AE922" s="39">
        <v>14.431736843885279</v>
      </c>
      <c r="AF922" s="39">
        <v>12.627769738399621</v>
      </c>
      <c r="AG922" s="39">
        <v>2.2549588818570752</v>
      </c>
      <c r="AH922" s="35">
        <v>3392.4979021625791</v>
      </c>
      <c r="AI922" s="35">
        <v>8872.3709537018913</v>
      </c>
      <c r="AJ922" s="35">
        <v>10348.008846789533</v>
      </c>
      <c r="AK922" s="35">
        <v>2262.8849593881696</v>
      </c>
      <c r="AL922" s="35">
        <v>5280.5828614868669</v>
      </c>
      <c r="AM922" s="35">
        <v>9572.3814088339223</v>
      </c>
      <c r="AN922" s="38">
        <v>9.9464212907155444E-2</v>
      </c>
      <c r="AO922" s="38">
        <v>0.11159164077563337</v>
      </c>
      <c r="AP922" s="38">
        <v>2.7956703264430557E-2</v>
      </c>
      <c r="AQ922" s="36">
        <v>21.896493646845546</v>
      </c>
      <c r="AR922" s="36">
        <v>12.381611274852929</v>
      </c>
      <c r="AS922" s="36">
        <v>14.16572770363363</v>
      </c>
      <c r="AT922" s="36">
        <v>16.984688821385767</v>
      </c>
      <c r="AU922" s="36">
        <v>63.681319799392149</v>
      </c>
      <c r="AV922" s="36">
        <v>127.06280323232737</v>
      </c>
      <c r="AW922" s="36">
        <v>143.80448006122882</v>
      </c>
      <c r="AX922" s="36">
        <v>112.15422953812386</v>
      </c>
      <c r="AY922" s="36">
        <v>79.941691926949758</v>
      </c>
      <c r="AZ922" s="40">
        <v>0.99281939823878329</v>
      </c>
      <c r="BA922" s="40">
        <v>0.99012089299895645</v>
      </c>
      <c r="BB922" s="40">
        <v>0.97141095160367052</v>
      </c>
      <c r="BC922" s="40">
        <v>0.99249423230689648</v>
      </c>
      <c r="BD922" s="40">
        <v>0.98794047523355</v>
      </c>
      <c r="BE922" s="40">
        <v>0.98672610317062093</v>
      </c>
      <c r="BF922" s="36">
        <v>120.64640788140919</v>
      </c>
      <c r="BG922" s="36">
        <v>107.53493645753674</v>
      </c>
      <c r="BH922" s="36">
        <v>429.23516004362557</v>
      </c>
      <c r="BJ922" s="41"/>
      <c r="BK922" s="41"/>
      <c r="BL922" s="35">
        <v>32</v>
      </c>
      <c r="BM922" s="35">
        <v>28</v>
      </c>
      <c r="BN922" s="35">
        <v>5</v>
      </c>
      <c r="BO922" s="35">
        <v>2496</v>
      </c>
      <c r="BP922" s="35">
        <v>1344</v>
      </c>
      <c r="BQ922" s="35">
        <v>120</v>
      </c>
      <c r="BR922" s="35">
        <v>3960</v>
      </c>
      <c r="BS922" s="34">
        <v>120.26110871632893</v>
      </c>
      <c r="BT922" s="35">
        <v>19</v>
      </c>
      <c r="BU922" s="35">
        <v>61</v>
      </c>
      <c r="BV922" s="35">
        <v>320</v>
      </c>
      <c r="BW922" s="35">
        <v>61</v>
      </c>
      <c r="BX922" s="37"/>
      <c r="BY922" s="40">
        <v>0.9670621354681147</v>
      </c>
      <c r="CA922" s="38">
        <v>9.190378828223239E-2</v>
      </c>
      <c r="CB922" s="38">
        <v>0.10141329419455627</v>
      </c>
      <c r="CC922" s="36">
        <v>45.658747156461082</v>
      </c>
      <c r="CD922" s="36">
        <v>48.443832625332099</v>
      </c>
      <c r="CE922" s="35">
        <v>133.40093488623924</v>
      </c>
      <c r="CF922" s="36">
        <v>56.317885452560759</v>
      </c>
      <c r="CG922" s="42">
        <v>0.9670621354681147</v>
      </c>
      <c r="CH922" s="35">
        <v>3508.5732306897198</v>
      </c>
      <c r="CI922" s="42">
        <v>0.98513143671615744</v>
      </c>
      <c r="CJ922" s="42">
        <v>0.99011412938162158</v>
      </c>
      <c r="CK922" s="43">
        <v>0.84992159394499356</v>
      </c>
      <c r="CM922" s="39"/>
      <c r="CN922" s="35"/>
      <c r="CO922" s="42">
        <v>0.98526169299106314</v>
      </c>
      <c r="CQ922" s="37">
        <v>0.99110727811484423</v>
      </c>
    </row>
    <row r="923" spans="1:95" ht="11.25" customHeight="1">
      <c r="A923" s="33">
        <v>43807</v>
      </c>
      <c r="B923" s="34">
        <v>179.21347554524741</v>
      </c>
      <c r="C923" s="35">
        <v>157.44727412859601</v>
      </c>
      <c r="D923" s="35">
        <v>157.44727412859601</v>
      </c>
      <c r="E923" s="35">
        <v>146.16012668609622</v>
      </c>
      <c r="F923" s="34">
        <v>133.8001677195231</v>
      </c>
      <c r="G923" s="36">
        <v>13.727306127548218</v>
      </c>
      <c r="H923" s="34">
        <v>13.727306127548218</v>
      </c>
      <c r="I923" s="34">
        <v>3466.7242635091147</v>
      </c>
      <c r="J923" s="35">
        <v>1176.5852045849117</v>
      </c>
      <c r="K923" s="35">
        <v>105.0522504093671</v>
      </c>
      <c r="L923" s="34">
        <v>611.23182678222656</v>
      </c>
      <c r="M923" s="34">
        <v>54.716272036234535</v>
      </c>
      <c r="N923" s="35">
        <v>17.042773257187807</v>
      </c>
      <c r="O923" s="35">
        <v>54.716272036234535</v>
      </c>
      <c r="P923" s="35">
        <v>287.03618117368933</v>
      </c>
      <c r="Q923" s="34">
        <v>8943.5747884114589</v>
      </c>
      <c r="R923" s="34">
        <v>376.67011006673175</v>
      </c>
      <c r="U923" s="36">
        <v>25.375924110412598</v>
      </c>
      <c r="V923" s="38">
        <v>0.98572811402256566</v>
      </c>
      <c r="W923" s="36">
        <v>38.010548840273408</v>
      </c>
      <c r="X923" s="35">
        <v>4077.9560902913413</v>
      </c>
      <c r="Y923" s="34">
        <v>2185.0868085148359</v>
      </c>
      <c r="Z923" s="35">
        <v>1892.8692817765054</v>
      </c>
      <c r="AA923" s="34">
        <v>716.28407719159372</v>
      </c>
      <c r="AB923" s="34">
        <v>21.766201416651409</v>
      </c>
      <c r="AC923" s="34">
        <v>11.287147442499796</v>
      </c>
      <c r="AD923" s="34">
        <v>12.073600292205811</v>
      </c>
      <c r="AE923" s="39">
        <v>14.40716577042749</v>
      </c>
      <c r="AF923" s="39">
        <v>12.606270049124054</v>
      </c>
      <c r="AG923" s="39">
        <v>2.2511196516292951</v>
      </c>
      <c r="AH923" s="35">
        <v>3491.3604716934178</v>
      </c>
      <c r="AI923" s="35">
        <v>9136.4736991058835</v>
      </c>
      <c r="AJ923" s="35">
        <v>10657.424155841645</v>
      </c>
      <c r="AK923" s="35">
        <v>2328.6294770227937</v>
      </c>
      <c r="AL923" s="35">
        <v>5435.8573163624915</v>
      </c>
      <c r="AM923" s="35">
        <v>9857.9465219524664</v>
      </c>
      <c r="AN923" s="38">
        <v>9.9280190999690876E-2</v>
      </c>
      <c r="AO923" s="38">
        <v>0.11177725806737156</v>
      </c>
      <c r="AP923" s="38">
        <v>2.8304086051271618E-2</v>
      </c>
      <c r="AQ923" s="36">
        <v>21.76168832356451</v>
      </c>
      <c r="AR923" s="36">
        <v>12.180028700073896</v>
      </c>
      <c r="AS923" s="36">
        <v>14.111764335251383</v>
      </c>
      <c r="AT923" s="36">
        <v>17.188305284063258</v>
      </c>
      <c r="AU923" s="36">
        <v>64.422748268370341</v>
      </c>
      <c r="AV923" s="36">
        <v>128.488822211951</v>
      </c>
      <c r="AW923" s="36">
        <v>143.04513519054544</v>
      </c>
      <c r="AX923" s="36">
        <v>111.17068905816663</v>
      </c>
      <c r="AY923" s="36">
        <v>78.398289371367554</v>
      </c>
      <c r="AZ923" s="40">
        <v>0.99268120006838634</v>
      </c>
      <c r="BA923" s="40">
        <v>0.98993419641984837</v>
      </c>
      <c r="BB923" s="40">
        <v>0.97088276138093321</v>
      </c>
      <c r="BC923" s="40">
        <v>0.99261870320990753</v>
      </c>
      <c r="BD923" s="40">
        <v>0.98814855789638723</v>
      </c>
      <c r="BE923" s="40">
        <v>0.98696596477513621</v>
      </c>
      <c r="BF923" s="36">
        <v>120.87003337893825</v>
      </c>
      <c r="BG923" s="36">
        <v>107.35636396419059</v>
      </c>
      <c r="BH923" s="36">
        <v>423.9670547306323</v>
      </c>
      <c r="BJ923" s="41"/>
      <c r="BK923" s="41"/>
      <c r="BL923" s="35">
        <v>32</v>
      </c>
      <c r="BM923" s="35">
        <v>28</v>
      </c>
      <c r="BN923" s="35">
        <v>5</v>
      </c>
      <c r="BO923" s="35">
        <v>2496</v>
      </c>
      <c r="BP923" s="35">
        <v>1344</v>
      </c>
      <c r="BQ923" s="35">
        <v>120</v>
      </c>
      <c r="BR923" s="35">
        <v>3960</v>
      </c>
      <c r="BS923" s="34">
        <v>120.09888553619385</v>
      </c>
      <c r="BT923" s="35">
        <v>19</v>
      </c>
      <c r="BU923" s="35">
        <v>61</v>
      </c>
      <c r="BV923" s="35">
        <v>320</v>
      </c>
      <c r="BW923" s="35">
        <v>61</v>
      </c>
      <c r="BX923" s="37"/>
      <c r="BY923" s="40">
        <v>0.96642597938945018</v>
      </c>
      <c r="CA923" s="38">
        <v>9.1923075669601603E-2</v>
      </c>
      <c r="CB923" s="38">
        <v>0.10137082876361826</v>
      </c>
      <c r="CC923" s="36">
        <v>45.126949151357017</v>
      </c>
      <c r="CD923" s="36">
        <v>48.053481358889783</v>
      </c>
      <c r="CE923" s="35">
        <v>132.37435756291427</v>
      </c>
      <c r="CF923" s="36">
        <v>56.979533905303619</v>
      </c>
      <c r="CG923" s="42">
        <v>0.96642597938945018</v>
      </c>
      <c r="CH923" s="35">
        <v>3611.3648965844391</v>
      </c>
      <c r="CI923" s="42">
        <v>0.98484886639730485</v>
      </c>
      <c r="CJ923" s="42">
        <v>0.99028381856001768</v>
      </c>
      <c r="CK923" s="43">
        <v>0.85011319071398872</v>
      </c>
      <c r="CM923" s="39"/>
      <c r="CN923" s="35"/>
      <c r="CO923" s="42">
        <v>0.98508854057331618</v>
      </c>
      <c r="CQ923" s="37">
        <v>0.98572811402256566</v>
      </c>
    </row>
    <row r="924" spans="1:95" ht="11.25" customHeight="1">
      <c r="A924" s="33">
        <v>43806</v>
      </c>
      <c r="B924" s="34">
        <v>180.16278584798178</v>
      </c>
      <c r="C924" s="35">
        <v>158.32279602686566</v>
      </c>
      <c r="D924" s="35">
        <v>158.32279602686566</v>
      </c>
      <c r="E924" s="35">
        <v>146.90198194980624</v>
      </c>
      <c r="F924" s="34">
        <v>134.7553571065267</v>
      </c>
      <c r="G924" s="36">
        <v>13.779653708140055</v>
      </c>
      <c r="H924" s="34">
        <v>13.779653708140055</v>
      </c>
      <c r="I924" s="34">
        <v>3465.6079406738281</v>
      </c>
      <c r="J924" s="35">
        <v>1176.2063313802084</v>
      </c>
      <c r="K924" s="35">
        <v>105.01842244466145</v>
      </c>
      <c r="L924" s="34">
        <v>612.54297383626306</v>
      </c>
      <c r="M924" s="34">
        <v>56.676359494527183</v>
      </c>
      <c r="N924" s="35">
        <v>17.653292301574041</v>
      </c>
      <c r="O924" s="35">
        <v>56.676359494527183</v>
      </c>
      <c r="P924" s="35">
        <v>297.31860718440487</v>
      </c>
      <c r="Q924" s="34">
        <v>9241.1894124348964</v>
      </c>
      <c r="R924" s="34">
        <v>380.26190567016602</v>
      </c>
      <c r="U924" s="36">
        <v>25.31359354654948</v>
      </c>
      <c r="V924" s="38">
        <v>0.988077841015778</v>
      </c>
      <c r="W924" s="36">
        <v>39.372191315025738</v>
      </c>
      <c r="X924" s="35">
        <v>4078.1509145100913</v>
      </c>
      <c r="Y924" s="34">
        <v>2184.3831868489583</v>
      </c>
      <c r="Z924" s="35">
        <v>1893.7677276611328</v>
      </c>
      <c r="AA924" s="34">
        <v>717.56139628092455</v>
      </c>
      <c r="AB924" s="34">
        <v>21.839989821116131</v>
      </c>
      <c r="AC924" s="34">
        <v>11.420814077059427</v>
      </c>
      <c r="AD924" s="34">
        <v>12.174756248792013</v>
      </c>
      <c r="AE924" s="39">
        <v>14.402526506696429</v>
      </c>
      <c r="AF924" s="39">
        <v>12.602210693359376</v>
      </c>
      <c r="AG924" s="39">
        <v>2.2503947666713171</v>
      </c>
      <c r="AH924" s="35">
        <v>3590.6664574263532</v>
      </c>
      <c r="AI924" s="35">
        <v>9383.4830021377857</v>
      </c>
      <c r="AJ924" s="35">
        <v>10941.275176056222</v>
      </c>
      <c r="AK924" s="35">
        <v>2395.4869872018216</v>
      </c>
      <c r="AL924" s="35">
        <v>5587.2474537492544</v>
      </c>
      <c r="AM924" s="35">
        <v>10122.533190001741</v>
      </c>
      <c r="AN924" s="38">
        <v>9.9118366785657983E-2</v>
      </c>
      <c r="AO924" s="38">
        <v>0.11199836836773774</v>
      </c>
      <c r="AP924" s="38">
        <v>2.8535436670684412E-2</v>
      </c>
      <c r="AQ924" s="36">
        <v>21.829465625579729</v>
      </c>
      <c r="AR924" s="36">
        <v>12.308869467460738</v>
      </c>
      <c r="AS924" s="36">
        <v>14.188478116044267</v>
      </c>
      <c r="AT924" s="36">
        <v>17.342800408112208</v>
      </c>
      <c r="AU924" s="36">
        <v>65.056243551857236</v>
      </c>
      <c r="AV924" s="36">
        <v>129.87997288278291</v>
      </c>
      <c r="AW924" s="36">
        <v>143.57396875478241</v>
      </c>
      <c r="AX924" s="36">
        <v>111.17987980892227</v>
      </c>
      <c r="AY924" s="36">
        <v>77.922942905939735</v>
      </c>
      <c r="AZ924" s="40">
        <v>0.99263060396658853</v>
      </c>
      <c r="BA924" s="40">
        <v>0.98985612146881108</v>
      </c>
      <c r="BB924" s="40">
        <v>0.97062804323743057</v>
      </c>
      <c r="BC924" s="40">
        <v>0.99276021932042713</v>
      </c>
      <c r="BD924" s="40">
        <v>0.98835629814315784</v>
      </c>
      <c r="BE924" s="40">
        <v>0.98716922232361071</v>
      </c>
      <c r="BF924" s="36">
        <v>121.06737014694586</v>
      </c>
      <c r="BG924" s="36">
        <v>107.14441803829635</v>
      </c>
      <c r="BH924" s="36">
        <v>420.52974827359407</v>
      </c>
      <c r="BJ924" s="41"/>
      <c r="BK924" s="41"/>
      <c r="BL924" s="35">
        <v>32</v>
      </c>
      <c r="BM924" s="35">
        <v>28</v>
      </c>
      <c r="BN924" s="35">
        <v>5</v>
      </c>
      <c r="BO924" s="35">
        <v>2496</v>
      </c>
      <c r="BP924" s="35">
        <v>1344</v>
      </c>
      <c r="BQ924" s="35">
        <v>120</v>
      </c>
      <c r="BR924" s="35">
        <v>3960</v>
      </c>
      <c r="BS924" s="34">
        <v>120.84896691640218</v>
      </c>
      <c r="BT924" s="35">
        <v>19</v>
      </c>
      <c r="BU924" s="35">
        <v>61</v>
      </c>
      <c r="BV924" s="35">
        <v>320</v>
      </c>
      <c r="BW924" s="35">
        <v>61</v>
      </c>
      <c r="BX924" s="37"/>
      <c r="BY924" s="40">
        <v>0.96620071015623377</v>
      </c>
      <c r="CA924" s="38">
        <v>9.1946698473527738E-2</v>
      </c>
      <c r="CB924" s="38">
        <v>0.1013508845918495</v>
      </c>
      <c r="CC924" s="36">
        <v>45.435560146967575</v>
      </c>
      <c r="CD924" s="36">
        <v>48.326813209084733</v>
      </c>
      <c r="CE924" s="35">
        <v>132.57935689269803</v>
      </c>
      <c r="CF924" s="36">
        <v>57.524934105003211</v>
      </c>
      <c r="CG924" s="42">
        <v>0.96620071015623377</v>
      </c>
      <c r="CH924" s="35">
        <v>3712.9040607815537</v>
      </c>
      <c r="CI924" s="42">
        <v>0.98473530191819791</v>
      </c>
      <c r="CJ924" s="42">
        <v>0.9904564050242104</v>
      </c>
      <c r="CK924" s="43">
        <v>0.84979884592871968</v>
      </c>
      <c r="CM924" s="39"/>
      <c r="CN924" s="35"/>
      <c r="CO924" s="42">
        <v>0.98494581015079918</v>
      </c>
      <c r="CQ924" s="37">
        <v>0.988077841015778</v>
      </c>
    </row>
    <row r="925" spans="1:95" ht="11.25" customHeight="1">
      <c r="A925" s="33">
        <v>43805</v>
      </c>
      <c r="B925" s="34">
        <v>181.18310546875</v>
      </c>
      <c r="C925" s="35">
        <v>159.11540031433105</v>
      </c>
      <c r="D925" s="35">
        <v>159.11540031433105</v>
      </c>
      <c r="E925" s="35">
        <v>147.63626141018338</v>
      </c>
      <c r="F925" s="34">
        <v>135.36519198947482</v>
      </c>
      <c r="G925" s="36">
        <v>13.854187541537815</v>
      </c>
      <c r="H925" s="34">
        <v>13.854187541537815</v>
      </c>
      <c r="I925" s="34">
        <v>3474.0212944878472</v>
      </c>
      <c r="J925" s="35">
        <v>1179.0617726746634</v>
      </c>
      <c r="K925" s="35">
        <v>105.2733725602378</v>
      </c>
      <c r="L925" s="34">
        <v>613.03666856553821</v>
      </c>
      <c r="M925" s="34">
        <v>62.526188320583771</v>
      </c>
      <c r="N925" s="35">
        <v>19.475370132640847</v>
      </c>
      <c r="O925" s="35">
        <v>62.526188320583771</v>
      </c>
      <c r="P925" s="35">
        <v>328.00623381289847</v>
      </c>
      <c r="Q925" s="34">
        <v>9562.087890625</v>
      </c>
      <c r="R925" s="34">
        <v>383.33353678385419</v>
      </c>
      <c r="U925" s="36">
        <v>25.194564218874334</v>
      </c>
      <c r="V925" s="38">
        <v>0.99258330548391493</v>
      </c>
      <c r="W925" s="36">
        <v>43.435977023102019</v>
      </c>
      <c r="X925" s="35">
        <v>4087.0579630533853</v>
      </c>
      <c r="Y925" s="34">
        <v>2189.6861492529461</v>
      </c>
      <c r="Z925" s="35">
        <v>1897.3718138004394</v>
      </c>
      <c r="AA925" s="34">
        <v>718.31004112577602</v>
      </c>
      <c r="AB925" s="34">
        <v>22.067705154418945</v>
      </c>
      <c r="AC925" s="34">
        <v>11.479138904147678</v>
      </c>
      <c r="AD925" s="34">
        <v>12.385466681586372</v>
      </c>
      <c r="AE925" s="39">
        <v>14.437491093975469</v>
      </c>
      <c r="AF925" s="39">
        <v>12.632804707228537</v>
      </c>
      <c r="AG925" s="39">
        <v>2.2558579834336672</v>
      </c>
      <c r="AH925" s="35">
        <v>3610.9013253333201</v>
      </c>
      <c r="AI925" s="35">
        <v>9435.3409678641765</v>
      </c>
      <c r="AJ925" s="35">
        <v>10999.292835102402</v>
      </c>
      <c r="AK925" s="35">
        <v>2409.3524525111643</v>
      </c>
      <c r="AL925" s="35">
        <v>5618.4776263505892</v>
      </c>
      <c r="AM925" s="35">
        <v>10177.371350979111</v>
      </c>
      <c r="AN925" s="38">
        <v>9.9278431048972757E-2</v>
      </c>
      <c r="AO925" s="38">
        <v>0.11221495795392092</v>
      </c>
      <c r="AP925" s="38">
        <v>2.8560397377337034E-2</v>
      </c>
      <c r="AQ925" s="36">
        <v>21.987938148220046</v>
      </c>
      <c r="AR925" s="36">
        <v>12.340860831760088</v>
      </c>
      <c r="AS925" s="36">
        <v>14.413841486106323</v>
      </c>
      <c r="AT925" s="36">
        <v>19.155856160605918</v>
      </c>
      <c r="AU925" s="36">
        <v>71.87156374351575</v>
      </c>
      <c r="AV925" s="36">
        <v>143.51081743442521</v>
      </c>
      <c r="AW925" s="36">
        <v>144.3456799381101</v>
      </c>
      <c r="AX925" s="36">
        <v>111.74188613056937</v>
      </c>
      <c r="AY925" s="36">
        <v>78.399713572460229</v>
      </c>
      <c r="AZ925" s="40">
        <v>0.9919167616542186</v>
      </c>
      <c r="BA925" s="40">
        <v>0.98887132912528886</v>
      </c>
      <c r="BB925" s="40">
        <v>0.96777102627965483</v>
      </c>
      <c r="BC925" s="40">
        <v>0.99204937569817131</v>
      </c>
      <c r="BD925" s="40">
        <v>0.98720800036535883</v>
      </c>
      <c r="BE925" s="40">
        <v>0.98589902908272875</v>
      </c>
      <c r="BF925" s="36">
        <v>120.87217609311892</v>
      </c>
      <c r="BG925" s="36">
        <v>106.93761525916703</v>
      </c>
      <c r="BH925" s="36">
        <v>420.16222118541396</v>
      </c>
      <c r="BJ925" s="41"/>
      <c r="BK925" s="41"/>
      <c r="BL925" s="35">
        <v>32</v>
      </c>
      <c r="BM925" s="35">
        <v>28</v>
      </c>
      <c r="BN925" s="35">
        <v>5</v>
      </c>
      <c r="BO925" s="35">
        <v>2496</v>
      </c>
      <c r="BP925" s="35">
        <v>1344</v>
      </c>
      <c r="BQ925" s="35">
        <v>120</v>
      </c>
      <c r="BR925" s="35">
        <v>3960</v>
      </c>
      <c r="BS925" s="34">
        <v>121.54472774929471</v>
      </c>
      <c r="BT925" s="35">
        <v>19</v>
      </c>
      <c r="BU925" s="35">
        <v>61</v>
      </c>
      <c r="BV925" s="35">
        <v>320</v>
      </c>
      <c r="BW925" s="35">
        <v>61</v>
      </c>
      <c r="BX925" s="37"/>
      <c r="BY925" s="40">
        <v>0.9629310888832211</v>
      </c>
      <c r="CA925" s="38">
        <v>9.2103234271094458E-2</v>
      </c>
      <c r="CB925" s="38">
        <v>0.1015260391599965</v>
      </c>
      <c r="CC925" s="36">
        <v>45.932310740152992</v>
      </c>
      <c r="CD925" s="36">
        <v>48.742640466086456</v>
      </c>
      <c r="CE925" s="35">
        <v>133.25747921891636</v>
      </c>
      <c r="CF925" s="36">
        <v>63.547065523257316</v>
      </c>
      <c r="CG925" s="42">
        <v>0.9629310888832211</v>
      </c>
      <c r="CH925" s="35">
        <v>3733.9045993435739</v>
      </c>
      <c r="CI925" s="42">
        <v>0.98325447620392437</v>
      </c>
      <c r="CJ925" s="42">
        <v>0.98951608013320058</v>
      </c>
      <c r="CK925" s="43">
        <v>0.8500053891803514</v>
      </c>
      <c r="CM925" s="39"/>
      <c r="CN925" s="35"/>
      <c r="CO925" s="42">
        <v>0.98336982729957578</v>
      </c>
      <c r="CQ925" s="37">
        <v>0.99258330548391493</v>
      </c>
    </row>
    <row r="926" spans="1:95" ht="11.25" customHeight="1">
      <c r="A926" s="33">
        <v>43804</v>
      </c>
      <c r="B926" s="34"/>
      <c r="F926" s="34"/>
      <c r="H926" s="34"/>
      <c r="I926" s="34"/>
      <c r="J926" s="35"/>
      <c r="K926" s="35"/>
      <c r="L926" s="34"/>
      <c r="M926" s="34"/>
      <c r="N926" s="35"/>
      <c r="O926" s="35"/>
      <c r="P926" s="35"/>
      <c r="Q926" s="34"/>
      <c r="R926" s="34"/>
      <c r="U926" s="36"/>
      <c r="V926" s="38"/>
      <c r="W926" s="36"/>
      <c r="X926" s="35"/>
      <c r="Y926" s="34"/>
      <c r="Z926" s="35"/>
      <c r="AA926" s="34"/>
      <c r="AB926" s="34"/>
      <c r="AC926" s="34"/>
      <c r="AD926" s="34"/>
      <c r="AE926" s="39"/>
      <c r="AF926" s="39"/>
      <c r="AG926" s="39"/>
      <c r="AH926" s="35"/>
      <c r="AI926" s="35"/>
      <c r="AJ926" s="35"/>
      <c r="AK926" s="35"/>
      <c r="AL926" s="35"/>
      <c r="AM926" s="35"/>
      <c r="AN926" s="38"/>
      <c r="AO926" s="38"/>
      <c r="AP926" s="38"/>
      <c r="AQ926" s="36"/>
      <c r="AR926" s="36"/>
      <c r="AS926" s="36"/>
      <c r="AT926" s="36"/>
      <c r="AU926" s="36"/>
      <c r="AV926" s="36"/>
      <c r="AW926" s="36"/>
      <c r="AX926" s="36"/>
      <c r="AY926" s="36"/>
      <c r="AZ926" s="40"/>
      <c r="BA926" s="40"/>
      <c r="BB926" s="40"/>
      <c r="BC926" s="40"/>
      <c r="BD926" s="40"/>
      <c r="BE926" s="40"/>
      <c r="BF926" s="36"/>
      <c r="BG926" s="36"/>
      <c r="BH926" s="36"/>
      <c r="BJ926" s="41"/>
      <c r="BK926" s="41"/>
      <c r="BL926" s="35"/>
      <c r="BM926" s="35"/>
      <c r="BN926" s="35"/>
      <c r="BO926" s="35"/>
      <c r="BP926" s="35"/>
      <c r="BQ926" s="35"/>
      <c r="BR926" s="35"/>
      <c r="BS926" s="34"/>
      <c r="BT926" s="35"/>
      <c r="BU926" s="35"/>
      <c r="BV926" s="35"/>
      <c r="BW926" s="35"/>
      <c r="BX926" s="37"/>
      <c r="BY926" s="40"/>
      <c r="CA926" s="38"/>
      <c r="CB926" s="38"/>
      <c r="CC926" s="36"/>
      <c r="CD926" s="36"/>
      <c r="CE926" s="35"/>
      <c r="CF926" s="36"/>
      <c r="CG926" s="42"/>
      <c r="CH926" s="35"/>
      <c r="CI926" s="42"/>
      <c r="CJ926" s="42"/>
      <c r="CK926" s="43"/>
      <c r="CM926" s="39"/>
      <c r="CN926" s="35"/>
      <c r="CO926" s="42"/>
    </row>
    <row r="927" spans="1:95" ht="11.25" customHeight="1">
      <c r="A927" s="33">
        <v>43803</v>
      </c>
      <c r="B927" s="34">
        <v>183.36950588226318</v>
      </c>
      <c r="C927" s="35">
        <v>161.59538352489471</v>
      </c>
      <c r="D927" s="35">
        <v>161.59538352489471</v>
      </c>
      <c r="E927" s="35">
        <v>150.2217048406601</v>
      </c>
      <c r="F927" s="34">
        <v>137.63891887664795</v>
      </c>
      <c r="G927" s="36">
        <v>14.011203765869141</v>
      </c>
      <c r="H927" s="34">
        <v>14.011203765869141</v>
      </c>
      <c r="I927" s="34">
        <v>3470.2906951904297</v>
      </c>
      <c r="J927" s="35">
        <v>1177.7956298828126</v>
      </c>
      <c r="K927" s="35">
        <v>105.16032409667969</v>
      </c>
      <c r="L927" s="34">
        <v>612.61518859863281</v>
      </c>
      <c r="M927" s="34">
        <v>53.730264663696289</v>
      </c>
      <c r="N927" s="35">
        <v>16.735656206725075</v>
      </c>
      <c r="O927" s="35">
        <v>53.730264663696289</v>
      </c>
      <c r="P927" s="35">
        <v>281.86368348168543</v>
      </c>
      <c r="Q927" s="34">
        <v>9305.0326538085938</v>
      </c>
      <c r="R927" s="34">
        <v>390.85480308532715</v>
      </c>
      <c r="U927" s="36">
        <v>25.120597993484651</v>
      </c>
      <c r="V927" s="38">
        <v>0.99539521972234679</v>
      </c>
      <c r="W927" s="36">
        <v>37.325584751968648</v>
      </c>
      <c r="X927" s="35">
        <v>4082.9058837890625</v>
      </c>
      <c r="Y927" s="34">
        <v>2187.3347412109374</v>
      </c>
      <c r="Z927" s="35">
        <v>1895.5711425781251</v>
      </c>
      <c r="AA927" s="34">
        <v>717.7755126953125</v>
      </c>
      <c r="AB927" s="34">
        <v>21.774122357368469</v>
      </c>
      <c r="AC927" s="34">
        <v>11.373678684234619</v>
      </c>
      <c r="AD927" s="34">
        <v>12.16541999578476</v>
      </c>
      <c r="AE927" s="39">
        <v>14.4219873046875</v>
      </c>
      <c r="AF927" s="39">
        <v>12.619238891601563</v>
      </c>
      <c r="AG927" s="39">
        <v>2.2534355163574218</v>
      </c>
      <c r="AH927" s="35">
        <v>3569.1826519983761</v>
      </c>
      <c r="AI927" s="35">
        <v>9337.677655841555</v>
      </c>
      <c r="AJ927" s="35">
        <v>10892.180955818551</v>
      </c>
      <c r="AK927" s="35">
        <v>2380.5213286274279</v>
      </c>
      <c r="AL927" s="35">
        <v>5556.4090454422903</v>
      </c>
      <c r="AM927" s="35">
        <v>10075.065104463529</v>
      </c>
      <c r="AN927" s="38">
        <v>9.7888515836266288E-2</v>
      </c>
      <c r="AO927" s="38">
        <v>0.1098154981722478</v>
      </c>
      <c r="AP927" s="38">
        <v>2.7708128701217739E-2</v>
      </c>
      <c r="AQ927" s="36">
        <v>21.727827699960706</v>
      </c>
      <c r="AR927" s="36">
        <v>12.243876639600176</v>
      </c>
      <c r="AS927" s="36">
        <v>14.173020854274352</v>
      </c>
      <c r="AT927" s="36">
        <v>16.689710953959235</v>
      </c>
      <c r="AU927" s="36">
        <v>62.56054589719983</v>
      </c>
      <c r="AV927" s="36">
        <v>124.79333404498483</v>
      </c>
      <c r="AW927" s="36">
        <v>146.65231257560629</v>
      </c>
      <c r="AX927" s="36">
        <v>114.3839465130153</v>
      </c>
      <c r="AY927" s="36">
        <v>80.953100987875672</v>
      </c>
      <c r="AZ927" s="40">
        <v>0.99296975162311407</v>
      </c>
      <c r="BA927" s="40">
        <v>0.99033003793920293</v>
      </c>
      <c r="BB927" s="40">
        <v>0.97202363651657075</v>
      </c>
      <c r="BC927" s="40">
        <v>0.99298905212347666</v>
      </c>
      <c r="BD927" s="40">
        <v>0.98874083146407021</v>
      </c>
      <c r="BE927" s="40">
        <v>0.98761364489945591</v>
      </c>
      <c r="BF927" s="36">
        <v>122.58843540004079</v>
      </c>
      <c r="BG927" s="36">
        <v>109.27419353120595</v>
      </c>
      <c r="BH927" s="36">
        <v>433.0859052012637</v>
      </c>
      <c r="BJ927" s="41"/>
      <c r="BK927" s="41"/>
      <c r="BL927" s="35">
        <v>32</v>
      </c>
      <c r="BM927" s="35">
        <v>28</v>
      </c>
      <c r="BN927" s="35">
        <v>5</v>
      </c>
      <c r="BO927" s="35">
        <v>2496</v>
      </c>
      <c r="BP927" s="35">
        <v>1344</v>
      </c>
      <c r="BQ927" s="35">
        <v>120</v>
      </c>
      <c r="BR927" s="35">
        <v>3960</v>
      </c>
      <c r="BS927" s="34">
        <v>123.90604400634766</v>
      </c>
      <c r="BT927" s="35">
        <v>19</v>
      </c>
      <c r="BU927" s="35">
        <v>61</v>
      </c>
      <c r="BV927" s="35">
        <v>320</v>
      </c>
      <c r="BW927" s="35">
        <v>61</v>
      </c>
      <c r="BX927" s="37"/>
      <c r="BY927" s="40">
        <v>0.9677495330418372</v>
      </c>
      <c r="CA927" s="38">
        <v>9.0476288242172603E-2</v>
      </c>
      <c r="CB927" s="38">
        <v>9.9809782958325197E-2</v>
      </c>
      <c r="CC927" s="36">
        <v>45.313221037387848</v>
      </c>
      <c r="CD927" s="36">
        <v>48.144725193835228</v>
      </c>
      <c r="CE927" s="35">
        <v>135.72174613310622</v>
      </c>
      <c r="CF927" s="36">
        <v>55.330809896703762</v>
      </c>
      <c r="CG927" s="42">
        <v>0.9677495330418372</v>
      </c>
      <c r="CH927" s="35">
        <v>3691.5663651172026</v>
      </c>
      <c r="CI927" s="42">
        <v>0.98544513105022014</v>
      </c>
      <c r="CJ927" s="42">
        <v>0.99076955635662334</v>
      </c>
      <c r="CK927" s="43">
        <v>0.84995608372189391</v>
      </c>
      <c r="CM927" s="39"/>
      <c r="CN927" s="35"/>
      <c r="CO927" s="42">
        <v>0.98552000919854044</v>
      </c>
      <c r="CQ927" s="37">
        <v>0.99539521972234679</v>
      </c>
    </row>
    <row r="928" spans="1:95" ht="11.25" customHeight="1">
      <c r="A928" s="33">
        <v>43802</v>
      </c>
      <c r="B928" s="34">
        <v>182.93074544270834</v>
      </c>
      <c r="C928" s="35">
        <v>161.01743308703107</v>
      </c>
      <c r="D928" s="35">
        <v>161.01743308703107</v>
      </c>
      <c r="E928" s="35">
        <v>149.46807169914248</v>
      </c>
      <c r="F928" s="34">
        <v>137.24377377827963</v>
      </c>
      <c r="G928" s="36">
        <v>13.814113338788351</v>
      </c>
      <c r="H928" s="34">
        <v>13.814113338788351</v>
      </c>
      <c r="I928" s="34">
        <v>3467.3830261230469</v>
      </c>
      <c r="J928" s="35">
        <v>1176.8087846235796</v>
      </c>
      <c r="K928" s="35">
        <v>105.07221291281961</v>
      </c>
      <c r="L928" s="34">
        <v>612.461191813151</v>
      </c>
      <c r="M928" s="34">
        <v>54.277852853139244</v>
      </c>
      <c r="N928" s="35">
        <v>16.906216462453209</v>
      </c>
      <c r="O928" s="35">
        <v>54.277852853139244</v>
      </c>
      <c r="P928" s="35">
        <v>284.73627726236981</v>
      </c>
      <c r="Q928" s="34">
        <v>9177.7084147135411</v>
      </c>
      <c r="R928" s="34">
        <v>391.59367370605469</v>
      </c>
      <c r="U928" s="36">
        <v>25.292512928998033</v>
      </c>
      <c r="V928" s="38">
        <v>0.98887402406253389</v>
      </c>
      <c r="W928" s="36">
        <v>37.705985807168368</v>
      </c>
      <c r="X928" s="35">
        <v>4079.8442179361978</v>
      </c>
      <c r="Y928" s="34">
        <v>2185.5020285866476</v>
      </c>
      <c r="Z928" s="35">
        <v>1894.3421893495504</v>
      </c>
      <c r="AA928" s="34">
        <v>717.53340472597063</v>
      </c>
      <c r="AB928" s="34">
        <v>21.913312355677288</v>
      </c>
      <c r="AC928" s="34">
        <v>11.54936138788859</v>
      </c>
      <c r="AD928" s="34">
        <v>12.200105309486389</v>
      </c>
      <c r="AE928" s="39">
        <v>14.409903485186687</v>
      </c>
      <c r="AF928" s="39">
        <v>12.608665549538353</v>
      </c>
      <c r="AG928" s="39">
        <v>2.2515474195604201</v>
      </c>
      <c r="AH928" s="35">
        <v>3551.7722987018733</v>
      </c>
      <c r="AI928" s="35">
        <v>9287.9264079573768</v>
      </c>
      <c r="AJ928" s="35">
        <v>10832.489758177913</v>
      </c>
      <c r="AK928" s="35">
        <v>2369.1520125357765</v>
      </c>
      <c r="AL928" s="35">
        <v>5528.2519564280292</v>
      </c>
      <c r="AM928" s="35">
        <v>10020.638079271139</v>
      </c>
      <c r="AN928" s="38">
        <v>9.7334024662336052E-2</v>
      </c>
      <c r="AO928" s="38">
        <v>0.10931541695585577</v>
      </c>
      <c r="AP928" s="38">
        <v>2.7534422671791899E-2</v>
      </c>
      <c r="AQ928" s="36">
        <v>21.89028278201862</v>
      </c>
      <c r="AR928" s="36">
        <v>12.443506048291257</v>
      </c>
      <c r="AS928" s="36">
        <v>14.219780249563687</v>
      </c>
      <c r="AT928" s="36">
        <v>16.815625459177934</v>
      </c>
      <c r="AU928" s="36">
        <v>63.05099895614044</v>
      </c>
      <c r="AV928" s="36">
        <v>125.8139892219418</v>
      </c>
      <c r="AW928" s="36">
        <v>146.39874694571472</v>
      </c>
      <c r="AX928" s="36">
        <v>114.05876853642398</v>
      </c>
      <c r="AY928" s="36">
        <v>80.862300389878854</v>
      </c>
      <c r="AZ928" s="40">
        <v>0.99286402207498792</v>
      </c>
      <c r="BA928" s="40">
        <v>0.99018173316250047</v>
      </c>
      <c r="BB928" s="40">
        <v>0.97158501534434427</v>
      </c>
      <c r="BC928" s="40">
        <v>0.99290225980848745</v>
      </c>
      <c r="BD928" s="40">
        <v>0.98859476748652397</v>
      </c>
      <c r="BE928" s="40">
        <v>0.9874445131910109</v>
      </c>
      <c r="BF928" s="36">
        <v>123.28679556434152</v>
      </c>
      <c r="BG928" s="36">
        <v>109.77408616431379</v>
      </c>
      <c r="BH928" s="36">
        <v>435.81810822907141</v>
      </c>
      <c r="BJ928" s="41"/>
      <c r="BK928" s="41"/>
      <c r="BL928" s="35">
        <v>32</v>
      </c>
      <c r="BM928" s="35">
        <v>28</v>
      </c>
      <c r="BN928" s="35">
        <v>5</v>
      </c>
      <c r="BO928" s="35">
        <v>2496</v>
      </c>
      <c r="BP928" s="35">
        <v>1344</v>
      </c>
      <c r="BQ928" s="35">
        <v>120</v>
      </c>
      <c r="BR928" s="35">
        <v>3960</v>
      </c>
      <c r="BS928" s="34">
        <v>123.54174423217773</v>
      </c>
      <c r="BT928" s="35">
        <v>19</v>
      </c>
      <c r="BU928" s="35">
        <v>61</v>
      </c>
      <c r="BV928" s="35">
        <v>320</v>
      </c>
      <c r="BW928" s="35">
        <v>61</v>
      </c>
      <c r="BX928" s="37"/>
      <c r="BY928" s="40">
        <v>0.96726711595840309</v>
      </c>
      <c r="CA928" s="38">
        <v>9.0000133877775293E-2</v>
      </c>
      <c r="CB928" s="38">
        <v>9.9285297137998982E-2</v>
      </c>
      <c r="CC928" s="36">
        <v>45.662779053052269</v>
      </c>
      <c r="CD928" s="36">
        <v>48.553569079873569</v>
      </c>
      <c r="CE928" s="35">
        <v>135.50134636747501</v>
      </c>
      <c r="CF928" s="36">
        <v>55.759494882296011</v>
      </c>
      <c r="CG928" s="42">
        <v>0.96726711595840309</v>
      </c>
      <c r="CH928" s="35">
        <v>3673.1946015760373</v>
      </c>
      <c r="CI928" s="42">
        <v>0.98522325693557034</v>
      </c>
      <c r="CJ928" s="42">
        <v>0.99065062280666294</v>
      </c>
      <c r="CK928" s="43">
        <v>0.84988123097431245</v>
      </c>
      <c r="CM928" s="39"/>
      <c r="CN928" s="35"/>
      <c r="CO928" s="42">
        <v>0.98540782297427054</v>
      </c>
      <c r="CQ928" s="37">
        <v>0.98887402406253389</v>
      </c>
    </row>
    <row r="929" spans="1:95" ht="11.25" customHeight="1">
      <c r="A929" s="33">
        <v>43801</v>
      </c>
      <c r="B929" s="34">
        <v>181.088742574056</v>
      </c>
      <c r="C929" s="35">
        <v>159.23089496294659</v>
      </c>
      <c r="D929" s="35">
        <v>159.23089496294659</v>
      </c>
      <c r="E929" s="35">
        <v>147.63269050916037</v>
      </c>
      <c r="F929" s="34">
        <v>135.48185729980469</v>
      </c>
      <c r="G929" s="36">
        <v>13.791915575663248</v>
      </c>
      <c r="H929" s="34">
        <v>13.791915575663248</v>
      </c>
      <c r="I929" s="34">
        <v>3463.0272521972656</v>
      </c>
      <c r="J929" s="35">
        <v>1175.3304613517992</v>
      </c>
      <c r="K929" s="35">
        <v>104.9402197635535</v>
      </c>
      <c r="L929" s="34">
        <v>610.77468109130859</v>
      </c>
      <c r="M929" s="34">
        <v>51.468450387318931</v>
      </c>
      <c r="N929" s="35">
        <v>16.031156678017371</v>
      </c>
      <c r="O929" s="35">
        <v>51.468450387318931</v>
      </c>
      <c r="P929" s="35">
        <v>269.99842826134517</v>
      </c>
      <c r="Q929" s="34">
        <v>8692.0226643880214</v>
      </c>
      <c r="R929" s="34">
        <v>387.66620127360028</v>
      </c>
      <c r="U929" s="36">
        <v>25.211448669433594</v>
      </c>
      <c r="V929" s="38">
        <v>0.9919427325189708</v>
      </c>
      <c r="W929" s="36">
        <v>35.754337318244801</v>
      </c>
      <c r="X929" s="35">
        <v>4073.8019332885742</v>
      </c>
      <c r="Y929" s="34">
        <v>2182.7565710819131</v>
      </c>
      <c r="Z929" s="35">
        <v>1891.0453622066611</v>
      </c>
      <c r="AA929" s="34">
        <v>715.71490085486209</v>
      </c>
      <c r="AB929" s="34">
        <v>21.857847611109417</v>
      </c>
      <c r="AC929" s="34">
        <v>11.598204453786215</v>
      </c>
      <c r="AD929" s="34">
        <v>12.184943954149881</v>
      </c>
      <c r="AE929" s="39">
        <v>14.391801567573054</v>
      </c>
      <c r="AF929" s="39">
        <v>12.592826371626419</v>
      </c>
      <c r="AG929" s="39">
        <v>2.2487189949332893</v>
      </c>
      <c r="AH929" s="35">
        <v>3381.6101523082311</v>
      </c>
      <c r="AI929" s="35">
        <v>8850.2918553307645</v>
      </c>
      <c r="AJ929" s="35">
        <v>10324.514520002469</v>
      </c>
      <c r="AK929" s="35">
        <v>2255.2936363057784</v>
      </c>
      <c r="AL929" s="35">
        <v>5265.23798755598</v>
      </c>
      <c r="AM929" s="35">
        <v>9549.5773675849796</v>
      </c>
      <c r="AN929" s="38">
        <v>9.8337718107656694E-2</v>
      </c>
      <c r="AO929" s="38">
        <v>0.10998722701556195</v>
      </c>
      <c r="AP929" s="38">
        <v>2.7413911715181965E-2</v>
      </c>
      <c r="AQ929" s="36">
        <v>21.886176420846105</v>
      </c>
      <c r="AR929" s="36">
        <v>12.532930903164107</v>
      </c>
      <c r="AS929" s="36">
        <v>14.258436014223335</v>
      </c>
      <c r="AT929" s="36">
        <v>16.781122714263784</v>
      </c>
      <c r="AU929" s="36">
        <v>62.88976165905045</v>
      </c>
      <c r="AV929" s="36">
        <v>125.41755003799203</v>
      </c>
      <c r="AW929" s="36">
        <v>145.17159079469923</v>
      </c>
      <c r="AX929" s="36">
        <v>113.5710294745469</v>
      </c>
      <c r="AY929" s="36">
        <v>81.367463632201122</v>
      </c>
      <c r="AZ929" s="40">
        <v>0.99289176521409572</v>
      </c>
      <c r="BA929" s="40">
        <v>0.99022485773502344</v>
      </c>
      <c r="BB929" s="40">
        <v>0.97172666204288505</v>
      </c>
      <c r="BC929" s="40">
        <v>0.99255922934197094</v>
      </c>
      <c r="BD929" s="40">
        <v>0.98805566589626415</v>
      </c>
      <c r="BE929" s="40">
        <v>0.98686669103664126</v>
      </c>
      <c r="BF929" s="36">
        <v>122.02845694327399</v>
      </c>
      <c r="BG929" s="36">
        <v>109.10357798457939</v>
      </c>
      <c r="BH929" s="36">
        <v>437.7339551055145</v>
      </c>
      <c r="BJ929" s="41"/>
      <c r="BK929" s="41"/>
      <c r="BL929" s="35">
        <v>32</v>
      </c>
      <c r="BM929" s="35">
        <v>28</v>
      </c>
      <c r="BN929" s="35">
        <v>5</v>
      </c>
      <c r="BO929" s="35">
        <v>2496</v>
      </c>
      <c r="BP929" s="35">
        <v>1344</v>
      </c>
      <c r="BQ929" s="35">
        <v>120</v>
      </c>
      <c r="BR929" s="35">
        <v>3960</v>
      </c>
      <c r="BS929" s="34">
        <v>121.74534797668457</v>
      </c>
      <c r="BT929" s="35">
        <v>19</v>
      </c>
      <c r="BU929" s="35">
        <v>61</v>
      </c>
      <c r="BV929" s="35">
        <v>320</v>
      </c>
      <c r="BW929" s="35">
        <v>61</v>
      </c>
      <c r="BX929" s="37"/>
      <c r="BY929" s="40">
        <v>0.96739039457851361</v>
      </c>
      <c r="CA929" s="38">
        <v>9.0717751935390417E-2</v>
      </c>
      <c r="CB929" s="38">
        <v>0.10014228457359804</v>
      </c>
      <c r="CC929" s="36">
        <v>45.64099601904551</v>
      </c>
      <c r="CD929" s="36">
        <v>48.677543338233548</v>
      </c>
      <c r="CE929" s="35">
        <v>134.74699799067722</v>
      </c>
      <c r="CF929" s="36">
        <v>55.625617953828865</v>
      </c>
      <c r="CG929" s="42">
        <v>0.96739039457851361</v>
      </c>
      <c r="CH929" s="35">
        <v>3497.8894079809743</v>
      </c>
      <c r="CI929" s="42">
        <v>0.98528585544474734</v>
      </c>
      <c r="CJ929" s="42">
        <v>0.99020728291049209</v>
      </c>
      <c r="CK929" s="43">
        <v>0.85007256339577086</v>
      </c>
      <c r="CM929" s="39"/>
      <c r="CN929" s="35"/>
      <c r="CO929" s="42">
        <v>0.98544285836768608</v>
      </c>
      <c r="CQ929" s="37">
        <v>0.9919427325189708</v>
      </c>
    </row>
    <row r="930" spans="1:95" ht="11.25" customHeight="1">
      <c r="A930" s="33">
        <v>43800</v>
      </c>
      <c r="B930" s="34">
        <v>181.46280161539713</v>
      </c>
      <c r="C930" s="35">
        <v>159.87303765614826</v>
      </c>
      <c r="D930" s="35">
        <v>159.87303765614826</v>
      </c>
      <c r="E930" s="35">
        <v>148.5371478796005</v>
      </c>
      <c r="F930" s="34">
        <v>136.31517601013184</v>
      </c>
      <c r="G930" s="36">
        <v>13.734747449556986</v>
      </c>
      <c r="H930" s="34">
        <v>13.734747449556986</v>
      </c>
      <c r="I930" s="34">
        <v>3448.3637390136719</v>
      </c>
      <c r="J930" s="35">
        <v>1170.3537538470644</v>
      </c>
      <c r="K930" s="35">
        <v>104.49587087920217</v>
      </c>
      <c r="L930" s="34">
        <v>608.25819905598962</v>
      </c>
      <c r="M930" s="34">
        <v>52.749337355295815</v>
      </c>
      <c r="N930" s="35">
        <v>16.430121471321648</v>
      </c>
      <c r="O930" s="35">
        <v>52.749337355295815</v>
      </c>
      <c r="P930" s="35">
        <v>276.71783530646985</v>
      </c>
      <c r="Q930" s="34">
        <v>8941.3184814453125</v>
      </c>
      <c r="R930" s="34">
        <v>384.83564885457355</v>
      </c>
      <c r="U930" s="36">
        <v>25.077851966575345</v>
      </c>
      <c r="V930" s="38">
        <v>0.99702452973239353</v>
      </c>
      <c r="W930" s="36">
        <v>36.644149705735551</v>
      </c>
      <c r="X930" s="35">
        <v>4056.6219380696616</v>
      </c>
      <c r="Y930" s="34">
        <v>2173.5141142874054</v>
      </c>
      <c r="Z930" s="35">
        <v>1883.107823782256</v>
      </c>
      <c r="AA930" s="34">
        <v>712.75406993519175</v>
      </c>
      <c r="AB930" s="34">
        <v>21.589763959248859</v>
      </c>
      <c r="AC930" s="34">
        <v>11.33588977654775</v>
      </c>
      <c r="AD930" s="34">
        <v>11.992487986882528</v>
      </c>
      <c r="AE930" s="39">
        <v>14.33086229200487</v>
      </c>
      <c r="AF930" s="39">
        <v>12.539504505504262</v>
      </c>
      <c r="AG930" s="39">
        <v>2.2391972331257608</v>
      </c>
      <c r="AH930" s="35">
        <v>3465.7579054348539</v>
      </c>
      <c r="AI930" s="35">
        <v>9069.973381787453</v>
      </c>
      <c r="AJ930" s="35">
        <v>10580.612938506893</v>
      </c>
      <c r="AK930" s="35">
        <v>2311.4397771637564</v>
      </c>
      <c r="AL930" s="35">
        <v>5396.1204061113931</v>
      </c>
      <c r="AM930" s="35">
        <v>9786.5371328134079</v>
      </c>
      <c r="AN930" s="38">
        <v>9.8229104387508329E-2</v>
      </c>
      <c r="AO930" s="38">
        <v>0.10990602209634329</v>
      </c>
      <c r="AP930" s="38">
        <v>2.751381305278193E-2</v>
      </c>
      <c r="AQ930" s="36">
        <v>21.75501370509151</v>
      </c>
      <c r="AR930" s="36">
        <v>12.326698192297984</v>
      </c>
      <c r="AS930" s="36">
        <v>14.120599507023178</v>
      </c>
      <c r="AT930" s="36">
        <v>16.795535086679976</v>
      </c>
      <c r="AU930" s="36">
        <v>62.94607322148245</v>
      </c>
      <c r="AV930" s="36">
        <v>125.53526267338412</v>
      </c>
      <c r="AW930" s="36">
        <v>145.45812390775356</v>
      </c>
      <c r="AX930" s="36">
        <v>113.75348997453689</v>
      </c>
      <c r="AY930" s="36">
        <v>81.142318007774506</v>
      </c>
      <c r="AZ930" s="40">
        <v>0.99289182368770934</v>
      </c>
      <c r="BA930" s="40">
        <v>0.9902245811091327</v>
      </c>
      <c r="BB930" s="40">
        <v>0.97172464258285407</v>
      </c>
      <c r="BC930" s="40">
        <v>0.99273373450928104</v>
      </c>
      <c r="BD930" s="40">
        <v>0.98833493908879566</v>
      </c>
      <c r="BE930" s="40">
        <v>0.98717265760403905</v>
      </c>
      <c r="BF930" s="36">
        <v>122.16338604351589</v>
      </c>
      <c r="BG930" s="36">
        <v>109.18419001172508</v>
      </c>
      <c r="BH930" s="36">
        <v>436.14456407694013</v>
      </c>
      <c r="BJ930" s="41"/>
      <c r="BK930" s="41"/>
      <c r="BL930" s="35">
        <v>32</v>
      </c>
      <c r="BM930" s="35">
        <v>28</v>
      </c>
      <c r="BN930" s="35">
        <v>5</v>
      </c>
      <c r="BO930" s="35">
        <v>2496</v>
      </c>
      <c r="BP930" s="35">
        <v>1344</v>
      </c>
      <c r="BQ930" s="35">
        <v>120</v>
      </c>
      <c r="BR930" s="35">
        <v>3960</v>
      </c>
      <c r="BS930" s="34">
        <v>122.60506280263265</v>
      </c>
      <c r="BT930" s="35">
        <v>19</v>
      </c>
      <c r="BU930" s="35">
        <v>61</v>
      </c>
      <c r="BV930" s="35">
        <v>320</v>
      </c>
      <c r="BW930" s="35">
        <v>61</v>
      </c>
      <c r="BX930" s="37"/>
      <c r="BY930" s="40">
        <v>0.96739094295738637</v>
      </c>
      <c r="CA930" s="38">
        <v>9.065127144077928E-2</v>
      </c>
      <c r="CB930" s="38">
        <v>0.10004929187248485</v>
      </c>
      <c r="CC930" s="36">
        <v>44.918141722679138</v>
      </c>
      <c r="CD930" s="36">
        <v>48.202311404412676</v>
      </c>
      <c r="CE930" s="35">
        <v>134.83321733212873</v>
      </c>
      <c r="CF930" s="36">
        <v>55.67479740564027</v>
      </c>
      <c r="CG930" s="42">
        <v>0.96739094295738637</v>
      </c>
      <c r="CH930" s="35">
        <v>3584.879789280822</v>
      </c>
      <c r="CI930" s="42">
        <v>0.98528560496978956</v>
      </c>
      <c r="CJ930" s="42">
        <v>0.99043634766988708</v>
      </c>
      <c r="CK930" s="43">
        <v>0.85005795256695071</v>
      </c>
      <c r="CM930" s="39"/>
      <c r="CN930" s="35"/>
      <c r="CO930" s="42">
        <v>0.98542998817816285</v>
      </c>
      <c r="CQ930" s="37">
        <v>0.99702452973239353</v>
      </c>
    </row>
    <row r="931" spans="1:95" ht="11.25" customHeight="1">
      <c r="A931" s="33">
        <v>43799</v>
      </c>
      <c r="B931" s="34">
        <v>191.48240979512533</v>
      </c>
      <c r="C931" s="35">
        <v>169.11219366391501</v>
      </c>
      <c r="D931" s="35">
        <v>169.11219366391501</v>
      </c>
      <c r="E931" s="35">
        <v>157.44052116076153</v>
      </c>
      <c r="F931" s="34">
        <v>145.11601638793945</v>
      </c>
      <c r="G931" s="36">
        <v>13.813985427220663</v>
      </c>
      <c r="H931" s="34">
        <v>13.813985427220663</v>
      </c>
      <c r="I931" s="34">
        <v>3463.842244466146</v>
      </c>
      <c r="J931" s="35">
        <v>1157.340995716278</v>
      </c>
      <c r="K931" s="35">
        <v>104.71381639653256</v>
      </c>
      <c r="L931" s="34">
        <v>612.3592427571615</v>
      </c>
      <c r="M931" s="34">
        <v>50.73148981730143</v>
      </c>
      <c r="N931" s="35">
        <v>18.748594062915746</v>
      </c>
      <c r="O931" s="35">
        <v>59.554357611614726</v>
      </c>
      <c r="P931" s="35">
        <v>313.21180669812185</v>
      </c>
      <c r="Q931" s="34">
        <v>9060.120361328125</v>
      </c>
      <c r="R931" s="34">
        <v>400.78798675537109</v>
      </c>
      <c r="U931" s="36">
        <v>23.913939264085556</v>
      </c>
      <c r="V931" s="38">
        <v>1.042616721712694</v>
      </c>
      <c r="W931" s="36">
        <v>41.284421127367189</v>
      </c>
      <c r="X931" s="35">
        <v>4076.2014872233076</v>
      </c>
      <c r="Y931" s="34">
        <v>2201.7874323533356</v>
      </c>
      <c r="Z931" s="35">
        <v>1874.4140548699722</v>
      </c>
      <c r="AA931" s="34">
        <v>717.07305915369409</v>
      </c>
      <c r="AB931" s="34">
        <v>22.370216131210327</v>
      </c>
      <c r="AC931" s="34">
        <v>11.671672503153482</v>
      </c>
      <c r="AD931" s="34">
        <v>12.280377189318338</v>
      </c>
      <c r="AE931" s="39">
        <v>14.517279773758258</v>
      </c>
      <c r="AF931" s="39">
        <v>12.400082096960121</v>
      </c>
      <c r="AG931" s="39">
        <v>2.2438674942114121</v>
      </c>
      <c r="AH931" s="35">
        <v>3519.2431610921599</v>
      </c>
      <c r="AI931" s="35">
        <v>9103.1088963553029</v>
      </c>
      <c r="AJ931" s="35">
        <v>10606.186837739106</v>
      </c>
      <c r="AK931" s="35">
        <v>2335.6893775935682</v>
      </c>
      <c r="AL931" s="35">
        <v>5452.5139036127002</v>
      </c>
      <c r="AM931" s="35">
        <v>9816.393873773206</v>
      </c>
      <c r="AN931" s="38">
        <v>9.7715262989677573E-2</v>
      </c>
      <c r="AO931" s="38">
        <v>0.10554113437361626</v>
      </c>
      <c r="AP931" s="38">
        <v>2.6009295026010706E-2</v>
      </c>
      <c r="AQ931" s="36">
        <v>22.479613419306567</v>
      </c>
      <c r="AR931" s="36">
        <v>12.723981699067282</v>
      </c>
      <c r="AS931" s="36">
        <v>14.32242267655273</v>
      </c>
      <c r="AT931" s="36">
        <v>20.091901466511981</v>
      </c>
      <c r="AU931" s="36">
        <v>72.729910982604963</v>
      </c>
      <c r="AV931" s="36">
        <v>148.44565221712676</v>
      </c>
      <c r="AW931" s="36">
        <v>154.89861238464624</v>
      </c>
      <c r="AX931" s="36">
        <v>122.49757425511218</v>
      </c>
      <c r="AY931" s="36">
        <v>89.948373011754413</v>
      </c>
      <c r="AZ931" s="40">
        <v>0.99197299339425338</v>
      </c>
      <c r="BA931" s="40">
        <v>0.98907763305799989</v>
      </c>
      <c r="BB931" s="40">
        <v>0.96809298702500712</v>
      </c>
      <c r="BC931" s="40">
        <v>0.99139787094154941</v>
      </c>
      <c r="BD931" s="40">
        <v>0.98666121494263104</v>
      </c>
      <c r="BE931" s="40">
        <v>0.98487778158395467</v>
      </c>
      <c r="BF931" s="36">
        <v>122.8057893193989</v>
      </c>
      <c r="BG931" s="36">
        <v>113.69974438137008</v>
      </c>
      <c r="BH931" s="36">
        <v>461.37352004348247</v>
      </c>
      <c r="BJ931" s="41"/>
      <c r="BK931" s="41"/>
      <c r="BL931" s="35">
        <v>32.090000152587891</v>
      </c>
      <c r="BM931" s="35">
        <v>27.409999847412109</v>
      </c>
      <c r="BN931" s="35">
        <v>4.9600000381469727</v>
      </c>
      <c r="BO931" s="35">
        <v>2503.0200119018555</v>
      </c>
      <c r="BP931" s="35">
        <v>1315.6799926757813</v>
      </c>
      <c r="BQ931" s="35">
        <v>119.04000091552734</v>
      </c>
      <c r="BR931" s="35">
        <v>3937.7400054931641</v>
      </c>
      <c r="BS931" s="34">
        <v>131.20413239796957</v>
      </c>
      <c r="BT931" s="35">
        <v>17</v>
      </c>
      <c r="BU931" s="35">
        <v>54</v>
      </c>
      <c r="BV931" s="35">
        <v>284</v>
      </c>
      <c r="BW931" s="35">
        <v>46</v>
      </c>
      <c r="BX931" s="37"/>
      <c r="BY931" s="40">
        <v>0.96884633504774298</v>
      </c>
      <c r="CA931" s="38">
        <v>8.8746586958351248E-2</v>
      </c>
      <c r="CB931" s="38">
        <v>9.8162337684960285E-2</v>
      </c>
      <c r="CC931" s="36">
        <v>46.322265823682145</v>
      </c>
      <c r="CD931" s="36">
        <v>49.526017794926574</v>
      </c>
      <c r="CE931" s="35">
        <v>144.29248249842777</v>
      </c>
      <c r="CF931" s="36">
        <v>55.958453393950187</v>
      </c>
      <c r="CG931" s="42">
        <v>0.96884633504774298</v>
      </c>
      <c r="CH931" s="35">
        <v>3603.2303357766255</v>
      </c>
      <c r="CI931" s="42">
        <v>0.98592055320094685</v>
      </c>
      <c r="CJ931" s="42">
        <v>0.98883892672468032</v>
      </c>
      <c r="CK931" s="43">
        <v>0.84977208691067474</v>
      </c>
      <c r="CM931" s="39"/>
      <c r="CN931" s="35"/>
      <c r="CO931" s="42">
        <v>0.98535575582716028</v>
      </c>
      <c r="CQ931" s="37">
        <v>1.042616721712694</v>
      </c>
    </row>
    <row r="932" spans="1:95" ht="11.25" customHeight="1">
      <c r="A932" s="33">
        <v>43799</v>
      </c>
      <c r="B932" s="34">
        <v>183.62928708394369</v>
      </c>
      <c r="C932" s="35">
        <v>161.78834136327109</v>
      </c>
      <c r="D932" s="35">
        <v>161.78834136327109</v>
      </c>
      <c r="E932" s="35">
        <v>150.21983675161999</v>
      </c>
      <c r="F932" s="34">
        <v>138.11868413289389</v>
      </c>
      <c r="G932" s="36">
        <v>13.770807067553202</v>
      </c>
      <c r="H932" s="34">
        <v>13.770807067553202</v>
      </c>
      <c r="I932" s="34">
        <v>3456.3430277506509</v>
      </c>
      <c r="J932" s="35">
        <v>1173.0618760850693</v>
      </c>
      <c r="K932" s="35">
        <v>104.73766750759549</v>
      </c>
      <c r="L932" s="34">
        <v>610.03701782226563</v>
      </c>
      <c r="M932" s="34">
        <v>53.407338619232178</v>
      </c>
      <c r="N932" s="35">
        <v>16.635072684678875</v>
      </c>
      <c r="O932" s="35">
        <v>53.407338619232178</v>
      </c>
      <c r="P932" s="35">
        <v>280.16964521564421</v>
      </c>
      <c r="Q932" s="34">
        <v>8914.3398844401036</v>
      </c>
      <c r="R932" s="34">
        <v>390.0772425333659</v>
      </c>
      <c r="U932" s="36">
        <v>24.571558457833753</v>
      </c>
      <c r="V932" s="38">
        <v>1.0165628399637561</v>
      </c>
      <c r="W932" s="36">
        <v>37.101253017950462</v>
      </c>
      <c r="X932" s="35">
        <v>4066.3800455729165</v>
      </c>
      <c r="Y932" s="34">
        <v>2178.5434841579863</v>
      </c>
      <c r="Z932" s="35">
        <v>1887.8365614149304</v>
      </c>
      <c r="AA932" s="34">
        <v>714.77468532986109</v>
      </c>
      <c r="AB932" s="34">
        <v>21.840945720672607</v>
      </c>
      <c r="AC932" s="34">
        <v>11.568504611651102</v>
      </c>
      <c r="AD932" s="34">
        <v>12.159495155016581</v>
      </c>
      <c r="AE932" s="39">
        <v>14.36402297247024</v>
      </c>
      <c r="AF932" s="39">
        <v>12.568520100911456</v>
      </c>
      <c r="AG932" s="39">
        <v>2.2443785894484747</v>
      </c>
      <c r="AH932" s="35">
        <v>3451.3787343446793</v>
      </c>
      <c r="AI932" s="35">
        <v>9028.0041831231047</v>
      </c>
      <c r="AJ932" s="35">
        <v>10529.925801771098</v>
      </c>
      <c r="AK932" s="35">
        <v>2302.1026464480638</v>
      </c>
      <c r="AL932" s="35">
        <v>5372.6453177422372</v>
      </c>
      <c r="AM932" s="35">
        <v>9740.4736003254711</v>
      </c>
      <c r="AN932" s="38">
        <v>9.8988988774538419E-2</v>
      </c>
      <c r="AO932" s="38">
        <v>0.11048955189488377</v>
      </c>
      <c r="AP932" s="38">
        <v>2.7456511016993802E-2</v>
      </c>
      <c r="AQ932" s="36">
        <v>21.927846970688964</v>
      </c>
      <c r="AR932" s="36">
        <v>12.530742164945641</v>
      </c>
      <c r="AS932" s="36">
        <v>14.255696158622305</v>
      </c>
      <c r="AT932" s="36">
        <v>17.448890879872724</v>
      </c>
      <c r="AU932" s="36">
        <v>65.415126701800062</v>
      </c>
      <c r="AV932" s="36">
        <v>130.50609469001654</v>
      </c>
      <c r="AW932" s="36">
        <v>147.51066928723728</v>
      </c>
      <c r="AX932" s="36">
        <v>115.63709209427729</v>
      </c>
      <c r="AY932" s="36">
        <v>83.096933599154582</v>
      </c>
      <c r="AZ932" s="40">
        <v>0.99277396570029341</v>
      </c>
      <c r="BA932" s="40">
        <v>0.99005939617066041</v>
      </c>
      <c r="BB932" s="40">
        <v>0.97123654796351144</v>
      </c>
      <c r="BC932" s="40">
        <v>0.99242045487989228</v>
      </c>
      <c r="BD932" s="40">
        <v>0.98782440998184318</v>
      </c>
      <c r="BE932" s="40">
        <v>0.98660166845627972</v>
      </c>
      <c r="BF932" s="36">
        <v>121.22560446931847</v>
      </c>
      <c r="BG932" s="36">
        <v>108.60755423658897</v>
      </c>
      <c r="BH932" s="36">
        <v>437.05480250468742</v>
      </c>
      <c r="BJ932" s="41"/>
      <c r="BK932" s="41"/>
      <c r="BL932" s="35">
        <v>32</v>
      </c>
      <c r="BM932" s="35">
        <v>28</v>
      </c>
      <c r="BN932" s="35">
        <v>5</v>
      </c>
      <c r="BO932" s="35">
        <v>2496</v>
      </c>
      <c r="BP932" s="35">
        <v>1344</v>
      </c>
      <c r="BQ932" s="35">
        <v>120</v>
      </c>
      <c r="BR932" s="35">
        <v>3960</v>
      </c>
      <c r="BS932" s="34">
        <v>124.25530942281087</v>
      </c>
      <c r="BT932" s="35">
        <v>19</v>
      </c>
      <c r="BU932" s="35">
        <v>61</v>
      </c>
      <c r="BV932" s="35">
        <v>320</v>
      </c>
      <c r="BW932" s="35">
        <v>61</v>
      </c>
      <c r="BX932" s="37"/>
      <c r="BY932" s="40">
        <v>0.96685309211128712</v>
      </c>
      <c r="CA932" s="38">
        <v>9.1223972531841807E-2</v>
      </c>
      <c r="CB932" s="38">
        <v>0.10072455935606338</v>
      </c>
      <c r="CC932" s="36">
        <v>45.568945487340287</v>
      </c>
      <c r="CD932" s="36">
        <v>48.714285294256911</v>
      </c>
      <c r="CE932" s="35">
        <v>136.89053521401956</v>
      </c>
      <c r="CF932" s="36">
        <v>57.853009117878869</v>
      </c>
      <c r="CG932" s="42">
        <v>0.96685309211128712</v>
      </c>
      <c r="CH932" s="35">
        <v>3569.6314001563105</v>
      </c>
      <c r="CI932" s="42">
        <v>0.98503841639870893</v>
      </c>
      <c r="CJ932" s="42">
        <v>0.99001871468473857</v>
      </c>
      <c r="CK932" s="43">
        <v>0.8499803237805047</v>
      </c>
      <c r="CM932" s="39"/>
      <c r="CN932" s="35"/>
      <c r="CO932" s="42">
        <v>0.98485995340701571</v>
      </c>
      <c r="CQ932" s="37">
        <v>1.0165628399637561</v>
      </c>
    </row>
    <row r="933" spans="1:95" ht="11.25" customHeight="1">
      <c r="A933" s="33">
        <v>43798</v>
      </c>
      <c r="B933" s="34">
        <v>183.5729897816976</v>
      </c>
      <c r="C933" s="35">
        <v>161.59426848093671</v>
      </c>
      <c r="D933" s="35">
        <v>161.59426848093671</v>
      </c>
      <c r="E933" s="35">
        <v>149.79516669114432</v>
      </c>
      <c r="F933" s="34">
        <v>137.22519270579019</v>
      </c>
      <c r="G933" s="36">
        <v>13.620875795682272</v>
      </c>
      <c r="H933" s="34">
        <v>13.620875795682272</v>
      </c>
      <c r="I933" s="34">
        <v>3449.708536783854</v>
      </c>
      <c r="J933" s="35">
        <v>1170.8101700599748</v>
      </c>
      <c r="K933" s="35">
        <v>104.53662232678346</v>
      </c>
      <c r="L933" s="34">
        <v>608.65601094563806</v>
      </c>
      <c r="M933" s="34">
        <v>45.25779708226522</v>
      </c>
      <c r="N933" s="35">
        <v>14.096690894476053</v>
      </c>
      <c r="O933" s="35">
        <v>45.25779708226522</v>
      </c>
      <c r="P933" s="35">
        <v>237.41795190696507</v>
      </c>
      <c r="Q933" s="34">
        <v>8202.3015543619786</v>
      </c>
      <c r="R933" s="34">
        <v>390.95852661132813</v>
      </c>
      <c r="U933" s="36">
        <v>23.958211828161172</v>
      </c>
      <c r="V933" s="38">
        <v>1.0408382715971281</v>
      </c>
      <c r="W933" s="36">
        <v>31.439892419195075</v>
      </c>
      <c r="X933" s="35">
        <v>4058.3645477294922</v>
      </c>
      <c r="Y933" s="34">
        <v>2174.3617443970961</v>
      </c>
      <c r="Z933" s="35">
        <v>1884.0028033323961</v>
      </c>
      <c r="AA933" s="34">
        <v>713.19263327242152</v>
      </c>
      <c r="AB933" s="34">
        <v>21.978721300760906</v>
      </c>
      <c r="AC933" s="34">
        <v>11.799101789792379</v>
      </c>
      <c r="AD933" s="34">
        <v>12.225908398628235</v>
      </c>
      <c r="AE933" s="39">
        <v>14.336451061958876</v>
      </c>
      <c r="AF933" s="39">
        <v>12.544394679214015</v>
      </c>
      <c r="AG933" s="39">
        <v>2.2400704784310741</v>
      </c>
      <c r="AH933" s="35">
        <v>3165.5575391051266</v>
      </c>
      <c r="AI933" s="35">
        <v>8287.9866012690673</v>
      </c>
      <c r="AJ933" s="35">
        <v>9670.6711378214786</v>
      </c>
      <c r="AK933" s="35">
        <v>2110.8866901539427</v>
      </c>
      <c r="AL933" s="35">
        <v>4929.6269200597089</v>
      </c>
      <c r="AM933" s="35">
        <v>8943.8011790076798</v>
      </c>
      <c r="AN933" s="38">
        <v>0.10049870155582481</v>
      </c>
      <c r="AO933" s="38">
        <v>0.11097717421361937</v>
      </c>
      <c r="AP933" s="38">
        <v>2.6998860726416218E-2</v>
      </c>
      <c r="AQ933" s="36">
        <v>22.132204520196407</v>
      </c>
      <c r="AR933" s="36">
        <v>12.820516568016876</v>
      </c>
      <c r="AS933" s="36">
        <v>14.381780726029801</v>
      </c>
      <c r="AT933" s="36">
        <v>16.479144104278671</v>
      </c>
      <c r="AU933" s="36">
        <v>61.738968253648459</v>
      </c>
      <c r="AV933" s="36">
        <v>123.08235392786092</v>
      </c>
      <c r="AW933" s="36">
        <v>148.47880333933753</v>
      </c>
      <c r="AX933" s="36">
        <v>117.65199617547101</v>
      </c>
      <c r="AY933" s="36">
        <v>86.357387767281423</v>
      </c>
      <c r="AZ933" s="40">
        <v>0.99332191019052374</v>
      </c>
      <c r="BA933" s="40">
        <v>0.99081922469668016</v>
      </c>
      <c r="BB933" s="40">
        <v>0.97345446894948673</v>
      </c>
      <c r="BC933" s="40">
        <v>0.99219325974191597</v>
      </c>
      <c r="BD933" s="40">
        <v>0.98747593494298336</v>
      </c>
      <c r="BE933" s="40">
        <v>0.98623825021773159</v>
      </c>
      <c r="BF933" s="36">
        <v>119.40452776232402</v>
      </c>
      <c r="BG933" s="36">
        <v>108.13034378494143</v>
      </c>
      <c r="BH933" s="36">
        <v>444.4631987104168</v>
      </c>
      <c r="BJ933" s="41"/>
      <c r="BK933" s="41"/>
      <c r="BL933" s="35">
        <v>32</v>
      </c>
      <c r="BM933" s="35">
        <v>28</v>
      </c>
      <c r="BN933" s="35">
        <v>5</v>
      </c>
      <c r="BO933" s="35">
        <v>2496</v>
      </c>
      <c r="BP933" s="35">
        <v>1344</v>
      </c>
      <c r="BQ933" s="35">
        <v>120</v>
      </c>
      <c r="BR933" s="35">
        <v>3960</v>
      </c>
      <c r="BS933" s="34">
        <v>123.93001174926758</v>
      </c>
      <c r="BT933" s="35">
        <v>19</v>
      </c>
      <c r="BU933" s="35">
        <v>61</v>
      </c>
      <c r="BV933" s="35">
        <v>320</v>
      </c>
      <c r="BW933" s="35">
        <v>61</v>
      </c>
      <c r="BX933" s="37"/>
      <c r="BY933" s="40">
        <v>0.96936016739845732</v>
      </c>
      <c r="CA933" s="38">
        <v>9.2091838273613696E-2</v>
      </c>
      <c r="CB933" s="38">
        <v>0.10182776376606392</v>
      </c>
      <c r="CC933" s="36">
        <v>46.003731489181519</v>
      </c>
      <c r="CD933" s="36">
        <v>49.334501814243083</v>
      </c>
      <c r="CE933" s="35">
        <v>138.66969884606621</v>
      </c>
      <c r="CF933" s="36">
        <v>54.61312935085337</v>
      </c>
      <c r="CG933" s="42">
        <v>0.96936016739845732</v>
      </c>
      <c r="CH933" s="35">
        <v>3274.6080557235887</v>
      </c>
      <c r="CI933" s="42">
        <v>0.98617917127420462</v>
      </c>
      <c r="CJ933" s="42">
        <v>0.98973091428238802</v>
      </c>
      <c r="CK933" s="43">
        <v>0.85002431304842752</v>
      </c>
      <c r="CM933" s="39"/>
      <c r="CN933" s="35"/>
      <c r="CO933" s="42">
        <v>0.98570782513186395</v>
      </c>
      <c r="CQ933" s="37">
        <v>1.0408382715971281</v>
      </c>
    </row>
    <row r="934" spans="1:95" ht="11.25" customHeight="1">
      <c r="A934" s="33">
        <v>43797</v>
      </c>
      <c r="B934" s="34">
        <v>182.44039535522461</v>
      </c>
      <c r="C934" s="35">
        <v>160.79136975606283</v>
      </c>
      <c r="D934" s="35">
        <v>160.79136975606283</v>
      </c>
      <c r="E934" s="35">
        <v>149.40582231680554</v>
      </c>
      <c r="F934" s="34">
        <v>137.06743176778158</v>
      </c>
      <c r="G934" s="36">
        <v>13.728113730748495</v>
      </c>
      <c r="H934" s="34">
        <v>13.728113730748495</v>
      </c>
      <c r="I934" s="34">
        <v>3455.3299560546875</v>
      </c>
      <c r="J934" s="35">
        <v>1172.7180456912879</v>
      </c>
      <c r="K934" s="35">
        <v>104.70696836529356</v>
      </c>
      <c r="L934" s="34">
        <v>609.46498362223304</v>
      </c>
      <c r="M934" s="34">
        <v>51.652005672454834</v>
      </c>
      <c r="N934" s="35">
        <v>16.088329635682655</v>
      </c>
      <c r="O934" s="35">
        <v>51.652005672454834</v>
      </c>
      <c r="P934" s="35">
        <v>270.96134123254996</v>
      </c>
      <c r="Q934" s="34">
        <v>9040.4522705078125</v>
      </c>
      <c r="R934" s="34">
        <v>389.34006881713867</v>
      </c>
      <c r="U934" s="36">
        <v>24.624566855254002</v>
      </c>
      <c r="V934" s="38">
        <v>1.0144962429033244</v>
      </c>
      <c r="W934" s="36">
        <v>35.881850338977074</v>
      </c>
      <c r="X934" s="35">
        <v>4064.7949396769204</v>
      </c>
      <c r="Y934" s="34">
        <v>2177.9049419981061</v>
      </c>
      <c r="Z934" s="35">
        <v>1886.8899976788143</v>
      </c>
      <c r="AA934" s="34">
        <v>714.17195198752665</v>
      </c>
      <c r="AB934" s="34">
        <v>21.649025599161785</v>
      </c>
      <c r="AC934" s="34">
        <v>11.385547439257303</v>
      </c>
      <c r="AD934" s="34">
        <v>12.071779290835062</v>
      </c>
      <c r="AE934" s="39">
        <v>14.359812804383118</v>
      </c>
      <c r="AF934" s="39">
        <v>12.564836203835227</v>
      </c>
      <c r="AG934" s="39">
        <v>2.243720750684862</v>
      </c>
      <c r="AH934" s="35">
        <v>3486.827736224091</v>
      </c>
      <c r="AI934" s="35">
        <v>9127.6157259056235</v>
      </c>
      <c r="AJ934" s="35">
        <v>10649.201797949931</v>
      </c>
      <c r="AK934" s="35">
        <v>2325.2935715189442</v>
      </c>
      <c r="AL934" s="35">
        <v>5429.552432414027</v>
      </c>
      <c r="AM934" s="35">
        <v>9849.339919295513</v>
      </c>
      <c r="AN934" s="38">
        <v>9.9547647024539623E-2</v>
      </c>
      <c r="AO934" s="38">
        <v>0.11134582445343753</v>
      </c>
      <c r="AP934" s="38">
        <v>2.788949432047199E-2</v>
      </c>
      <c r="AQ934" s="36">
        <v>21.749032945028933</v>
      </c>
      <c r="AR934" s="36">
        <v>12.343587399707106</v>
      </c>
      <c r="AS934" s="36">
        <v>14.171704582674996</v>
      </c>
      <c r="AT934" s="36">
        <v>16.668244919566771</v>
      </c>
      <c r="AU934" s="36">
        <v>62.456476525223522</v>
      </c>
      <c r="AV934" s="36">
        <v>124.53140698432156</v>
      </c>
      <c r="AW934" s="36">
        <v>146.34174261547892</v>
      </c>
      <c r="AX934" s="36">
        <v>114.48098017197783</v>
      </c>
      <c r="AY934" s="36">
        <v>81.616620421230252</v>
      </c>
      <c r="AZ934" s="40">
        <v>0.99308116195187623</v>
      </c>
      <c r="BA934" s="40">
        <v>0.99048687597819363</v>
      </c>
      <c r="BB934" s="40">
        <v>0.97248939081676744</v>
      </c>
      <c r="BC934" s="40">
        <v>0.99283176751369129</v>
      </c>
      <c r="BD934" s="40">
        <v>0.98849693831993168</v>
      </c>
      <c r="BE934" s="40">
        <v>0.98735637027407741</v>
      </c>
      <c r="BF934" s="36">
        <v>120.54529020702884</v>
      </c>
      <c r="BG934" s="36">
        <v>107.77233954577386</v>
      </c>
      <c r="BH934" s="36">
        <v>430.2695438687652</v>
      </c>
      <c r="BJ934" s="41"/>
      <c r="BK934" s="41"/>
      <c r="BL934" s="35">
        <v>32</v>
      </c>
      <c r="BM934" s="35">
        <v>28</v>
      </c>
      <c r="BN934" s="35">
        <v>5</v>
      </c>
      <c r="BO934" s="35">
        <v>2496</v>
      </c>
      <c r="BP934" s="35">
        <v>1344</v>
      </c>
      <c r="BQ934" s="35">
        <v>120</v>
      </c>
      <c r="BR934" s="35">
        <v>3960</v>
      </c>
      <c r="BS934" s="34">
        <v>123.3714729944865</v>
      </c>
      <c r="BT934" s="35">
        <v>19</v>
      </c>
      <c r="BU934" s="35">
        <v>61</v>
      </c>
      <c r="BV934" s="35">
        <v>320</v>
      </c>
      <c r="BW934" s="35">
        <v>61</v>
      </c>
      <c r="BX934" s="37"/>
      <c r="BY934" s="40">
        <v>0.96825743681593779</v>
      </c>
      <c r="CA934" s="38">
        <v>9.1857759369136135E-2</v>
      </c>
      <c r="CB934" s="38">
        <v>0.10138041776695141</v>
      </c>
      <c r="CC934" s="36">
        <v>45.10635232925415</v>
      </c>
      <c r="CD934" s="36">
        <v>48.264324927411039</v>
      </c>
      <c r="CE934" s="35">
        <v>135.64174933887713</v>
      </c>
      <c r="CF934" s="36">
        <v>55.245257092341618</v>
      </c>
      <c r="CG934" s="42">
        <v>0.96825743681593779</v>
      </c>
      <c r="CH934" s="35">
        <v>3606.8616196947478</v>
      </c>
      <c r="CI934" s="42">
        <v>0.98567951556821132</v>
      </c>
      <c r="CJ934" s="42">
        <v>0.99056855861334991</v>
      </c>
      <c r="CK934" s="43">
        <v>0.85006255108389928</v>
      </c>
      <c r="CM934" s="39"/>
      <c r="CN934" s="35"/>
      <c r="CO934" s="42">
        <v>0.98554239824042345</v>
      </c>
      <c r="CQ934" s="37">
        <v>1.0144962429033244</v>
      </c>
    </row>
    <row r="935" spans="1:95" ht="11.25" customHeight="1">
      <c r="A935" s="33"/>
      <c r="B935" s="34"/>
      <c r="F935" s="34"/>
      <c r="H935" s="34"/>
      <c r="I935" s="34"/>
      <c r="J935" s="35"/>
      <c r="K935" s="35"/>
      <c r="L935" s="34"/>
      <c r="M935" s="34"/>
      <c r="N935" s="35"/>
      <c r="O935" s="35"/>
      <c r="P935" s="35"/>
      <c r="Q935" s="34"/>
      <c r="R935" s="34"/>
      <c r="U935" s="36"/>
      <c r="V935" s="38"/>
      <c r="W935" s="36"/>
      <c r="X935" s="35"/>
      <c r="Y935" s="34"/>
      <c r="Z935" s="35"/>
      <c r="AA935" s="34"/>
      <c r="AB935" s="34"/>
      <c r="AC935" s="34"/>
      <c r="AD935" s="34"/>
      <c r="AE935" s="39"/>
      <c r="AF935" s="39"/>
      <c r="AG935" s="39"/>
      <c r="AH935" s="35"/>
      <c r="AI935" s="35"/>
      <c r="AJ935" s="35"/>
      <c r="AK935" s="35"/>
      <c r="AL935" s="35"/>
      <c r="AM935" s="35"/>
      <c r="AN935" s="38"/>
      <c r="AO935" s="38"/>
      <c r="AP935" s="38"/>
      <c r="AQ935" s="36"/>
      <c r="AR935" s="36"/>
      <c r="AS935" s="36"/>
      <c r="AT935" s="36"/>
      <c r="AU935" s="36"/>
      <c r="AV935" s="36"/>
      <c r="AW935" s="36"/>
      <c r="AX935" s="36"/>
      <c r="AY935" s="36"/>
      <c r="AZ935" s="40"/>
      <c r="BA935" s="40"/>
      <c r="BB935" s="40"/>
      <c r="BC935" s="40"/>
      <c r="BD935" s="40"/>
      <c r="BE935" s="40"/>
      <c r="BF935" s="36"/>
      <c r="BG935" s="36"/>
      <c r="BH935" s="36"/>
      <c r="BJ935" s="41"/>
      <c r="BK935" s="41"/>
      <c r="BL935" s="35"/>
      <c r="BM935" s="35"/>
      <c r="BN935" s="35"/>
      <c r="BO935" s="35"/>
      <c r="BP935" s="35"/>
      <c r="BQ935" s="35"/>
      <c r="BR935" s="35"/>
      <c r="BS935" s="34"/>
      <c r="BT935" s="35"/>
      <c r="BU935" s="35"/>
      <c r="BV935" s="35"/>
      <c r="BW935" s="35"/>
      <c r="BX935" s="37"/>
      <c r="BY935" s="40"/>
      <c r="CA935" s="38"/>
      <c r="CB935" s="38"/>
      <c r="CC935" s="36"/>
      <c r="CD935" s="36"/>
      <c r="CE935" s="35"/>
      <c r="CF935" s="36"/>
      <c r="CG935" s="42"/>
      <c r="CH935" s="35"/>
      <c r="CI935" s="42"/>
      <c r="CJ935" s="42"/>
      <c r="CK935" s="43"/>
      <c r="CM935" s="39"/>
      <c r="CN935" s="35"/>
      <c r="CO935" s="42"/>
    </row>
    <row r="936" spans="1:95" ht="11.25" customHeight="1">
      <c r="A936" s="33"/>
      <c r="B936" s="34"/>
      <c r="F936" s="34"/>
      <c r="H936" s="34"/>
      <c r="I936" s="34"/>
      <c r="J936" s="35"/>
      <c r="K936" s="35"/>
      <c r="L936" s="34"/>
      <c r="M936" s="34"/>
      <c r="N936" s="35"/>
      <c r="O936" s="35"/>
      <c r="P936" s="35"/>
      <c r="Q936" s="34"/>
      <c r="R936" s="34"/>
      <c r="U936" s="36"/>
      <c r="V936" s="38"/>
      <c r="W936" s="36"/>
      <c r="X936" s="35"/>
      <c r="Y936" s="34"/>
      <c r="Z936" s="35"/>
      <c r="AA936" s="34"/>
      <c r="AB936" s="34"/>
      <c r="AC936" s="34"/>
      <c r="AD936" s="34"/>
      <c r="AE936" s="39"/>
      <c r="AF936" s="39"/>
      <c r="AG936" s="39"/>
      <c r="AH936" s="35"/>
      <c r="AI936" s="35"/>
      <c r="AJ936" s="35"/>
      <c r="AK936" s="35"/>
      <c r="AL936" s="35"/>
      <c r="AM936" s="35"/>
      <c r="AN936" s="38"/>
      <c r="AO936" s="38"/>
      <c r="AP936" s="38"/>
      <c r="AQ936" s="36"/>
      <c r="AR936" s="36"/>
      <c r="AS936" s="36"/>
      <c r="AT936" s="36"/>
      <c r="AU936" s="36"/>
      <c r="AV936" s="36"/>
      <c r="AW936" s="36"/>
      <c r="AX936" s="36"/>
      <c r="AY936" s="36"/>
      <c r="AZ936" s="40"/>
      <c r="BA936" s="40"/>
      <c r="BB936" s="40"/>
      <c r="BC936" s="40"/>
      <c r="BD936" s="40"/>
      <c r="BE936" s="40"/>
      <c r="BF936" s="36"/>
      <c r="BG936" s="36"/>
      <c r="BH936" s="36"/>
      <c r="BJ936" s="41"/>
      <c r="BK936" s="41"/>
      <c r="BL936" s="35"/>
      <c r="BM936" s="35"/>
      <c r="BN936" s="35"/>
      <c r="BO936" s="35"/>
      <c r="BP936" s="35"/>
      <c r="BQ936" s="35"/>
      <c r="BR936" s="35"/>
      <c r="BS936" s="34"/>
      <c r="BT936" s="35"/>
      <c r="BU936" s="35"/>
      <c r="BV936" s="35"/>
      <c r="BW936" s="35"/>
      <c r="BX936" s="37"/>
      <c r="BY936" s="40"/>
      <c r="CA936" s="38"/>
      <c r="CB936" s="38"/>
      <c r="CC936" s="36"/>
      <c r="CD936" s="36"/>
      <c r="CE936" s="35"/>
      <c r="CF936" s="36"/>
      <c r="CG936" s="42"/>
      <c r="CH936" s="35"/>
      <c r="CI936" s="42"/>
      <c r="CJ936" s="42"/>
      <c r="CK936" s="43"/>
      <c r="CM936" s="39"/>
      <c r="CN936" s="35"/>
      <c r="CO936" s="42"/>
    </row>
    <row r="937" spans="1:95" ht="11.25" customHeight="1">
      <c r="A937" s="33"/>
      <c r="B937" s="34"/>
      <c r="F937" s="34"/>
      <c r="H937" s="34"/>
      <c r="I937" s="34"/>
      <c r="J937" s="35"/>
      <c r="K937" s="35"/>
      <c r="L937" s="34"/>
      <c r="M937" s="34"/>
      <c r="N937" s="35"/>
      <c r="O937" s="35"/>
      <c r="P937" s="35"/>
      <c r="Q937" s="34"/>
      <c r="R937" s="34"/>
      <c r="U937" s="36"/>
      <c r="V937" s="38"/>
      <c r="W937" s="36"/>
      <c r="X937" s="35"/>
      <c r="Y937" s="34"/>
      <c r="Z937" s="35"/>
      <c r="AA937" s="34"/>
      <c r="AB937" s="34"/>
      <c r="AC937" s="34"/>
      <c r="AD937" s="34"/>
      <c r="AE937" s="39"/>
      <c r="AF937" s="39"/>
      <c r="AG937" s="39"/>
      <c r="AH937" s="35"/>
      <c r="AI937" s="35"/>
      <c r="AJ937" s="35"/>
      <c r="AK937" s="35"/>
      <c r="AL937" s="35"/>
      <c r="AM937" s="35"/>
      <c r="AN937" s="38"/>
      <c r="AO937" s="38"/>
      <c r="AP937" s="38"/>
      <c r="AQ937" s="36"/>
      <c r="AR937" s="36"/>
      <c r="AS937" s="36"/>
      <c r="AT937" s="36"/>
      <c r="AU937" s="36"/>
      <c r="AV937" s="36"/>
      <c r="AW937" s="36"/>
      <c r="AX937" s="36"/>
      <c r="AY937" s="36"/>
      <c r="AZ937" s="40"/>
      <c r="BA937" s="40"/>
      <c r="BB937" s="40"/>
      <c r="BC937" s="40"/>
      <c r="BD937" s="40"/>
      <c r="BE937" s="40"/>
      <c r="BF937" s="36"/>
      <c r="BG937" s="36"/>
      <c r="BH937" s="36"/>
      <c r="BJ937" s="41"/>
      <c r="BK937" s="41"/>
      <c r="BL937" s="35"/>
      <c r="BM937" s="35"/>
      <c r="BN937" s="35"/>
      <c r="BO937" s="35"/>
      <c r="BP937" s="35"/>
      <c r="BQ937" s="35"/>
      <c r="BR937" s="35"/>
      <c r="BS937" s="34"/>
      <c r="BT937" s="35"/>
      <c r="BU937" s="35"/>
      <c r="BV937" s="35"/>
      <c r="BW937" s="35"/>
      <c r="BX937" s="37"/>
      <c r="BY937" s="40"/>
      <c r="CA937" s="38"/>
      <c r="CB937" s="38"/>
      <c r="CC937" s="36"/>
      <c r="CD937" s="36"/>
      <c r="CE937" s="35"/>
      <c r="CF937" s="36"/>
      <c r="CG937" s="42"/>
      <c r="CH937" s="35"/>
      <c r="CI937" s="42"/>
      <c r="CJ937" s="42"/>
      <c r="CK937" s="43"/>
      <c r="CM937" s="39"/>
      <c r="CN937" s="35"/>
      <c r="CO937" s="42"/>
    </row>
    <row r="938" spans="1:95" ht="11.25" customHeight="1">
      <c r="A938" s="33"/>
      <c r="B938" s="34"/>
      <c r="F938" s="34"/>
      <c r="H938" s="34"/>
      <c r="I938" s="34"/>
      <c r="J938" s="35"/>
      <c r="K938" s="35"/>
      <c r="L938" s="34"/>
      <c r="M938" s="34"/>
      <c r="N938" s="35"/>
      <c r="O938" s="35"/>
      <c r="P938" s="35"/>
      <c r="Q938" s="34"/>
      <c r="R938" s="34"/>
      <c r="U938" s="36"/>
      <c r="V938" s="38"/>
      <c r="W938" s="36"/>
      <c r="X938" s="35"/>
      <c r="Y938" s="34"/>
      <c r="Z938" s="35"/>
      <c r="AA938" s="34"/>
      <c r="AB938" s="34"/>
      <c r="AC938" s="34"/>
      <c r="AD938" s="34"/>
      <c r="AE938" s="39"/>
      <c r="AF938" s="39"/>
      <c r="AG938" s="39"/>
      <c r="AH938" s="35"/>
      <c r="AI938" s="35"/>
      <c r="AJ938" s="35"/>
      <c r="AK938" s="35"/>
      <c r="AL938" s="35"/>
      <c r="AM938" s="35"/>
      <c r="AN938" s="38"/>
      <c r="AO938" s="38"/>
      <c r="AP938" s="38"/>
      <c r="AQ938" s="36"/>
      <c r="AR938" s="36"/>
      <c r="AS938" s="36"/>
      <c r="AT938" s="36"/>
      <c r="AU938" s="36"/>
      <c r="AV938" s="36"/>
      <c r="AW938" s="36"/>
      <c r="AX938" s="36"/>
      <c r="AY938" s="36"/>
      <c r="AZ938" s="40"/>
      <c r="BA938" s="40"/>
      <c r="BB938" s="40"/>
      <c r="BC938" s="40"/>
      <c r="BD938" s="40"/>
      <c r="BE938" s="40"/>
      <c r="BF938" s="36"/>
      <c r="BG938" s="36"/>
      <c r="BH938" s="36"/>
      <c r="BJ938" s="41"/>
      <c r="BK938" s="41"/>
      <c r="BL938" s="35"/>
      <c r="BM938" s="35"/>
      <c r="BN938" s="35"/>
      <c r="BO938" s="35"/>
      <c r="BP938" s="35"/>
      <c r="BQ938" s="35"/>
      <c r="BR938" s="35"/>
      <c r="BS938" s="34"/>
      <c r="BT938" s="35"/>
      <c r="BU938" s="35"/>
      <c r="BV938" s="35"/>
      <c r="BW938" s="35"/>
      <c r="BX938" s="37"/>
      <c r="BY938" s="40"/>
      <c r="CA938" s="38"/>
      <c r="CB938" s="38"/>
      <c r="CC938" s="36"/>
      <c r="CD938" s="36"/>
      <c r="CE938" s="35"/>
      <c r="CF938" s="36"/>
      <c r="CG938" s="42"/>
      <c r="CH938" s="35"/>
      <c r="CI938" s="42"/>
      <c r="CJ938" s="42"/>
      <c r="CK938" s="43"/>
      <c r="CM938" s="39"/>
      <c r="CN938" s="35"/>
      <c r="CO938" s="42"/>
    </row>
    <row r="939" spans="1:95" ht="11.25" customHeight="1">
      <c r="A939" s="33"/>
      <c r="B939" s="34"/>
      <c r="F939" s="34"/>
      <c r="H939" s="34"/>
      <c r="I939" s="34"/>
      <c r="J939" s="35"/>
      <c r="K939" s="35"/>
      <c r="L939" s="34"/>
      <c r="M939" s="34"/>
      <c r="N939" s="35"/>
      <c r="O939" s="35"/>
      <c r="P939" s="35"/>
      <c r="Q939" s="34"/>
      <c r="R939" s="34"/>
      <c r="U939" s="36"/>
      <c r="V939" s="38"/>
      <c r="W939" s="36"/>
      <c r="X939" s="35"/>
      <c r="Y939" s="34"/>
      <c r="Z939" s="35"/>
      <c r="AA939" s="34"/>
      <c r="AB939" s="34"/>
      <c r="AC939" s="34"/>
      <c r="AD939" s="34"/>
      <c r="AE939" s="39"/>
      <c r="AF939" s="39"/>
      <c r="AG939" s="39"/>
      <c r="AH939" s="35"/>
      <c r="AI939" s="35"/>
      <c r="AJ939" s="35"/>
      <c r="AK939" s="35"/>
      <c r="AL939" s="35"/>
      <c r="AM939" s="35"/>
      <c r="AN939" s="38"/>
      <c r="AO939" s="38"/>
      <c r="AP939" s="38"/>
      <c r="AQ939" s="36"/>
      <c r="AR939" s="36"/>
      <c r="AS939" s="36"/>
      <c r="AT939" s="36"/>
      <c r="AU939" s="36"/>
      <c r="AV939" s="36"/>
      <c r="AW939" s="36"/>
      <c r="AX939" s="36"/>
      <c r="AY939" s="36"/>
      <c r="AZ939" s="40"/>
      <c r="BA939" s="40"/>
      <c r="BB939" s="40"/>
      <c r="BC939" s="40"/>
      <c r="BD939" s="40"/>
      <c r="BE939" s="40"/>
      <c r="BF939" s="36"/>
      <c r="BG939" s="36"/>
      <c r="BH939" s="36"/>
      <c r="BJ939" s="41"/>
      <c r="BK939" s="41"/>
      <c r="BL939" s="35"/>
      <c r="BM939" s="35"/>
      <c r="BN939" s="35"/>
      <c r="BO939" s="35"/>
      <c r="BP939" s="35"/>
      <c r="BQ939" s="35"/>
      <c r="BR939" s="35"/>
      <c r="BS939" s="34"/>
      <c r="BT939" s="35"/>
      <c r="BU939" s="35"/>
      <c r="BV939" s="35"/>
      <c r="BW939" s="35"/>
      <c r="BX939" s="37"/>
      <c r="BY939" s="40"/>
      <c r="CA939" s="38"/>
      <c r="CB939" s="38"/>
      <c r="CC939" s="36"/>
      <c r="CD939" s="36"/>
      <c r="CE939" s="35"/>
      <c r="CF939" s="36"/>
      <c r="CG939" s="42"/>
      <c r="CH939" s="35"/>
      <c r="CI939" s="42"/>
      <c r="CJ939" s="42"/>
      <c r="CK939" s="43"/>
      <c r="CM939" s="39"/>
      <c r="CN939" s="35"/>
      <c r="CO939" s="42"/>
    </row>
    <row r="940" spans="1:95" ht="11.25" customHeight="1">
      <c r="A940" s="33"/>
      <c r="B940" s="34"/>
      <c r="F940" s="34"/>
      <c r="H940" s="34"/>
      <c r="I940" s="34"/>
      <c r="J940" s="35"/>
      <c r="K940" s="35"/>
      <c r="L940" s="34"/>
      <c r="M940" s="34"/>
      <c r="N940" s="35"/>
      <c r="O940" s="35"/>
      <c r="P940" s="35"/>
      <c r="Q940" s="34"/>
      <c r="R940" s="34"/>
      <c r="U940" s="36"/>
      <c r="V940" s="38"/>
      <c r="W940" s="36"/>
      <c r="X940" s="35"/>
      <c r="Y940" s="34"/>
      <c r="Z940" s="35"/>
      <c r="AA940" s="34"/>
      <c r="AB940" s="34"/>
      <c r="AC940" s="34"/>
      <c r="AD940" s="34"/>
      <c r="AE940" s="39"/>
      <c r="AF940" s="39"/>
      <c r="AG940" s="39"/>
      <c r="AH940" s="35"/>
      <c r="AI940" s="35"/>
      <c r="AJ940" s="35"/>
      <c r="AK940" s="35"/>
      <c r="AL940" s="35"/>
      <c r="AM940" s="35"/>
      <c r="AN940" s="38"/>
      <c r="AO940" s="38"/>
      <c r="AP940" s="38"/>
      <c r="AQ940" s="36"/>
      <c r="AR940" s="36"/>
      <c r="AS940" s="36"/>
      <c r="AT940" s="36"/>
      <c r="AU940" s="36"/>
      <c r="AV940" s="36"/>
      <c r="AW940" s="36"/>
      <c r="AX940" s="36"/>
      <c r="AY940" s="36"/>
      <c r="AZ940" s="40"/>
      <c r="BA940" s="40"/>
      <c r="BB940" s="40"/>
      <c r="BC940" s="40"/>
      <c r="BD940" s="40"/>
      <c r="BE940" s="40"/>
      <c r="BF940" s="36"/>
      <c r="BG940" s="36"/>
      <c r="BH940" s="36"/>
      <c r="BJ940" s="41"/>
      <c r="BK940" s="41"/>
      <c r="BL940" s="35"/>
      <c r="BM940" s="35"/>
      <c r="BN940" s="35"/>
      <c r="BO940" s="35"/>
      <c r="BP940" s="35"/>
      <c r="BQ940" s="35"/>
      <c r="BR940" s="35"/>
      <c r="BS940" s="34"/>
      <c r="BT940" s="35"/>
      <c r="BU940" s="35"/>
      <c r="BV940" s="35"/>
      <c r="BW940" s="35"/>
      <c r="BX940" s="37"/>
      <c r="BY940" s="40"/>
      <c r="CA940" s="38"/>
      <c r="CB940" s="38"/>
      <c r="CC940" s="36"/>
      <c r="CD940" s="36"/>
      <c r="CE940" s="35"/>
      <c r="CF940" s="36"/>
      <c r="CG940" s="42"/>
      <c r="CH940" s="35"/>
      <c r="CI940" s="42"/>
      <c r="CJ940" s="42"/>
      <c r="CK940" s="43"/>
      <c r="CM940" s="39"/>
      <c r="CN940" s="35"/>
      <c r="CO940" s="42"/>
    </row>
    <row r="941" spans="1:95" ht="11.25" customHeight="1">
      <c r="A941" s="33"/>
      <c r="B941" s="34"/>
      <c r="F941" s="34"/>
      <c r="H941" s="34"/>
      <c r="I941" s="34"/>
      <c r="J941" s="35"/>
      <c r="K941" s="35"/>
      <c r="L941" s="34"/>
      <c r="M941" s="34"/>
      <c r="N941" s="35"/>
      <c r="O941" s="35"/>
      <c r="P941" s="35"/>
      <c r="Q941" s="34"/>
      <c r="R941" s="34"/>
      <c r="U941" s="36"/>
      <c r="V941" s="38"/>
      <c r="W941" s="36"/>
      <c r="X941" s="35"/>
      <c r="Y941" s="34"/>
      <c r="Z941" s="35"/>
      <c r="AA941" s="34"/>
      <c r="AB941" s="34"/>
      <c r="AC941" s="34"/>
      <c r="AD941" s="34"/>
      <c r="AE941" s="39"/>
      <c r="AF941" s="39"/>
      <c r="AG941" s="39"/>
      <c r="AH941" s="35"/>
      <c r="AI941" s="35"/>
      <c r="AJ941" s="35"/>
      <c r="AK941" s="35"/>
      <c r="AL941" s="35"/>
      <c r="AM941" s="35"/>
      <c r="AN941" s="38"/>
      <c r="AO941" s="38"/>
      <c r="AP941" s="38"/>
      <c r="AQ941" s="36"/>
      <c r="AR941" s="36"/>
      <c r="AS941" s="36"/>
      <c r="AT941" s="36"/>
      <c r="AU941" s="36"/>
      <c r="AV941" s="36"/>
      <c r="AW941" s="36"/>
      <c r="AX941" s="36"/>
      <c r="AY941" s="36"/>
      <c r="AZ941" s="40"/>
      <c r="BA941" s="40"/>
      <c r="BB941" s="40"/>
      <c r="BC941" s="40"/>
      <c r="BD941" s="40"/>
      <c r="BE941" s="40"/>
      <c r="BF941" s="36"/>
      <c r="BG941" s="36"/>
      <c r="BH941" s="36"/>
      <c r="BJ941" s="41"/>
      <c r="BK941" s="41"/>
      <c r="BL941" s="35"/>
      <c r="BM941" s="35"/>
      <c r="BN941" s="35"/>
      <c r="BO941" s="35"/>
      <c r="BP941" s="35"/>
      <c r="BQ941" s="35"/>
      <c r="BR941" s="35"/>
      <c r="BS941" s="34"/>
      <c r="BT941" s="35"/>
      <c r="BU941" s="35"/>
      <c r="BV941" s="35"/>
      <c r="BW941" s="35"/>
      <c r="BX941" s="37"/>
      <c r="BY941" s="40"/>
      <c r="CA941" s="38"/>
      <c r="CB941" s="38"/>
      <c r="CC941" s="36"/>
      <c r="CD941" s="36"/>
      <c r="CE941" s="35"/>
      <c r="CF941" s="36"/>
      <c r="CG941" s="42"/>
      <c r="CH941" s="35"/>
      <c r="CI941" s="42"/>
      <c r="CJ941" s="42"/>
      <c r="CK941" s="43"/>
      <c r="CM941" s="39"/>
      <c r="CN941" s="35"/>
      <c r="CO941" s="42"/>
    </row>
    <row r="942" spans="1:95" ht="11.25" customHeight="1">
      <c r="A942" s="33"/>
      <c r="B942" s="34"/>
      <c r="F942" s="34"/>
      <c r="H942" s="34"/>
      <c r="I942" s="34"/>
      <c r="J942" s="35"/>
      <c r="K942" s="35"/>
      <c r="L942" s="34"/>
      <c r="M942" s="34"/>
      <c r="N942" s="35"/>
      <c r="O942" s="35"/>
      <c r="P942" s="35"/>
      <c r="Q942" s="34"/>
      <c r="R942" s="34"/>
      <c r="U942" s="36"/>
      <c r="V942" s="38"/>
      <c r="W942" s="36"/>
      <c r="X942" s="35"/>
      <c r="Y942" s="34"/>
      <c r="Z942" s="35"/>
      <c r="AA942" s="34"/>
      <c r="AB942" s="34"/>
      <c r="AC942" s="34"/>
      <c r="AD942" s="34"/>
      <c r="AE942" s="39"/>
      <c r="AF942" s="39"/>
      <c r="AG942" s="39"/>
      <c r="AH942" s="35"/>
      <c r="AI942" s="35"/>
      <c r="AJ942" s="35"/>
      <c r="AK942" s="35"/>
      <c r="AL942" s="35"/>
      <c r="AM942" s="35"/>
      <c r="AN942" s="38"/>
      <c r="AO942" s="38"/>
      <c r="AP942" s="38"/>
      <c r="AQ942" s="36"/>
      <c r="AR942" s="36"/>
      <c r="AS942" s="36"/>
      <c r="AT942" s="36"/>
      <c r="AU942" s="36"/>
      <c r="AV942" s="36"/>
      <c r="AW942" s="36"/>
      <c r="AX942" s="36"/>
      <c r="AY942" s="36"/>
      <c r="AZ942" s="40"/>
      <c r="BA942" s="40"/>
      <c r="BB942" s="40"/>
      <c r="BC942" s="40"/>
      <c r="BD942" s="40"/>
      <c r="BE942" s="40"/>
      <c r="BF942" s="36"/>
      <c r="BG942" s="36"/>
      <c r="BH942" s="36"/>
      <c r="BJ942" s="41"/>
      <c r="BK942" s="41"/>
      <c r="BL942" s="35"/>
      <c r="BM942" s="35"/>
      <c r="BN942" s="35"/>
      <c r="BO942" s="35"/>
      <c r="BP942" s="35"/>
      <c r="BQ942" s="35"/>
      <c r="BR942" s="35"/>
      <c r="BS942" s="34"/>
      <c r="BT942" s="35"/>
      <c r="BU942" s="35"/>
      <c r="BV942" s="35"/>
      <c r="BW942" s="35"/>
      <c r="BX942" s="37"/>
      <c r="BY942" s="40"/>
      <c r="CA942" s="38"/>
      <c r="CB942" s="38"/>
      <c r="CC942" s="36"/>
      <c r="CD942" s="36"/>
      <c r="CE942" s="35"/>
      <c r="CF942" s="36"/>
      <c r="CG942" s="42"/>
      <c r="CH942" s="35"/>
      <c r="CI942" s="42"/>
      <c r="CJ942" s="42"/>
      <c r="CK942" s="43"/>
      <c r="CM942" s="39"/>
      <c r="CN942" s="35"/>
      <c r="CO942" s="42"/>
    </row>
    <row r="943" spans="1:95" ht="11.25" customHeight="1">
      <c r="A943" s="33"/>
      <c r="B943" s="34"/>
      <c r="F943" s="34"/>
      <c r="H943" s="34"/>
      <c r="I943" s="34"/>
      <c r="J943" s="35"/>
      <c r="K943" s="35"/>
      <c r="L943" s="34"/>
      <c r="M943" s="34"/>
      <c r="N943" s="35"/>
      <c r="O943" s="35"/>
      <c r="P943" s="35"/>
      <c r="Q943" s="34"/>
      <c r="R943" s="34"/>
      <c r="U943" s="36"/>
      <c r="V943" s="38"/>
      <c r="W943" s="36"/>
      <c r="X943" s="35"/>
      <c r="Y943" s="34"/>
      <c r="Z943" s="35"/>
      <c r="AA943" s="34"/>
      <c r="AB943" s="34"/>
      <c r="AC943" s="34"/>
      <c r="AD943" s="34"/>
      <c r="AE943" s="39"/>
      <c r="AF943" s="39"/>
      <c r="AG943" s="39"/>
      <c r="AH943" s="35"/>
      <c r="AI943" s="35"/>
      <c r="AJ943" s="35"/>
      <c r="AK943" s="35"/>
      <c r="AL943" s="35"/>
      <c r="AM943" s="35"/>
      <c r="AN943" s="38"/>
      <c r="AO943" s="38"/>
      <c r="AP943" s="38"/>
      <c r="AQ943" s="36"/>
      <c r="AR943" s="36"/>
      <c r="AS943" s="36"/>
      <c r="AT943" s="36"/>
      <c r="AU943" s="36"/>
      <c r="AV943" s="36"/>
      <c r="AW943" s="36"/>
      <c r="AX943" s="36"/>
      <c r="AY943" s="36"/>
      <c r="AZ943" s="40"/>
      <c r="BA943" s="40"/>
      <c r="BB943" s="40"/>
      <c r="BC943" s="40"/>
      <c r="BD943" s="40"/>
      <c r="BE943" s="40"/>
      <c r="BF943" s="36"/>
      <c r="BG943" s="36"/>
      <c r="BH943" s="36"/>
      <c r="BJ943" s="41"/>
      <c r="BK943" s="41"/>
      <c r="BL943" s="35"/>
      <c r="BM943" s="35"/>
      <c r="BN943" s="35"/>
      <c r="BO943" s="35"/>
      <c r="BP943" s="35"/>
      <c r="BQ943" s="35"/>
      <c r="BR943" s="35"/>
      <c r="BS943" s="34"/>
      <c r="BT943" s="35"/>
      <c r="BU943" s="35"/>
      <c r="BV943" s="35"/>
      <c r="BW943" s="35"/>
      <c r="BX943" s="37"/>
      <c r="BY943" s="40"/>
      <c r="CA943" s="38"/>
      <c r="CB943" s="38"/>
      <c r="CC943" s="36"/>
      <c r="CD943" s="36"/>
      <c r="CE943" s="35"/>
      <c r="CF943" s="36"/>
      <c r="CG943" s="42"/>
      <c r="CH943" s="35"/>
      <c r="CI943" s="42"/>
      <c r="CJ943" s="42"/>
      <c r="CK943" s="43"/>
      <c r="CM943" s="39"/>
      <c r="CN943" s="35"/>
      <c r="CO943" s="42"/>
    </row>
    <row r="944" spans="1:95" ht="11.25" customHeight="1">
      <c r="A944" s="33"/>
      <c r="B944" s="34"/>
      <c r="F944" s="34"/>
      <c r="H944" s="34"/>
      <c r="I944" s="34"/>
      <c r="J944" s="35"/>
      <c r="K944" s="35"/>
      <c r="L944" s="34"/>
      <c r="M944" s="34"/>
      <c r="N944" s="35"/>
      <c r="O944" s="35"/>
      <c r="P944" s="35"/>
      <c r="Q944" s="34"/>
      <c r="R944" s="34"/>
      <c r="U944" s="36"/>
      <c r="V944" s="38"/>
      <c r="W944" s="36"/>
      <c r="X944" s="35"/>
      <c r="Y944" s="34"/>
      <c r="Z944" s="35"/>
      <c r="AA944" s="34"/>
      <c r="AB944" s="34"/>
      <c r="AC944" s="34"/>
      <c r="AD944" s="34"/>
      <c r="AE944" s="39"/>
      <c r="AF944" s="39"/>
      <c r="AG944" s="39"/>
      <c r="AH944" s="35"/>
      <c r="AI944" s="35"/>
      <c r="AJ944" s="35"/>
      <c r="AK944" s="35"/>
      <c r="AL944" s="35"/>
      <c r="AM944" s="35"/>
      <c r="AN944" s="38"/>
      <c r="AO944" s="38"/>
      <c r="AP944" s="38"/>
      <c r="AQ944" s="36"/>
      <c r="AR944" s="36"/>
      <c r="AS944" s="36"/>
      <c r="AT944" s="36"/>
      <c r="AU944" s="36"/>
      <c r="AV944" s="36"/>
      <c r="AW944" s="36"/>
      <c r="AX944" s="36"/>
      <c r="AY944" s="36"/>
      <c r="AZ944" s="40"/>
      <c r="BA944" s="40"/>
      <c r="BB944" s="40"/>
      <c r="BC944" s="40"/>
      <c r="BD944" s="40"/>
      <c r="BE944" s="40"/>
      <c r="BF944" s="36"/>
      <c r="BG944" s="36"/>
      <c r="BH944" s="36"/>
      <c r="BJ944" s="41"/>
      <c r="BK944" s="41"/>
      <c r="BL944" s="35"/>
      <c r="BM944" s="35"/>
      <c r="BN944" s="35"/>
      <c r="BO944" s="35"/>
      <c r="BP944" s="35"/>
      <c r="BQ944" s="35"/>
      <c r="BR944" s="35"/>
      <c r="BS944" s="34"/>
      <c r="BT944" s="35"/>
      <c r="BU944" s="35"/>
      <c r="BV944" s="35"/>
      <c r="BW944" s="35"/>
      <c r="BX944" s="37"/>
      <c r="BY944" s="40"/>
      <c r="CA944" s="38"/>
      <c r="CB944" s="38"/>
      <c r="CC944" s="36"/>
      <c r="CD944" s="36"/>
      <c r="CE944" s="35"/>
      <c r="CF944" s="36"/>
      <c r="CG944" s="42"/>
      <c r="CH944" s="35"/>
      <c r="CI944" s="42"/>
      <c r="CJ944" s="42"/>
      <c r="CK944" s="43"/>
      <c r="CM944" s="39"/>
      <c r="CN944" s="35"/>
      <c r="CO944" s="42"/>
    </row>
    <row r="945" spans="1:93" ht="11.25" customHeight="1">
      <c r="A945" s="33"/>
      <c r="B945" s="34"/>
      <c r="F945" s="34"/>
      <c r="H945" s="34"/>
      <c r="I945" s="34"/>
      <c r="J945" s="35"/>
      <c r="K945" s="35"/>
      <c r="L945" s="34"/>
      <c r="M945" s="34"/>
      <c r="N945" s="35"/>
      <c r="O945" s="35"/>
      <c r="P945" s="35"/>
      <c r="Q945" s="34"/>
      <c r="R945" s="34"/>
      <c r="U945" s="36"/>
      <c r="V945" s="38"/>
      <c r="W945" s="36"/>
      <c r="X945" s="35"/>
      <c r="Y945" s="34"/>
      <c r="Z945" s="35"/>
      <c r="AA945" s="34"/>
      <c r="AB945" s="34"/>
      <c r="AC945" s="34"/>
      <c r="AD945" s="34"/>
      <c r="AE945" s="39"/>
      <c r="AF945" s="39"/>
      <c r="AG945" s="39"/>
      <c r="AH945" s="35"/>
      <c r="AI945" s="35"/>
      <c r="AJ945" s="35"/>
      <c r="AK945" s="35"/>
      <c r="AL945" s="35"/>
      <c r="AM945" s="35"/>
      <c r="AN945" s="38"/>
      <c r="AO945" s="38"/>
      <c r="AP945" s="38"/>
      <c r="AQ945" s="36"/>
      <c r="AR945" s="36"/>
      <c r="AS945" s="36"/>
      <c r="AT945" s="36"/>
      <c r="AU945" s="36"/>
      <c r="AV945" s="36"/>
      <c r="AW945" s="36"/>
      <c r="AX945" s="36"/>
      <c r="AY945" s="36"/>
      <c r="AZ945" s="40"/>
      <c r="BA945" s="40"/>
      <c r="BB945" s="40"/>
      <c r="BC945" s="40"/>
      <c r="BD945" s="40"/>
      <c r="BE945" s="40"/>
      <c r="BF945" s="36"/>
      <c r="BG945" s="36"/>
      <c r="BH945" s="36"/>
      <c r="BJ945" s="41"/>
      <c r="BK945" s="41"/>
      <c r="BL945" s="35"/>
      <c r="BM945" s="35"/>
      <c r="BN945" s="35"/>
      <c r="BO945" s="35"/>
      <c r="BP945" s="35"/>
      <c r="BQ945" s="35"/>
      <c r="BR945" s="35"/>
      <c r="BS945" s="34"/>
      <c r="BT945" s="35"/>
      <c r="BU945" s="35"/>
      <c r="BV945" s="35"/>
      <c r="BW945" s="35"/>
      <c r="BX945" s="37"/>
      <c r="BY945" s="40"/>
      <c r="CA945" s="38"/>
      <c r="CB945" s="38"/>
      <c r="CC945" s="36"/>
      <c r="CD945" s="36"/>
      <c r="CE945" s="35"/>
      <c r="CF945" s="36"/>
      <c r="CG945" s="42"/>
      <c r="CH945" s="35"/>
      <c r="CI945" s="42"/>
      <c r="CJ945" s="42"/>
      <c r="CK945" s="43"/>
      <c r="CM945" s="39"/>
      <c r="CN945" s="35"/>
      <c r="CO945" s="42"/>
    </row>
    <row r="946" spans="1:93" ht="11.25" customHeight="1">
      <c r="A946" s="33"/>
      <c r="B946" s="34"/>
      <c r="F946" s="34"/>
      <c r="H946" s="34"/>
      <c r="I946" s="34"/>
      <c r="J946" s="35"/>
      <c r="K946" s="35"/>
      <c r="L946" s="34"/>
      <c r="M946" s="34"/>
      <c r="N946" s="35"/>
      <c r="O946" s="35"/>
      <c r="P946" s="35"/>
      <c r="Q946" s="34"/>
      <c r="R946" s="34"/>
      <c r="U946" s="36"/>
      <c r="V946" s="38"/>
      <c r="W946" s="36"/>
      <c r="X946" s="35"/>
      <c r="Y946" s="34"/>
      <c r="Z946" s="35"/>
      <c r="AA946" s="34"/>
      <c r="AB946" s="34"/>
      <c r="AC946" s="34"/>
      <c r="AD946" s="34"/>
      <c r="AE946" s="39"/>
      <c r="AF946" s="39"/>
      <c r="AG946" s="39"/>
      <c r="AH946" s="35"/>
      <c r="AI946" s="35"/>
      <c r="AJ946" s="35"/>
      <c r="AK946" s="35"/>
      <c r="AL946" s="35"/>
      <c r="AM946" s="35"/>
      <c r="AN946" s="38"/>
      <c r="AO946" s="38"/>
      <c r="AP946" s="38"/>
      <c r="AQ946" s="36"/>
      <c r="AR946" s="36"/>
      <c r="AS946" s="36"/>
      <c r="AT946" s="36"/>
      <c r="AU946" s="36"/>
      <c r="AV946" s="36"/>
      <c r="AW946" s="36"/>
      <c r="AX946" s="36"/>
      <c r="AY946" s="36"/>
      <c r="AZ946" s="40"/>
      <c r="BA946" s="40"/>
      <c r="BB946" s="40"/>
      <c r="BC946" s="40"/>
      <c r="BD946" s="40"/>
      <c r="BE946" s="40"/>
      <c r="BF946" s="36"/>
      <c r="BG946" s="36"/>
      <c r="BH946" s="36"/>
      <c r="BJ946" s="41"/>
      <c r="BK946" s="41"/>
      <c r="BL946" s="35"/>
      <c r="BM946" s="35"/>
      <c r="BN946" s="35"/>
      <c r="BO946" s="35"/>
      <c r="BP946" s="35"/>
      <c r="BQ946" s="35"/>
      <c r="BR946" s="35"/>
      <c r="BS946" s="34"/>
      <c r="BT946" s="35"/>
      <c r="BU946" s="35"/>
      <c r="BV946" s="35"/>
      <c r="BW946" s="35"/>
      <c r="BX946" s="37"/>
      <c r="BY946" s="40"/>
      <c r="CA946" s="38"/>
      <c r="CB946" s="38"/>
      <c r="CC946" s="36"/>
      <c r="CD946" s="36"/>
      <c r="CE946" s="35"/>
      <c r="CF946" s="36"/>
      <c r="CG946" s="42"/>
      <c r="CH946" s="35"/>
      <c r="CI946" s="42"/>
      <c r="CJ946" s="42"/>
      <c r="CK946" s="43"/>
      <c r="CM946" s="39"/>
      <c r="CN946" s="35"/>
      <c r="CO946" s="42"/>
    </row>
    <row r="947" spans="1:93" ht="11.25" customHeight="1">
      <c r="A947" s="33"/>
      <c r="B947" s="34"/>
      <c r="F947" s="34"/>
      <c r="H947" s="34"/>
      <c r="I947" s="34"/>
      <c r="J947" s="35"/>
      <c r="K947" s="35"/>
      <c r="L947" s="34"/>
      <c r="M947" s="34"/>
      <c r="N947" s="35"/>
      <c r="O947" s="35"/>
      <c r="P947" s="35"/>
      <c r="Q947" s="34"/>
      <c r="R947" s="34"/>
      <c r="U947" s="36"/>
      <c r="V947" s="38"/>
      <c r="W947" s="36"/>
      <c r="X947" s="35"/>
      <c r="Y947" s="34"/>
      <c r="Z947" s="35"/>
      <c r="AA947" s="34"/>
      <c r="AB947" s="34"/>
      <c r="AC947" s="34"/>
      <c r="AD947" s="34"/>
      <c r="AE947" s="39"/>
      <c r="AF947" s="39"/>
      <c r="AG947" s="39"/>
      <c r="AH947" s="35"/>
      <c r="AI947" s="35"/>
      <c r="AJ947" s="35"/>
      <c r="AK947" s="35"/>
      <c r="AL947" s="35"/>
      <c r="AM947" s="35"/>
      <c r="AN947" s="38"/>
      <c r="AO947" s="38"/>
      <c r="AP947" s="38"/>
      <c r="AQ947" s="36"/>
      <c r="AR947" s="36"/>
      <c r="AS947" s="36"/>
      <c r="AT947" s="36"/>
      <c r="AU947" s="36"/>
      <c r="AV947" s="36"/>
      <c r="AW947" s="36"/>
      <c r="AX947" s="36"/>
      <c r="AY947" s="36"/>
      <c r="AZ947" s="40"/>
      <c r="BA947" s="40"/>
      <c r="BB947" s="40"/>
      <c r="BC947" s="40"/>
      <c r="BD947" s="40"/>
      <c r="BE947" s="40"/>
      <c r="BF947" s="36"/>
      <c r="BG947" s="36"/>
      <c r="BH947" s="36"/>
      <c r="BJ947" s="41"/>
      <c r="BK947" s="41"/>
      <c r="BL947" s="35"/>
      <c r="BM947" s="35"/>
      <c r="BN947" s="35"/>
      <c r="BO947" s="35"/>
      <c r="BP947" s="35"/>
      <c r="BQ947" s="35"/>
      <c r="BR947" s="35"/>
      <c r="BS947" s="34"/>
      <c r="BT947" s="35"/>
      <c r="BU947" s="35"/>
      <c r="BV947" s="35"/>
      <c r="BW947" s="35"/>
      <c r="BX947" s="37"/>
      <c r="BY947" s="40"/>
      <c r="CA947" s="38"/>
      <c r="CB947" s="38"/>
      <c r="CC947" s="36"/>
      <c r="CD947" s="36"/>
      <c r="CE947" s="35"/>
      <c r="CF947" s="36"/>
      <c r="CG947" s="42"/>
      <c r="CH947" s="35"/>
      <c r="CI947" s="42"/>
      <c r="CJ947" s="42"/>
      <c r="CK947" s="43"/>
      <c r="CM947" s="39"/>
      <c r="CN947" s="35"/>
      <c r="CO947" s="42"/>
    </row>
    <row r="948" spans="1:93" ht="11.25" customHeight="1">
      <c r="A948" s="33"/>
      <c r="B948" s="34"/>
      <c r="F948" s="34"/>
      <c r="H948" s="34"/>
      <c r="I948" s="34"/>
      <c r="J948" s="35"/>
      <c r="K948" s="35"/>
      <c r="L948" s="34"/>
      <c r="M948" s="34"/>
      <c r="N948" s="35"/>
      <c r="O948" s="35"/>
      <c r="P948" s="35"/>
      <c r="Q948" s="34"/>
      <c r="R948" s="34"/>
      <c r="U948" s="36"/>
      <c r="V948" s="38"/>
      <c r="W948" s="36"/>
      <c r="X948" s="35"/>
      <c r="Y948" s="34"/>
      <c r="Z948" s="35"/>
      <c r="AA948" s="34"/>
      <c r="AB948" s="34"/>
      <c r="AC948" s="34"/>
      <c r="AD948" s="34"/>
      <c r="AE948" s="39"/>
      <c r="AF948" s="39"/>
      <c r="AG948" s="39"/>
      <c r="AH948" s="35"/>
      <c r="AI948" s="35"/>
      <c r="AJ948" s="35"/>
      <c r="AK948" s="35"/>
      <c r="AL948" s="35"/>
      <c r="AM948" s="35"/>
      <c r="AN948" s="38"/>
      <c r="AO948" s="38"/>
      <c r="AP948" s="38"/>
      <c r="AQ948" s="36"/>
      <c r="AR948" s="36"/>
      <c r="AS948" s="36"/>
      <c r="AT948" s="36"/>
      <c r="AU948" s="36"/>
      <c r="AV948" s="36"/>
      <c r="AW948" s="36"/>
      <c r="AX948" s="36"/>
      <c r="AY948" s="36"/>
      <c r="AZ948" s="40"/>
      <c r="BA948" s="40"/>
      <c r="BB948" s="40"/>
      <c r="BC948" s="40"/>
      <c r="BD948" s="40"/>
      <c r="BE948" s="40"/>
      <c r="BF948" s="36"/>
      <c r="BG948" s="36"/>
      <c r="BH948" s="36"/>
      <c r="BJ948" s="41"/>
      <c r="BK948" s="41"/>
      <c r="BL948" s="35"/>
      <c r="BM948" s="35"/>
      <c r="BN948" s="35"/>
      <c r="BO948" s="35"/>
      <c r="BP948" s="35"/>
      <c r="BQ948" s="35"/>
      <c r="BR948" s="35"/>
      <c r="BS948" s="34"/>
      <c r="BT948" s="35"/>
      <c r="BU948" s="35"/>
      <c r="BV948" s="35"/>
      <c r="BW948" s="35"/>
      <c r="BX948" s="37"/>
      <c r="BY948" s="40"/>
      <c r="CA948" s="38"/>
      <c r="CB948" s="38"/>
      <c r="CC948" s="36"/>
      <c r="CD948" s="36"/>
      <c r="CE948" s="35"/>
      <c r="CF948" s="36"/>
      <c r="CG948" s="42"/>
      <c r="CH948" s="35"/>
      <c r="CI948" s="42"/>
      <c r="CJ948" s="42"/>
      <c r="CK948" s="43"/>
      <c r="CM948" s="39"/>
      <c r="CN948" s="35"/>
      <c r="CO948" s="42"/>
    </row>
    <row r="949" spans="1:93" ht="11.25" customHeight="1">
      <c r="A949" s="33"/>
      <c r="B949" s="34"/>
      <c r="F949" s="34"/>
      <c r="H949" s="34"/>
      <c r="I949" s="34"/>
      <c r="J949" s="35"/>
      <c r="K949" s="35"/>
      <c r="L949" s="34"/>
      <c r="M949" s="34"/>
      <c r="N949" s="35"/>
      <c r="O949" s="35"/>
      <c r="P949" s="35"/>
      <c r="Q949" s="34"/>
      <c r="R949" s="34"/>
      <c r="U949" s="36"/>
      <c r="V949" s="38"/>
      <c r="W949" s="36"/>
      <c r="X949" s="35"/>
      <c r="Y949" s="34"/>
      <c r="Z949" s="35"/>
      <c r="AA949" s="34"/>
      <c r="AB949" s="34"/>
      <c r="AC949" s="34"/>
      <c r="AD949" s="34"/>
      <c r="AE949" s="39"/>
      <c r="AF949" s="39"/>
      <c r="AG949" s="39"/>
      <c r="AH949" s="35"/>
      <c r="AI949" s="35"/>
      <c r="AJ949" s="35"/>
      <c r="AK949" s="35"/>
      <c r="AL949" s="35"/>
      <c r="AM949" s="35"/>
      <c r="AN949" s="38"/>
      <c r="AO949" s="38"/>
      <c r="AP949" s="38"/>
      <c r="AQ949" s="36"/>
      <c r="AR949" s="36"/>
      <c r="AS949" s="36"/>
      <c r="AT949" s="36"/>
      <c r="AU949" s="36"/>
      <c r="AV949" s="36"/>
      <c r="AW949" s="36"/>
      <c r="AX949" s="36"/>
      <c r="AY949" s="36"/>
      <c r="AZ949" s="40"/>
      <c r="BA949" s="40"/>
      <c r="BB949" s="40"/>
      <c r="BC949" s="40"/>
      <c r="BD949" s="40"/>
      <c r="BE949" s="40"/>
      <c r="BF949" s="36"/>
      <c r="BG949" s="36"/>
      <c r="BH949" s="36"/>
      <c r="BJ949" s="41"/>
      <c r="BK949" s="41"/>
      <c r="BL949" s="35"/>
      <c r="BM949" s="35"/>
      <c r="BN949" s="35"/>
      <c r="BO949" s="35"/>
      <c r="BP949" s="35"/>
      <c r="BQ949" s="35"/>
      <c r="BR949" s="35"/>
      <c r="BS949" s="34"/>
      <c r="BT949" s="35"/>
      <c r="BU949" s="35"/>
      <c r="BV949" s="35"/>
      <c r="BW949" s="35"/>
      <c r="BX949" s="37"/>
      <c r="BY949" s="40"/>
      <c r="CA949" s="38"/>
      <c r="CB949" s="38"/>
      <c r="CC949" s="36"/>
      <c r="CD949" s="36"/>
      <c r="CE949" s="35"/>
      <c r="CF949" s="36"/>
      <c r="CG949" s="42"/>
      <c r="CH949" s="35"/>
      <c r="CI949" s="42"/>
      <c r="CJ949" s="42"/>
      <c r="CK949" s="43"/>
      <c r="CM949" s="39"/>
      <c r="CN949" s="35"/>
      <c r="CO949" s="42"/>
    </row>
    <row r="950" spans="1:93" ht="11.25" customHeight="1">
      <c r="A950" s="33"/>
      <c r="B950" s="34"/>
      <c r="F950" s="34"/>
      <c r="H950" s="34"/>
      <c r="I950" s="34"/>
      <c r="J950" s="35"/>
      <c r="K950" s="35"/>
      <c r="L950" s="34"/>
      <c r="M950" s="34"/>
      <c r="N950" s="35"/>
      <c r="O950" s="35"/>
      <c r="P950" s="35"/>
      <c r="Q950" s="34"/>
      <c r="R950" s="34"/>
      <c r="U950" s="36"/>
      <c r="V950" s="38"/>
      <c r="W950" s="36"/>
      <c r="X950" s="35"/>
      <c r="Y950" s="34"/>
      <c r="Z950" s="35"/>
      <c r="AA950" s="34"/>
      <c r="AB950" s="34"/>
      <c r="AC950" s="34"/>
      <c r="AD950" s="34"/>
      <c r="AE950" s="39"/>
      <c r="AF950" s="39"/>
      <c r="AG950" s="39"/>
      <c r="AH950" s="35"/>
      <c r="AI950" s="35"/>
      <c r="AJ950" s="35"/>
      <c r="AK950" s="35"/>
      <c r="AL950" s="35"/>
      <c r="AM950" s="35"/>
      <c r="AN950" s="38"/>
      <c r="AO950" s="38"/>
      <c r="AP950" s="38"/>
      <c r="AQ950" s="36"/>
      <c r="AR950" s="36"/>
      <c r="AS950" s="36"/>
      <c r="AT950" s="36"/>
      <c r="AU950" s="36"/>
      <c r="AV950" s="36"/>
      <c r="AW950" s="36"/>
      <c r="AX950" s="36"/>
      <c r="AY950" s="36"/>
      <c r="AZ950" s="40"/>
      <c r="BA950" s="40"/>
      <c r="BB950" s="40"/>
      <c r="BC950" s="40"/>
      <c r="BD950" s="40"/>
      <c r="BE950" s="40"/>
      <c r="BF950" s="36"/>
      <c r="BG950" s="36"/>
      <c r="BH950" s="36"/>
      <c r="BJ950" s="41"/>
      <c r="BK950" s="41"/>
      <c r="BL950" s="35"/>
      <c r="BM950" s="35"/>
      <c r="BN950" s="35"/>
      <c r="BO950" s="35"/>
      <c r="BP950" s="35"/>
      <c r="BQ950" s="35"/>
      <c r="BR950" s="35"/>
      <c r="BS950" s="34"/>
      <c r="BT950" s="35"/>
      <c r="BU950" s="35"/>
      <c r="BV950" s="35"/>
      <c r="BW950" s="35"/>
      <c r="BX950" s="37"/>
      <c r="BY950" s="40"/>
      <c r="CA950" s="38"/>
      <c r="CB950" s="38"/>
      <c r="CC950" s="36"/>
      <c r="CD950" s="36"/>
      <c r="CE950" s="35"/>
      <c r="CF950" s="36"/>
      <c r="CG950" s="42"/>
      <c r="CH950" s="35"/>
      <c r="CI950" s="42"/>
      <c r="CJ950" s="42"/>
      <c r="CK950" s="43"/>
      <c r="CM950" s="39"/>
      <c r="CN950" s="35"/>
      <c r="CO950" s="42"/>
    </row>
    <row r="951" spans="1:93" ht="11.25" customHeight="1">
      <c r="A951" s="33"/>
      <c r="B951" s="34"/>
      <c r="F951" s="34"/>
      <c r="H951" s="34"/>
      <c r="I951" s="34"/>
      <c r="J951" s="35"/>
      <c r="K951" s="35"/>
      <c r="L951" s="34"/>
      <c r="M951" s="34"/>
      <c r="N951" s="35"/>
      <c r="O951" s="35"/>
      <c r="P951" s="35"/>
      <c r="Q951" s="34"/>
      <c r="R951" s="34"/>
      <c r="U951" s="36"/>
      <c r="V951" s="38"/>
      <c r="W951" s="36"/>
      <c r="X951" s="35"/>
      <c r="Y951" s="34"/>
      <c r="Z951" s="35"/>
      <c r="AA951" s="34"/>
      <c r="AB951" s="34"/>
      <c r="AC951" s="34"/>
      <c r="AD951" s="34"/>
      <c r="AE951" s="39"/>
      <c r="AF951" s="39"/>
      <c r="AG951" s="39"/>
      <c r="AH951" s="35"/>
      <c r="AI951" s="35"/>
      <c r="AJ951" s="35"/>
      <c r="AK951" s="35"/>
      <c r="AL951" s="35"/>
      <c r="AM951" s="35"/>
      <c r="AN951" s="38"/>
      <c r="AO951" s="38"/>
      <c r="AP951" s="38"/>
      <c r="AQ951" s="36"/>
      <c r="AR951" s="36"/>
      <c r="AS951" s="36"/>
      <c r="AT951" s="36"/>
      <c r="AU951" s="36"/>
      <c r="AV951" s="36"/>
      <c r="AW951" s="36"/>
      <c r="AX951" s="36"/>
      <c r="AY951" s="36"/>
      <c r="AZ951" s="40"/>
      <c r="BA951" s="40"/>
      <c r="BB951" s="40"/>
      <c r="BC951" s="40"/>
      <c r="BD951" s="40"/>
      <c r="BE951" s="40"/>
      <c r="BF951" s="36"/>
      <c r="BG951" s="36"/>
      <c r="BH951" s="36"/>
      <c r="BJ951" s="41"/>
      <c r="BK951" s="41"/>
      <c r="BL951" s="35"/>
      <c r="BM951" s="35"/>
      <c r="BN951" s="35"/>
      <c r="BO951" s="35"/>
      <c r="BP951" s="35"/>
      <c r="BQ951" s="35"/>
      <c r="BR951" s="35"/>
      <c r="BS951" s="34"/>
      <c r="BT951" s="35"/>
      <c r="BU951" s="35"/>
      <c r="BV951" s="35"/>
      <c r="BW951" s="35"/>
      <c r="BX951" s="37"/>
      <c r="BY951" s="40"/>
      <c r="CA951" s="38"/>
      <c r="CB951" s="38"/>
      <c r="CC951" s="36"/>
      <c r="CD951" s="36"/>
      <c r="CE951" s="35"/>
      <c r="CF951" s="36"/>
      <c r="CG951" s="42"/>
      <c r="CH951" s="35"/>
      <c r="CI951" s="42"/>
      <c r="CJ951" s="42"/>
      <c r="CK951" s="43"/>
      <c r="CM951" s="39"/>
      <c r="CN951" s="35"/>
      <c r="CO951" s="42"/>
    </row>
    <row r="952" spans="1:93" ht="11.25" customHeight="1">
      <c r="A952" s="33"/>
      <c r="B952" s="34"/>
      <c r="F952" s="34"/>
      <c r="H952" s="34"/>
      <c r="I952" s="34"/>
      <c r="J952" s="35"/>
      <c r="K952" s="35"/>
      <c r="L952" s="34"/>
      <c r="M952" s="34"/>
      <c r="N952" s="35"/>
      <c r="O952" s="35"/>
      <c r="P952" s="35"/>
      <c r="Q952" s="34"/>
      <c r="R952" s="34"/>
      <c r="U952" s="36"/>
      <c r="V952" s="38"/>
      <c r="W952" s="36"/>
      <c r="X952" s="35"/>
      <c r="Y952" s="34"/>
      <c r="Z952" s="35"/>
      <c r="AA952" s="34"/>
      <c r="AB952" s="34"/>
      <c r="AC952" s="34"/>
      <c r="AD952" s="34"/>
      <c r="AE952" s="39"/>
      <c r="AF952" s="39"/>
      <c r="AG952" s="39"/>
      <c r="AH952" s="35"/>
      <c r="AI952" s="35"/>
      <c r="AJ952" s="35"/>
      <c r="AK952" s="35"/>
      <c r="AL952" s="35"/>
      <c r="AM952" s="35"/>
      <c r="AN952" s="38"/>
      <c r="AO952" s="38"/>
      <c r="AP952" s="38"/>
      <c r="AQ952" s="36"/>
      <c r="AR952" s="36"/>
      <c r="AS952" s="36"/>
      <c r="AT952" s="36"/>
      <c r="AU952" s="36"/>
      <c r="AV952" s="36"/>
      <c r="AW952" s="36"/>
      <c r="AX952" s="36"/>
      <c r="AY952" s="36"/>
      <c r="AZ952" s="40"/>
      <c r="BA952" s="40"/>
      <c r="BB952" s="40"/>
      <c r="BC952" s="40"/>
      <c r="BD952" s="40"/>
      <c r="BE952" s="40"/>
      <c r="BF952" s="36"/>
      <c r="BG952" s="36"/>
      <c r="BH952" s="36"/>
      <c r="BJ952" s="41"/>
      <c r="BK952" s="41"/>
      <c r="BL952" s="35"/>
      <c r="BM952" s="35"/>
      <c r="BN952" s="35"/>
      <c r="BO952" s="35"/>
      <c r="BP952" s="35"/>
      <c r="BQ952" s="35"/>
      <c r="BR952" s="35"/>
      <c r="BS952" s="34"/>
      <c r="BT952" s="35"/>
      <c r="BU952" s="35"/>
      <c r="BV952" s="35"/>
      <c r="BW952" s="35"/>
      <c r="BX952" s="37"/>
      <c r="BY952" s="40"/>
      <c r="CA952" s="38"/>
      <c r="CB952" s="38"/>
      <c r="CC952" s="36"/>
      <c r="CD952" s="36"/>
      <c r="CE952" s="35"/>
      <c r="CF952" s="36"/>
      <c r="CG952" s="42"/>
      <c r="CH952" s="35"/>
      <c r="CI952" s="42"/>
      <c r="CJ952" s="42"/>
      <c r="CK952" s="43"/>
      <c r="CM952" s="39"/>
      <c r="CN952" s="35"/>
      <c r="CO952" s="42"/>
    </row>
    <row r="953" spans="1:93" ht="11.25" customHeight="1">
      <c r="A953" s="33"/>
      <c r="B953" s="34"/>
      <c r="F953" s="34"/>
      <c r="H953" s="34"/>
      <c r="I953" s="34"/>
      <c r="J953" s="35"/>
      <c r="K953" s="35"/>
      <c r="L953" s="34"/>
      <c r="M953" s="34"/>
      <c r="N953" s="35"/>
      <c r="O953" s="35"/>
      <c r="P953" s="35"/>
      <c r="Q953" s="34"/>
      <c r="R953" s="34"/>
      <c r="U953" s="36"/>
      <c r="V953" s="38"/>
      <c r="W953" s="36"/>
      <c r="X953" s="35"/>
      <c r="Y953" s="34"/>
      <c r="Z953" s="35"/>
      <c r="AA953" s="34"/>
      <c r="AB953" s="34"/>
      <c r="AC953" s="34"/>
      <c r="AD953" s="34"/>
      <c r="AE953" s="39"/>
      <c r="AF953" s="39"/>
      <c r="AG953" s="39"/>
      <c r="AH953" s="35"/>
      <c r="AI953" s="35"/>
      <c r="AJ953" s="35"/>
      <c r="AK953" s="35"/>
      <c r="AL953" s="35"/>
      <c r="AM953" s="35"/>
      <c r="AN953" s="38"/>
      <c r="AO953" s="38"/>
      <c r="AP953" s="38"/>
      <c r="AQ953" s="36"/>
      <c r="AR953" s="36"/>
      <c r="AS953" s="36"/>
      <c r="AT953" s="36"/>
      <c r="AU953" s="36"/>
      <c r="AV953" s="36"/>
      <c r="AW953" s="36"/>
      <c r="AX953" s="36"/>
      <c r="AY953" s="36"/>
      <c r="AZ953" s="40"/>
      <c r="BA953" s="40"/>
      <c r="BB953" s="40"/>
      <c r="BC953" s="40"/>
      <c r="BD953" s="40"/>
      <c r="BE953" s="40"/>
      <c r="BF953" s="36"/>
      <c r="BG953" s="36"/>
      <c r="BH953" s="36"/>
      <c r="BJ953" s="41"/>
      <c r="BK953" s="41"/>
      <c r="BL953" s="35"/>
      <c r="BM953" s="35"/>
      <c r="BN953" s="35"/>
      <c r="BO953" s="35"/>
      <c r="BP953" s="35"/>
      <c r="BQ953" s="35"/>
      <c r="BR953" s="35"/>
      <c r="BS953" s="34"/>
      <c r="BT953" s="35"/>
      <c r="BU953" s="35"/>
      <c r="BV953" s="35"/>
      <c r="BW953" s="35"/>
      <c r="BX953" s="37"/>
      <c r="BY953" s="40"/>
      <c r="CA953" s="38"/>
      <c r="CB953" s="38"/>
      <c r="CC953" s="36"/>
      <c r="CD953" s="36"/>
      <c r="CE953" s="35"/>
      <c r="CF953" s="36"/>
      <c r="CG953" s="42"/>
      <c r="CH953" s="35"/>
      <c r="CI953" s="42"/>
      <c r="CJ953" s="42"/>
      <c r="CK953" s="43"/>
      <c r="CM953" s="39"/>
      <c r="CN953" s="35"/>
      <c r="CO953" s="42"/>
    </row>
    <row r="954" spans="1:93" ht="11.25" customHeight="1">
      <c r="A954" s="33"/>
      <c r="B954" s="34"/>
      <c r="F954" s="34"/>
      <c r="H954" s="34"/>
      <c r="I954" s="34"/>
      <c r="J954" s="35"/>
      <c r="K954" s="35"/>
      <c r="L954" s="34"/>
      <c r="M954" s="34"/>
      <c r="N954" s="35"/>
      <c r="O954" s="35"/>
      <c r="P954" s="35"/>
      <c r="Q954" s="34"/>
      <c r="R954" s="34"/>
      <c r="U954" s="36"/>
      <c r="V954" s="38"/>
      <c r="W954" s="36"/>
      <c r="X954" s="35"/>
      <c r="Y954" s="34"/>
      <c r="Z954" s="35"/>
      <c r="AA954" s="34"/>
      <c r="AB954" s="34"/>
      <c r="AC954" s="34"/>
      <c r="AD954" s="34"/>
      <c r="AE954" s="39"/>
      <c r="AF954" s="39"/>
      <c r="AG954" s="39"/>
      <c r="AH954" s="35"/>
      <c r="AI954" s="35"/>
      <c r="AJ954" s="35"/>
      <c r="AK954" s="35"/>
      <c r="AL954" s="35"/>
      <c r="AM954" s="35"/>
      <c r="AN954" s="38"/>
      <c r="AO954" s="38"/>
      <c r="AP954" s="38"/>
      <c r="AQ954" s="36"/>
      <c r="AR954" s="36"/>
      <c r="AS954" s="36"/>
      <c r="AT954" s="36"/>
      <c r="AU954" s="36"/>
      <c r="AV954" s="36"/>
      <c r="AW954" s="36"/>
      <c r="AX954" s="36"/>
      <c r="AY954" s="36"/>
      <c r="AZ954" s="40"/>
      <c r="BA954" s="40"/>
      <c r="BB954" s="40"/>
      <c r="BC954" s="40"/>
      <c r="BD954" s="40"/>
      <c r="BE954" s="40"/>
      <c r="BF954" s="36"/>
      <c r="BG954" s="36"/>
      <c r="BH954" s="36"/>
      <c r="BJ954" s="41"/>
      <c r="BK954" s="41"/>
      <c r="BL954" s="35"/>
      <c r="BM954" s="35"/>
      <c r="BN954" s="35"/>
      <c r="BO954" s="35"/>
      <c r="BP954" s="35"/>
      <c r="BQ954" s="35"/>
      <c r="BR954" s="35"/>
      <c r="BS954" s="34"/>
      <c r="BT954" s="35"/>
      <c r="BU954" s="35"/>
      <c r="BV954" s="35"/>
      <c r="BW954" s="35"/>
      <c r="BX954" s="37"/>
      <c r="BY954" s="40"/>
      <c r="CA954" s="38"/>
      <c r="CB954" s="38"/>
      <c r="CC954" s="36"/>
      <c r="CD954" s="36"/>
      <c r="CE954" s="35"/>
      <c r="CF954" s="36"/>
      <c r="CG954" s="42"/>
      <c r="CH954" s="35"/>
      <c r="CI954" s="42"/>
      <c r="CJ954" s="42"/>
      <c r="CK954" s="43"/>
      <c r="CM954" s="39"/>
      <c r="CN954" s="35"/>
      <c r="CO954" s="42"/>
    </row>
    <row r="955" spans="1:93" ht="11.25" customHeight="1">
      <c r="A955" s="33"/>
      <c r="B955" s="34"/>
      <c r="F955" s="34"/>
      <c r="H955" s="34"/>
      <c r="I955" s="34"/>
      <c r="J955" s="35"/>
      <c r="K955" s="35"/>
      <c r="L955" s="34"/>
      <c r="M955" s="34"/>
      <c r="N955" s="35"/>
      <c r="O955" s="35"/>
      <c r="P955" s="35"/>
      <c r="Q955" s="34"/>
      <c r="R955" s="34"/>
      <c r="U955" s="36"/>
      <c r="V955" s="38"/>
      <c r="W955" s="36"/>
      <c r="X955" s="35"/>
      <c r="Y955" s="34"/>
      <c r="Z955" s="35"/>
      <c r="AA955" s="34"/>
      <c r="AB955" s="34"/>
      <c r="AC955" s="34"/>
      <c r="AD955" s="34"/>
      <c r="AE955" s="39"/>
      <c r="AF955" s="39"/>
      <c r="AG955" s="39"/>
      <c r="AH955" s="35"/>
      <c r="AI955" s="35"/>
      <c r="AJ955" s="35"/>
      <c r="AK955" s="35"/>
      <c r="AL955" s="35"/>
      <c r="AM955" s="35"/>
      <c r="AN955" s="38"/>
      <c r="AO955" s="38"/>
      <c r="AP955" s="38"/>
      <c r="AQ955" s="36"/>
      <c r="AR955" s="36"/>
      <c r="AS955" s="36"/>
      <c r="AT955" s="36"/>
      <c r="AU955" s="36"/>
      <c r="AV955" s="36"/>
      <c r="AW955" s="36"/>
      <c r="AX955" s="36"/>
      <c r="AY955" s="36"/>
      <c r="AZ955" s="40"/>
      <c r="BA955" s="40"/>
      <c r="BB955" s="40"/>
      <c r="BC955" s="40"/>
      <c r="BD955" s="40"/>
      <c r="BE955" s="40"/>
      <c r="BF955" s="36"/>
      <c r="BG955" s="36"/>
      <c r="BH955" s="36"/>
      <c r="BJ955" s="41"/>
      <c r="BK955" s="41"/>
      <c r="BL955" s="35"/>
      <c r="BM955" s="35"/>
      <c r="BN955" s="35"/>
      <c r="BO955" s="35"/>
      <c r="BP955" s="35"/>
      <c r="BQ955" s="35"/>
      <c r="BR955" s="35"/>
      <c r="BS955" s="34"/>
      <c r="BT955" s="35"/>
      <c r="BU955" s="35"/>
      <c r="BV955" s="35"/>
      <c r="BW955" s="35"/>
      <c r="BX955" s="37"/>
      <c r="BY955" s="40"/>
      <c r="CA955" s="38"/>
      <c r="CB955" s="38"/>
      <c r="CC955" s="36"/>
      <c r="CD955" s="36"/>
      <c r="CE955" s="35"/>
      <c r="CF955" s="36"/>
      <c r="CG955" s="42"/>
      <c r="CH955" s="35"/>
      <c r="CI955" s="42"/>
      <c r="CJ955" s="42"/>
      <c r="CK955" s="43"/>
      <c r="CM955" s="39"/>
      <c r="CN955" s="35"/>
      <c r="CO955" s="42"/>
    </row>
    <row r="956" spans="1:93" ht="11.25" customHeight="1">
      <c r="A956" s="33"/>
      <c r="B956" s="34"/>
      <c r="F956" s="34"/>
      <c r="H956" s="34"/>
      <c r="I956" s="34"/>
      <c r="J956" s="35"/>
      <c r="K956" s="35"/>
      <c r="L956" s="34"/>
      <c r="M956" s="34"/>
      <c r="N956" s="35"/>
      <c r="O956" s="35"/>
      <c r="P956" s="35"/>
      <c r="Q956" s="34"/>
      <c r="R956" s="34"/>
      <c r="U956" s="36"/>
      <c r="V956" s="38"/>
      <c r="W956" s="36"/>
      <c r="X956" s="35"/>
      <c r="Y956" s="34"/>
      <c r="Z956" s="35"/>
      <c r="AA956" s="34"/>
      <c r="AB956" s="34"/>
      <c r="AC956" s="34"/>
      <c r="AD956" s="34"/>
      <c r="AE956" s="39"/>
      <c r="AF956" s="39"/>
      <c r="AG956" s="39"/>
      <c r="AH956" s="35"/>
      <c r="AI956" s="35"/>
      <c r="AJ956" s="35"/>
      <c r="AK956" s="35"/>
      <c r="AL956" s="35"/>
      <c r="AM956" s="35"/>
      <c r="AN956" s="38"/>
      <c r="AO956" s="38"/>
      <c r="AP956" s="38"/>
      <c r="AQ956" s="36"/>
      <c r="AR956" s="36"/>
      <c r="AS956" s="36"/>
      <c r="AT956" s="36"/>
      <c r="AU956" s="36"/>
      <c r="AV956" s="36"/>
      <c r="AW956" s="36"/>
      <c r="AX956" s="36"/>
      <c r="AY956" s="36"/>
      <c r="AZ956" s="40"/>
      <c r="BA956" s="40"/>
      <c r="BB956" s="40"/>
      <c r="BC956" s="40"/>
      <c r="BD956" s="40"/>
      <c r="BE956" s="40"/>
      <c r="BF956" s="36"/>
      <c r="BG956" s="36"/>
      <c r="BH956" s="36"/>
      <c r="BJ956" s="41"/>
      <c r="BK956" s="41"/>
      <c r="BL956" s="35"/>
      <c r="BM956" s="35"/>
      <c r="BN956" s="35"/>
      <c r="BO956" s="35"/>
      <c r="BP956" s="35"/>
      <c r="BQ956" s="35"/>
      <c r="BR956" s="35"/>
      <c r="BS956" s="34"/>
      <c r="BT956" s="35"/>
      <c r="BU956" s="35"/>
      <c r="BV956" s="35"/>
      <c r="BW956" s="35"/>
      <c r="BX956" s="37"/>
      <c r="BY956" s="40"/>
      <c r="CA956" s="38"/>
      <c r="CB956" s="38"/>
      <c r="CC956" s="36"/>
      <c r="CD956" s="36"/>
      <c r="CE956" s="35"/>
      <c r="CF956" s="36"/>
      <c r="CG956" s="42"/>
      <c r="CH956" s="35"/>
      <c r="CI956" s="42"/>
      <c r="CJ956" s="42"/>
      <c r="CK956" s="43"/>
      <c r="CM956" s="39"/>
      <c r="CN956" s="35"/>
      <c r="CO956" s="42"/>
    </row>
    <row r="957" spans="1:93" ht="11.25" customHeight="1">
      <c r="A957" s="33"/>
      <c r="B957" s="34"/>
      <c r="F957" s="34"/>
      <c r="H957" s="34"/>
      <c r="I957" s="34"/>
      <c r="J957" s="35"/>
      <c r="K957" s="35"/>
      <c r="L957" s="34"/>
      <c r="M957" s="34"/>
      <c r="N957" s="35"/>
      <c r="O957" s="35"/>
      <c r="P957" s="35"/>
      <c r="Q957" s="34"/>
      <c r="R957" s="34"/>
      <c r="U957" s="36"/>
      <c r="V957" s="38"/>
      <c r="W957" s="36"/>
      <c r="X957" s="35"/>
      <c r="Y957" s="34"/>
      <c r="Z957" s="35"/>
      <c r="AA957" s="34"/>
      <c r="AB957" s="34"/>
      <c r="AC957" s="34"/>
      <c r="AD957" s="34"/>
      <c r="AE957" s="39"/>
      <c r="AF957" s="39"/>
      <c r="AG957" s="39"/>
      <c r="AH957" s="35"/>
      <c r="AI957" s="35"/>
      <c r="AJ957" s="35"/>
      <c r="AK957" s="35"/>
      <c r="AL957" s="35"/>
      <c r="AM957" s="35"/>
      <c r="AN957" s="38"/>
      <c r="AO957" s="38"/>
      <c r="AP957" s="38"/>
      <c r="AQ957" s="36"/>
      <c r="AR957" s="36"/>
      <c r="AS957" s="36"/>
      <c r="AT957" s="36"/>
      <c r="AU957" s="36"/>
      <c r="AV957" s="36"/>
      <c r="AW957" s="36"/>
      <c r="AX957" s="36"/>
      <c r="AY957" s="36"/>
      <c r="AZ957" s="40"/>
      <c r="BA957" s="40"/>
      <c r="BB957" s="40"/>
      <c r="BC957" s="40"/>
      <c r="BD957" s="40"/>
      <c r="BE957" s="40"/>
      <c r="BF957" s="36"/>
      <c r="BG957" s="36"/>
      <c r="BH957" s="36"/>
      <c r="BJ957" s="41"/>
      <c r="BK957" s="41"/>
      <c r="BL957" s="35"/>
      <c r="BM957" s="35"/>
      <c r="BN957" s="35"/>
      <c r="BO957" s="35"/>
      <c r="BP957" s="35"/>
      <c r="BQ957" s="35"/>
      <c r="BR957" s="35"/>
      <c r="BS957" s="34"/>
      <c r="BT957" s="35"/>
      <c r="BU957" s="35"/>
      <c r="BV957" s="35"/>
      <c r="BW957" s="35"/>
      <c r="BX957" s="37"/>
      <c r="BY957" s="40"/>
      <c r="CA957" s="38"/>
      <c r="CB957" s="38"/>
      <c r="CC957" s="36"/>
      <c r="CD957" s="36"/>
      <c r="CE957" s="35"/>
      <c r="CF957" s="36"/>
      <c r="CG957" s="42"/>
      <c r="CH957" s="35"/>
      <c r="CI957" s="42"/>
      <c r="CJ957" s="42"/>
      <c r="CK957" s="43"/>
      <c r="CM957" s="39"/>
      <c r="CN957" s="35"/>
      <c r="CO957" s="42"/>
    </row>
    <row r="958" spans="1:93" ht="11.25" customHeight="1">
      <c r="A958" s="33"/>
      <c r="B958" s="34"/>
      <c r="F958" s="34"/>
      <c r="H958" s="34"/>
      <c r="I958" s="34"/>
      <c r="J958" s="35"/>
      <c r="K958" s="35"/>
      <c r="L958" s="34"/>
      <c r="M958" s="34"/>
      <c r="N958" s="35"/>
      <c r="O958" s="35"/>
      <c r="P958" s="35"/>
      <c r="Q958" s="34"/>
      <c r="R958" s="34"/>
      <c r="U958" s="36"/>
      <c r="V958" s="38"/>
      <c r="W958" s="36"/>
      <c r="X958" s="35"/>
      <c r="Y958" s="34"/>
      <c r="Z958" s="35"/>
      <c r="AA958" s="34"/>
      <c r="AB958" s="34"/>
      <c r="AC958" s="34"/>
      <c r="AD958" s="34"/>
      <c r="AE958" s="39"/>
      <c r="AF958" s="39"/>
      <c r="AG958" s="39"/>
      <c r="AH958" s="35"/>
      <c r="AI958" s="35"/>
      <c r="AJ958" s="35"/>
      <c r="AK958" s="35"/>
      <c r="AL958" s="35"/>
      <c r="AM958" s="35"/>
      <c r="AN958" s="38"/>
      <c r="AO958" s="38"/>
      <c r="AP958" s="38"/>
      <c r="AQ958" s="36"/>
      <c r="AR958" s="36"/>
      <c r="AS958" s="36"/>
      <c r="AT958" s="36"/>
      <c r="AU958" s="36"/>
      <c r="AV958" s="36"/>
      <c r="AW958" s="36"/>
      <c r="AX958" s="36"/>
      <c r="AY958" s="36"/>
      <c r="AZ958" s="40"/>
      <c r="BA958" s="40"/>
      <c r="BB958" s="40"/>
      <c r="BC958" s="40"/>
      <c r="BD958" s="40"/>
      <c r="BE958" s="40"/>
      <c r="BF958" s="36"/>
      <c r="BG958" s="36"/>
      <c r="BH958" s="36"/>
      <c r="BJ958" s="41"/>
      <c r="BK958" s="41"/>
      <c r="BL958" s="35"/>
      <c r="BM958" s="35"/>
      <c r="BN958" s="35"/>
      <c r="BO958" s="35"/>
      <c r="BP958" s="35"/>
      <c r="BQ958" s="35"/>
      <c r="BR958" s="35"/>
      <c r="BS958" s="34"/>
      <c r="BT958" s="35"/>
      <c r="BU958" s="35"/>
      <c r="BV958" s="35"/>
      <c r="BW958" s="35"/>
      <c r="BX958" s="37"/>
      <c r="BY958" s="40"/>
      <c r="CA958" s="38"/>
      <c r="CB958" s="38"/>
      <c r="CC958" s="36"/>
      <c r="CD958" s="36"/>
      <c r="CE958" s="35"/>
      <c r="CF958" s="36"/>
      <c r="CG958" s="42"/>
      <c r="CH958" s="35"/>
      <c r="CI958" s="42"/>
      <c r="CJ958" s="42"/>
      <c r="CK958" s="43"/>
      <c r="CM958" s="39"/>
      <c r="CN958" s="35"/>
      <c r="CO958" s="42"/>
    </row>
    <row r="959" spans="1:93" ht="11.25" customHeight="1">
      <c r="A959" s="33"/>
      <c r="B959" s="34"/>
      <c r="F959" s="34"/>
      <c r="H959" s="34"/>
      <c r="I959" s="34"/>
      <c r="J959" s="35"/>
      <c r="K959" s="35"/>
      <c r="L959" s="34"/>
      <c r="M959" s="34"/>
      <c r="N959" s="35"/>
      <c r="O959" s="35"/>
      <c r="P959" s="35"/>
      <c r="Q959" s="34"/>
      <c r="R959" s="34"/>
      <c r="U959" s="36"/>
      <c r="V959" s="38"/>
      <c r="W959" s="36"/>
      <c r="X959" s="35"/>
      <c r="Y959" s="34"/>
      <c r="Z959" s="35"/>
      <c r="AA959" s="34"/>
      <c r="AB959" s="34"/>
      <c r="AC959" s="34"/>
      <c r="AD959" s="34"/>
      <c r="AE959" s="39"/>
      <c r="AF959" s="39"/>
      <c r="AG959" s="39"/>
      <c r="AH959" s="35"/>
      <c r="AI959" s="35"/>
      <c r="AJ959" s="35"/>
      <c r="AK959" s="35"/>
      <c r="AL959" s="35"/>
      <c r="AM959" s="35"/>
      <c r="AN959" s="38"/>
      <c r="AO959" s="38"/>
      <c r="AP959" s="38"/>
      <c r="AQ959" s="36"/>
      <c r="AR959" s="36"/>
      <c r="AS959" s="36"/>
      <c r="AT959" s="36"/>
      <c r="AU959" s="36"/>
      <c r="AV959" s="36"/>
      <c r="AW959" s="36"/>
      <c r="AX959" s="36"/>
      <c r="AY959" s="36"/>
      <c r="AZ959" s="40"/>
      <c r="BA959" s="40"/>
      <c r="BB959" s="40"/>
      <c r="BC959" s="40"/>
      <c r="BD959" s="40"/>
      <c r="BE959" s="40"/>
      <c r="BF959" s="36"/>
      <c r="BG959" s="36"/>
      <c r="BH959" s="36"/>
      <c r="BJ959" s="41"/>
      <c r="BK959" s="41"/>
      <c r="BL959" s="35"/>
      <c r="BM959" s="35"/>
      <c r="BN959" s="35"/>
      <c r="BO959" s="35"/>
      <c r="BP959" s="35"/>
      <c r="BQ959" s="35"/>
      <c r="BR959" s="35"/>
      <c r="BS959" s="34"/>
      <c r="BT959" s="35"/>
      <c r="BU959" s="35"/>
      <c r="BV959" s="35"/>
      <c r="BW959" s="35"/>
      <c r="BX959" s="37"/>
      <c r="BY959" s="40"/>
      <c r="CA959" s="38"/>
      <c r="CB959" s="38"/>
      <c r="CC959" s="36"/>
      <c r="CD959" s="36"/>
      <c r="CE959" s="35"/>
      <c r="CF959" s="36"/>
      <c r="CG959" s="42"/>
      <c r="CH959" s="35"/>
      <c r="CI959" s="42"/>
      <c r="CJ959" s="42"/>
      <c r="CK959" s="43"/>
      <c r="CM959" s="39"/>
      <c r="CN959" s="35"/>
      <c r="CO959" s="42"/>
    </row>
    <row r="960" spans="1:93" ht="11.25" customHeight="1">
      <c r="A960" s="33"/>
      <c r="B960" s="34"/>
      <c r="F960" s="34"/>
      <c r="H960" s="34"/>
      <c r="I960" s="34"/>
      <c r="J960" s="35"/>
      <c r="K960" s="35"/>
      <c r="L960" s="34"/>
      <c r="M960" s="34"/>
      <c r="N960" s="35"/>
      <c r="O960" s="35"/>
      <c r="P960" s="35"/>
      <c r="Q960" s="34"/>
      <c r="R960" s="34"/>
      <c r="U960" s="36"/>
      <c r="V960" s="38"/>
      <c r="W960" s="36"/>
      <c r="X960" s="35"/>
      <c r="Y960" s="34"/>
      <c r="Z960" s="35"/>
      <c r="AA960" s="34"/>
      <c r="AB960" s="34"/>
      <c r="AC960" s="34"/>
      <c r="AD960" s="34"/>
      <c r="AE960" s="39"/>
      <c r="AF960" s="39"/>
      <c r="AG960" s="39"/>
      <c r="AH960" s="35"/>
      <c r="AI960" s="35"/>
      <c r="AJ960" s="35"/>
      <c r="AK960" s="35"/>
      <c r="AL960" s="35"/>
      <c r="AM960" s="35"/>
      <c r="AN960" s="38"/>
      <c r="AO960" s="38"/>
      <c r="AP960" s="38"/>
      <c r="AQ960" s="36"/>
      <c r="AR960" s="36"/>
      <c r="AS960" s="36"/>
      <c r="AT960" s="36"/>
      <c r="AU960" s="36"/>
      <c r="AV960" s="36"/>
      <c r="AW960" s="36"/>
      <c r="AX960" s="36"/>
      <c r="AY960" s="36"/>
      <c r="AZ960" s="40"/>
      <c r="BA960" s="40"/>
      <c r="BB960" s="40"/>
      <c r="BC960" s="40"/>
      <c r="BD960" s="40"/>
      <c r="BE960" s="40"/>
      <c r="BF960" s="36"/>
      <c r="BG960" s="36"/>
      <c r="BH960" s="36"/>
      <c r="BJ960" s="41"/>
      <c r="BK960" s="41"/>
      <c r="BL960" s="35"/>
      <c r="BM960" s="35"/>
      <c r="BN960" s="35"/>
      <c r="BO960" s="35"/>
      <c r="BP960" s="35"/>
      <c r="BQ960" s="35"/>
      <c r="BR960" s="35"/>
      <c r="BS960" s="34"/>
      <c r="BT960" s="35"/>
      <c r="BU960" s="35"/>
      <c r="BV960" s="35"/>
      <c r="BW960" s="35"/>
      <c r="BX960" s="37"/>
      <c r="BY960" s="40"/>
      <c r="CA960" s="38"/>
      <c r="CB960" s="38"/>
      <c r="CC960" s="36"/>
      <c r="CD960" s="36"/>
      <c r="CE960" s="35"/>
      <c r="CF960" s="36"/>
      <c r="CG960" s="42"/>
      <c r="CH960" s="35"/>
      <c r="CI960" s="42"/>
      <c r="CJ960" s="42"/>
      <c r="CK960" s="43"/>
      <c r="CM960" s="39"/>
      <c r="CN960" s="35"/>
      <c r="CO960" s="42"/>
    </row>
    <row r="961" spans="1:93" ht="11.25" customHeight="1">
      <c r="A961" s="33"/>
      <c r="B961" s="34"/>
      <c r="F961" s="34"/>
      <c r="H961" s="34"/>
      <c r="I961" s="34"/>
      <c r="J961" s="35"/>
      <c r="K961" s="35"/>
      <c r="L961" s="34"/>
      <c r="M961" s="34"/>
      <c r="N961" s="35"/>
      <c r="O961" s="35"/>
      <c r="P961" s="35"/>
      <c r="Q961" s="34"/>
      <c r="R961" s="34"/>
      <c r="U961" s="36"/>
      <c r="V961" s="38"/>
      <c r="W961" s="36"/>
      <c r="X961" s="35"/>
      <c r="Y961" s="34"/>
      <c r="Z961" s="35"/>
      <c r="AA961" s="34"/>
      <c r="AB961" s="34"/>
      <c r="AC961" s="34"/>
      <c r="AD961" s="34"/>
      <c r="AE961" s="39"/>
      <c r="AF961" s="39"/>
      <c r="AG961" s="39"/>
      <c r="AH961" s="35"/>
      <c r="AI961" s="35"/>
      <c r="AJ961" s="35"/>
      <c r="AK961" s="35"/>
      <c r="AL961" s="35"/>
      <c r="AM961" s="35"/>
      <c r="AN961" s="38"/>
      <c r="AO961" s="38"/>
      <c r="AP961" s="38"/>
      <c r="AQ961" s="36"/>
      <c r="AR961" s="36"/>
      <c r="AS961" s="36"/>
      <c r="AT961" s="36"/>
      <c r="AU961" s="36"/>
      <c r="AV961" s="36"/>
      <c r="AW961" s="36"/>
      <c r="AX961" s="36"/>
      <c r="AY961" s="36"/>
      <c r="AZ961" s="40"/>
      <c r="BA961" s="40"/>
      <c r="BB961" s="40"/>
      <c r="BC961" s="40"/>
      <c r="BD961" s="40"/>
      <c r="BE961" s="40"/>
      <c r="BF961" s="36"/>
      <c r="BG961" s="36"/>
      <c r="BH961" s="36"/>
      <c r="BJ961" s="41"/>
      <c r="BK961" s="41"/>
      <c r="BL961" s="35"/>
      <c r="BM961" s="35"/>
      <c r="BN961" s="35"/>
      <c r="BO961" s="35"/>
      <c r="BP961" s="35"/>
      <c r="BQ961" s="35"/>
      <c r="BR961" s="35"/>
      <c r="BS961" s="34"/>
      <c r="BT961" s="35"/>
      <c r="BU961" s="35"/>
      <c r="BV961" s="35"/>
      <c r="BW961" s="35"/>
      <c r="BX961" s="37"/>
      <c r="BY961" s="40"/>
      <c r="CA961" s="38"/>
      <c r="CB961" s="38"/>
      <c r="CC961" s="36"/>
      <c r="CD961" s="36"/>
      <c r="CE961" s="35"/>
      <c r="CF961" s="36"/>
      <c r="CG961" s="42"/>
      <c r="CH961" s="35"/>
      <c r="CI961" s="42"/>
      <c r="CJ961" s="42"/>
      <c r="CK961" s="43"/>
      <c r="CM961" s="39"/>
      <c r="CN961" s="35"/>
      <c r="CO961" s="42"/>
    </row>
    <row r="962" spans="1:93" ht="11.25" customHeight="1">
      <c r="A962" s="33"/>
      <c r="B962" s="34"/>
      <c r="F962" s="34"/>
      <c r="H962" s="34"/>
      <c r="I962" s="34"/>
      <c r="J962" s="35"/>
      <c r="K962" s="35"/>
      <c r="L962" s="34"/>
      <c r="M962" s="34"/>
      <c r="N962" s="35"/>
      <c r="O962" s="35"/>
      <c r="P962" s="35"/>
      <c r="Q962" s="34"/>
      <c r="R962" s="34"/>
      <c r="U962" s="36"/>
      <c r="V962" s="38"/>
      <c r="W962" s="36"/>
      <c r="X962" s="35"/>
      <c r="Y962" s="34"/>
      <c r="Z962" s="35"/>
      <c r="AA962" s="34"/>
      <c r="AB962" s="34"/>
      <c r="AC962" s="34"/>
      <c r="AD962" s="34"/>
      <c r="AE962" s="39"/>
      <c r="AF962" s="39"/>
      <c r="AG962" s="39"/>
      <c r="AH962" s="35"/>
      <c r="AI962" s="35"/>
      <c r="AJ962" s="35"/>
      <c r="AK962" s="35"/>
      <c r="AL962" s="35"/>
      <c r="AM962" s="35"/>
      <c r="AN962" s="38"/>
      <c r="AO962" s="38"/>
      <c r="AP962" s="38"/>
      <c r="AQ962" s="36"/>
      <c r="AR962" s="36"/>
      <c r="AS962" s="36"/>
      <c r="AT962" s="36"/>
      <c r="AU962" s="36"/>
      <c r="AV962" s="36"/>
      <c r="AW962" s="36"/>
      <c r="AX962" s="36"/>
      <c r="AY962" s="36"/>
      <c r="AZ962" s="40"/>
      <c r="BA962" s="40"/>
      <c r="BB962" s="40"/>
      <c r="BC962" s="40"/>
      <c r="BD962" s="40"/>
      <c r="BE962" s="40"/>
      <c r="BF962" s="36"/>
      <c r="BG962" s="36"/>
      <c r="BH962" s="36"/>
      <c r="BJ962" s="41"/>
      <c r="BK962" s="41"/>
      <c r="BL962" s="35"/>
      <c r="BM962" s="35"/>
      <c r="BN962" s="35"/>
      <c r="BO962" s="35"/>
      <c r="BP962" s="35"/>
      <c r="BQ962" s="35"/>
      <c r="BR962" s="35"/>
      <c r="BS962" s="34"/>
      <c r="BT962" s="35"/>
      <c r="BU962" s="35"/>
      <c r="BV962" s="35"/>
      <c r="BW962" s="35"/>
      <c r="BX962" s="37"/>
      <c r="BY962" s="40"/>
      <c r="CA962" s="38"/>
      <c r="CB962" s="38"/>
      <c r="CC962" s="36"/>
      <c r="CD962" s="36"/>
      <c r="CE962" s="35"/>
      <c r="CF962" s="36"/>
      <c r="CG962" s="42"/>
      <c r="CH962" s="35"/>
      <c r="CI962" s="42"/>
      <c r="CJ962" s="42"/>
      <c r="CK962" s="43"/>
      <c r="CM962" s="39"/>
      <c r="CN962" s="35"/>
      <c r="CO962" s="42"/>
    </row>
    <row r="963" spans="1:93" ht="11.25" customHeight="1">
      <c r="A963" s="33"/>
      <c r="B963" s="34"/>
      <c r="F963" s="34"/>
      <c r="H963" s="34"/>
      <c r="I963" s="34"/>
      <c r="J963" s="35"/>
      <c r="K963" s="35"/>
      <c r="L963" s="34"/>
      <c r="M963" s="34"/>
      <c r="N963" s="35"/>
      <c r="O963" s="35"/>
      <c r="P963" s="35"/>
      <c r="Q963" s="34"/>
      <c r="R963" s="34"/>
      <c r="U963" s="36"/>
      <c r="V963" s="38"/>
      <c r="W963" s="36"/>
      <c r="X963" s="35"/>
      <c r="Y963" s="34"/>
      <c r="Z963" s="35"/>
      <c r="AA963" s="34"/>
      <c r="AB963" s="34"/>
      <c r="AC963" s="34"/>
      <c r="AD963" s="34"/>
      <c r="AE963" s="39"/>
      <c r="AF963" s="39"/>
      <c r="AG963" s="39"/>
      <c r="AH963" s="35"/>
      <c r="AI963" s="35"/>
      <c r="AJ963" s="35"/>
      <c r="AK963" s="35"/>
      <c r="AL963" s="35"/>
      <c r="AM963" s="35"/>
      <c r="AN963" s="38"/>
      <c r="AO963" s="38"/>
      <c r="AP963" s="38"/>
      <c r="AQ963" s="36"/>
      <c r="AR963" s="36"/>
      <c r="AS963" s="36"/>
      <c r="AT963" s="36"/>
      <c r="AU963" s="36"/>
      <c r="AV963" s="36"/>
      <c r="AW963" s="36"/>
      <c r="AX963" s="36"/>
      <c r="AY963" s="36"/>
      <c r="AZ963" s="40"/>
      <c r="BA963" s="40"/>
      <c r="BB963" s="40"/>
      <c r="BC963" s="40"/>
      <c r="BD963" s="40"/>
      <c r="BE963" s="40"/>
      <c r="BF963" s="36"/>
      <c r="BG963" s="36"/>
      <c r="BH963" s="36"/>
      <c r="BJ963" s="41"/>
      <c r="BK963" s="41"/>
      <c r="BL963" s="35"/>
      <c r="BM963" s="35"/>
      <c r="BN963" s="35"/>
      <c r="BO963" s="35"/>
      <c r="BP963" s="35"/>
      <c r="BQ963" s="35"/>
      <c r="BR963" s="35"/>
      <c r="BS963" s="34"/>
      <c r="BT963" s="35"/>
      <c r="BU963" s="35"/>
      <c r="BV963" s="35"/>
      <c r="BW963" s="35"/>
      <c r="BX963" s="37"/>
      <c r="BY963" s="40"/>
      <c r="CA963" s="38"/>
      <c r="CB963" s="38"/>
      <c r="CC963" s="36"/>
      <c r="CD963" s="36"/>
      <c r="CE963" s="35"/>
      <c r="CF963" s="36"/>
      <c r="CG963" s="42"/>
      <c r="CH963" s="35"/>
      <c r="CI963" s="42"/>
      <c r="CJ963" s="42"/>
      <c r="CK963" s="43"/>
      <c r="CM963" s="39"/>
      <c r="CN963" s="35"/>
      <c r="CO963" s="42"/>
    </row>
    <row r="964" spans="1:93" ht="11.25" customHeight="1">
      <c r="A964" s="33"/>
      <c r="B964" s="34"/>
      <c r="F964" s="34"/>
      <c r="H964" s="34"/>
      <c r="I964" s="34"/>
      <c r="J964" s="35"/>
      <c r="K964" s="35"/>
      <c r="L964" s="34"/>
      <c r="M964" s="34"/>
      <c r="N964" s="35"/>
      <c r="O964" s="35"/>
      <c r="P964" s="35"/>
      <c r="Q964" s="34"/>
      <c r="R964" s="34"/>
      <c r="U964" s="36"/>
      <c r="V964" s="38"/>
      <c r="W964" s="36"/>
      <c r="X964" s="35"/>
      <c r="Y964" s="34"/>
      <c r="Z964" s="35"/>
      <c r="AA964" s="34"/>
      <c r="AB964" s="34"/>
      <c r="AC964" s="34"/>
      <c r="AD964" s="34"/>
      <c r="AE964" s="39"/>
      <c r="AF964" s="39"/>
      <c r="AG964" s="39"/>
      <c r="AH964" s="35"/>
      <c r="AI964" s="35"/>
      <c r="AJ964" s="35"/>
      <c r="AK964" s="35"/>
      <c r="AL964" s="35"/>
      <c r="AM964" s="35"/>
      <c r="AN964" s="38"/>
      <c r="AO964" s="38"/>
      <c r="AP964" s="38"/>
      <c r="AQ964" s="36"/>
      <c r="AR964" s="36"/>
      <c r="AS964" s="36"/>
      <c r="AT964" s="36"/>
      <c r="AU964" s="36"/>
      <c r="AV964" s="36"/>
      <c r="AW964" s="36"/>
      <c r="AX964" s="36"/>
      <c r="AY964" s="36"/>
      <c r="AZ964" s="40"/>
      <c r="BA964" s="40"/>
      <c r="BB964" s="40"/>
      <c r="BC964" s="40"/>
      <c r="BD964" s="40"/>
      <c r="BE964" s="40"/>
      <c r="BF964" s="36"/>
      <c r="BG964" s="36"/>
      <c r="BH964" s="36"/>
      <c r="BJ964" s="41"/>
      <c r="BK964" s="41"/>
      <c r="BL964" s="35"/>
      <c r="BM964" s="35"/>
      <c r="BN964" s="35"/>
      <c r="BO964" s="35"/>
      <c r="BP964" s="35"/>
      <c r="BQ964" s="35"/>
      <c r="BR964" s="35"/>
      <c r="BS964" s="34"/>
      <c r="BT964" s="35"/>
      <c r="BU964" s="35"/>
      <c r="BV964" s="35"/>
      <c r="BW964" s="35"/>
      <c r="BX964" s="37"/>
      <c r="BY964" s="40"/>
      <c r="CA964" s="38"/>
      <c r="CB964" s="38"/>
      <c r="CC964" s="36"/>
      <c r="CD964" s="36"/>
      <c r="CE964" s="35"/>
      <c r="CF964" s="36"/>
      <c r="CG964" s="42"/>
      <c r="CH964" s="35"/>
      <c r="CI964" s="42"/>
      <c r="CJ964" s="42"/>
      <c r="CK964" s="43"/>
      <c r="CM964" s="39"/>
      <c r="CN964" s="35"/>
      <c r="CO964" s="42"/>
    </row>
    <row r="965" spans="1:93" ht="11.25" customHeight="1">
      <c r="A965" s="33"/>
      <c r="B965" s="34"/>
      <c r="F965" s="34"/>
      <c r="H965" s="34"/>
      <c r="I965" s="34"/>
      <c r="J965" s="35"/>
      <c r="K965" s="35"/>
      <c r="L965" s="34"/>
      <c r="M965" s="34"/>
      <c r="N965" s="35"/>
      <c r="O965" s="35"/>
      <c r="P965" s="35"/>
      <c r="Q965" s="34"/>
      <c r="R965" s="34"/>
      <c r="U965" s="36"/>
      <c r="V965" s="38"/>
      <c r="W965" s="36"/>
      <c r="X965" s="35"/>
      <c r="Y965" s="34"/>
      <c r="Z965" s="35"/>
      <c r="AA965" s="34"/>
      <c r="AB965" s="34"/>
      <c r="AC965" s="34"/>
      <c r="AD965" s="34"/>
      <c r="AE965" s="39"/>
      <c r="AF965" s="39"/>
      <c r="AG965" s="39"/>
      <c r="AH965" s="35"/>
      <c r="AI965" s="35"/>
      <c r="AJ965" s="35"/>
      <c r="AK965" s="35"/>
      <c r="AL965" s="35"/>
      <c r="AM965" s="35"/>
      <c r="AN965" s="38"/>
      <c r="AO965" s="38"/>
      <c r="AP965" s="38"/>
      <c r="AQ965" s="36"/>
      <c r="AR965" s="36"/>
      <c r="AS965" s="36"/>
      <c r="AT965" s="36"/>
      <c r="AU965" s="36"/>
      <c r="AV965" s="36"/>
      <c r="AW965" s="36"/>
      <c r="AX965" s="36"/>
      <c r="AY965" s="36"/>
      <c r="AZ965" s="40"/>
      <c r="BA965" s="40"/>
      <c r="BB965" s="40"/>
      <c r="BC965" s="40"/>
      <c r="BD965" s="40"/>
      <c r="BE965" s="40"/>
      <c r="BF965" s="36"/>
      <c r="BG965" s="36"/>
      <c r="BH965" s="36"/>
      <c r="BJ965" s="41"/>
      <c r="BK965" s="41"/>
      <c r="BL965" s="35"/>
      <c r="BM965" s="35"/>
      <c r="BN965" s="35"/>
      <c r="BO965" s="35"/>
      <c r="BP965" s="35"/>
      <c r="BQ965" s="35"/>
      <c r="BR965" s="35"/>
      <c r="BS965" s="34"/>
      <c r="BT965" s="35"/>
      <c r="BU965" s="35"/>
      <c r="BV965" s="35"/>
      <c r="BW965" s="35"/>
      <c r="BX965" s="37"/>
      <c r="BY965" s="40"/>
      <c r="CA965" s="38"/>
      <c r="CB965" s="38"/>
      <c r="CC965" s="36"/>
      <c r="CD965" s="36"/>
      <c r="CE965" s="35"/>
      <c r="CF965" s="36"/>
      <c r="CG965" s="42"/>
      <c r="CH965" s="35"/>
      <c r="CI965" s="42"/>
      <c r="CJ965" s="42"/>
      <c r="CK965" s="43"/>
      <c r="CM965" s="39"/>
      <c r="CN965" s="35"/>
      <c r="CO965" s="42"/>
    </row>
    <row r="966" spans="1:93" ht="11.25" customHeight="1">
      <c r="A966" s="33"/>
      <c r="B966" s="34"/>
      <c r="F966" s="34"/>
      <c r="H966" s="34"/>
      <c r="I966" s="34"/>
      <c r="J966" s="35"/>
      <c r="K966" s="35"/>
      <c r="L966" s="34"/>
      <c r="M966" s="34"/>
      <c r="N966" s="35"/>
      <c r="O966" s="35"/>
      <c r="P966" s="35"/>
      <c r="Q966" s="34"/>
      <c r="R966" s="34"/>
      <c r="U966" s="36"/>
      <c r="V966" s="38"/>
      <c r="W966" s="36"/>
      <c r="X966" s="35"/>
      <c r="Y966" s="34"/>
      <c r="Z966" s="35"/>
      <c r="AA966" s="34"/>
      <c r="AB966" s="34"/>
      <c r="AC966" s="34"/>
      <c r="AD966" s="34"/>
      <c r="AE966" s="39"/>
      <c r="AF966" s="39"/>
      <c r="AG966" s="39"/>
      <c r="AH966" s="35"/>
      <c r="AI966" s="35"/>
      <c r="AJ966" s="35"/>
      <c r="AK966" s="35"/>
      <c r="AL966" s="35"/>
      <c r="AM966" s="35"/>
      <c r="AN966" s="38"/>
      <c r="AO966" s="38"/>
      <c r="AP966" s="38"/>
      <c r="AQ966" s="36"/>
      <c r="AR966" s="36"/>
      <c r="AS966" s="36"/>
      <c r="AT966" s="36"/>
      <c r="AU966" s="36"/>
      <c r="AV966" s="36"/>
      <c r="AW966" s="36"/>
      <c r="AX966" s="36"/>
      <c r="AY966" s="36"/>
      <c r="AZ966" s="40"/>
      <c r="BA966" s="40"/>
      <c r="BB966" s="40"/>
      <c r="BC966" s="40"/>
      <c r="BD966" s="40"/>
      <c r="BE966" s="40"/>
      <c r="BF966" s="36"/>
      <c r="BG966" s="36"/>
      <c r="BH966" s="36"/>
      <c r="BJ966" s="41"/>
      <c r="BK966" s="41"/>
      <c r="BL966" s="35"/>
      <c r="BM966" s="35"/>
      <c r="BN966" s="35"/>
      <c r="BO966" s="35"/>
      <c r="BP966" s="35"/>
      <c r="BQ966" s="35"/>
      <c r="BR966" s="35"/>
      <c r="BS966" s="34"/>
      <c r="BT966" s="35"/>
      <c r="BU966" s="35"/>
      <c r="BV966" s="35"/>
      <c r="BW966" s="35"/>
      <c r="BX966" s="37"/>
      <c r="BY966" s="40"/>
      <c r="CA966" s="38"/>
      <c r="CB966" s="38"/>
      <c r="CC966" s="36"/>
      <c r="CD966" s="36"/>
      <c r="CE966" s="35"/>
      <c r="CF966" s="36"/>
      <c r="CG966" s="42"/>
      <c r="CH966" s="35"/>
      <c r="CI966" s="42"/>
      <c r="CJ966" s="42"/>
      <c r="CK966" s="43"/>
      <c r="CM966" s="39"/>
      <c r="CN966" s="35"/>
      <c r="CO966" s="42"/>
    </row>
    <row r="967" spans="1:93" ht="11.25" customHeight="1">
      <c r="A967" s="33"/>
      <c r="B967" s="34"/>
      <c r="F967" s="34"/>
      <c r="H967" s="34"/>
      <c r="I967" s="34"/>
      <c r="J967" s="35"/>
      <c r="K967" s="35"/>
      <c r="L967" s="34"/>
      <c r="M967" s="34"/>
      <c r="N967" s="35"/>
      <c r="O967" s="35"/>
      <c r="P967" s="35"/>
      <c r="Q967" s="34"/>
      <c r="R967" s="34"/>
      <c r="U967" s="36"/>
      <c r="V967" s="38"/>
      <c r="W967" s="36"/>
      <c r="X967" s="35"/>
      <c r="Y967" s="34"/>
      <c r="Z967" s="35"/>
      <c r="AA967" s="34"/>
      <c r="AB967" s="34"/>
      <c r="AC967" s="34"/>
      <c r="AD967" s="34"/>
      <c r="AE967" s="39"/>
      <c r="AF967" s="39"/>
      <c r="AG967" s="39"/>
      <c r="AH967" s="35"/>
      <c r="AI967" s="35"/>
      <c r="AJ967" s="35"/>
      <c r="AK967" s="35"/>
      <c r="AL967" s="35"/>
      <c r="AM967" s="35"/>
      <c r="AN967" s="38"/>
      <c r="AO967" s="38"/>
      <c r="AP967" s="38"/>
      <c r="AQ967" s="36"/>
      <c r="AR967" s="36"/>
      <c r="AS967" s="36"/>
      <c r="AT967" s="36"/>
      <c r="AU967" s="36"/>
      <c r="AV967" s="36"/>
      <c r="AW967" s="36"/>
      <c r="AX967" s="36"/>
      <c r="AY967" s="36"/>
      <c r="AZ967" s="40"/>
      <c r="BA967" s="40"/>
      <c r="BB967" s="40"/>
      <c r="BC967" s="40"/>
      <c r="BD967" s="40"/>
      <c r="BE967" s="40"/>
      <c r="BF967" s="36"/>
      <c r="BG967" s="36"/>
      <c r="BH967" s="36"/>
      <c r="BJ967" s="41"/>
      <c r="BK967" s="41"/>
      <c r="BL967" s="35"/>
      <c r="BM967" s="35"/>
      <c r="BN967" s="35"/>
      <c r="BO967" s="35"/>
      <c r="BP967" s="35"/>
      <c r="BQ967" s="35"/>
      <c r="BR967" s="35"/>
      <c r="BS967" s="34"/>
      <c r="BT967" s="35"/>
      <c r="BU967" s="35"/>
      <c r="BV967" s="35"/>
      <c r="BW967" s="35"/>
      <c r="BX967" s="37"/>
      <c r="BY967" s="40"/>
      <c r="CA967" s="38"/>
      <c r="CB967" s="38"/>
      <c r="CC967" s="36"/>
      <c r="CD967" s="36"/>
      <c r="CE967" s="35"/>
      <c r="CF967" s="36"/>
      <c r="CG967" s="42"/>
      <c r="CH967" s="35"/>
      <c r="CI967" s="42"/>
      <c r="CJ967" s="42"/>
      <c r="CK967" s="43"/>
      <c r="CM967" s="39"/>
      <c r="CN967" s="35"/>
      <c r="CO967" s="42"/>
    </row>
    <row r="968" spans="1:93" ht="11.25" customHeight="1">
      <c r="A968" s="33"/>
      <c r="B968" s="34"/>
      <c r="F968" s="34"/>
      <c r="H968" s="34"/>
      <c r="I968" s="34"/>
      <c r="J968" s="35"/>
      <c r="K968" s="35"/>
      <c r="L968" s="34"/>
      <c r="M968" s="34"/>
      <c r="N968" s="35"/>
      <c r="O968" s="35"/>
      <c r="P968" s="35"/>
      <c r="Q968" s="34"/>
      <c r="R968" s="34"/>
      <c r="U968" s="36"/>
      <c r="V968" s="38"/>
      <c r="W968" s="36"/>
      <c r="X968" s="35"/>
      <c r="Y968" s="34"/>
      <c r="Z968" s="35"/>
      <c r="AA968" s="34"/>
      <c r="AB968" s="34"/>
      <c r="AC968" s="34"/>
      <c r="AD968" s="34"/>
      <c r="AE968" s="39"/>
      <c r="AF968" s="39"/>
      <c r="AG968" s="39"/>
      <c r="AH968" s="35"/>
      <c r="AI968" s="35"/>
      <c r="AJ968" s="35"/>
      <c r="AK968" s="35"/>
      <c r="AL968" s="35"/>
      <c r="AM968" s="35"/>
      <c r="AN968" s="38"/>
      <c r="AO968" s="38"/>
      <c r="AP968" s="38"/>
      <c r="AQ968" s="36"/>
      <c r="AR968" s="36"/>
      <c r="AS968" s="36"/>
      <c r="AT968" s="36"/>
      <c r="AU968" s="36"/>
      <c r="AV968" s="36"/>
      <c r="AW968" s="36"/>
      <c r="AX968" s="36"/>
      <c r="AY968" s="36"/>
      <c r="AZ968" s="40"/>
      <c r="BA968" s="40"/>
      <c r="BB968" s="40"/>
      <c r="BC968" s="40"/>
      <c r="BD968" s="40"/>
      <c r="BE968" s="40"/>
      <c r="BF968" s="36"/>
      <c r="BG968" s="36"/>
      <c r="BH968" s="36"/>
      <c r="BJ968" s="41"/>
      <c r="BK968" s="41"/>
      <c r="BL968" s="35"/>
      <c r="BM968" s="35"/>
      <c r="BN968" s="35"/>
      <c r="BO968" s="35"/>
      <c r="BP968" s="35"/>
      <c r="BQ968" s="35"/>
      <c r="BR968" s="35"/>
      <c r="BS968" s="34"/>
      <c r="BT968" s="35"/>
      <c r="BU968" s="35"/>
      <c r="BV968" s="35"/>
      <c r="BW968" s="35"/>
      <c r="BX968" s="37"/>
      <c r="BY968" s="40"/>
      <c r="CA968" s="38"/>
      <c r="CB968" s="38"/>
      <c r="CC968" s="36"/>
      <c r="CD968" s="36"/>
      <c r="CE968" s="35"/>
      <c r="CF968" s="36"/>
      <c r="CG968" s="42"/>
      <c r="CH968" s="35"/>
      <c r="CI968" s="42"/>
      <c r="CJ968" s="42"/>
      <c r="CK968" s="43"/>
      <c r="CM968" s="39"/>
      <c r="CN968" s="35"/>
      <c r="CO968" s="42"/>
    </row>
    <row r="969" spans="1:93" ht="11.25" customHeight="1">
      <c r="A969" s="33"/>
      <c r="B969" s="34"/>
      <c r="F969" s="34"/>
      <c r="H969" s="34"/>
      <c r="I969" s="34"/>
      <c r="J969" s="35"/>
      <c r="K969" s="35"/>
      <c r="L969" s="34"/>
      <c r="M969" s="34"/>
      <c r="N969" s="35"/>
      <c r="O969" s="35"/>
      <c r="P969" s="35"/>
      <c r="Q969" s="34"/>
      <c r="R969" s="34"/>
      <c r="U969" s="36"/>
      <c r="V969" s="38"/>
      <c r="W969" s="36"/>
      <c r="X969" s="35"/>
      <c r="Y969" s="34"/>
      <c r="Z969" s="35"/>
      <c r="AA969" s="34"/>
      <c r="AB969" s="34"/>
      <c r="AC969" s="34"/>
      <c r="AD969" s="34"/>
      <c r="AE969" s="39"/>
      <c r="AF969" s="39"/>
      <c r="AG969" s="39"/>
      <c r="AH969" s="35"/>
      <c r="AI969" s="35"/>
      <c r="AJ969" s="35"/>
      <c r="AK969" s="35"/>
      <c r="AL969" s="35"/>
      <c r="AM969" s="35"/>
      <c r="AN969" s="38"/>
      <c r="AO969" s="38"/>
      <c r="AP969" s="38"/>
      <c r="AQ969" s="36"/>
      <c r="AR969" s="36"/>
      <c r="AS969" s="36"/>
      <c r="AT969" s="36"/>
      <c r="AU969" s="36"/>
      <c r="AV969" s="36"/>
      <c r="AW969" s="36"/>
      <c r="AX969" s="36"/>
      <c r="AY969" s="36"/>
      <c r="AZ969" s="40"/>
      <c r="BA969" s="40"/>
      <c r="BB969" s="40"/>
      <c r="BC969" s="40"/>
      <c r="BD969" s="40"/>
      <c r="BE969" s="40"/>
      <c r="BF969" s="36"/>
      <c r="BG969" s="36"/>
      <c r="BH969" s="36"/>
      <c r="BJ969" s="41"/>
      <c r="BK969" s="41"/>
      <c r="BL969" s="35"/>
      <c r="BM969" s="35"/>
      <c r="BN969" s="35"/>
      <c r="BO969" s="35"/>
      <c r="BP969" s="35"/>
      <c r="BQ969" s="35"/>
      <c r="BR969" s="35"/>
      <c r="BS969" s="34"/>
      <c r="BT969" s="35"/>
      <c r="BU969" s="35"/>
      <c r="BV969" s="35"/>
      <c r="BW969" s="35"/>
      <c r="BX969" s="37"/>
      <c r="BY969" s="40"/>
      <c r="CA969" s="38"/>
      <c r="CB969" s="38"/>
      <c r="CC969" s="36"/>
      <c r="CD969" s="36"/>
      <c r="CE969" s="35"/>
      <c r="CF969" s="36"/>
      <c r="CG969" s="42"/>
      <c r="CH969" s="35"/>
      <c r="CI969" s="42"/>
      <c r="CJ969" s="42"/>
      <c r="CK969" s="43"/>
      <c r="CM969" s="39"/>
      <c r="CN969" s="35"/>
      <c r="CO969" s="42"/>
    </row>
    <row r="970" spans="1:93" ht="11.25" customHeight="1">
      <c r="A970" s="33"/>
      <c r="B970" s="34"/>
      <c r="F970" s="34"/>
      <c r="H970" s="34"/>
      <c r="I970" s="34"/>
      <c r="J970" s="35"/>
      <c r="K970" s="35"/>
      <c r="L970" s="34"/>
      <c r="M970" s="34"/>
      <c r="N970" s="35"/>
      <c r="O970" s="35"/>
      <c r="P970" s="35"/>
      <c r="Q970" s="34"/>
      <c r="R970" s="34"/>
      <c r="U970" s="36"/>
      <c r="V970" s="38"/>
      <c r="W970" s="36"/>
      <c r="X970" s="35"/>
      <c r="Y970" s="34"/>
      <c r="Z970" s="35"/>
      <c r="AA970" s="34"/>
      <c r="AB970" s="34"/>
      <c r="AC970" s="34"/>
      <c r="AD970" s="34"/>
      <c r="AE970" s="39"/>
      <c r="AF970" s="39"/>
      <c r="AG970" s="39"/>
      <c r="AH970" s="35"/>
      <c r="AI970" s="35"/>
      <c r="AJ970" s="35"/>
      <c r="AK970" s="35"/>
      <c r="AL970" s="35"/>
      <c r="AM970" s="35"/>
      <c r="AN970" s="38"/>
      <c r="AO970" s="38"/>
      <c r="AP970" s="38"/>
      <c r="AQ970" s="36"/>
      <c r="AR970" s="36"/>
      <c r="AS970" s="36"/>
      <c r="AT970" s="36"/>
      <c r="AU970" s="36"/>
      <c r="AV970" s="36"/>
      <c r="AW970" s="36"/>
      <c r="AX970" s="36"/>
      <c r="AY970" s="36"/>
      <c r="AZ970" s="40"/>
      <c r="BA970" s="40"/>
      <c r="BB970" s="40"/>
      <c r="BC970" s="40"/>
      <c r="BD970" s="40"/>
      <c r="BE970" s="40"/>
      <c r="BF970" s="36"/>
      <c r="BG970" s="36"/>
      <c r="BH970" s="36"/>
      <c r="BJ970" s="41"/>
      <c r="BK970" s="41"/>
      <c r="BL970" s="35"/>
      <c r="BM970" s="35"/>
      <c r="BN970" s="35"/>
      <c r="BO970" s="35"/>
      <c r="BP970" s="35"/>
      <c r="BQ970" s="35"/>
      <c r="BR970" s="35"/>
      <c r="BS970" s="34"/>
      <c r="BT970" s="35"/>
      <c r="BU970" s="35"/>
      <c r="BV970" s="35"/>
      <c r="BW970" s="35"/>
      <c r="BX970" s="37"/>
      <c r="BY970" s="40"/>
      <c r="CA970" s="38"/>
      <c r="CB970" s="38"/>
      <c r="CC970" s="36"/>
      <c r="CD970" s="36"/>
      <c r="CE970" s="35"/>
      <c r="CF970" s="36"/>
      <c r="CG970" s="42"/>
      <c r="CH970" s="35"/>
      <c r="CI970" s="42"/>
      <c r="CJ970" s="42"/>
      <c r="CK970" s="43"/>
      <c r="CM970" s="39"/>
      <c r="CN970" s="35"/>
      <c r="CO970" s="42"/>
    </row>
    <row r="971" spans="1:93" ht="11.25" customHeight="1">
      <c r="A971" s="33"/>
      <c r="B971" s="34"/>
      <c r="F971" s="34"/>
      <c r="H971" s="34"/>
      <c r="I971" s="34"/>
      <c r="J971" s="35"/>
      <c r="K971" s="35"/>
      <c r="L971" s="34"/>
      <c r="M971" s="34"/>
      <c r="N971" s="35"/>
      <c r="O971" s="35"/>
      <c r="P971" s="35"/>
      <c r="Q971" s="34"/>
      <c r="R971" s="34"/>
      <c r="U971" s="36"/>
      <c r="V971" s="38"/>
      <c r="W971" s="36"/>
      <c r="X971" s="35"/>
      <c r="Y971" s="34"/>
      <c r="Z971" s="35"/>
      <c r="AA971" s="34"/>
      <c r="AB971" s="34"/>
      <c r="AC971" s="34"/>
      <c r="AD971" s="34"/>
      <c r="AE971" s="39"/>
      <c r="AF971" s="39"/>
      <c r="AG971" s="39"/>
      <c r="AH971" s="35"/>
      <c r="AI971" s="35"/>
      <c r="AJ971" s="35"/>
      <c r="AK971" s="35"/>
      <c r="AL971" s="35"/>
      <c r="AM971" s="35"/>
      <c r="AN971" s="38"/>
      <c r="AO971" s="38"/>
      <c r="AP971" s="38"/>
      <c r="AQ971" s="36"/>
      <c r="AR971" s="36"/>
      <c r="AS971" s="36"/>
      <c r="AT971" s="36"/>
      <c r="AU971" s="36"/>
      <c r="AV971" s="36"/>
      <c r="AW971" s="36"/>
      <c r="AX971" s="36"/>
      <c r="AY971" s="36"/>
      <c r="AZ971" s="40"/>
      <c r="BA971" s="40"/>
      <c r="BB971" s="40"/>
      <c r="BC971" s="40"/>
      <c r="BD971" s="40"/>
      <c r="BE971" s="40"/>
      <c r="BF971" s="36"/>
      <c r="BG971" s="36"/>
      <c r="BH971" s="36"/>
      <c r="BJ971" s="41"/>
      <c r="BK971" s="41"/>
      <c r="BL971" s="35"/>
      <c r="BM971" s="35"/>
      <c r="BN971" s="35"/>
      <c r="BO971" s="35"/>
      <c r="BP971" s="35"/>
      <c r="BQ971" s="35"/>
      <c r="BR971" s="35"/>
      <c r="BS971" s="34"/>
      <c r="BT971" s="35"/>
      <c r="BU971" s="35"/>
      <c r="BV971" s="35"/>
      <c r="BW971" s="35"/>
      <c r="BX971" s="37"/>
      <c r="BY971" s="40"/>
      <c r="CA971" s="38"/>
      <c r="CB971" s="38"/>
      <c r="CC971" s="36"/>
      <c r="CD971" s="36"/>
      <c r="CE971" s="35"/>
      <c r="CF971" s="36"/>
      <c r="CG971" s="42"/>
      <c r="CH971" s="35"/>
      <c r="CI971" s="42"/>
      <c r="CJ971" s="42"/>
      <c r="CK971" s="43"/>
      <c r="CM971" s="39"/>
      <c r="CN971" s="35"/>
      <c r="CO971" s="42"/>
    </row>
    <row r="972" spans="1:93" ht="11.25" customHeight="1">
      <c r="A972" s="33"/>
      <c r="B972" s="34"/>
      <c r="F972" s="34"/>
      <c r="H972" s="34"/>
      <c r="I972" s="34"/>
      <c r="J972" s="35"/>
      <c r="K972" s="35"/>
      <c r="L972" s="34"/>
      <c r="M972" s="34"/>
      <c r="N972" s="35"/>
      <c r="O972" s="35"/>
      <c r="P972" s="35"/>
      <c r="Q972" s="34"/>
      <c r="R972" s="34"/>
      <c r="U972" s="36"/>
      <c r="V972" s="38"/>
      <c r="W972" s="36"/>
      <c r="X972" s="35"/>
      <c r="Y972" s="34"/>
      <c r="Z972" s="35"/>
      <c r="AA972" s="34"/>
      <c r="AB972" s="34"/>
      <c r="AC972" s="34"/>
      <c r="AD972" s="34"/>
      <c r="AE972" s="39"/>
      <c r="AF972" s="39"/>
      <c r="AG972" s="39"/>
      <c r="AH972" s="35"/>
      <c r="AI972" s="35"/>
      <c r="AJ972" s="35"/>
      <c r="AK972" s="35"/>
      <c r="AL972" s="35"/>
      <c r="AM972" s="35"/>
      <c r="AN972" s="38"/>
      <c r="AO972" s="38"/>
      <c r="AP972" s="38"/>
      <c r="AQ972" s="36"/>
      <c r="AR972" s="36"/>
      <c r="AS972" s="36"/>
      <c r="AT972" s="36"/>
      <c r="AU972" s="36"/>
      <c r="AV972" s="36"/>
      <c r="AW972" s="36"/>
      <c r="AX972" s="36"/>
      <c r="AY972" s="36"/>
      <c r="AZ972" s="40"/>
      <c r="BA972" s="40"/>
      <c r="BB972" s="40"/>
      <c r="BC972" s="40"/>
      <c r="BD972" s="40"/>
      <c r="BE972" s="40"/>
      <c r="BF972" s="36"/>
      <c r="BG972" s="36"/>
      <c r="BH972" s="36"/>
      <c r="BJ972" s="41"/>
      <c r="BK972" s="41"/>
      <c r="BL972" s="35"/>
      <c r="BM972" s="35"/>
      <c r="BN972" s="35"/>
      <c r="BO972" s="35"/>
      <c r="BP972" s="35"/>
      <c r="BQ972" s="35"/>
      <c r="BR972" s="35"/>
      <c r="BS972" s="34"/>
      <c r="BT972" s="35"/>
      <c r="BU972" s="35"/>
      <c r="BV972" s="35"/>
      <c r="BW972" s="35"/>
      <c r="BX972" s="37"/>
      <c r="BY972" s="40"/>
      <c r="CA972" s="38"/>
      <c r="CB972" s="38"/>
      <c r="CC972" s="36"/>
      <c r="CD972" s="36"/>
      <c r="CE972" s="35"/>
      <c r="CF972" s="36"/>
      <c r="CG972" s="42"/>
      <c r="CH972" s="35"/>
      <c r="CI972" s="42"/>
      <c r="CJ972" s="42"/>
      <c r="CK972" s="43"/>
      <c r="CM972" s="39"/>
      <c r="CN972" s="35"/>
      <c r="CO972" s="42"/>
    </row>
    <row r="973" spans="1:93" ht="11.25" customHeight="1">
      <c r="A973" s="33"/>
      <c r="B973" s="34"/>
      <c r="F973" s="34"/>
      <c r="H973" s="34"/>
      <c r="I973" s="34"/>
      <c r="J973" s="35"/>
      <c r="K973" s="35"/>
      <c r="L973" s="34"/>
      <c r="M973" s="34"/>
      <c r="N973" s="35"/>
      <c r="O973" s="35"/>
      <c r="P973" s="35"/>
      <c r="Q973" s="34"/>
      <c r="R973" s="34"/>
      <c r="U973" s="36"/>
      <c r="V973" s="38"/>
      <c r="W973" s="36"/>
      <c r="X973" s="35"/>
      <c r="Y973" s="34"/>
      <c r="Z973" s="35"/>
      <c r="AA973" s="34"/>
      <c r="AB973" s="34"/>
      <c r="AC973" s="34"/>
      <c r="AD973" s="34"/>
      <c r="AE973" s="39"/>
      <c r="AF973" s="39"/>
      <c r="AG973" s="39"/>
      <c r="AH973" s="35"/>
      <c r="AI973" s="35"/>
      <c r="AJ973" s="35"/>
      <c r="AK973" s="35"/>
      <c r="AL973" s="35"/>
      <c r="AM973" s="35"/>
      <c r="AN973" s="38"/>
      <c r="AO973" s="38"/>
      <c r="AP973" s="38"/>
      <c r="AQ973" s="36"/>
      <c r="AR973" s="36"/>
      <c r="AS973" s="36"/>
      <c r="AT973" s="36"/>
      <c r="AU973" s="36"/>
      <c r="AV973" s="36"/>
      <c r="AW973" s="36"/>
      <c r="AX973" s="36"/>
      <c r="AY973" s="36"/>
      <c r="AZ973" s="40"/>
      <c r="BA973" s="40"/>
      <c r="BB973" s="40"/>
      <c r="BC973" s="40"/>
      <c r="BD973" s="40"/>
      <c r="BE973" s="40"/>
      <c r="BF973" s="36"/>
      <c r="BG973" s="36"/>
      <c r="BH973" s="36"/>
      <c r="BJ973" s="41"/>
      <c r="BK973" s="41"/>
      <c r="BL973" s="35"/>
      <c r="BM973" s="35"/>
      <c r="BN973" s="35"/>
      <c r="BO973" s="35"/>
      <c r="BP973" s="35"/>
      <c r="BQ973" s="35"/>
      <c r="BR973" s="35"/>
      <c r="BS973" s="34"/>
      <c r="BT973" s="35"/>
      <c r="BU973" s="35"/>
      <c r="BV973" s="35"/>
      <c r="BW973" s="35"/>
      <c r="BX973" s="37"/>
      <c r="BY973" s="40"/>
      <c r="CA973" s="38"/>
      <c r="CB973" s="38"/>
      <c r="CC973" s="36"/>
      <c r="CD973" s="36"/>
      <c r="CE973" s="35"/>
      <c r="CF973" s="36"/>
      <c r="CG973" s="42"/>
      <c r="CH973" s="35"/>
      <c r="CI973" s="42"/>
      <c r="CJ973" s="42"/>
      <c r="CK973" s="43"/>
      <c r="CM973" s="39"/>
      <c r="CN973" s="35"/>
      <c r="CO973" s="42"/>
    </row>
    <row r="974" spans="1:93" ht="11.25" customHeight="1">
      <c r="A974" s="33"/>
      <c r="B974" s="34"/>
      <c r="F974" s="34"/>
      <c r="H974" s="34"/>
      <c r="I974" s="34"/>
      <c r="J974" s="35"/>
      <c r="K974" s="35"/>
      <c r="L974" s="34"/>
      <c r="M974" s="34"/>
      <c r="N974" s="35"/>
      <c r="O974" s="35"/>
      <c r="P974" s="35"/>
      <c r="Q974" s="34"/>
      <c r="R974" s="34"/>
      <c r="U974" s="36"/>
      <c r="V974" s="38"/>
      <c r="W974" s="36"/>
      <c r="X974" s="35"/>
      <c r="Y974" s="34"/>
      <c r="Z974" s="35"/>
      <c r="AA974" s="34"/>
      <c r="AB974" s="34"/>
      <c r="AC974" s="34"/>
      <c r="AD974" s="34"/>
      <c r="AE974" s="39"/>
      <c r="AF974" s="39"/>
      <c r="AG974" s="39"/>
      <c r="AH974" s="35"/>
      <c r="AI974" s="35"/>
      <c r="AJ974" s="35"/>
      <c r="AK974" s="35"/>
      <c r="AL974" s="35"/>
      <c r="AM974" s="35"/>
      <c r="AN974" s="38"/>
      <c r="AO974" s="38"/>
      <c r="AP974" s="38"/>
      <c r="AQ974" s="36"/>
      <c r="AR974" s="36"/>
      <c r="AS974" s="36"/>
      <c r="AT974" s="36"/>
      <c r="AU974" s="36"/>
      <c r="AV974" s="36"/>
      <c r="AW974" s="36"/>
      <c r="AX974" s="36"/>
      <c r="AY974" s="36"/>
      <c r="AZ974" s="40"/>
      <c r="BA974" s="40"/>
      <c r="BB974" s="40"/>
      <c r="BC974" s="40"/>
      <c r="BD974" s="40"/>
      <c r="BE974" s="40"/>
      <c r="BF974" s="36"/>
      <c r="BG974" s="36"/>
      <c r="BH974" s="36"/>
      <c r="BJ974" s="41"/>
      <c r="BK974" s="41"/>
      <c r="BL974" s="35"/>
      <c r="BM974" s="35"/>
      <c r="BN974" s="35"/>
      <c r="BO974" s="35"/>
      <c r="BP974" s="35"/>
      <c r="BQ974" s="35"/>
      <c r="BR974" s="35"/>
      <c r="BS974" s="34"/>
      <c r="BT974" s="35"/>
      <c r="BU974" s="35"/>
      <c r="BV974" s="35"/>
      <c r="BW974" s="35"/>
      <c r="BX974" s="37"/>
      <c r="BY974" s="40"/>
      <c r="CA974" s="38"/>
      <c r="CB974" s="38"/>
      <c r="CC974" s="36"/>
      <c r="CD974" s="36"/>
      <c r="CE974" s="35"/>
      <c r="CF974" s="36"/>
      <c r="CG974" s="42"/>
      <c r="CH974" s="35"/>
      <c r="CI974" s="42"/>
      <c r="CJ974" s="42"/>
      <c r="CK974" s="43"/>
      <c r="CM974" s="39"/>
      <c r="CN974" s="35"/>
      <c r="CO974" s="42"/>
    </row>
    <row r="975" spans="1:93" ht="11.25" customHeight="1">
      <c r="A975" s="33"/>
      <c r="B975" s="34"/>
      <c r="F975" s="34"/>
      <c r="H975" s="34"/>
      <c r="I975" s="34"/>
      <c r="J975" s="35"/>
      <c r="K975" s="35"/>
      <c r="L975" s="34"/>
      <c r="M975" s="34"/>
      <c r="N975" s="35"/>
      <c r="O975" s="35"/>
      <c r="P975" s="35"/>
      <c r="Q975" s="34"/>
      <c r="R975" s="34"/>
      <c r="U975" s="36"/>
      <c r="V975" s="38"/>
      <c r="W975" s="36"/>
      <c r="X975" s="35"/>
      <c r="Y975" s="34"/>
      <c r="Z975" s="35"/>
      <c r="AA975" s="34"/>
      <c r="AB975" s="34"/>
      <c r="AC975" s="34"/>
      <c r="AD975" s="34"/>
      <c r="AE975" s="39"/>
      <c r="AF975" s="39"/>
      <c r="AG975" s="39"/>
      <c r="AH975" s="35"/>
      <c r="AI975" s="35"/>
      <c r="AJ975" s="35"/>
      <c r="AK975" s="35"/>
      <c r="AL975" s="35"/>
      <c r="AM975" s="35"/>
      <c r="AN975" s="38"/>
      <c r="AO975" s="38"/>
      <c r="AP975" s="38"/>
      <c r="AQ975" s="36"/>
      <c r="AR975" s="36"/>
      <c r="AS975" s="36"/>
      <c r="AT975" s="36"/>
      <c r="AU975" s="36"/>
      <c r="AV975" s="36"/>
      <c r="AW975" s="36"/>
      <c r="AX975" s="36"/>
      <c r="AY975" s="36"/>
      <c r="AZ975" s="40"/>
      <c r="BA975" s="40"/>
      <c r="BB975" s="40"/>
      <c r="BC975" s="40"/>
      <c r="BD975" s="40"/>
      <c r="BE975" s="40"/>
      <c r="BF975" s="36"/>
      <c r="BG975" s="36"/>
      <c r="BH975" s="36"/>
      <c r="BJ975" s="41"/>
      <c r="BK975" s="41"/>
      <c r="BL975" s="35"/>
      <c r="BM975" s="35"/>
      <c r="BN975" s="35"/>
      <c r="BO975" s="35"/>
      <c r="BP975" s="35"/>
      <c r="BQ975" s="35"/>
      <c r="BR975" s="35"/>
      <c r="BS975" s="34"/>
      <c r="BT975" s="35"/>
      <c r="BU975" s="35"/>
      <c r="BV975" s="35"/>
      <c r="BW975" s="35"/>
      <c r="BX975" s="37"/>
      <c r="BY975" s="40"/>
      <c r="CA975" s="38"/>
      <c r="CB975" s="38"/>
      <c r="CC975" s="36"/>
      <c r="CD975" s="36"/>
      <c r="CE975" s="35"/>
      <c r="CF975" s="36"/>
      <c r="CG975" s="42"/>
      <c r="CH975" s="35"/>
      <c r="CI975" s="42"/>
      <c r="CJ975" s="42"/>
      <c r="CK975" s="43"/>
      <c r="CM975" s="39"/>
      <c r="CN975" s="35"/>
      <c r="CO975" s="42"/>
    </row>
    <row r="976" spans="1:93" ht="11.25" customHeight="1">
      <c r="A976" s="33"/>
      <c r="B976" s="34"/>
      <c r="F976" s="34"/>
      <c r="H976" s="34"/>
      <c r="I976" s="34"/>
      <c r="J976" s="35"/>
      <c r="K976" s="35"/>
      <c r="L976" s="34"/>
      <c r="M976" s="34"/>
      <c r="N976" s="35"/>
      <c r="O976" s="35"/>
      <c r="P976" s="35"/>
      <c r="Q976" s="34"/>
      <c r="R976" s="34"/>
      <c r="U976" s="36"/>
      <c r="V976" s="38"/>
      <c r="W976" s="36"/>
      <c r="X976" s="35"/>
      <c r="Y976" s="34"/>
      <c r="Z976" s="35"/>
      <c r="AA976" s="34"/>
      <c r="AB976" s="34"/>
      <c r="AC976" s="34"/>
      <c r="AD976" s="34"/>
      <c r="AE976" s="39"/>
      <c r="AF976" s="39"/>
      <c r="AG976" s="39"/>
      <c r="AH976" s="35"/>
      <c r="AI976" s="35"/>
      <c r="AJ976" s="35"/>
      <c r="AK976" s="35"/>
      <c r="AL976" s="35"/>
      <c r="AM976" s="35"/>
      <c r="AN976" s="38"/>
      <c r="AO976" s="38"/>
      <c r="AP976" s="38"/>
      <c r="AQ976" s="36"/>
      <c r="AR976" s="36"/>
      <c r="AS976" s="36"/>
      <c r="AT976" s="36"/>
      <c r="AU976" s="36"/>
      <c r="AV976" s="36"/>
      <c r="AW976" s="36"/>
      <c r="AX976" s="36"/>
      <c r="AY976" s="36"/>
      <c r="AZ976" s="40"/>
      <c r="BA976" s="40"/>
      <c r="BB976" s="40"/>
      <c r="BC976" s="40"/>
      <c r="BD976" s="40"/>
      <c r="BE976" s="40"/>
      <c r="BF976" s="36"/>
      <c r="BG976" s="36"/>
      <c r="BH976" s="36"/>
      <c r="BJ976" s="41"/>
      <c r="BK976" s="41"/>
      <c r="BL976" s="35"/>
      <c r="BM976" s="35"/>
      <c r="BN976" s="35"/>
      <c r="BO976" s="35"/>
      <c r="BP976" s="35"/>
      <c r="BQ976" s="35"/>
      <c r="BR976" s="35"/>
      <c r="BS976" s="34"/>
      <c r="BT976" s="35"/>
      <c r="BU976" s="35"/>
      <c r="BV976" s="35"/>
      <c r="BW976" s="35"/>
      <c r="BX976" s="37"/>
      <c r="BY976" s="40"/>
      <c r="CA976" s="38"/>
      <c r="CB976" s="38"/>
      <c r="CC976" s="36"/>
      <c r="CD976" s="36"/>
      <c r="CE976" s="35"/>
      <c r="CF976" s="36"/>
      <c r="CG976" s="42"/>
      <c r="CH976" s="35"/>
      <c r="CI976" s="42"/>
      <c r="CJ976" s="42"/>
      <c r="CK976" s="43"/>
      <c r="CM976" s="39"/>
      <c r="CN976" s="35"/>
      <c r="CO976" s="42"/>
    </row>
    <row r="977" spans="1:93" ht="11.25" customHeight="1">
      <c r="A977" s="33"/>
      <c r="B977" s="34"/>
      <c r="F977" s="34"/>
      <c r="H977" s="34"/>
      <c r="I977" s="34"/>
      <c r="J977" s="35"/>
      <c r="K977" s="35"/>
      <c r="L977" s="34"/>
      <c r="M977" s="34"/>
      <c r="N977" s="35"/>
      <c r="O977" s="35"/>
      <c r="P977" s="35"/>
      <c r="Q977" s="34"/>
      <c r="R977" s="34"/>
      <c r="U977" s="36"/>
      <c r="V977" s="38"/>
      <c r="W977" s="36"/>
      <c r="X977" s="35"/>
      <c r="Y977" s="34"/>
      <c r="Z977" s="35"/>
      <c r="AA977" s="34"/>
      <c r="AB977" s="34"/>
      <c r="AC977" s="34"/>
      <c r="AD977" s="34"/>
      <c r="AE977" s="39"/>
      <c r="AF977" s="39"/>
      <c r="AG977" s="39"/>
      <c r="AH977" s="35"/>
      <c r="AI977" s="35"/>
      <c r="AJ977" s="35"/>
      <c r="AK977" s="35"/>
      <c r="AL977" s="35"/>
      <c r="AM977" s="35"/>
      <c r="AN977" s="38"/>
      <c r="AO977" s="38"/>
      <c r="AP977" s="38"/>
      <c r="AQ977" s="36"/>
      <c r="AR977" s="36"/>
      <c r="AS977" s="36"/>
      <c r="AT977" s="36"/>
      <c r="AU977" s="36"/>
      <c r="AV977" s="36"/>
      <c r="AW977" s="36"/>
      <c r="AX977" s="36"/>
      <c r="AY977" s="36"/>
      <c r="AZ977" s="40"/>
      <c r="BA977" s="40"/>
      <c r="BB977" s="40"/>
      <c r="BC977" s="40"/>
      <c r="BD977" s="40"/>
      <c r="BE977" s="40"/>
      <c r="BF977" s="36"/>
      <c r="BG977" s="36"/>
      <c r="BH977" s="36"/>
      <c r="BJ977" s="41"/>
      <c r="BK977" s="41"/>
      <c r="BL977" s="35"/>
      <c r="BM977" s="35"/>
      <c r="BN977" s="35"/>
      <c r="BO977" s="35"/>
      <c r="BP977" s="35"/>
      <c r="BQ977" s="35"/>
      <c r="BR977" s="35"/>
      <c r="BS977" s="34"/>
      <c r="BT977" s="35"/>
      <c r="BU977" s="35"/>
      <c r="BV977" s="35"/>
      <c r="BW977" s="35"/>
      <c r="BX977" s="37"/>
      <c r="BY977" s="40"/>
      <c r="CA977" s="38"/>
      <c r="CB977" s="38"/>
      <c r="CC977" s="36"/>
      <c r="CD977" s="36"/>
      <c r="CE977" s="35"/>
      <c r="CF977" s="36"/>
      <c r="CG977" s="42"/>
      <c r="CH977" s="35"/>
      <c r="CI977" s="42"/>
      <c r="CJ977" s="42"/>
      <c r="CK977" s="43"/>
      <c r="CM977" s="39"/>
      <c r="CN977" s="35"/>
      <c r="CO977" s="42"/>
    </row>
    <row r="978" spans="1:93" ht="11.25" customHeight="1">
      <c r="A978" s="33"/>
      <c r="B978" s="34"/>
      <c r="F978" s="34"/>
      <c r="H978" s="34"/>
      <c r="I978" s="34"/>
      <c r="J978" s="35"/>
      <c r="K978" s="35"/>
      <c r="L978" s="34"/>
      <c r="M978" s="34"/>
      <c r="N978" s="35"/>
      <c r="O978" s="35"/>
      <c r="P978" s="35"/>
      <c r="Q978" s="34"/>
      <c r="R978" s="34"/>
      <c r="U978" s="36"/>
      <c r="V978" s="38"/>
      <c r="W978" s="36"/>
      <c r="X978" s="35"/>
      <c r="Y978" s="34"/>
      <c r="Z978" s="35"/>
      <c r="AA978" s="34"/>
      <c r="AB978" s="34"/>
      <c r="AC978" s="34"/>
      <c r="AD978" s="34"/>
      <c r="AE978" s="39"/>
      <c r="AF978" s="39"/>
      <c r="AG978" s="39"/>
      <c r="AH978" s="35"/>
      <c r="AI978" s="35"/>
      <c r="AJ978" s="35"/>
      <c r="AK978" s="35"/>
      <c r="AL978" s="35"/>
      <c r="AM978" s="35"/>
      <c r="AN978" s="38"/>
      <c r="AO978" s="38"/>
      <c r="AP978" s="38"/>
      <c r="AQ978" s="36"/>
      <c r="AR978" s="36"/>
      <c r="AS978" s="36"/>
      <c r="AT978" s="36"/>
      <c r="AU978" s="36"/>
      <c r="AV978" s="36"/>
      <c r="AW978" s="36"/>
      <c r="AX978" s="36"/>
      <c r="AY978" s="36"/>
      <c r="AZ978" s="40"/>
      <c r="BA978" s="40"/>
      <c r="BB978" s="40"/>
      <c r="BC978" s="40"/>
      <c r="BD978" s="40"/>
      <c r="BE978" s="40"/>
      <c r="BF978" s="36"/>
      <c r="BG978" s="36"/>
      <c r="BH978" s="36"/>
      <c r="BJ978" s="41"/>
      <c r="BK978" s="41"/>
      <c r="BL978" s="35"/>
      <c r="BM978" s="35"/>
      <c r="BN978" s="35"/>
      <c r="BO978" s="35"/>
      <c r="BP978" s="35"/>
      <c r="BQ978" s="35"/>
      <c r="BR978" s="35"/>
      <c r="BS978" s="34"/>
      <c r="BT978" s="35"/>
      <c r="BU978" s="35"/>
      <c r="BV978" s="35"/>
      <c r="BW978" s="35"/>
      <c r="BX978" s="37"/>
      <c r="BY978" s="40"/>
      <c r="CA978" s="38"/>
      <c r="CB978" s="38"/>
      <c r="CC978" s="36"/>
      <c r="CD978" s="36"/>
      <c r="CE978" s="35"/>
      <c r="CF978" s="36"/>
      <c r="CG978" s="42"/>
      <c r="CH978" s="35"/>
      <c r="CI978" s="42"/>
      <c r="CJ978" s="42"/>
      <c r="CK978" s="43"/>
      <c r="CM978" s="39"/>
      <c r="CN978" s="35"/>
      <c r="CO978" s="42"/>
    </row>
    <row r="979" spans="1:93" ht="11.25" customHeight="1">
      <c r="A979" s="33"/>
      <c r="B979" s="34"/>
      <c r="F979" s="34"/>
      <c r="H979" s="34"/>
      <c r="I979" s="34"/>
      <c r="J979" s="35"/>
      <c r="K979" s="35"/>
      <c r="L979" s="34"/>
      <c r="M979" s="34"/>
      <c r="N979" s="35"/>
      <c r="O979" s="35"/>
      <c r="P979" s="35"/>
      <c r="Q979" s="34"/>
      <c r="R979" s="34"/>
      <c r="U979" s="36"/>
      <c r="V979" s="38"/>
      <c r="W979" s="36"/>
      <c r="X979" s="35"/>
      <c r="Y979" s="34"/>
      <c r="Z979" s="35"/>
      <c r="AA979" s="34"/>
      <c r="AB979" s="34"/>
      <c r="AC979" s="34"/>
      <c r="AD979" s="34"/>
      <c r="AE979" s="39"/>
      <c r="AF979" s="39"/>
      <c r="AG979" s="39"/>
      <c r="AH979" s="35"/>
      <c r="AI979" s="35"/>
      <c r="AJ979" s="35"/>
      <c r="AK979" s="35"/>
      <c r="AL979" s="35"/>
      <c r="AM979" s="35"/>
      <c r="AN979" s="38"/>
      <c r="AO979" s="38"/>
      <c r="AP979" s="38"/>
      <c r="AQ979" s="36"/>
      <c r="AR979" s="36"/>
      <c r="AS979" s="36"/>
      <c r="AT979" s="36"/>
      <c r="AU979" s="36"/>
      <c r="AV979" s="36"/>
      <c r="AW979" s="36"/>
      <c r="AX979" s="36"/>
      <c r="AY979" s="36"/>
      <c r="AZ979" s="40"/>
      <c r="BA979" s="40"/>
      <c r="BB979" s="40"/>
      <c r="BC979" s="40"/>
      <c r="BD979" s="40"/>
      <c r="BE979" s="40"/>
      <c r="BF979" s="36"/>
      <c r="BG979" s="36"/>
      <c r="BH979" s="36"/>
      <c r="BJ979" s="41"/>
      <c r="BK979" s="41"/>
      <c r="BL979" s="35"/>
      <c r="BM979" s="35"/>
      <c r="BN979" s="35"/>
      <c r="BO979" s="35"/>
      <c r="BP979" s="35"/>
      <c r="BQ979" s="35"/>
      <c r="BR979" s="35"/>
      <c r="BS979" s="34"/>
      <c r="BT979" s="35"/>
      <c r="BU979" s="35"/>
      <c r="BV979" s="35"/>
      <c r="BW979" s="35"/>
      <c r="BX979" s="37"/>
      <c r="BY979" s="40"/>
      <c r="CA979" s="38"/>
      <c r="CB979" s="38"/>
      <c r="CC979" s="36"/>
      <c r="CD979" s="36"/>
      <c r="CE979" s="35"/>
      <c r="CF979" s="36"/>
      <c r="CG979" s="42"/>
      <c r="CH979" s="35"/>
      <c r="CI979" s="42"/>
      <c r="CJ979" s="42"/>
      <c r="CK979" s="43"/>
      <c r="CM979" s="39"/>
      <c r="CN979" s="35"/>
      <c r="CO979" s="42"/>
    </row>
    <row r="980" spans="1:93" ht="11.25" customHeight="1">
      <c r="A980" s="33"/>
      <c r="B980" s="34"/>
      <c r="F980" s="34"/>
      <c r="H980" s="34"/>
      <c r="I980" s="34"/>
      <c r="J980" s="35"/>
      <c r="K980" s="35"/>
      <c r="L980" s="34"/>
      <c r="M980" s="34"/>
      <c r="N980" s="35"/>
      <c r="O980" s="35"/>
      <c r="P980" s="35"/>
      <c r="Q980" s="34"/>
      <c r="R980" s="34"/>
      <c r="U980" s="36"/>
      <c r="V980" s="38"/>
      <c r="W980" s="36"/>
      <c r="X980" s="35"/>
      <c r="Y980" s="34"/>
      <c r="Z980" s="35"/>
      <c r="AA980" s="34"/>
      <c r="AB980" s="34"/>
      <c r="AC980" s="34"/>
      <c r="AD980" s="34"/>
      <c r="AE980" s="39"/>
      <c r="AF980" s="39"/>
      <c r="AG980" s="39"/>
      <c r="AH980" s="35"/>
      <c r="AI980" s="35"/>
      <c r="AJ980" s="35"/>
      <c r="AK980" s="35"/>
      <c r="AL980" s="35"/>
      <c r="AM980" s="35"/>
      <c r="AN980" s="38"/>
      <c r="AO980" s="38"/>
      <c r="AP980" s="38"/>
      <c r="AQ980" s="36"/>
      <c r="AR980" s="36"/>
      <c r="AS980" s="36"/>
      <c r="AT980" s="36"/>
      <c r="AU980" s="36"/>
      <c r="AV980" s="36"/>
      <c r="AW980" s="36"/>
      <c r="AX980" s="36"/>
      <c r="AY980" s="36"/>
      <c r="AZ980" s="40"/>
      <c r="BA980" s="40"/>
      <c r="BB980" s="40"/>
      <c r="BC980" s="40"/>
      <c r="BD980" s="40"/>
      <c r="BE980" s="40"/>
      <c r="BF980" s="36"/>
      <c r="BG980" s="36"/>
      <c r="BH980" s="36"/>
      <c r="BJ980" s="41"/>
      <c r="BK980" s="41"/>
      <c r="BL980" s="35"/>
      <c r="BM980" s="35"/>
      <c r="BN980" s="35"/>
      <c r="BO980" s="35"/>
      <c r="BP980" s="35"/>
      <c r="BQ980" s="35"/>
      <c r="BR980" s="35"/>
      <c r="BS980" s="34"/>
      <c r="BT980" s="35"/>
      <c r="BU980" s="35"/>
      <c r="BV980" s="35"/>
      <c r="BW980" s="35"/>
      <c r="BX980" s="37"/>
      <c r="BY980" s="40"/>
      <c r="CA980" s="38"/>
      <c r="CB980" s="38"/>
      <c r="CC980" s="36"/>
      <c r="CD980" s="36"/>
      <c r="CE980" s="35"/>
      <c r="CF980" s="36"/>
      <c r="CG980" s="42"/>
      <c r="CH980" s="35"/>
      <c r="CI980" s="42"/>
      <c r="CJ980" s="42"/>
      <c r="CK980" s="43"/>
      <c r="CM980" s="39"/>
      <c r="CN980" s="35"/>
      <c r="CO980" s="42"/>
    </row>
    <row r="981" spans="1:93" ht="11.25" customHeight="1">
      <c r="A981" s="33"/>
      <c r="B981" s="34"/>
      <c r="F981" s="34"/>
      <c r="H981" s="34"/>
      <c r="I981" s="34"/>
      <c r="J981" s="35"/>
      <c r="K981" s="35"/>
      <c r="L981" s="34"/>
      <c r="M981" s="34"/>
      <c r="N981" s="35"/>
      <c r="O981" s="35"/>
      <c r="P981" s="35"/>
      <c r="Q981" s="34"/>
      <c r="R981" s="34"/>
      <c r="U981" s="36"/>
      <c r="V981" s="38"/>
      <c r="W981" s="36"/>
      <c r="X981" s="35"/>
      <c r="Y981" s="34"/>
      <c r="Z981" s="35"/>
      <c r="AA981" s="34"/>
      <c r="AB981" s="34"/>
      <c r="AC981" s="34"/>
      <c r="AD981" s="34"/>
      <c r="AE981" s="39"/>
      <c r="AF981" s="39"/>
      <c r="AG981" s="39"/>
      <c r="AH981" s="35"/>
      <c r="AI981" s="35"/>
      <c r="AJ981" s="35"/>
      <c r="AK981" s="35"/>
      <c r="AL981" s="35"/>
      <c r="AM981" s="35"/>
      <c r="AN981" s="38"/>
      <c r="AO981" s="38"/>
      <c r="AP981" s="38"/>
      <c r="AQ981" s="36"/>
      <c r="AR981" s="36"/>
      <c r="AS981" s="36"/>
      <c r="AT981" s="36"/>
      <c r="AU981" s="36"/>
      <c r="AV981" s="36"/>
      <c r="AW981" s="36"/>
      <c r="AX981" s="36"/>
      <c r="AY981" s="36"/>
      <c r="AZ981" s="40"/>
      <c r="BA981" s="40"/>
      <c r="BB981" s="40"/>
      <c r="BC981" s="40"/>
      <c r="BD981" s="40"/>
      <c r="BE981" s="40"/>
      <c r="BF981" s="36"/>
      <c r="BG981" s="36"/>
      <c r="BH981" s="36"/>
      <c r="BJ981" s="41"/>
      <c r="BK981" s="41"/>
      <c r="BL981" s="35"/>
      <c r="BM981" s="35"/>
      <c r="BN981" s="35"/>
      <c r="BO981" s="35"/>
      <c r="BP981" s="35"/>
      <c r="BQ981" s="35"/>
      <c r="BR981" s="35"/>
      <c r="BS981" s="34"/>
      <c r="BT981" s="35"/>
      <c r="BU981" s="35"/>
      <c r="BV981" s="35"/>
      <c r="BW981" s="35"/>
      <c r="BX981" s="37"/>
      <c r="BY981" s="40"/>
      <c r="CA981" s="38"/>
      <c r="CB981" s="38"/>
      <c r="CC981" s="36"/>
      <c r="CD981" s="36"/>
      <c r="CE981" s="35"/>
      <c r="CF981" s="36"/>
      <c r="CG981" s="42"/>
      <c r="CH981" s="35"/>
      <c r="CI981" s="42"/>
      <c r="CJ981" s="42"/>
      <c r="CK981" s="43"/>
      <c r="CM981" s="39"/>
      <c r="CN981" s="35"/>
      <c r="CO981" s="42"/>
    </row>
    <row r="982" spans="1:93" ht="11.25" customHeight="1">
      <c r="A982" s="33"/>
      <c r="B982" s="34"/>
      <c r="F982" s="34"/>
      <c r="H982" s="34"/>
      <c r="I982" s="34"/>
      <c r="J982" s="35"/>
      <c r="K982" s="35"/>
      <c r="L982" s="34"/>
      <c r="M982" s="34"/>
      <c r="N982" s="35"/>
      <c r="O982" s="35"/>
      <c r="P982" s="35"/>
      <c r="Q982" s="34"/>
      <c r="R982" s="34"/>
      <c r="U982" s="36"/>
      <c r="V982" s="38"/>
      <c r="W982" s="36"/>
      <c r="X982" s="35"/>
      <c r="Y982" s="34"/>
      <c r="Z982" s="35"/>
      <c r="AA982" s="34"/>
      <c r="AB982" s="34"/>
      <c r="AC982" s="34"/>
      <c r="AD982" s="34"/>
      <c r="AE982" s="39"/>
      <c r="AF982" s="39"/>
      <c r="AG982" s="39"/>
      <c r="AH982" s="35"/>
      <c r="AI982" s="35"/>
      <c r="AJ982" s="35"/>
      <c r="AK982" s="35"/>
      <c r="AL982" s="35"/>
      <c r="AM982" s="35"/>
      <c r="AN982" s="38"/>
      <c r="AO982" s="38"/>
      <c r="AP982" s="38"/>
      <c r="AQ982" s="36"/>
      <c r="AR982" s="36"/>
      <c r="AS982" s="36"/>
      <c r="AT982" s="36"/>
      <c r="AU982" s="36"/>
      <c r="AV982" s="36"/>
      <c r="AW982" s="36"/>
      <c r="AX982" s="36"/>
      <c r="AY982" s="36"/>
      <c r="AZ982" s="40"/>
      <c r="BA982" s="40"/>
      <c r="BB982" s="40"/>
      <c r="BC982" s="40"/>
      <c r="BD982" s="40"/>
      <c r="BE982" s="40"/>
      <c r="BF982" s="36"/>
      <c r="BG982" s="36"/>
      <c r="BH982" s="36"/>
      <c r="BJ982" s="41"/>
      <c r="BK982" s="41"/>
      <c r="BL982" s="35"/>
      <c r="BM982" s="35"/>
      <c r="BN982" s="35"/>
      <c r="BO982" s="35"/>
      <c r="BP982" s="35"/>
      <c r="BQ982" s="35"/>
      <c r="BR982" s="35"/>
      <c r="BS982" s="34"/>
      <c r="BT982" s="35"/>
      <c r="BU982" s="35"/>
      <c r="BV982" s="35"/>
      <c r="BW982" s="35"/>
      <c r="BX982" s="37"/>
      <c r="BY982" s="40"/>
      <c r="CA982" s="38"/>
      <c r="CB982" s="38"/>
      <c r="CC982" s="36"/>
      <c r="CD982" s="36"/>
      <c r="CE982" s="35"/>
      <c r="CF982" s="36"/>
      <c r="CG982" s="42"/>
      <c r="CH982" s="35"/>
      <c r="CI982" s="42"/>
      <c r="CJ982" s="42"/>
      <c r="CK982" s="43"/>
      <c r="CM982" s="39"/>
      <c r="CN982" s="35"/>
      <c r="CO982" s="42"/>
    </row>
    <row r="983" spans="1:93" ht="11.25" customHeight="1">
      <c r="A983" s="33"/>
      <c r="B983" s="34"/>
      <c r="F983" s="34"/>
      <c r="H983" s="34"/>
      <c r="I983" s="34"/>
      <c r="J983" s="35"/>
      <c r="K983" s="35"/>
      <c r="L983" s="34"/>
      <c r="M983" s="34"/>
      <c r="N983" s="35"/>
      <c r="O983" s="35"/>
      <c r="P983" s="35"/>
      <c r="Q983" s="34"/>
      <c r="R983" s="34"/>
      <c r="U983" s="36"/>
      <c r="V983" s="38"/>
      <c r="W983" s="36"/>
      <c r="X983" s="35"/>
      <c r="Y983" s="34"/>
      <c r="Z983" s="35"/>
      <c r="AA983" s="34"/>
      <c r="AB983" s="34"/>
      <c r="AC983" s="34"/>
      <c r="AD983" s="34"/>
      <c r="AE983" s="39"/>
      <c r="AF983" s="39"/>
      <c r="AG983" s="39"/>
      <c r="AH983" s="35"/>
      <c r="AI983" s="35"/>
      <c r="AJ983" s="35"/>
      <c r="AK983" s="35"/>
      <c r="AL983" s="35"/>
      <c r="AM983" s="35"/>
      <c r="AN983" s="38"/>
      <c r="AO983" s="38"/>
      <c r="AP983" s="38"/>
      <c r="AQ983" s="36"/>
      <c r="AR983" s="36"/>
      <c r="AS983" s="36"/>
      <c r="AT983" s="36"/>
      <c r="AU983" s="36"/>
      <c r="AV983" s="36"/>
      <c r="AW983" s="36"/>
      <c r="AX983" s="36"/>
      <c r="AY983" s="36"/>
      <c r="AZ983" s="40"/>
      <c r="BA983" s="40"/>
      <c r="BB983" s="40"/>
      <c r="BC983" s="40"/>
      <c r="BD983" s="40"/>
      <c r="BE983" s="40"/>
      <c r="BF983" s="36"/>
      <c r="BG983" s="36"/>
      <c r="BH983" s="36"/>
      <c r="BJ983" s="41"/>
      <c r="BK983" s="41"/>
      <c r="BL983" s="35"/>
      <c r="BM983" s="35"/>
      <c r="BN983" s="35"/>
      <c r="BO983" s="35"/>
      <c r="BP983" s="35"/>
      <c r="BQ983" s="35"/>
      <c r="BR983" s="35"/>
      <c r="BS983" s="34"/>
      <c r="BT983" s="35"/>
      <c r="BU983" s="35"/>
      <c r="BV983" s="35"/>
      <c r="BW983" s="35"/>
      <c r="BX983" s="37"/>
      <c r="BY983" s="40"/>
      <c r="CA983" s="38"/>
      <c r="CB983" s="38"/>
      <c r="CC983" s="36"/>
      <c r="CD983" s="36"/>
      <c r="CE983" s="35"/>
      <c r="CF983" s="36"/>
      <c r="CG983" s="42"/>
      <c r="CH983" s="35"/>
      <c r="CI983" s="42"/>
      <c r="CJ983" s="42"/>
      <c r="CK983" s="43"/>
      <c r="CM983" s="39"/>
      <c r="CN983" s="35"/>
      <c r="CO983" s="42"/>
    </row>
    <row r="984" spans="1:93" ht="11.25" customHeight="1">
      <c r="A984" s="33"/>
      <c r="B984" s="34"/>
      <c r="F984" s="34"/>
      <c r="H984" s="34"/>
      <c r="I984" s="34"/>
      <c r="J984" s="35"/>
      <c r="K984" s="35"/>
      <c r="L984" s="34"/>
      <c r="M984" s="34"/>
      <c r="N984" s="35"/>
      <c r="O984" s="35"/>
      <c r="P984" s="35"/>
      <c r="Q984" s="34"/>
      <c r="R984" s="34"/>
      <c r="U984" s="36"/>
      <c r="V984" s="38"/>
      <c r="W984" s="36"/>
      <c r="X984" s="35"/>
      <c r="Y984" s="34"/>
      <c r="Z984" s="35"/>
      <c r="AA984" s="34"/>
      <c r="AB984" s="34"/>
      <c r="AC984" s="34"/>
      <c r="AD984" s="34"/>
      <c r="AE984" s="39"/>
      <c r="AF984" s="39"/>
      <c r="AG984" s="39"/>
      <c r="AH984" s="35"/>
      <c r="AI984" s="35"/>
      <c r="AJ984" s="35"/>
      <c r="AK984" s="35"/>
      <c r="AL984" s="35"/>
      <c r="AM984" s="35"/>
      <c r="AN984" s="38"/>
      <c r="AO984" s="38"/>
      <c r="AP984" s="38"/>
      <c r="AQ984" s="36"/>
      <c r="AR984" s="36"/>
      <c r="AS984" s="36"/>
      <c r="AT984" s="36"/>
      <c r="AU984" s="36"/>
      <c r="AV984" s="36"/>
      <c r="AW984" s="36"/>
      <c r="AX984" s="36"/>
      <c r="AY984" s="36"/>
      <c r="AZ984" s="40"/>
      <c r="BA984" s="40"/>
      <c r="BB984" s="40"/>
      <c r="BC984" s="40"/>
      <c r="BD984" s="40"/>
      <c r="BE984" s="40"/>
      <c r="BF984" s="36"/>
      <c r="BG984" s="36"/>
      <c r="BH984" s="36"/>
      <c r="BJ984" s="41"/>
      <c r="BK984" s="41"/>
      <c r="BL984" s="35"/>
      <c r="BM984" s="35"/>
      <c r="BN984" s="35"/>
      <c r="BO984" s="35"/>
      <c r="BP984" s="35"/>
      <c r="BQ984" s="35"/>
      <c r="BR984" s="35"/>
      <c r="BS984" s="34"/>
      <c r="BT984" s="35"/>
      <c r="BU984" s="35"/>
      <c r="BV984" s="35"/>
      <c r="BW984" s="35"/>
      <c r="BX984" s="37"/>
      <c r="BY984" s="40"/>
      <c r="CA984" s="38"/>
      <c r="CB984" s="38"/>
      <c r="CC984" s="36"/>
      <c r="CD984" s="36"/>
      <c r="CE984" s="35"/>
      <c r="CF984" s="36"/>
      <c r="CG984" s="42"/>
      <c r="CH984" s="35"/>
      <c r="CI984" s="42"/>
      <c r="CJ984" s="42"/>
      <c r="CK984" s="43"/>
      <c r="CM984" s="39"/>
      <c r="CN984" s="35"/>
      <c r="CO984" s="42"/>
    </row>
    <row r="985" spans="1:93" ht="11.25" customHeight="1">
      <c r="A985" s="33"/>
      <c r="B985" s="34"/>
      <c r="F985" s="34"/>
      <c r="H985" s="34"/>
      <c r="I985" s="34"/>
      <c r="J985" s="35"/>
      <c r="K985" s="35"/>
      <c r="L985" s="34"/>
      <c r="M985" s="34"/>
      <c r="N985" s="35"/>
      <c r="O985" s="35"/>
      <c r="P985" s="35"/>
      <c r="Q985" s="34"/>
      <c r="R985" s="34"/>
      <c r="U985" s="36"/>
      <c r="V985" s="38"/>
      <c r="W985" s="36"/>
      <c r="X985" s="35"/>
      <c r="Y985" s="34"/>
      <c r="Z985" s="35"/>
      <c r="AA985" s="34"/>
      <c r="AB985" s="34"/>
      <c r="AC985" s="34"/>
      <c r="AD985" s="34"/>
      <c r="AE985" s="39"/>
      <c r="AF985" s="39"/>
      <c r="AG985" s="39"/>
      <c r="AH985" s="35"/>
      <c r="AI985" s="35"/>
      <c r="AJ985" s="35"/>
      <c r="AK985" s="35"/>
      <c r="AL985" s="35"/>
      <c r="AM985" s="35"/>
      <c r="AN985" s="38"/>
      <c r="AO985" s="38"/>
      <c r="AP985" s="38"/>
      <c r="AQ985" s="36"/>
      <c r="AR985" s="36"/>
      <c r="AS985" s="36"/>
      <c r="AT985" s="36"/>
      <c r="AU985" s="36"/>
      <c r="AV985" s="36"/>
      <c r="AW985" s="36"/>
      <c r="AX985" s="36"/>
      <c r="AY985" s="36"/>
      <c r="AZ985" s="40"/>
      <c r="BA985" s="40"/>
      <c r="BB985" s="40"/>
      <c r="BC985" s="40"/>
      <c r="BD985" s="40"/>
      <c r="BE985" s="40"/>
      <c r="BF985" s="36"/>
      <c r="BG985" s="36"/>
      <c r="BH985" s="36"/>
      <c r="BJ985" s="41"/>
      <c r="BK985" s="41"/>
      <c r="BL985" s="35"/>
      <c r="BM985" s="35"/>
      <c r="BN985" s="35"/>
      <c r="BO985" s="35"/>
      <c r="BP985" s="35"/>
      <c r="BQ985" s="35"/>
      <c r="BR985" s="35"/>
      <c r="BS985" s="34"/>
      <c r="BT985" s="35"/>
      <c r="BU985" s="35"/>
      <c r="BV985" s="35"/>
      <c r="BW985" s="35"/>
      <c r="BX985" s="37"/>
      <c r="BY985" s="40"/>
      <c r="CA985" s="38"/>
      <c r="CB985" s="38"/>
      <c r="CC985" s="36"/>
      <c r="CD985" s="36"/>
      <c r="CE985" s="35"/>
      <c r="CF985" s="36"/>
      <c r="CG985" s="42"/>
      <c r="CH985" s="35"/>
      <c r="CI985" s="42"/>
      <c r="CJ985" s="42"/>
      <c r="CK985" s="43"/>
      <c r="CM985" s="39"/>
      <c r="CN985" s="35"/>
      <c r="CO985" s="42"/>
    </row>
    <row r="986" spans="1:93" ht="11.25" customHeight="1">
      <c r="A986" s="33"/>
      <c r="B986" s="34"/>
      <c r="F986" s="34"/>
      <c r="H986" s="34"/>
      <c r="I986" s="34"/>
      <c r="J986" s="35"/>
      <c r="K986" s="35"/>
      <c r="L986" s="34"/>
      <c r="M986" s="34"/>
      <c r="N986" s="35"/>
      <c r="O986" s="35"/>
      <c r="P986" s="35"/>
      <c r="Q986" s="34"/>
      <c r="R986" s="34"/>
      <c r="U986" s="36"/>
      <c r="V986" s="38"/>
      <c r="W986" s="36"/>
      <c r="X986" s="35"/>
      <c r="Y986" s="34"/>
      <c r="Z986" s="35"/>
      <c r="AA986" s="34"/>
      <c r="AB986" s="34"/>
      <c r="AC986" s="34"/>
      <c r="AD986" s="34"/>
      <c r="AE986" s="39"/>
      <c r="AF986" s="39"/>
      <c r="AG986" s="39"/>
      <c r="AH986" s="35"/>
      <c r="AI986" s="35"/>
      <c r="AJ986" s="35"/>
      <c r="AK986" s="35"/>
      <c r="AL986" s="35"/>
      <c r="AM986" s="35"/>
      <c r="AN986" s="38"/>
      <c r="AO986" s="38"/>
      <c r="AP986" s="38"/>
      <c r="AQ986" s="36"/>
      <c r="AR986" s="36"/>
      <c r="AS986" s="36"/>
      <c r="AT986" s="36"/>
      <c r="AU986" s="36"/>
      <c r="AV986" s="36"/>
      <c r="AW986" s="36"/>
      <c r="AX986" s="36"/>
      <c r="AY986" s="36"/>
      <c r="AZ986" s="40"/>
      <c r="BA986" s="40"/>
      <c r="BB986" s="40"/>
      <c r="BC986" s="40"/>
      <c r="BD986" s="40"/>
      <c r="BE986" s="40"/>
      <c r="BF986" s="36"/>
      <c r="BG986" s="36"/>
      <c r="BH986" s="36"/>
      <c r="BJ986" s="41"/>
      <c r="BK986" s="41"/>
      <c r="BL986" s="35"/>
      <c r="BM986" s="35"/>
      <c r="BN986" s="35"/>
      <c r="BO986" s="35"/>
      <c r="BP986" s="35"/>
      <c r="BQ986" s="35"/>
      <c r="BR986" s="35"/>
      <c r="BS986" s="34"/>
      <c r="BT986" s="35"/>
      <c r="BU986" s="35"/>
      <c r="BV986" s="35"/>
      <c r="BW986" s="35"/>
      <c r="BX986" s="37"/>
      <c r="BY986" s="40"/>
      <c r="CA986" s="38"/>
      <c r="CB986" s="38"/>
      <c r="CC986" s="36"/>
      <c r="CD986" s="36"/>
      <c r="CE986" s="35"/>
      <c r="CF986" s="36"/>
      <c r="CG986" s="42"/>
      <c r="CH986" s="35"/>
      <c r="CI986" s="42"/>
      <c r="CJ986" s="42"/>
      <c r="CK986" s="43"/>
      <c r="CM986" s="39"/>
      <c r="CN986" s="35"/>
      <c r="CO986" s="42"/>
    </row>
    <row r="987" spans="1:93" ht="11.25" customHeight="1">
      <c r="A987" s="33"/>
      <c r="B987" s="34"/>
      <c r="F987" s="34"/>
      <c r="H987" s="34"/>
      <c r="I987" s="34"/>
      <c r="J987" s="35"/>
      <c r="K987" s="35"/>
      <c r="L987" s="34"/>
      <c r="M987" s="34"/>
      <c r="N987" s="35"/>
      <c r="O987" s="35"/>
      <c r="P987" s="35"/>
      <c r="Q987" s="34"/>
      <c r="R987" s="34"/>
      <c r="U987" s="36"/>
      <c r="V987" s="38"/>
      <c r="W987" s="36"/>
      <c r="X987" s="35"/>
      <c r="Y987" s="34"/>
      <c r="Z987" s="35"/>
      <c r="AA987" s="34"/>
      <c r="AB987" s="34"/>
      <c r="AC987" s="34"/>
      <c r="AD987" s="34"/>
      <c r="AE987" s="39"/>
      <c r="AF987" s="39"/>
      <c r="AG987" s="39"/>
      <c r="AH987" s="35"/>
      <c r="AI987" s="35"/>
      <c r="AJ987" s="35"/>
      <c r="AK987" s="35"/>
      <c r="AL987" s="35"/>
      <c r="AM987" s="35"/>
      <c r="AN987" s="38"/>
      <c r="AO987" s="38"/>
      <c r="AP987" s="38"/>
      <c r="AQ987" s="36"/>
      <c r="AR987" s="36"/>
      <c r="AS987" s="36"/>
      <c r="AT987" s="36"/>
      <c r="AU987" s="36"/>
      <c r="AV987" s="36"/>
      <c r="AW987" s="36"/>
      <c r="AX987" s="36"/>
      <c r="AY987" s="36"/>
      <c r="AZ987" s="40"/>
      <c r="BA987" s="40"/>
      <c r="BB987" s="40"/>
      <c r="BC987" s="40"/>
      <c r="BD987" s="40"/>
      <c r="BE987" s="40"/>
      <c r="BF987" s="36"/>
      <c r="BG987" s="36"/>
      <c r="BH987" s="36"/>
      <c r="BJ987" s="41"/>
      <c r="BK987" s="41"/>
      <c r="BL987" s="35"/>
      <c r="BM987" s="35"/>
      <c r="BN987" s="35"/>
      <c r="BO987" s="35"/>
      <c r="BP987" s="35"/>
      <c r="BQ987" s="35"/>
      <c r="BR987" s="35"/>
      <c r="BS987" s="34"/>
      <c r="BT987" s="35"/>
      <c r="BU987" s="35"/>
      <c r="BV987" s="35"/>
      <c r="BW987" s="35"/>
      <c r="BX987" s="37"/>
      <c r="BY987" s="40"/>
      <c r="CA987" s="38"/>
      <c r="CB987" s="38"/>
      <c r="CC987" s="36"/>
      <c r="CD987" s="36"/>
      <c r="CE987" s="35"/>
      <c r="CF987" s="36"/>
      <c r="CG987" s="42"/>
      <c r="CH987" s="35"/>
      <c r="CI987" s="42"/>
      <c r="CJ987" s="42"/>
      <c r="CK987" s="43"/>
      <c r="CM987" s="39"/>
      <c r="CN987" s="35"/>
      <c r="CO987" s="42"/>
    </row>
    <row r="988" spans="1:93" ht="11.25" customHeight="1">
      <c r="A988" s="33"/>
      <c r="B988" s="34"/>
      <c r="F988" s="34"/>
      <c r="H988" s="34"/>
      <c r="I988" s="34"/>
      <c r="J988" s="35"/>
      <c r="K988" s="35"/>
      <c r="L988" s="34"/>
      <c r="M988" s="34"/>
      <c r="N988" s="35"/>
      <c r="O988" s="35"/>
      <c r="P988" s="35"/>
      <c r="Q988" s="34"/>
      <c r="R988" s="34"/>
      <c r="U988" s="36"/>
      <c r="V988" s="38"/>
      <c r="W988" s="36"/>
      <c r="X988" s="35"/>
      <c r="Y988" s="34"/>
      <c r="Z988" s="35"/>
      <c r="AA988" s="34"/>
      <c r="AB988" s="34"/>
      <c r="AC988" s="34"/>
      <c r="AD988" s="34"/>
      <c r="AE988" s="39"/>
      <c r="AF988" s="39"/>
      <c r="AG988" s="39"/>
      <c r="AH988" s="35"/>
      <c r="AI988" s="35"/>
      <c r="AJ988" s="35"/>
      <c r="AK988" s="35"/>
      <c r="AL988" s="35"/>
      <c r="AM988" s="35"/>
      <c r="AN988" s="38"/>
      <c r="AO988" s="38"/>
      <c r="AP988" s="38"/>
      <c r="AQ988" s="36"/>
      <c r="AR988" s="36"/>
      <c r="AS988" s="36"/>
      <c r="AT988" s="36"/>
      <c r="AU988" s="36"/>
      <c r="AV988" s="36"/>
      <c r="AW988" s="36"/>
      <c r="AX988" s="36"/>
      <c r="AY988" s="36"/>
      <c r="AZ988" s="40"/>
      <c r="BA988" s="40"/>
      <c r="BB988" s="40"/>
      <c r="BC988" s="40"/>
      <c r="BD988" s="40"/>
      <c r="BE988" s="40"/>
      <c r="BF988" s="36"/>
      <c r="BG988" s="36"/>
      <c r="BH988" s="36"/>
      <c r="BJ988" s="41"/>
      <c r="BK988" s="41"/>
      <c r="BL988" s="35"/>
      <c r="BM988" s="35"/>
      <c r="BN988" s="35"/>
      <c r="BO988" s="35"/>
      <c r="BP988" s="35"/>
      <c r="BQ988" s="35"/>
      <c r="BR988" s="35"/>
      <c r="BS988" s="34"/>
      <c r="BT988" s="35"/>
      <c r="BU988" s="35"/>
      <c r="BV988" s="35"/>
      <c r="BW988" s="35"/>
      <c r="BX988" s="37"/>
      <c r="BY988" s="40"/>
      <c r="CA988" s="38"/>
      <c r="CB988" s="38"/>
      <c r="CC988" s="36"/>
      <c r="CD988" s="36"/>
      <c r="CE988" s="35"/>
      <c r="CF988" s="36"/>
      <c r="CG988" s="42"/>
      <c r="CH988" s="35"/>
      <c r="CI988" s="42"/>
      <c r="CJ988" s="42"/>
      <c r="CK988" s="43"/>
      <c r="CM988" s="39"/>
      <c r="CN988" s="35"/>
      <c r="CO988" s="42"/>
    </row>
    <row r="989" spans="1:93" ht="11.25" customHeight="1">
      <c r="A989" s="33"/>
      <c r="B989" s="34"/>
      <c r="F989" s="34"/>
      <c r="H989" s="34"/>
      <c r="I989" s="34"/>
      <c r="J989" s="35"/>
      <c r="K989" s="35"/>
      <c r="L989" s="34"/>
      <c r="M989" s="34"/>
      <c r="N989" s="35"/>
      <c r="O989" s="35"/>
      <c r="P989" s="35"/>
      <c r="Q989" s="34"/>
      <c r="R989" s="34"/>
      <c r="U989" s="36"/>
      <c r="V989" s="38"/>
      <c r="W989" s="36"/>
      <c r="X989" s="35"/>
      <c r="Y989" s="34"/>
      <c r="Z989" s="35"/>
      <c r="AA989" s="34"/>
      <c r="AB989" s="34"/>
      <c r="AC989" s="34"/>
      <c r="AD989" s="34"/>
      <c r="AE989" s="39"/>
      <c r="AF989" s="39"/>
      <c r="AG989" s="39"/>
      <c r="AH989" s="35"/>
      <c r="AI989" s="35"/>
      <c r="AJ989" s="35"/>
      <c r="AK989" s="35"/>
      <c r="AL989" s="35"/>
      <c r="AM989" s="35"/>
      <c r="AN989" s="38"/>
      <c r="AO989" s="38"/>
      <c r="AP989" s="38"/>
      <c r="AQ989" s="36"/>
      <c r="AR989" s="36"/>
      <c r="AS989" s="36"/>
      <c r="AT989" s="36"/>
      <c r="AU989" s="36"/>
      <c r="AV989" s="36"/>
      <c r="AW989" s="36"/>
      <c r="AX989" s="36"/>
      <c r="AY989" s="36"/>
      <c r="AZ989" s="40"/>
      <c r="BA989" s="40"/>
      <c r="BB989" s="40"/>
      <c r="BC989" s="40"/>
      <c r="BD989" s="40"/>
      <c r="BE989" s="40"/>
      <c r="BF989" s="36"/>
      <c r="BG989" s="36"/>
      <c r="BH989" s="36"/>
      <c r="BJ989" s="41"/>
      <c r="BK989" s="41"/>
      <c r="BL989" s="35"/>
      <c r="BM989" s="35"/>
      <c r="BN989" s="35"/>
      <c r="BO989" s="35"/>
      <c r="BP989" s="35"/>
      <c r="BQ989" s="35"/>
      <c r="BR989" s="35"/>
      <c r="BS989" s="34"/>
      <c r="BT989" s="35"/>
      <c r="BU989" s="35"/>
      <c r="BV989" s="35"/>
      <c r="BW989" s="35"/>
      <c r="BX989" s="37"/>
      <c r="BY989" s="40"/>
      <c r="CA989" s="38"/>
      <c r="CB989" s="38"/>
      <c r="CC989" s="36"/>
      <c r="CD989" s="36"/>
      <c r="CE989" s="35"/>
      <c r="CF989" s="36"/>
      <c r="CG989" s="42"/>
      <c r="CH989" s="35"/>
      <c r="CI989" s="42"/>
      <c r="CJ989" s="42"/>
      <c r="CK989" s="43"/>
      <c r="CM989" s="39"/>
      <c r="CN989" s="35"/>
      <c r="CO989" s="42"/>
    </row>
    <row r="990" spans="1:93" ht="11.25" customHeight="1">
      <c r="A990" s="33"/>
      <c r="B990" s="34"/>
      <c r="F990" s="34"/>
      <c r="H990" s="34"/>
      <c r="I990" s="34"/>
      <c r="J990" s="35"/>
      <c r="K990" s="35"/>
      <c r="L990" s="34"/>
      <c r="M990" s="34"/>
      <c r="N990" s="35"/>
      <c r="O990" s="35"/>
      <c r="P990" s="35"/>
      <c r="Q990" s="34"/>
      <c r="R990" s="34"/>
      <c r="U990" s="36"/>
      <c r="V990" s="38"/>
      <c r="W990" s="36"/>
      <c r="X990" s="35"/>
      <c r="Y990" s="34"/>
      <c r="Z990" s="35"/>
      <c r="AA990" s="34"/>
      <c r="AB990" s="34"/>
      <c r="AC990" s="34"/>
      <c r="AD990" s="34"/>
      <c r="AE990" s="39"/>
      <c r="AF990" s="39"/>
      <c r="AG990" s="39"/>
      <c r="AH990" s="35"/>
      <c r="AI990" s="35"/>
      <c r="AJ990" s="35"/>
      <c r="AK990" s="35"/>
      <c r="AL990" s="35"/>
      <c r="AM990" s="35"/>
      <c r="AN990" s="38"/>
      <c r="AO990" s="38"/>
      <c r="AP990" s="38"/>
      <c r="AQ990" s="36"/>
      <c r="AR990" s="36"/>
      <c r="AS990" s="36"/>
      <c r="AT990" s="36"/>
      <c r="AU990" s="36"/>
      <c r="AV990" s="36"/>
      <c r="AW990" s="36"/>
      <c r="AX990" s="36"/>
      <c r="AY990" s="36"/>
      <c r="AZ990" s="40"/>
      <c r="BA990" s="40"/>
      <c r="BB990" s="40"/>
      <c r="BC990" s="40"/>
      <c r="BD990" s="40"/>
      <c r="BE990" s="40"/>
      <c r="BF990" s="36"/>
      <c r="BG990" s="36"/>
      <c r="BH990" s="36"/>
      <c r="BJ990" s="41"/>
      <c r="BK990" s="41"/>
      <c r="BL990" s="35"/>
      <c r="BM990" s="35"/>
      <c r="BN990" s="35"/>
      <c r="BO990" s="35"/>
      <c r="BP990" s="35"/>
      <c r="BQ990" s="35"/>
      <c r="BR990" s="35"/>
      <c r="BS990" s="34"/>
      <c r="BT990" s="35"/>
      <c r="BU990" s="35"/>
      <c r="BV990" s="35"/>
      <c r="BW990" s="35"/>
      <c r="BX990" s="37"/>
      <c r="BY990" s="40"/>
      <c r="CA990" s="38"/>
      <c r="CB990" s="38"/>
      <c r="CC990" s="36"/>
      <c r="CD990" s="36"/>
      <c r="CE990" s="35"/>
      <c r="CF990" s="36"/>
      <c r="CG990" s="42"/>
      <c r="CH990" s="35"/>
      <c r="CI990" s="42"/>
      <c r="CJ990" s="42"/>
      <c r="CK990" s="43"/>
      <c r="CM990" s="39"/>
      <c r="CN990" s="35"/>
      <c r="CO990" s="42"/>
    </row>
    <row r="991" spans="1:93" ht="11.25" customHeight="1">
      <c r="A991" s="33"/>
      <c r="B991" s="34"/>
      <c r="F991" s="34"/>
      <c r="H991" s="34"/>
      <c r="I991" s="34"/>
      <c r="J991" s="35"/>
      <c r="K991" s="35"/>
      <c r="L991" s="34"/>
      <c r="M991" s="34"/>
      <c r="N991" s="35"/>
      <c r="O991" s="35"/>
      <c r="P991" s="35"/>
      <c r="Q991" s="34"/>
      <c r="R991" s="34"/>
      <c r="U991" s="36"/>
      <c r="V991" s="38"/>
      <c r="W991" s="36"/>
      <c r="X991" s="35"/>
      <c r="Y991" s="34"/>
      <c r="Z991" s="35"/>
      <c r="AA991" s="34"/>
      <c r="AB991" s="34"/>
      <c r="AC991" s="34"/>
      <c r="AD991" s="34"/>
      <c r="AE991" s="39"/>
      <c r="AF991" s="39"/>
      <c r="AG991" s="39"/>
      <c r="AH991" s="35"/>
      <c r="AI991" s="35"/>
      <c r="AJ991" s="35"/>
      <c r="AK991" s="35"/>
      <c r="AL991" s="35"/>
      <c r="AM991" s="35"/>
      <c r="AN991" s="38"/>
      <c r="AO991" s="38"/>
      <c r="AP991" s="38"/>
      <c r="AQ991" s="36"/>
      <c r="AR991" s="36"/>
      <c r="AS991" s="36"/>
      <c r="AT991" s="36"/>
      <c r="AU991" s="36"/>
      <c r="AV991" s="36"/>
      <c r="AW991" s="36"/>
      <c r="AX991" s="36"/>
      <c r="AY991" s="36"/>
      <c r="AZ991" s="40"/>
      <c r="BA991" s="40"/>
      <c r="BB991" s="40"/>
      <c r="BC991" s="40"/>
      <c r="BD991" s="40"/>
      <c r="BE991" s="40"/>
      <c r="BF991" s="36"/>
      <c r="BG991" s="36"/>
      <c r="BH991" s="36"/>
      <c r="BJ991" s="41"/>
      <c r="BK991" s="41"/>
      <c r="BL991" s="35"/>
      <c r="BM991" s="35"/>
      <c r="BN991" s="35"/>
      <c r="BO991" s="35"/>
      <c r="BP991" s="35"/>
      <c r="BQ991" s="35"/>
      <c r="BR991" s="35"/>
      <c r="BS991" s="34"/>
      <c r="BT991" s="35"/>
      <c r="BU991" s="35"/>
      <c r="BV991" s="35"/>
      <c r="BW991" s="35"/>
      <c r="BX991" s="37"/>
      <c r="BY991" s="40"/>
      <c r="CA991" s="38"/>
      <c r="CB991" s="38"/>
      <c r="CC991" s="36"/>
      <c r="CD991" s="36"/>
      <c r="CE991" s="35"/>
      <c r="CF991" s="36"/>
      <c r="CG991" s="42"/>
      <c r="CH991" s="35"/>
      <c r="CI991" s="42"/>
      <c r="CJ991" s="42"/>
      <c r="CK991" s="43"/>
      <c r="CM991" s="39"/>
      <c r="CN991" s="35"/>
      <c r="CO991" s="42"/>
    </row>
    <row r="992" spans="1:93" ht="11.25" customHeight="1">
      <c r="A992" s="33"/>
      <c r="B992" s="34"/>
      <c r="F992" s="34"/>
      <c r="H992" s="34"/>
      <c r="I992" s="34"/>
      <c r="J992" s="35"/>
      <c r="K992" s="35"/>
      <c r="L992" s="34"/>
      <c r="M992" s="34"/>
      <c r="N992" s="35"/>
      <c r="O992" s="35"/>
      <c r="P992" s="35"/>
      <c r="Q992" s="34"/>
      <c r="R992" s="34"/>
      <c r="U992" s="36"/>
      <c r="V992" s="38"/>
      <c r="W992" s="36"/>
      <c r="X992" s="35"/>
      <c r="Y992" s="34"/>
      <c r="Z992" s="35"/>
      <c r="AA992" s="34"/>
      <c r="AB992" s="34"/>
      <c r="AC992" s="34"/>
      <c r="AD992" s="34"/>
      <c r="AE992" s="39"/>
      <c r="AF992" s="39"/>
      <c r="AG992" s="39"/>
      <c r="AH992" s="35"/>
      <c r="AI992" s="35"/>
      <c r="AJ992" s="35"/>
      <c r="AK992" s="35"/>
      <c r="AL992" s="35"/>
      <c r="AM992" s="35"/>
      <c r="AN992" s="38"/>
      <c r="AO992" s="38"/>
      <c r="AP992" s="38"/>
      <c r="AQ992" s="36"/>
      <c r="AR992" s="36"/>
      <c r="AS992" s="36"/>
      <c r="AT992" s="36"/>
      <c r="AU992" s="36"/>
      <c r="AV992" s="36"/>
      <c r="AW992" s="36"/>
      <c r="AX992" s="36"/>
      <c r="AY992" s="36"/>
      <c r="AZ992" s="40"/>
      <c r="BA992" s="40"/>
      <c r="BB992" s="40"/>
      <c r="BC992" s="40"/>
      <c r="BD992" s="40"/>
      <c r="BE992" s="40"/>
      <c r="BF992" s="36"/>
      <c r="BG992" s="36"/>
      <c r="BH992" s="36"/>
      <c r="BJ992" s="41"/>
      <c r="BK992" s="41"/>
      <c r="BL992" s="35"/>
      <c r="BM992" s="35"/>
      <c r="BN992" s="35"/>
      <c r="BO992" s="35"/>
      <c r="BP992" s="35"/>
      <c r="BQ992" s="35"/>
      <c r="BR992" s="35"/>
      <c r="BS992" s="34"/>
      <c r="BT992" s="35"/>
      <c r="BU992" s="35"/>
      <c r="BV992" s="35"/>
      <c r="BW992" s="35"/>
      <c r="BX992" s="37"/>
      <c r="BY992" s="40"/>
      <c r="CA992" s="38"/>
      <c r="CB992" s="38"/>
      <c r="CC992" s="36"/>
      <c r="CD992" s="36"/>
      <c r="CE992" s="35"/>
      <c r="CF992" s="36"/>
      <c r="CG992" s="42"/>
      <c r="CH992" s="35"/>
      <c r="CI992" s="42"/>
      <c r="CJ992" s="42"/>
      <c r="CK992" s="43"/>
      <c r="CM992" s="39"/>
      <c r="CN992" s="35"/>
      <c r="CO992" s="42"/>
    </row>
    <row r="993" spans="1:93" ht="11.25" customHeight="1">
      <c r="A993" s="33"/>
      <c r="B993" s="34"/>
      <c r="F993" s="34"/>
      <c r="H993" s="34"/>
      <c r="I993" s="34"/>
      <c r="J993" s="35"/>
      <c r="K993" s="35"/>
      <c r="L993" s="34"/>
      <c r="M993" s="34"/>
      <c r="N993" s="35"/>
      <c r="O993" s="35"/>
      <c r="P993" s="35"/>
      <c r="Q993" s="34"/>
      <c r="R993" s="34"/>
      <c r="U993" s="36"/>
      <c r="V993" s="38"/>
      <c r="W993" s="36"/>
      <c r="X993" s="35"/>
      <c r="Y993" s="34"/>
      <c r="Z993" s="35"/>
      <c r="AA993" s="34"/>
      <c r="AB993" s="34"/>
      <c r="AC993" s="34"/>
      <c r="AD993" s="34"/>
      <c r="AE993" s="39"/>
      <c r="AF993" s="39"/>
      <c r="AG993" s="39"/>
      <c r="AH993" s="35"/>
      <c r="AI993" s="35"/>
      <c r="AJ993" s="35"/>
      <c r="AK993" s="35"/>
      <c r="AL993" s="35"/>
      <c r="AM993" s="35"/>
      <c r="AN993" s="38"/>
      <c r="AO993" s="38"/>
      <c r="AP993" s="38"/>
      <c r="AQ993" s="36"/>
      <c r="AR993" s="36"/>
      <c r="AS993" s="36"/>
      <c r="AT993" s="36"/>
      <c r="AU993" s="36"/>
      <c r="AV993" s="36"/>
      <c r="AW993" s="36"/>
      <c r="AX993" s="36"/>
      <c r="AY993" s="36"/>
      <c r="AZ993" s="40"/>
      <c r="BA993" s="40"/>
      <c r="BB993" s="40"/>
      <c r="BC993" s="40"/>
      <c r="BD993" s="40"/>
      <c r="BE993" s="40"/>
      <c r="BF993" s="36"/>
      <c r="BG993" s="36"/>
      <c r="BH993" s="36"/>
      <c r="BJ993" s="41"/>
      <c r="BK993" s="41"/>
      <c r="BL993" s="35"/>
      <c r="BM993" s="35"/>
      <c r="BN993" s="35"/>
      <c r="BO993" s="35"/>
      <c r="BP993" s="35"/>
      <c r="BQ993" s="35"/>
      <c r="BR993" s="35"/>
      <c r="BS993" s="34"/>
      <c r="BT993" s="35"/>
      <c r="BU993" s="35"/>
      <c r="BV993" s="35"/>
      <c r="BW993" s="35"/>
      <c r="BX993" s="37"/>
      <c r="BY993" s="40"/>
      <c r="CA993" s="38"/>
      <c r="CB993" s="38"/>
      <c r="CC993" s="36"/>
      <c r="CD993" s="36"/>
      <c r="CE993" s="35"/>
      <c r="CF993" s="36"/>
      <c r="CG993" s="42"/>
      <c r="CH993" s="35"/>
      <c r="CI993" s="42"/>
      <c r="CJ993" s="42"/>
      <c r="CK993" s="43"/>
      <c r="CM993" s="39"/>
      <c r="CN993" s="35"/>
      <c r="CO993" s="42"/>
    </row>
    <row r="994" spans="1:93" ht="11.25" customHeight="1">
      <c r="A994" s="33"/>
      <c r="B994" s="34"/>
      <c r="F994" s="34"/>
      <c r="H994" s="34"/>
      <c r="I994" s="34"/>
      <c r="J994" s="35"/>
      <c r="K994" s="35"/>
      <c r="L994" s="34"/>
      <c r="M994" s="34"/>
      <c r="N994" s="35"/>
      <c r="O994" s="35"/>
      <c r="P994" s="35"/>
      <c r="Q994" s="34"/>
      <c r="R994" s="34"/>
      <c r="U994" s="36"/>
      <c r="V994" s="38"/>
      <c r="W994" s="36"/>
      <c r="X994" s="35"/>
      <c r="Y994" s="34"/>
      <c r="Z994" s="35"/>
      <c r="AA994" s="34"/>
      <c r="AB994" s="34"/>
      <c r="AC994" s="34"/>
      <c r="AD994" s="34"/>
      <c r="AE994" s="39"/>
      <c r="AF994" s="39"/>
      <c r="AG994" s="39"/>
      <c r="AH994" s="35"/>
      <c r="AI994" s="35"/>
      <c r="AJ994" s="35"/>
      <c r="AK994" s="35"/>
      <c r="AL994" s="35"/>
      <c r="AM994" s="35"/>
      <c r="AN994" s="38"/>
      <c r="AO994" s="38"/>
      <c r="AP994" s="38"/>
      <c r="AQ994" s="36"/>
      <c r="AR994" s="36"/>
      <c r="AS994" s="36"/>
      <c r="AT994" s="36"/>
      <c r="AU994" s="36"/>
      <c r="AV994" s="36"/>
      <c r="AW994" s="36"/>
      <c r="AX994" s="36"/>
      <c r="AY994" s="36"/>
      <c r="AZ994" s="40"/>
      <c r="BA994" s="40"/>
      <c r="BB994" s="40"/>
      <c r="BC994" s="40"/>
      <c r="BD994" s="40"/>
      <c r="BE994" s="40"/>
      <c r="BF994" s="36"/>
      <c r="BG994" s="36"/>
      <c r="BH994" s="36"/>
      <c r="BJ994" s="41"/>
      <c r="BK994" s="41"/>
      <c r="BL994" s="35"/>
      <c r="BM994" s="35"/>
      <c r="BN994" s="35"/>
      <c r="BO994" s="35"/>
      <c r="BP994" s="35"/>
      <c r="BQ994" s="35"/>
      <c r="BR994" s="35"/>
      <c r="BS994" s="34"/>
      <c r="BT994" s="35"/>
      <c r="BU994" s="35"/>
      <c r="BV994" s="35"/>
      <c r="BW994" s="35"/>
      <c r="BX994" s="37"/>
      <c r="BY994" s="40"/>
      <c r="CA994" s="38"/>
      <c r="CB994" s="38"/>
      <c r="CC994" s="36"/>
      <c r="CD994" s="36"/>
      <c r="CE994" s="35"/>
      <c r="CF994" s="36"/>
      <c r="CG994" s="42"/>
      <c r="CH994" s="35"/>
      <c r="CI994" s="42"/>
      <c r="CJ994" s="42"/>
      <c r="CK994" s="43"/>
      <c r="CM994" s="39"/>
      <c r="CN994" s="35"/>
      <c r="CO994" s="42"/>
    </row>
    <row r="995" spans="1:93" ht="11.25" customHeight="1">
      <c r="A995" s="33"/>
      <c r="B995" s="34"/>
      <c r="F995" s="34"/>
      <c r="H995" s="34"/>
      <c r="I995" s="34"/>
      <c r="J995" s="35"/>
      <c r="K995" s="35"/>
      <c r="L995" s="34"/>
      <c r="M995" s="34"/>
      <c r="N995" s="35"/>
      <c r="O995" s="35"/>
      <c r="P995" s="35"/>
      <c r="Q995" s="34"/>
      <c r="R995" s="34"/>
      <c r="U995" s="36"/>
      <c r="V995" s="38"/>
      <c r="W995" s="36"/>
      <c r="X995" s="35"/>
      <c r="Y995" s="34"/>
      <c r="Z995" s="35"/>
      <c r="AA995" s="34"/>
      <c r="AB995" s="34"/>
      <c r="AC995" s="34"/>
      <c r="AD995" s="34"/>
      <c r="AE995" s="39"/>
      <c r="AF995" s="39"/>
      <c r="AG995" s="39"/>
      <c r="AH995" s="35"/>
      <c r="AI995" s="35"/>
      <c r="AJ995" s="35"/>
      <c r="AK995" s="35"/>
      <c r="AL995" s="35"/>
      <c r="AM995" s="35"/>
      <c r="AN995" s="38"/>
      <c r="AO995" s="38"/>
      <c r="AP995" s="38"/>
      <c r="AQ995" s="36"/>
      <c r="AR995" s="36"/>
      <c r="AS995" s="36"/>
      <c r="AT995" s="36"/>
      <c r="AU995" s="36"/>
      <c r="AV995" s="36"/>
      <c r="AW995" s="36"/>
      <c r="AX995" s="36"/>
      <c r="AY995" s="36"/>
      <c r="AZ995" s="40"/>
      <c r="BA995" s="40"/>
      <c r="BB995" s="40"/>
      <c r="BC995" s="40"/>
      <c r="BD995" s="40"/>
      <c r="BE995" s="40"/>
      <c r="BF995" s="36"/>
      <c r="BG995" s="36"/>
      <c r="BH995" s="36"/>
      <c r="BJ995" s="41"/>
      <c r="BK995" s="41"/>
      <c r="BL995" s="35"/>
      <c r="BM995" s="35"/>
      <c r="BN995" s="35"/>
      <c r="BO995" s="35"/>
      <c r="BP995" s="35"/>
      <c r="BQ995" s="35"/>
      <c r="BR995" s="35"/>
      <c r="BS995" s="34"/>
      <c r="BT995" s="35"/>
      <c r="BU995" s="35"/>
      <c r="BV995" s="35"/>
      <c r="BW995" s="35"/>
      <c r="BX995" s="37"/>
      <c r="BY995" s="40"/>
      <c r="CA995" s="38"/>
      <c r="CB995" s="38"/>
      <c r="CC995" s="36"/>
      <c r="CD995" s="36"/>
      <c r="CE995" s="35"/>
      <c r="CF995" s="36"/>
      <c r="CG995" s="42"/>
      <c r="CH995" s="35"/>
      <c r="CI995" s="42"/>
      <c r="CJ995" s="42"/>
      <c r="CK995" s="43"/>
      <c r="CM995" s="39"/>
      <c r="CN995" s="35"/>
      <c r="CO995" s="42"/>
    </row>
    <row r="996" spans="1:93" ht="11.25" customHeight="1">
      <c r="A996" s="33"/>
      <c r="B996" s="34"/>
      <c r="F996" s="34"/>
      <c r="H996" s="34"/>
      <c r="I996" s="34"/>
      <c r="J996" s="35"/>
      <c r="K996" s="35"/>
      <c r="L996" s="34"/>
      <c r="M996" s="34"/>
      <c r="N996" s="35"/>
      <c r="O996" s="35"/>
      <c r="P996" s="35"/>
      <c r="Q996" s="34"/>
      <c r="R996" s="34"/>
      <c r="U996" s="36"/>
      <c r="V996" s="38"/>
      <c r="W996" s="36"/>
      <c r="X996" s="35"/>
      <c r="Y996" s="34"/>
      <c r="Z996" s="35"/>
      <c r="AA996" s="34"/>
      <c r="AB996" s="34"/>
      <c r="AC996" s="34"/>
      <c r="AD996" s="34"/>
      <c r="AE996" s="39"/>
      <c r="AF996" s="39"/>
      <c r="AG996" s="39"/>
      <c r="AH996" s="35"/>
      <c r="AI996" s="35"/>
      <c r="AJ996" s="35"/>
      <c r="AK996" s="35"/>
      <c r="AL996" s="35"/>
      <c r="AM996" s="35"/>
      <c r="AN996" s="38"/>
      <c r="AO996" s="38"/>
      <c r="AP996" s="38"/>
      <c r="AQ996" s="36"/>
      <c r="AR996" s="36"/>
      <c r="AS996" s="36"/>
      <c r="AT996" s="36"/>
      <c r="AU996" s="36"/>
      <c r="AV996" s="36"/>
      <c r="AW996" s="36"/>
      <c r="AX996" s="36"/>
      <c r="AY996" s="36"/>
      <c r="AZ996" s="40"/>
      <c r="BA996" s="40"/>
      <c r="BB996" s="40"/>
      <c r="BC996" s="40"/>
      <c r="BD996" s="40"/>
      <c r="BE996" s="40"/>
      <c r="BF996" s="36"/>
      <c r="BG996" s="36"/>
      <c r="BH996" s="36"/>
      <c r="BJ996" s="41"/>
      <c r="BK996" s="41"/>
      <c r="BL996" s="35"/>
      <c r="BM996" s="35"/>
      <c r="BN996" s="35"/>
      <c r="BO996" s="35"/>
      <c r="BP996" s="35"/>
      <c r="BQ996" s="35"/>
      <c r="BR996" s="35"/>
      <c r="BS996" s="34"/>
      <c r="BT996" s="35"/>
      <c r="BU996" s="35"/>
      <c r="BV996" s="35"/>
      <c r="BW996" s="35"/>
      <c r="BX996" s="37"/>
      <c r="BY996" s="40"/>
      <c r="CA996" s="38"/>
      <c r="CB996" s="38"/>
      <c r="CC996" s="36"/>
      <c r="CD996" s="36"/>
      <c r="CE996" s="35"/>
      <c r="CF996" s="36"/>
      <c r="CG996" s="42"/>
      <c r="CH996" s="35"/>
      <c r="CI996" s="42"/>
      <c r="CJ996" s="42"/>
      <c r="CK996" s="43"/>
      <c r="CM996" s="39"/>
      <c r="CN996" s="35"/>
      <c r="CO996" s="42"/>
    </row>
    <row r="997" spans="1:93" ht="11.25" customHeight="1">
      <c r="A997" s="33"/>
      <c r="B997" s="34"/>
      <c r="F997" s="34"/>
      <c r="H997" s="34"/>
      <c r="I997" s="34"/>
      <c r="J997" s="35"/>
      <c r="K997" s="35"/>
      <c r="L997" s="34"/>
      <c r="M997" s="34"/>
      <c r="N997" s="35"/>
      <c r="O997" s="35"/>
      <c r="P997" s="35"/>
      <c r="Q997" s="34"/>
      <c r="R997" s="34"/>
      <c r="U997" s="36"/>
      <c r="V997" s="38"/>
      <c r="W997" s="36"/>
      <c r="X997" s="35"/>
      <c r="Y997" s="34"/>
      <c r="Z997" s="35"/>
      <c r="AA997" s="34"/>
      <c r="AB997" s="34"/>
      <c r="AC997" s="34"/>
      <c r="AD997" s="34"/>
      <c r="AE997" s="39"/>
      <c r="AF997" s="39"/>
      <c r="AG997" s="39"/>
      <c r="AH997" s="35"/>
      <c r="AI997" s="35"/>
      <c r="AJ997" s="35"/>
      <c r="AK997" s="35"/>
      <c r="AL997" s="35"/>
      <c r="AM997" s="35"/>
      <c r="AN997" s="38"/>
      <c r="AO997" s="38"/>
      <c r="AP997" s="38"/>
      <c r="AQ997" s="36"/>
      <c r="AR997" s="36"/>
      <c r="AS997" s="36"/>
      <c r="AT997" s="36"/>
      <c r="AU997" s="36"/>
      <c r="AV997" s="36"/>
      <c r="AW997" s="36"/>
      <c r="AX997" s="36"/>
      <c r="AY997" s="36"/>
      <c r="AZ997" s="40"/>
      <c r="BA997" s="40"/>
      <c r="BB997" s="40"/>
      <c r="BC997" s="40"/>
      <c r="BD997" s="40"/>
      <c r="BE997" s="40"/>
      <c r="BF997" s="36"/>
      <c r="BG997" s="36"/>
      <c r="BH997" s="36"/>
      <c r="BJ997" s="41"/>
      <c r="BK997" s="41"/>
      <c r="BL997" s="35"/>
      <c r="BM997" s="35"/>
      <c r="BN997" s="35"/>
      <c r="BO997" s="35"/>
      <c r="BP997" s="35"/>
      <c r="BQ997" s="35"/>
      <c r="BR997" s="35"/>
      <c r="BS997" s="34"/>
      <c r="BT997" s="35"/>
      <c r="BU997" s="35"/>
      <c r="BV997" s="35"/>
      <c r="BW997" s="35"/>
      <c r="BX997" s="37"/>
      <c r="BY997" s="40"/>
      <c r="CA997" s="38"/>
      <c r="CB997" s="38"/>
      <c r="CC997" s="36"/>
      <c r="CD997" s="36"/>
      <c r="CE997" s="35"/>
      <c r="CF997" s="36"/>
      <c r="CG997" s="42"/>
      <c r="CH997" s="35"/>
      <c r="CI997" s="42"/>
      <c r="CJ997" s="42"/>
      <c r="CK997" s="43"/>
      <c r="CM997" s="39"/>
      <c r="CN997" s="35"/>
      <c r="CO997" s="42"/>
    </row>
    <row r="998" spans="1:93" ht="11.25" customHeight="1">
      <c r="A998" s="33"/>
      <c r="B998" s="34"/>
      <c r="F998" s="34"/>
      <c r="H998" s="34"/>
      <c r="I998" s="34"/>
      <c r="J998" s="35"/>
      <c r="K998" s="35"/>
      <c r="L998" s="34"/>
      <c r="M998" s="34"/>
      <c r="N998" s="35"/>
      <c r="O998" s="35"/>
      <c r="P998" s="35"/>
      <c r="Q998" s="34"/>
      <c r="R998" s="34"/>
      <c r="U998" s="36"/>
      <c r="V998" s="38"/>
      <c r="W998" s="36"/>
      <c r="X998" s="35"/>
      <c r="Y998" s="34"/>
      <c r="Z998" s="35"/>
      <c r="AA998" s="34"/>
      <c r="AB998" s="34"/>
      <c r="AC998" s="34"/>
      <c r="AD998" s="34"/>
      <c r="AE998" s="39"/>
      <c r="AF998" s="39"/>
      <c r="AG998" s="39"/>
      <c r="AH998" s="35"/>
      <c r="AI998" s="35"/>
      <c r="AJ998" s="35"/>
      <c r="AK998" s="35"/>
      <c r="AL998" s="35"/>
      <c r="AM998" s="35"/>
      <c r="AN998" s="38"/>
      <c r="AO998" s="38"/>
      <c r="AP998" s="38"/>
      <c r="AQ998" s="36"/>
      <c r="AR998" s="36"/>
      <c r="AS998" s="36"/>
      <c r="AT998" s="36"/>
      <c r="AU998" s="36"/>
      <c r="AV998" s="36"/>
      <c r="AW998" s="36"/>
      <c r="AX998" s="36"/>
      <c r="AY998" s="36"/>
      <c r="AZ998" s="40"/>
      <c r="BA998" s="40"/>
      <c r="BB998" s="40"/>
      <c r="BC998" s="40"/>
      <c r="BD998" s="40"/>
      <c r="BE998" s="40"/>
      <c r="BF998" s="36"/>
      <c r="BG998" s="36"/>
      <c r="BH998" s="36"/>
      <c r="BJ998" s="41"/>
      <c r="BK998" s="41"/>
      <c r="BL998" s="35"/>
      <c r="BM998" s="35"/>
      <c r="BN998" s="35"/>
      <c r="BO998" s="35"/>
      <c r="BP998" s="35"/>
      <c r="BQ998" s="35"/>
      <c r="BR998" s="35"/>
      <c r="BS998" s="34"/>
      <c r="BT998" s="35"/>
      <c r="BU998" s="35"/>
      <c r="BV998" s="35"/>
      <c r="BW998" s="35"/>
      <c r="BX998" s="37"/>
      <c r="BY998" s="40"/>
      <c r="CA998" s="38"/>
      <c r="CB998" s="38"/>
      <c r="CC998" s="36"/>
      <c r="CD998" s="36"/>
      <c r="CE998" s="35"/>
      <c r="CF998" s="36"/>
      <c r="CG998" s="42"/>
      <c r="CH998" s="35"/>
      <c r="CI998" s="42"/>
      <c r="CJ998" s="42"/>
      <c r="CK998" s="43"/>
      <c r="CM998" s="39"/>
      <c r="CN998" s="35"/>
      <c r="CO998" s="42"/>
    </row>
    <row r="999" spans="1:93" ht="11.25" customHeight="1">
      <c r="A999" s="33"/>
      <c r="B999" s="34"/>
      <c r="F999" s="34"/>
      <c r="H999" s="34"/>
      <c r="I999" s="34"/>
      <c r="J999" s="35"/>
      <c r="K999" s="35"/>
      <c r="L999" s="34"/>
      <c r="M999" s="34"/>
      <c r="N999" s="35"/>
      <c r="O999" s="35"/>
      <c r="P999" s="35"/>
      <c r="Q999" s="34"/>
      <c r="R999" s="34"/>
      <c r="U999" s="36"/>
      <c r="V999" s="38"/>
      <c r="W999" s="36"/>
      <c r="X999" s="35"/>
      <c r="Y999" s="34"/>
      <c r="Z999" s="35"/>
      <c r="AA999" s="34"/>
      <c r="AB999" s="34"/>
      <c r="AC999" s="34"/>
      <c r="AD999" s="34"/>
      <c r="AE999" s="39"/>
      <c r="AF999" s="39"/>
      <c r="AG999" s="39"/>
      <c r="AH999" s="35"/>
      <c r="AI999" s="35"/>
      <c r="AJ999" s="35"/>
      <c r="AK999" s="35"/>
      <c r="AL999" s="35"/>
      <c r="AM999" s="35"/>
      <c r="AN999" s="38"/>
      <c r="AO999" s="38"/>
      <c r="AP999" s="38"/>
      <c r="AQ999" s="36"/>
      <c r="AR999" s="36"/>
      <c r="AS999" s="36"/>
      <c r="AT999" s="36"/>
      <c r="AU999" s="36"/>
      <c r="AV999" s="36"/>
      <c r="AW999" s="36"/>
      <c r="AX999" s="36"/>
      <c r="AY999" s="36"/>
      <c r="AZ999" s="40"/>
      <c r="BA999" s="40"/>
      <c r="BB999" s="40"/>
      <c r="BC999" s="40"/>
      <c r="BD999" s="40"/>
      <c r="BE999" s="40"/>
      <c r="BF999" s="36"/>
      <c r="BG999" s="36"/>
      <c r="BH999" s="36"/>
      <c r="BJ999" s="41"/>
      <c r="BK999" s="41"/>
      <c r="BL999" s="35"/>
      <c r="BM999" s="35"/>
      <c r="BN999" s="35"/>
      <c r="BO999" s="35"/>
      <c r="BP999" s="35"/>
      <c r="BQ999" s="35"/>
      <c r="BR999" s="35"/>
      <c r="BS999" s="34"/>
      <c r="BT999" s="35"/>
      <c r="BU999" s="35"/>
      <c r="BV999" s="35"/>
      <c r="BW999" s="35"/>
      <c r="BX999" s="37"/>
      <c r="BY999" s="40"/>
      <c r="CA999" s="38"/>
      <c r="CB999" s="38"/>
      <c r="CC999" s="36"/>
      <c r="CD999" s="36"/>
      <c r="CE999" s="35"/>
      <c r="CF999" s="36"/>
      <c r="CG999" s="42"/>
      <c r="CH999" s="35"/>
      <c r="CI999" s="42"/>
      <c r="CJ999" s="42"/>
      <c r="CK999" s="43"/>
      <c r="CM999" s="39"/>
      <c r="CN999" s="35"/>
      <c r="CO999" s="42"/>
    </row>
    <row r="1000" spans="1:93" ht="11.25" customHeight="1">
      <c r="A1000" s="33"/>
      <c r="B1000" s="34"/>
      <c r="F1000" s="34"/>
      <c r="H1000" s="34"/>
      <c r="I1000" s="34"/>
      <c r="J1000" s="35"/>
      <c r="K1000" s="35"/>
      <c r="L1000" s="34"/>
      <c r="M1000" s="34"/>
      <c r="N1000" s="35"/>
      <c r="O1000" s="35"/>
      <c r="P1000" s="35"/>
      <c r="Q1000" s="34"/>
      <c r="R1000" s="34"/>
      <c r="U1000" s="36"/>
      <c r="V1000" s="38"/>
      <c r="W1000" s="36"/>
      <c r="X1000" s="35"/>
      <c r="Y1000" s="34"/>
      <c r="Z1000" s="35"/>
      <c r="AA1000" s="34"/>
      <c r="AB1000" s="34"/>
      <c r="AC1000" s="34"/>
      <c r="AD1000" s="34"/>
      <c r="AE1000" s="39"/>
      <c r="AF1000" s="39"/>
      <c r="AG1000" s="39"/>
      <c r="AH1000" s="35"/>
      <c r="AI1000" s="35"/>
      <c r="AJ1000" s="35"/>
      <c r="AK1000" s="35"/>
      <c r="AL1000" s="35"/>
      <c r="AM1000" s="35"/>
      <c r="AN1000" s="38"/>
      <c r="AO1000" s="38"/>
      <c r="AP1000" s="38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40"/>
      <c r="BA1000" s="40"/>
      <c r="BB1000" s="40"/>
      <c r="BC1000" s="40"/>
      <c r="BD1000" s="40"/>
      <c r="BE1000" s="40"/>
      <c r="BF1000" s="36"/>
      <c r="BG1000" s="36"/>
      <c r="BH1000" s="36"/>
      <c r="BJ1000" s="41"/>
      <c r="BK1000" s="41"/>
      <c r="BL1000" s="35"/>
      <c r="BM1000" s="35"/>
      <c r="BN1000" s="35"/>
      <c r="BO1000" s="35"/>
      <c r="BP1000" s="35"/>
      <c r="BQ1000" s="35"/>
      <c r="BR1000" s="35"/>
      <c r="BS1000" s="34"/>
      <c r="BT1000" s="35"/>
      <c r="BU1000" s="35"/>
      <c r="BV1000" s="35"/>
      <c r="BW1000" s="35"/>
      <c r="BX1000" s="37"/>
      <c r="BY1000" s="40"/>
      <c r="CA1000" s="38"/>
      <c r="CB1000" s="38"/>
      <c r="CC1000" s="36"/>
      <c r="CD1000" s="36"/>
      <c r="CE1000" s="35"/>
      <c r="CF1000" s="36"/>
      <c r="CG1000" s="42"/>
      <c r="CH1000" s="35"/>
      <c r="CI1000" s="42"/>
      <c r="CJ1000" s="42"/>
      <c r="CK1000" s="43"/>
      <c r="CM1000" s="39"/>
      <c r="CN1000" s="35"/>
      <c r="CO1000" s="42"/>
    </row>
    <row r="1001" spans="1:93" ht="11.25" customHeight="1">
      <c r="A1001" s="33"/>
      <c r="B1001" s="34"/>
      <c r="F1001" s="34"/>
      <c r="H1001" s="34"/>
      <c r="I1001" s="34"/>
      <c r="J1001" s="35"/>
      <c r="K1001" s="35"/>
      <c r="L1001" s="34"/>
      <c r="M1001" s="34"/>
      <c r="N1001" s="35"/>
      <c r="O1001" s="35"/>
      <c r="P1001" s="35"/>
      <c r="Q1001" s="34"/>
      <c r="R1001" s="34"/>
      <c r="U1001" s="36"/>
      <c r="V1001" s="38"/>
      <c r="W1001" s="36"/>
      <c r="X1001" s="35"/>
      <c r="Y1001" s="34"/>
      <c r="Z1001" s="35"/>
      <c r="AA1001" s="34"/>
      <c r="AB1001" s="34"/>
      <c r="AC1001" s="34"/>
      <c r="AD1001" s="34"/>
      <c r="AE1001" s="39"/>
      <c r="AF1001" s="39"/>
      <c r="AG1001" s="39"/>
      <c r="AH1001" s="35"/>
      <c r="AI1001" s="35"/>
      <c r="AJ1001" s="35"/>
      <c r="AK1001" s="35"/>
      <c r="AL1001" s="35"/>
      <c r="AM1001" s="35"/>
      <c r="AN1001" s="38"/>
      <c r="AO1001" s="38"/>
      <c r="AP1001" s="38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40"/>
      <c r="BA1001" s="40"/>
      <c r="BB1001" s="40"/>
      <c r="BC1001" s="40"/>
      <c r="BD1001" s="40"/>
      <c r="BE1001" s="40"/>
      <c r="BF1001" s="36"/>
      <c r="BG1001" s="36"/>
      <c r="BH1001" s="36"/>
      <c r="BJ1001" s="41"/>
      <c r="BK1001" s="41"/>
      <c r="BL1001" s="35"/>
      <c r="BM1001" s="35"/>
      <c r="BN1001" s="35"/>
      <c r="BO1001" s="35"/>
      <c r="BP1001" s="35"/>
      <c r="BQ1001" s="35"/>
      <c r="BR1001" s="35"/>
      <c r="BS1001" s="34"/>
      <c r="BT1001" s="35"/>
      <c r="BU1001" s="35"/>
      <c r="BV1001" s="35"/>
      <c r="BW1001" s="35"/>
      <c r="BX1001" s="37"/>
      <c r="BY1001" s="40"/>
      <c r="CA1001" s="38"/>
      <c r="CB1001" s="38"/>
      <c r="CC1001" s="36"/>
      <c r="CD1001" s="36"/>
      <c r="CE1001" s="35"/>
      <c r="CF1001" s="36"/>
      <c r="CG1001" s="42"/>
      <c r="CH1001" s="35"/>
      <c r="CI1001" s="42"/>
      <c r="CJ1001" s="42"/>
      <c r="CK1001" s="43"/>
      <c r="CM1001" s="39"/>
      <c r="CN1001" s="35"/>
      <c r="CO1001" s="42"/>
    </row>
    <row r="1002" spans="1:93" ht="11.25" customHeight="1">
      <c r="A1002" s="33"/>
      <c r="B1002" s="34"/>
      <c r="F1002" s="34"/>
      <c r="H1002" s="34"/>
      <c r="I1002" s="34"/>
      <c r="J1002" s="35"/>
      <c r="K1002" s="35"/>
      <c r="L1002" s="34"/>
      <c r="M1002" s="34"/>
      <c r="N1002" s="35"/>
      <c r="O1002" s="35"/>
      <c r="P1002" s="35"/>
      <c r="Q1002" s="34"/>
      <c r="R1002" s="34"/>
      <c r="U1002" s="36"/>
      <c r="V1002" s="38"/>
      <c r="W1002" s="36"/>
      <c r="X1002" s="35"/>
      <c r="Y1002" s="34"/>
      <c r="Z1002" s="35"/>
      <c r="AA1002" s="34"/>
      <c r="AB1002" s="34"/>
      <c r="AC1002" s="34"/>
      <c r="AD1002" s="34"/>
      <c r="AE1002" s="39"/>
      <c r="AF1002" s="39"/>
      <c r="AG1002" s="39"/>
      <c r="AH1002" s="35"/>
      <c r="AI1002" s="35"/>
      <c r="AJ1002" s="35"/>
      <c r="AK1002" s="35"/>
      <c r="AL1002" s="35"/>
      <c r="AM1002" s="35"/>
      <c r="AN1002" s="38"/>
      <c r="AO1002" s="38"/>
      <c r="AP1002" s="38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40"/>
      <c r="BA1002" s="40"/>
      <c r="BB1002" s="40"/>
      <c r="BC1002" s="40"/>
      <c r="BD1002" s="40"/>
      <c r="BE1002" s="40"/>
      <c r="BF1002" s="36"/>
      <c r="BG1002" s="36"/>
      <c r="BH1002" s="36"/>
      <c r="BJ1002" s="41"/>
      <c r="BK1002" s="41"/>
      <c r="BL1002" s="35"/>
      <c r="BM1002" s="35"/>
      <c r="BN1002" s="35"/>
      <c r="BO1002" s="35"/>
      <c r="BP1002" s="35"/>
      <c r="BQ1002" s="35"/>
      <c r="BR1002" s="35"/>
      <c r="BS1002" s="34"/>
      <c r="BT1002" s="35"/>
      <c r="BU1002" s="35"/>
      <c r="BV1002" s="35"/>
      <c r="BW1002" s="35"/>
      <c r="BX1002" s="37"/>
      <c r="BY1002" s="40"/>
      <c r="CA1002" s="38"/>
      <c r="CB1002" s="38"/>
      <c r="CC1002" s="36"/>
      <c r="CD1002" s="36"/>
      <c r="CE1002" s="35"/>
      <c r="CF1002" s="36"/>
      <c r="CG1002" s="42"/>
      <c r="CH1002" s="35"/>
      <c r="CI1002" s="42"/>
      <c r="CJ1002" s="42"/>
      <c r="CK1002" s="43"/>
      <c r="CM1002" s="39"/>
      <c r="CN1002" s="35"/>
      <c r="CO1002" s="42"/>
    </row>
    <row r="1003" spans="1:93" ht="11.25" customHeight="1">
      <c r="A1003" s="33"/>
      <c r="B1003" s="34"/>
      <c r="F1003" s="34"/>
      <c r="H1003" s="34"/>
      <c r="I1003" s="34"/>
      <c r="J1003" s="35"/>
      <c r="K1003" s="35"/>
      <c r="L1003" s="34"/>
      <c r="M1003" s="34"/>
      <c r="N1003" s="35"/>
      <c r="O1003" s="35"/>
      <c r="P1003" s="35"/>
      <c r="Q1003" s="34"/>
      <c r="R1003" s="34"/>
      <c r="U1003" s="36"/>
      <c r="V1003" s="38"/>
      <c r="W1003" s="36"/>
      <c r="X1003" s="35"/>
      <c r="Y1003" s="34"/>
      <c r="Z1003" s="35"/>
      <c r="AA1003" s="34"/>
      <c r="AB1003" s="34"/>
      <c r="AC1003" s="34"/>
      <c r="AD1003" s="34"/>
      <c r="AE1003" s="39"/>
      <c r="AF1003" s="39"/>
      <c r="AG1003" s="39"/>
      <c r="AH1003" s="35"/>
      <c r="AI1003" s="35"/>
      <c r="AJ1003" s="35"/>
      <c r="AK1003" s="35"/>
      <c r="AL1003" s="35"/>
      <c r="AM1003" s="35"/>
      <c r="AN1003" s="38"/>
      <c r="AO1003" s="38"/>
      <c r="AP1003" s="38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40"/>
      <c r="BA1003" s="40"/>
      <c r="BB1003" s="40"/>
      <c r="BC1003" s="40"/>
      <c r="BD1003" s="40"/>
      <c r="BE1003" s="40"/>
      <c r="BF1003" s="36"/>
      <c r="BG1003" s="36"/>
      <c r="BH1003" s="36"/>
      <c r="BJ1003" s="41"/>
      <c r="BK1003" s="41"/>
      <c r="BL1003" s="35"/>
      <c r="BM1003" s="35"/>
      <c r="BN1003" s="35"/>
      <c r="BO1003" s="35"/>
      <c r="BP1003" s="35"/>
      <c r="BQ1003" s="35"/>
      <c r="BR1003" s="35"/>
      <c r="BS1003" s="34"/>
      <c r="BT1003" s="35"/>
      <c r="BU1003" s="35"/>
      <c r="BV1003" s="35"/>
      <c r="BW1003" s="35"/>
      <c r="BX1003" s="37"/>
      <c r="BY1003" s="40"/>
      <c r="CA1003" s="38"/>
      <c r="CB1003" s="38"/>
      <c r="CC1003" s="36"/>
      <c r="CD1003" s="36"/>
      <c r="CE1003" s="35"/>
      <c r="CF1003" s="36"/>
      <c r="CG1003" s="42"/>
      <c r="CH1003" s="35"/>
      <c r="CI1003" s="42"/>
      <c r="CJ1003" s="42"/>
      <c r="CK1003" s="43"/>
      <c r="CM1003" s="39"/>
      <c r="CN1003" s="35"/>
      <c r="CO1003" s="42"/>
    </row>
    <row r="1004" spans="1:93" ht="11.25" customHeight="1">
      <c r="A1004" s="33"/>
      <c r="B1004" s="34"/>
      <c r="F1004" s="34"/>
      <c r="H1004" s="34"/>
      <c r="I1004" s="34"/>
      <c r="J1004" s="35"/>
      <c r="K1004" s="35"/>
      <c r="L1004" s="34"/>
      <c r="M1004" s="34"/>
      <c r="N1004" s="35"/>
      <c r="O1004" s="35"/>
      <c r="P1004" s="35"/>
      <c r="Q1004" s="34"/>
      <c r="R1004" s="34"/>
      <c r="U1004" s="36"/>
      <c r="V1004" s="38"/>
      <c r="W1004" s="36"/>
      <c r="X1004" s="35"/>
      <c r="Y1004" s="34"/>
      <c r="Z1004" s="35"/>
      <c r="AA1004" s="34"/>
      <c r="AB1004" s="34"/>
      <c r="AC1004" s="34"/>
      <c r="AD1004" s="34"/>
      <c r="AE1004" s="39"/>
      <c r="AF1004" s="39"/>
      <c r="AG1004" s="39"/>
      <c r="AH1004" s="35"/>
      <c r="AI1004" s="35"/>
      <c r="AJ1004" s="35"/>
      <c r="AK1004" s="35"/>
      <c r="AL1004" s="35"/>
      <c r="AM1004" s="35"/>
      <c r="AN1004" s="38"/>
      <c r="AO1004" s="38"/>
      <c r="AP1004" s="38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40"/>
      <c r="BA1004" s="40"/>
      <c r="BB1004" s="40"/>
      <c r="BC1004" s="40"/>
      <c r="BD1004" s="40"/>
      <c r="BE1004" s="40"/>
      <c r="BF1004" s="36"/>
      <c r="BG1004" s="36"/>
      <c r="BH1004" s="36"/>
      <c r="BJ1004" s="41"/>
      <c r="BK1004" s="41"/>
      <c r="BL1004" s="35"/>
      <c r="BM1004" s="35"/>
      <c r="BN1004" s="35"/>
      <c r="BO1004" s="35"/>
      <c r="BP1004" s="35"/>
      <c r="BQ1004" s="35"/>
      <c r="BR1004" s="35"/>
      <c r="BS1004" s="34"/>
      <c r="BT1004" s="35"/>
      <c r="BU1004" s="35"/>
      <c r="BV1004" s="35"/>
      <c r="BW1004" s="35"/>
      <c r="BX1004" s="37"/>
      <c r="BY1004" s="40"/>
      <c r="CA1004" s="38"/>
      <c r="CB1004" s="38"/>
      <c r="CC1004" s="36"/>
      <c r="CD1004" s="36"/>
      <c r="CE1004" s="35"/>
      <c r="CF1004" s="36"/>
      <c r="CG1004" s="42"/>
      <c r="CH1004" s="35"/>
      <c r="CI1004" s="42"/>
      <c r="CJ1004" s="42"/>
      <c r="CK1004" s="43"/>
      <c r="CM1004" s="39"/>
      <c r="CN1004" s="35"/>
      <c r="CO1004" s="42"/>
    </row>
    <row r="1005" spans="1:93" ht="11.25" customHeight="1">
      <c r="A1005" s="33"/>
      <c r="B1005" s="34"/>
      <c r="F1005" s="34"/>
      <c r="H1005" s="34"/>
      <c r="I1005" s="34"/>
      <c r="J1005" s="35"/>
      <c r="K1005" s="35"/>
      <c r="L1005" s="34"/>
      <c r="M1005" s="34"/>
      <c r="N1005" s="35"/>
      <c r="O1005" s="35"/>
      <c r="P1005" s="35"/>
      <c r="Q1005" s="34"/>
      <c r="R1005" s="34"/>
      <c r="U1005" s="36"/>
      <c r="V1005" s="38"/>
      <c r="W1005" s="36"/>
      <c r="X1005" s="35"/>
      <c r="Y1005" s="34"/>
      <c r="Z1005" s="35"/>
      <c r="AA1005" s="34"/>
      <c r="AB1005" s="34"/>
      <c r="AC1005" s="34"/>
      <c r="AD1005" s="34"/>
      <c r="AE1005" s="39"/>
      <c r="AF1005" s="39"/>
      <c r="AG1005" s="39"/>
      <c r="AH1005" s="35"/>
      <c r="AI1005" s="35"/>
      <c r="AJ1005" s="35"/>
      <c r="AK1005" s="35"/>
      <c r="AL1005" s="35"/>
      <c r="AM1005" s="35"/>
      <c r="AN1005" s="38"/>
      <c r="AO1005" s="38"/>
      <c r="AP1005" s="38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40"/>
      <c r="BA1005" s="40"/>
      <c r="BB1005" s="40"/>
      <c r="BC1005" s="40"/>
      <c r="BD1005" s="40"/>
      <c r="BE1005" s="40"/>
      <c r="BF1005" s="36"/>
      <c r="BG1005" s="36"/>
      <c r="BH1005" s="36"/>
      <c r="BJ1005" s="41"/>
      <c r="BK1005" s="41"/>
      <c r="BL1005" s="35"/>
      <c r="BM1005" s="35"/>
      <c r="BN1005" s="35"/>
      <c r="BO1005" s="35"/>
      <c r="BP1005" s="35"/>
      <c r="BQ1005" s="35"/>
      <c r="BR1005" s="35"/>
      <c r="BS1005" s="34"/>
      <c r="BT1005" s="35"/>
      <c r="BU1005" s="35"/>
      <c r="BV1005" s="35"/>
      <c r="BW1005" s="35"/>
      <c r="BX1005" s="37"/>
      <c r="BY1005" s="40"/>
      <c r="CA1005" s="38"/>
      <c r="CB1005" s="38"/>
      <c r="CC1005" s="36"/>
      <c r="CD1005" s="36"/>
      <c r="CE1005" s="35"/>
      <c r="CF1005" s="36"/>
      <c r="CG1005" s="42"/>
      <c r="CH1005" s="35"/>
      <c r="CI1005" s="42"/>
      <c r="CJ1005" s="42"/>
      <c r="CK1005" s="43"/>
      <c r="CM1005" s="39"/>
      <c r="CN1005" s="35"/>
      <c r="CO1005" s="42"/>
    </row>
    <row r="1006" spans="1:93" ht="11.25" customHeight="1">
      <c r="A1006" s="33"/>
      <c r="B1006" s="34"/>
      <c r="F1006" s="34"/>
      <c r="H1006" s="34"/>
      <c r="I1006" s="34"/>
      <c r="J1006" s="35"/>
      <c r="K1006" s="35"/>
      <c r="L1006" s="34"/>
      <c r="M1006" s="34"/>
      <c r="N1006" s="35"/>
      <c r="O1006" s="35"/>
      <c r="P1006" s="35"/>
      <c r="Q1006" s="34"/>
      <c r="R1006" s="34"/>
      <c r="U1006" s="36"/>
      <c r="V1006" s="38"/>
      <c r="W1006" s="36"/>
      <c r="X1006" s="35"/>
      <c r="Y1006" s="34"/>
      <c r="Z1006" s="35"/>
      <c r="AA1006" s="34"/>
      <c r="AB1006" s="34"/>
      <c r="AC1006" s="34"/>
      <c r="AD1006" s="34"/>
      <c r="AE1006" s="39"/>
      <c r="AF1006" s="39"/>
      <c r="AG1006" s="39"/>
      <c r="AH1006" s="35"/>
      <c r="AI1006" s="35"/>
      <c r="AJ1006" s="35"/>
      <c r="AK1006" s="35"/>
      <c r="AL1006" s="35"/>
      <c r="AM1006" s="35"/>
      <c r="AN1006" s="38"/>
      <c r="AO1006" s="38"/>
      <c r="AP1006" s="38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40"/>
      <c r="BA1006" s="40"/>
      <c r="BB1006" s="40"/>
      <c r="BC1006" s="40"/>
      <c r="BD1006" s="40"/>
      <c r="BE1006" s="40"/>
      <c r="BF1006" s="36"/>
      <c r="BG1006" s="36"/>
      <c r="BH1006" s="36"/>
      <c r="BJ1006" s="41"/>
      <c r="BK1006" s="41"/>
      <c r="BL1006" s="35"/>
      <c r="BM1006" s="35"/>
      <c r="BN1006" s="35"/>
      <c r="BO1006" s="35"/>
      <c r="BP1006" s="35"/>
      <c r="BQ1006" s="35"/>
      <c r="BR1006" s="35"/>
      <c r="BS1006" s="34"/>
      <c r="BT1006" s="35"/>
      <c r="BU1006" s="35"/>
      <c r="BV1006" s="35"/>
      <c r="BW1006" s="35"/>
      <c r="BX1006" s="37"/>
      <c r="BY1006" s="40"/>
      <c r="CA1006" s="38"/>
      <c r="CB1006" s="38"/>
      <c r="CC1006" s="36"/>
      <c r="CD1006" s="36"/>
      <c r="CE1006" s="35"/>
      <c r="CF1006" s="36"/>
      <c r="CG1006" s="42"/>
      <c r="CH1006" s="35"/>
      <c r="CI1006" s="42"/>
      <c r="CJ1006" s="42"/>
      <c r="CK1006" s="43"/>
      <c r="CM1006" s="39"/>
      <c r="CN1006" s="35"/>
      <c r="CO1006" s="42"/>
    </row>
    <row r="1007" spans="1:93" ht="11.25" customHeight="1">
      <c r="A1007" s="33"/>
      <c r="B1007" s="34"/>
      <c r="F1007" s="34"/>
      <c r="H1007" s="34"/>
      <c r="I1007" s="34"/>
      <c r="J1007" s="35"/>
      <c r="K1007" s="35"/>
      <c r="L1007" s="34"/>
      <c r="M1007" s="34"/>
      <c r="N1007" s="35"/>
      <c r="O1007" s="35"/>
      <c r="P1007" s="35"/>
      <c r="Q1007" s="34"/>
      <c r="R1007" s="34"/>
      <c r="U1007" s="36"/>
      <c r="V1007" s="38"/>
      <c r="W1007" s="36"/>
      <c r="X1007" s="35"/>
      <c r="Y1007" s="34"/>
      <c r="Z1007" s="35"/>
      <c r="AA1007" s="34"/>
      <c r="AB1007" s="34"/>
      <c r="AC1007" s="34"/>
      <c r="AD1007" s="34"/>
      <c r="AE1007" s="39"/>
      <c r="AF1007" s="39"/>
      <c r="AG1007" s="39"/>
      <c r="AH1007" s="35"/>
      <c r="AI1007" s="35"/>
      <c r="AJ1007" s="35"/>
      <c r="AK1007" s="35"/>
      <c r="AL1007" s="35"/>
      <c r="AM1007" s="35"/>
      <c r="AN1007" s="38"/>
      <c r="AO1007" s="38"/>
      <c r="AP1007" s="38"/>
      <c r="AQ1007" s="36"/>
      <c r="AR1007" s="36"/>
      <c r="AS1007" s="36"/>
      <c r="AT1007" s="36"/>
      <c r="AU1007" s="36"/>
      <c r="AV1007" s="36"/>
      <c r="AW1007" s="36"/>
      <c r="AX1007" s="36"/>
      <c r="AY1007" s="36"/>
      <c r="AZ1007" s="40"/>
      <c r="BA1007" s="40"/>
      <c r="BB1007" s="40"/>
      <c r="BC1007" s="40"/>
      <c r="BD1007" s="40"/>
      <c r="BE1007" s="40"/>
      <c r="BF1007" s="36"/>
      <c r="BG1007" s="36"/>
      <c r="BH1007" s="36"/>
      <c r="BJ1007" s="41"/>
      <c r="BK1007" s="41"/>
      <c r="BL1007" s="35"/>
      <c r="BM1007" s="35"/>
      <c r="BN1007" s="35"/>
      <c r="BO1007" s="35"/>
      <c r="BP1007" s="35"/>
      <c r="BQ1007" s="35"/>
      <c r="BR1007" s="35"/>
      <c r="BS1007" s="34"/>
      <c r="BT1007" s="35"/>
      <c r="BU1007" s="35"/>
      <c r="BV1007" s="35"/>
      <c r="BW1007" s="35"/>
      <c r="BX1007" s="37"/>
      <c r="BY1007" s="40"/>
      <c r="CA1007" s="38"/>
      <c r="CB1007" s="38"/>
      <c r="CC1007" s="36"/>
      <c r="CD1007" s="36"/>
      <c r="CE1007" s="35"/>
      <c r="CF1007" s="36"/>
      <c r="CG1007" s="42"/>
      <c r="CH1007" s="35"/>
      <c r="CI1007" s="42"/>
      <c r="CJ1007" s="42"/>
      <c r="CK1007" s="43"/>
      <c r="CM1007" s="39"/>
      <c r="CN1007" s="35"/>
      <c r="CO1007" s="42"/>
    </row>
    <row r="1008" spans="1:93" ht="11.25" customHeight="1">
      <c r="A1008" s="33"/>
      <c r="B1008" s="34"/>
      <c r="F1008" s="34"/>
      <c r="H1008" s="34"/>
      <c r="I1008" s="34"/>
      <c r="J1008" s="35"/>
      <c r="K1008" s="35"/>
      <c r="L1008" s="34"/>
      <c r="M1008" s="34"/>
      <c r="N1008" s="35"/>
      <c r="O1008" s="35"/>
      <c r="P1008" s="35"/>
      <c r="Q1008" s="34"/>
      <c r="R1008" s="34"/>
      <c r="U1008" s="36"/>
      <c r="V1008" s="38"/>
      <c r="W1008" s="36"/>
      <c r="X1008" s="35"/>
      <c r="Y1008" s="34"/>
      <c r="Z1008" s="35"/>
      <c r="AA1008" s="34"/>
      <c r="AB1008" s="34"/>
      <c r="AC1008" s="34"/>
      <c r="AD1008" s="34"/>
      <c r="AE1008" s="39"/>
      <c r="AF1008" s="39"/>
      <c r="AG1008" s="39"/>
      <c r="AH1008" s="35"/>
      <c r="AI1008" s="35"/>
      <c r="AJ1008" s="35"/>
      <c r="AK1008" s="35"/>
      <c r="AL1008" s="35"/>
      <c r="AM1008" s="35"/>
      <c r="AN1008" s="38"/>
      <c r="AO1008" s="38"/>
      <c r="AP1008" s="38"/>
      <c r="AQ1008" s="36"/>
      <c r="AR1008" s="36"/>
      <c r="AS1008" s="36"/>
      <c r="AT1008" s="36"/>
      <c r="AU1008" s="36"/>
      <c r="AV1008" s="36"/>
      <c r="AW1008" s="36"/>
      <c r="AX1008" s="36"/>
      <c r="AY1008" s="36"/>
      <c r="AZ1008" s="40"/>
      <c r="BA1008" s="40"/>
      <c r="BB1008" s="40"/>
      <c r="BC1008" s="40"/>
      <c r="BD1008" s="40"/>
      <c r="BE1008" s="40"/>
      <c r="BF1008" s="36"/>
      <c r="BG1008" s="36"/>
      <c r="BH1008" s="36"/>
      <c r="BJ1008" s="41"/>
      <c r="BK1008" s="41"/>
      <c r="BL1008" s="35"/>
      <c r="BM1008" s="35"/>
      <c r="BN1008" s="35"/>
      <c r="BO1008" s="35"/>
      <c r="BP1008" s="35"/>
      <c r="BQ1008" s="35"/>
      <c r="BR1008" s="35"/>
      <c r="BS1008" s="34"/>
      <c r="BT1008" s="35"/>
      <c r="BU1008" s="35"/>
      <c r="BV1008" s="35"/>
      <c r="BW1008" s="35"/>
      <c r="BX1008" s="37"/>
      <c r="BY1008" s="40"/>
      <c r="CA1008" s="38"/>
      <c r="CB1008" s="38"/>
      <c r="CC1008" s="36"/>
      <c r="CD1008" s="36"/>
      <c r="CE1008" s="35"/>
      <c r="CF1008" s="36"/>
      <c r="CG1008" s="42"/>
      <c r="CH1008" s="35"/>
      <c r="CI1008" s="42"/>
      <c r="CJ1008" s="42"/>
      <c r="CK1008" s="43"/>
      <c r="CM1008" s="39"/>
      <c r="CN1008" s="35"/>
      <c r="CO1008" s="42"/>
    </row>
    <row r="1009" spans="1:93" ht="11.25" customHeight="1">
      <c r="A1009" s="33"/>
      <c r="B1009" s="34"/>
      <c r="F1009" s="34"/>
      <c r="H1009" s="34"/>
      <c r="I1009" s="34"/>
      <c r="J1009" s="35"/>
      <c r="K1009" s="35"/>
      <c r="L1009" s="34"/>
      <c r="M1009" s="34"/>
      <c r="N1009" s="35"/>
      <c r="O1009" s="35"/>
      <c r="P1009" s="35"/>
      <c r="Q1009" s="34"/>
      <c r="R1009" s="34"/>
      <c r="U1009" s="36"/>
      <c r="V1009" s="38"/>
      <c r="W1009" s="36"/>
      <c r="X1009" s="35"/>
      <c r="Y1009" s="34"/>
      <c r="Z1009" s="35"/>
      <c r="AA1009" s="34"/>
      <c r="AB1009" s="34"/>
      <c r="AC1009" s="34"/>
      <c r="AD1009" s="34"/>
      <c r="AE1009" s="39"/>
      <c r="AF1009" s="39"/>
      <c r="AG1009" s="39"/>
      <c r="AH1009" s="35"/>
      <c r="AI1009" s="35"/>
      <c r="AJ1009" s="35"/>
      <c r="AK1009" s="35"/>
      <c r="AL1009" s="35"/>
      <c r="AM1009" s="35"/>
      <c r="AN1009" s="38"/>
      <c r="AO1009" s="38"/>
      <c r="AP1009" s="38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40"/>
      <c r="BA1009" s="40"/>
      <c r="BB1009" s="40"/>
      <c r="BC1009" s="40"/>
      <c r="BD1009" s="40"/>
      <c r="BE1009" s="40"/>
      <c r="BF1009" s="36"/>
      <c r="BG1009" s="36"/>
      <c r="BH1009" s="36"/>
      <c r="BJ1009" s="41"/>
      <c r="BK1009" s="41"/>
      <c r="BL1009" s="35"/>
      <c r="BM1009" s="35"/>
      <c r="BN1009" s="35"/>
      <c r="BO1009" s="35"/>
      <c r="BP1009" s="35"/>
      <c r="BQ1009" s="35"/>
      <c r="BR1009" s="35"/>
      <c r="BS1009" s="34"/>
      <c r="BT1009" s="35"/>
      <c r="BU1009" s="35"/>
      <c r="BV1009" s="35"/>
      <c r="BW1009" s="35"/>
      <c r="BX1009" s="37"/>
      <c r="BY1009" s="40"/>
      <c r="CA1009" s="38"/>
      <c r="CB1009" s="38"/>
      <c r="CC1009" s="36"/>
      <c r="CD1009" s="36"/>
      <c r="CE1009" s="35"/>
      <c r="CF1009" s="36"/>
      <c r="CG1009" s="42"/>
      <c r="CH1009" s="35"/>
      <c r="CI1009" s="42"/>
      <c r="CJ1009" s="42"/>
      <c r="CK1009" s="43"/>
      <c r="CM1009" s="39"/>
      <c r="CN1009" s="35"/>
      <c r="CO1009" s="42"/>
    </row>
    <row r="1010" spans="1:93" ht="11.25" customHeight="1">
      <c r="A1010" s="33"/>
      <c r="B1010" s="34"/>
      <c r="F1010" s="34"/>
      <c r="H1010" s="34"/>
      <c r="I1010" s="34"/>
      <c r="J1010" s="35"/>
      <c r="K1010" s="35"/>
      <c r="L1010" s="34"/>
      <c r="M1010" s="34"/>
      <c r="N1010" s="35"/>
      <c r="O1010" s="35"/>
      <c r="P1010" s="35"/>
      <c r="Q1010" s="34"/>
      <c r="R1010" s="34"/>
      <c r="U1010" s="36"/>
      <c r="V1010" s="38"/>
      <c r="W1010" s="36"/>
      <c r="X1010" s="35"/>
      <c r="Y1010" s="34"/>
      <c r="Z1010" s="35"/>
      <c r="AA1010" s="34"/>
      <c r="AB1010" s="34"/>
      <c r="AC1010" s="34"/>
      <c r="AD1010" s="34"/>
      <c r="AE1010" s="39"/>
      <c r="AF1010" s="39"/>
      <c r="AG1010" s="39"/>
      <c r="AH1010" s="35"/>
      <c r="AI1010" s="35"/>
      <c r="AJ1010" s="35"/>
      <c r="AK1010" s="35"/>
      <c r="AL1010" s="35"/>
      <c r="AM1010" s="35"/>
      <c r="AN1010" s="38"/>
      <c r="AO1010" s="38"/>
      <c r="AP1010" s="38"/>
      <c r="AQ1010" s="36"/>
      <c r="AR1010" s="36"/>
      <c r="AS1010" s="36"/>
      <c r="AT1010" s="36"/>
      <c r="AU1010" s="36"/>
      <c r="AV1010" s="36"/>
      <c r="AW1010" s="36"/>
      <c r="AX1010" s="36"/>
      <c r="AY1010" s="36"/>
      <c r="AZ1010" s="40"/>
      <c r="BA1010" s="40"/>
      <c r="BB1010" s="40"/>
      <c r="BC1010" s="40"/>
      <c r="BD1010" s="40"/>
      <c r="BE1010" s="40"/>
      <c r="BF1010" s="36"/>
      <c r="BG1010" s="36"/>
      <c r="BH1010" s="36"/>
      <c r="BJ1010" s="41"/>
      <c r="BK1010" s="41"/>
      <c r="BL1010" s="35"/>
      <c r="BM1010" s="35"/>
      <c r="BN1010" s="35"/>
      <c r="BO1010" s="35"/>
      <c r="BP1010" s="35"/>
      <c r="BQ1010" s="35"/>
      <c r="BR1010" s="35"/>
      <c r="BS1010" s="34"/>
      <c r="BT1010" s="35"/>
      <c r="BU1010" s="35"/>
      <c r="BV1010" s="35"/>
      <c r="BW1010" s="35"/>
      <c r="BX1010" s="37"/>
      <c r="BY1010" s="40"/>
      <c r="CA1010" s="38"/>
      <c r="CB1010" s="38"/>
      <c r="CC1010" s="36"/>
      <c r="CD1010" s="36"/>
      <c r="CE1010" s="35"/>
      <c r="CF1010" s="36"/>
      <c r="CG1010" s="42"/>
      <c r="CH1010" s="35"/>
      <c r="CI1010" s="42"/>
      <c r="CJ1010" s="42"/>
      <c r="CK1010" s="43"/>
      <c r="CM1010" s="39"/>
      <c r="CN1010" s="35"/>
      <c r="CO1010" s="42"/>
    </row>
    <row r="1011" spans="1:93" ht="11.25" customHeight="1">
      <c r="A1011" s="33"/>
      <c r="B1011" s="34"/>
      <c r="F1011" s="34"/>
      <c r="H1011" s="34"/>
      <c r="I1011" s="34"/>
      <c r="J1011" s="35"/>
      <c r="K1011" s="35"/>
      <c r="L1011" s="34"/>
      <c r="M1011" s="34"/>
      <c r="N1011" s="35"/>
      <c r="O1011" s="35"/>
      <c r="P1011" s="35"/>
      <c r="Q1011" s="34"/>
      <c r="R1011" s="34"/>
      <c r="U1011" s="36"/>
      <c r="V1011" s="38"/>
      <c r="W1011" s="36"/>
      <c r="X1011" s="35"/>
      <c r="Y1011" s="34"/>
      <c r="Z1011" s="35"/>
      <c r="AA1011" s="34"/>
      <c r="AB1011" s="34"/>
      <c r="AC1011" s="34"/>
      <c r="AD1011" s="34"/>
      <c r="AE1011" s="39"/>
      <c r="AF1011" s="39"/>
      <c r="AG1011" s="39"/>
      <c r="AH1011" s="35"/>
      <c r="AI1011" s="35"/>
      <c r="AJ1011" s="35"/>
      <c r="AK1011" s="35"/>
      <c r="AL1011" s="35"/>
      <c r="AM1011" s="35"/>
      <c r="AN1011" s="38"/>
      <c r="AO1011" s="38"/>
      <c r="AP1011" s="38"/>
      <c r="AQ1011" s="36"/>
      <c r="AR1011" s="36"/>
      <c r="AS1011" s="36"/>
      <c r="AT1011" s="36"/>
      <c r="AU1011" s="36"/>
      <c r="AV1011" s="36"/>
      <c r="AW1011" s="36"/>
      <c r="AX1011" s="36"/>
      <c r="AY1011" s="36"/>
      <c r="AZ1011" s="40"/>
      <c r="BA1011" s="40"/>
      <c r="BB1011" s="40"/>
      <c r="BC1011" s="40"/>
      <c r="BD1011" s="40"/>
      <c r="BE1011" s="40"/>
      <c r="BF1011" s="36"/>
      <c r="BG1011" s="36"/>
      <c r="BH1011" s="36"/>
      <c r="BJ1011" s="41"/>
      <c r="BK1011" s="41"/>
      <c r="BL1011" s="35"/>
      <c r="BM1011" s="35"/>
      <c r="BN1011" s="35"/>
      <c r="BO1011" s="35"/>
      <c r="BP1011" s="35"/>
      <c r="BQ1011" s="35"/>
      <c r="BR1011" s="35"/>
      <c r="BS1011" s="34"/>
      <c r="BT1011" s="35"/>
      <c r="BU1011" s="35"/>
      <c r="BV1011" s="35"/>
      <c r="BW1011" s="35"/>
      <c r="BX1011" s="37"/>
      <c r="BY1011" s="40"/>
      <c r="CA1011" s="38"/>
      <c r="CB1011" s="38"/>
      <c r="CC1011" s="36"/>
      <c r="CD1011" s="36"/>
      <c r="CE1011" s="35"/>
      <c r="CF1011" s="36"/>
      <c r="CG1011" s="42"/>
      <c r="CH1011" s="35"/>
      <c r="CI1011" s="42"/>
      <c r="CJ1011" s="42"/>
      <c r="CK1011" s="43"/>
      <c r="CM1011" s="39"/>
      <c r="CN1011" s="35"/>
      <c r="CO1011" s="42"/>
    </row>
    <row r="1012" spans="1:93" ht="11.25" customHeight="1">
      <c r="A1012" s="33"/>
      <c r="B1012" s="34"/>
      <c r="F1012" s="34"/>
      <c r="H1012" s="34"/>
      <c r="I1012" s="34"/>
      <c r="J1012" s="35"/>
      <c r="K1012" s="35"/>
      <c r="L1012" s="34"/>
      <c r="M1012" s="34"/>
      <c r="N1012" s="35"/>
      <c r="O1012" s="35"/>
      <c r="P1012" s="35"/>
      <c r="Q1012" s="34"/>
      <c r="R1012" s="34"/>
      <c r="U1012" s="36"/>
      <c r="V1012" s="38"/>
      <c r="W1012" s="36"/>
      <c r="X1012" s="35"/>
      <c r="Y1012" s="34"/>
      <c r="Z1012" s="35"/>
      <c r="AA1012" s="34"/>
      <c r="AB1012" s="34"/>
      <c r="AC1012" s="34"/>
      <c r="AD1012" s="34"/>
      <c r="AE1012" s="39"/>
      <c r="AF1012" s="39"/>
      <c r="AG1012" s="39"/>
      <c r="AH1012" s="35"/>
      <c r="AI1012" s="35"/>
      <c r="AJ1012" s="35"/>
      <c r="AK1012" s="35"/>
      <c r="AL1012" s="35"/>
      <c r="AM1012" s="35"/>
      <c r="AN1012" s="38"/>
      <c r="AO1012" s="38"/>
      <c r="AP1012" s="38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40"/>
      <c r="BA1012" s="40"/>
      <c r="BB1012" s="40"/>
      <c r="BC1012" s="40"/>
      <c r="BD1012" s="40"/>
      <c r="BE1012" s="40"/>
      <c r="BF1012" s="36"/>
      <c r="BG1012" s="36"/>
      <c r="BH1012" s="36"/>
      <c r="BJ1012" s="41"/>
      <c r="BK1012" s="41"/>
      <c r="BL1012" s="35"/>
      <c r="BM1012" s="35"/>
      <c r="BN1012" s="35"/>
      <c r="BO1012" s="35"/>
      <c r="BP1012" s="35"/>
      <c r="BQ1012" s="35"/>
      <c r="BR1012" s="35"/>
      <c r="BS1012" s="34"/>
      <c r="BT1012" s="35"/>
      <c r="BU1012" s="35"/>
      <c r="BV1012" s="35"/>
      <c r="BW1012" s="35"/>
      <c r="BX1012" s="37"/>
      <c r="BY1012" s="40"/>
      <c r="CA1012" s="38"/>
      <c r="CB1012" s="38"/>
      <c r="CC1012" s="36"/>
      <c r="CD1012" s="36"/>
      <c r="CE1012" s="35"/>
      <c r="CF1012" s="36"/>
      <c r="CG1012" s="42"/>
      <c r="CH1012" s="35"/>
      <c r="CI1012" s="42"/>
      <c r="CJ1012" s="42"/>
      <c r="CK1012" s="43"/>
      <c r="CM1012" s="39"/>
      <c r="CN1012" s="35"/>
      <c r="CO1012" s="42"/>
    </row>
    <row r="1013" spans="1:93" ht="11.25" customHeight="1">
      <c r="A1013" s="33"/>
      <c r="B1013" s="34"/>
      <c r="F1013" s="34"/>
      <c r="H1013" s="34"/>
      <c r="I1013" s="34"/>
      <c r="J1013" s="35"/>
      <c r="K1013" s="35"/>
      <c r="L1013" s="34"/>
      <c r="M1013" s="34"/>
      <c r="N1013" s="35"/>
      <c r="O1013" s="35"/>
      <c r="P1013" s="35"/>
      <c r="Q1013" s="34"/>
      <c r="R1013" s="34"/>
      <c r="U1013" s="36"/>
      <c r="V1013" s="38"/>
      <c r="W1013" s="36"/>
      <c r="X1013" s="35"/>
      <c r="Y1013" s="34"/>
      <c r="Z1013" s="35"/>
      <c r="AA1013" s="34"/>
      <c r="AB1013" s="34"/>
      <c r="AC1013" s="34"/>
      <c r="AD1013" s="34"/>
      <c r="AE1013" s="39"/>
      <c r="AF1013" s="39"/>
      <c r="AG1013" s="39"/>
      <c r="AH1013" s="35"/>
      <c r="AI1013" s="35"/>
      <c r="AJ1013" s="35"/>
      <c r="AK1013" s="35"/>
      <c r="AL1013" s="35"/>
      <c r="AM1013" s="35"/>
      <c r="AN1013" s="38"/>
      <c r="AO1013" s="38"/>
      <c r="AP1013" s="38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40"/>
      <c r="BA1013" s="40"/>
      <c r="BB1013" s="40"/>
      <c r="BC1013" s="40"/>
      <c r="BD1013" s="40"/>
      <c r="BE1013" s="40"/>
      <c r="BF1013" s="36"/>
      <c r="BG1013" s="36"/>
      <c r="BH1013" s="36"/>
      <c r="BJ1013" s="41"/>
      <c r="BK1013" s="41"/>
      <c r="BL1013" s="35"/>
      <c r="BM1013" s="35"/>
      <c r="BN1013" s="35"/>
      <c r="BO1013" s="35"/>
      <c r="BP1013" s="35"/>
      <c r="BQ1013" s="35"/>
      <c r="BR1013" s="35"/>
      <c r="BS1013" s="34"/>
      <c r="BT1013" s="35"/>
      <c r="BU1013" s="35"/>
      <c r="BV1013" s="35"/>
      <c r="BW1013" s="35"/>
      <c r="BX1013" s="37"/>
      <c r="BY1013" s="40"/>
      <c r="CA1013" s="38"/>
      <c r="CB1013" s="38"/>
      <c r="CC1013" s="36"/>
      <c r="CD1013" s="36"/>
      <c r="CE1013" s="35"/>
      <c r="CF1013" s="36"/>
      <c r="CG1013" s="42"/>
      <c r="CH1013" s="35"/>
      <c r="CI1013" s="42"/>
      <c r="CJ1013" s="42"/>
      <c r="CK1013" s="43"/>
      <c r="CM1013" s="39"/>
      <c r="CN1013" s="35"/>
      <c r="CO1013" s="42"/>
    </row>
    <row r="1014" spans="1:93" ht="11.25" customHeight="1">
      <c r="A1014" s="33"/>
      <c r="B1014" s="34"/>
      <c r="F1014" s="34"/>
      <c r="H1014" s="34"/>
      <c r="I1014" s="34"/>
      <c r="J1014" s="35"/>
      <c r="K1014" s="35"/>
      <c r="L1014" s="34"/>
      <c r="M1014" s="34"/>
      <c r="N1014" s="35"/>
      <c r="O1014" s="35"/>
      <c r="P1014" s="35"/>
      <c r="Q1014" s="34"/>
      <c r="R1014" s="34"/>
      <c r="U1014" s="36"/>
      <c r="V1014" s="38"/>
      <c r="W1014" s="36"/>
      <c r="X1014" s="35"/>
      <c r="Y1014" s="34"/>
      <c r="Z1014" s="35"/>
      <c r="AA1014" s="34"/>
      <c r="AB1014" s="34"/>
      <c r="AC1014" s="34"/>
      <c r="AD1014" s="34"/>
      <c r="AE1014" s="39"/>
      <c r="AF1014" s="39"/>
      <c r="AG1014" s="39"/>
      <c r="AH1014" s="35"/>
      <c r="AI1014" s="35"/>
      <c r="AJ1014" s="35"/>
      <c r="AK1014" s="35"/>
      <c r="AL1014" s="35"/>
      <c r="AM1014" s="35"/>
      <c r="AN1014" s="38"/>
      <c r="AO1014" s="38"/>
      <c r="AP1014" s="38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40"/>
      <c r="BA1014" s="40"/>
      <c r="BB1014" s="40"/>
      <c r="BC1014" s="40"/>
      <c r="BD1014" s="40"/>
      <c r="BE1014" s="40"/>
      <c r="BF1014" s="36"/>
      <c r="BG1014" s="36"/>
      <c r="BH1014" s="36"/>
      <c r="BJ1014" s="41"/>
      <c r="BK1014" s="41"/>
      <c r="BL1014" s="35"/>
      <c r="BM1014" s="35"/>
      <c r="BN1014" s="35"/>
      <c r="BO1014" s="35"/>
      <c r="BP1014" s="35"/>
      <c r="BQ1014" s="35"/>
      <c r="BR1014" s="35"/>
      <c r="BS1014" s="34"/>
      <c r="BT1014" s="35"/>
      <c r="BU1014" s="35"/>
      <c r="BV1014" s="35"/>
      <c r="BW1014" s="35"/>
      <c r="BX1014" s="37"/>
      <c r="BY1014" s="40"/>
      <c r="CA1014" s="38"/>
      <c r="CB1014" s="38"/>
      <c r="CC1014" s="36"/>
      <c r="CD1014" s="36"/>
      <c r="CE1014" s="35"/>
      <c r="CF1014" s="36"/>
      <c r="CG1014" s="42"/>
      <c r="CH1014" s="35"/>
      <c r="CI1014" s="42"/>
      <c r="CJ1014" s="42"/>
      <c r="CK1014" s="43"/>
      <c r="CM1014" s="39"/>
      <c r="CN1014" s="35"/>
      <c r="CO1014" s="42"/>
    </row>
    <row r="1015" spans="1:93" ht="11.25" customHeight="1">
      <c r="A1015" s="33"/>
      <c r="B1015" s="34"/>
      <c r="F1015" s="34"/>
      <c r="H1015" s="34"/>
      <c r="I1015" s="34"/>
      <c r="J1015" s="35"/>
      <c r="K1015" s="35"/>
      <c r="L1015" s="34"/>
      <c r="M1015" s="34"/>
      <c r="N1015" s="35"/>
      <c r="O1015" s="35"/>
      <c r="P1015" s="35"/>
      <c r="Q1015" s="34"/>
      <c r="R1015" s="34"/>
      <c r="U1015" s="36"/>
      <c r="V1015" s="38"/>
      <c r="W1015" s="36"/>
      <c r="X1015" s="35"/>
      <c r="Y1015" s="34"/>
      <c r="Z1015" s="35"/>
      <c r="AA1015" s="34"/>
      <c r="AB1015" s="34"/>
      <c r="AC1015" s="34"/>
      <c r="AD1015" s="34"/>
      <c r="AE1015" s="39"/>
      <c r="AF1015" s="39"/>
      <c r="AG1015" s="39"/>
      <c r="AH1015" s="35"/>
      <c r="AI1015" s="35"/>
      <c r="AJ1015" s="35"/>
      <c r="AK1015" s="35"/>
      <c r="AL1015" s="35"/>
      <c r="AM1015" s="35"/>
      <c r="AN1015" s="38"/>
      <c r="AO1015" s="38"/>
      <c r="AP1015" s="38"/>
      <c r="AQ1015" s="36"/>
      <c r="AR1015" s="36"/>
      <c r="AS1015" s="36"/>
      <c r="AT1015" s="36"/>
      <c r="AU1015" s="36"/>
      <c r="AV1015" s="36"/>
      <c r="AW1015" s="36"/>
      <c r="AX1015" s="36"/>
      <c r="AY1015" s="36"/>
      <c r="AZ1015" s="40"/>
      <c r="BA1015" s="40"/>
      <c r="BB1015" s="40"/>
      <c r="BC1015" s="40"/>
      <c r="BD1015" s="40"/>
      <c r="BE1015" s="40"/>
      <c r="BF1015" s="36"/>
      <c r="BG1015" s="36"/>
      <c r="BH1015" s="36"/>
      <c r="BJ1015" s="41"/>
      <c r="BK1015" s="41"/>
      <c r="BL1015" s="35"/>
      <c r="BM1015" s="35"/>
      <c r="BN1015" s="35"/>
      <c r="BO1015" s="35"/>
      <c r="BP1015" s="35"/>
      <c r="BQ1015" s="35"/>
      <c r="BR1015" s="35"/>
      <c r="BS1015" s="34"/>
      <c r="BT1015" s="35"/>
      <c r="BU1015" s="35"/>
      <c r="BV1015" s="35"/>
      <c r="BW1015" s="35"/>
      <c r="BX1015" s="37"/>
      <c r="BY1015" s="40"/>
      <c r="CA1015" s="38"/>
      <c r="CB1015" s="38"/>
      <c r="CC1015" s="36"/>
      <c r="CD1015" s="36"/>
      <c r="CE1015" s="35"/>
      <c r="CF1015" s="36"/>
      <c r="CG1015" s="42"/>
      <c r="CH1015" s="35"/>
      <c r="CI1015" s="42"/>
      <c r="CJ1015" s="42"/>
      <c r="CK1015" s="43"/>
      <c r="CM1015" s="39"/>
      <c r="CN1015" s="35"/>
      <c r="CO1015" s="42"/>
    </row>
    <row r="1016" spans="1:93" ht="11.25" customHeight="1">
      <c r="A1016" s="33"/>
      <c r="B1016" s="34"/>
      <c r="F1016" s="34"/>
      <c r="H1016" s="34"/>
      <c r="I1016" s="34"/>
      <c r="J1016" s="35"/>
      <c r="K1016" s="35"/>
      <c r="L1016" s="34"/>
      <c r="M1016" s="34"/>
      <c r="N1016" s="35"/>
      <c r="O1016" s="35"/>
      <c r="P1016" s="35"/>
      <c r="Q1016" s="34"/>
      <c r="R1016" s="34"/>
      <c r="U1016" s="36"/>
      <c r="V1016" s="38"/>
      <c r="W1016" s="36"/>
      <c r="X1016" s="35"/>
      <c r="Y1016" s="34"/>
      <c r="Z1016" s="35"/>
      <c r="AA1016" s="34"/>
      <c r="AB1016" s="34"/>
      <c r="AC1016" s="34"/>
      <c r="AD1016" s="34"/>
      <c r="AE1016" s="39"/>
      <c r="AF1016" s="39"/>
      <c r="AG1016" s="39"/>
      <c r="AH1016" s="35"/>
      <c r="AI1016" s="35"/>
      <c r="AJ1016" s="35"/>
      <c r="AK1016" s="35"/>
      <c r="AL1016" s="35"/>
      <c r="AM1016" s="35"/>
      <c r="AN1016" s="38"/>
      <c r="AO1016" s="38"/>
      <c r="AP1016" s="38"/>
      <c r="AQ1016" s="36"/>
      <c r="AR1016" s="36"/>
      <c r="AS1016" s="36"/>
      <c r="AT1016" s="36"/>
      <c r="AU1016" s="36"/>
      <c r="AV1016" s="36"/>
      <c r="AW1016" s="36"/>
      <c r="AX1016" s="36"/>
      <c r="AY1016" s="36"/>
      <c r="AZ1016" s="40"/>
      <c r="BA1016" s="40"/>
      <c r="BB1016" s="40"/>
      <c r="BC1016" s="40"/>
      <c r="BD1016" s="40"/>
      <c r="BE1016" s="40"/>
      <c r="BF1016" s="36"/>
      <c r="BG1016" s="36"/>
      <c r="BH1016" s="36"/>
      <c r="BJ1016" s="41"/>
      <c r="BK1016" s="41"/>
      <c r="BL1016" s="35"/>
      <c r="BM1016" s="35"/>
      <c r="BN1016" s="35"/>
      <c r="BO1016" s="35"/>
      <c r="BP1016" s="35"/>
      <c r="BQ1016" s="35"/>
      <c r="BR1016" s="35"/>
      <c r="BS1016" s="34"/>
      <c r="BT1016" s="35"/>
      <c r="BU1016" s="35"/>
      <c r="BV1016" s="35"/>
      <c r="BW1016" s="35"/>
      <c r="BX1016" s="37"/>
      <c r="BY1016" s="40"/>
      <c r="CA1016" s="38"/>
      <c r="CB1016" s="38"/>
      <c r="CC1016" s="36"/>
      <c r="CD1016" s="36"/>
      <c r="CE1016" s="35"/>
      <c r="CF1016" s="36"/>
      <c r="CG1016" s="42"/>
      <c r="CH1016" s="35"/>
      <c r="CI1016" s="42"/>
      <c r="CJ1016" s="42"/>
      <c r="CK1016" s="43"/>
      <c r="CM1016" s="39"/>
      <c r="CN1016" s="35"/>
      <c r="CO1016" s="42"/>
    </row>
    <row r="1017" spans="1:93" ht="11.25" customHeight="1">
      <c r="A1017" s="33"/>
      <c r="B1017" s="34"/>
      <c r="F1017" s="34"/>
      <c r="H1017" s="34"/>
      <c r="I1017" s="34"/>
      <c r="J1017" s="35"/>
      <c r="K1017" s="35"/>
      <c r="L1017" s="34"/>
      <c r="M1017" s="34"/>
      <c r="N1017" s="35"/>
      <c r="O1017" s="35"/>
      <c r="P1017" s="35"/>
      <c r="Q1017" s="34"/>
      <c r="R1017" s="34"/>
      <c r="U1017" s="36"/>
      <c r="V1017" s="38"/>
      <c r="W1017" s="36"/>
      <c r="X1017" s="35"/>
      <c r="Y1017" s="34"/>
      <c r="Z1017" s="35"/>
      <c r="AA1017" s="34"/>
      <c r="AB1017" s="34"/>
      <c r="AC1017" s="34"/>
      <c r="AD1017" s="34"/>
      <c r="AE1017" s="39"/>
      <c r="AF1017" s="39"/>
      <c r="AG1017" s="39"/>
      <c r="AH1017" s="35"/>
      <c r="AI1017" s="35"/>
      <c r="AJ1017" s="35"/>
      <c r="AK1017" s="35"/>
      <c r="AL1017" s="35"/>
      <c r="AM1017" s="35"/>
      <c r="AN1017" s="38"/>
      <c r="AO1017" s="38"/>
      <c r="AP1017" s="38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40"/>
      <c r="BA1017" s="40"/>
      <c r="BB1017" s="40"/>
      <c r="BC1017" s="40"/>
      <c r="BD1017" s="40"/>
      <c r="BE1017" s="40"/>
      <c r="BF1017" s="36"/>
      <c r="BG1017" s="36"/>
      <c r="BH1017" s="36"/>
      <c r="BJ1017" s="41"/>
      <c r="BK1017" s="41"/>
      <c r="BL1017" s="35"/>
      <c r="BM1017" s="35"/>
      <c r="BN1017" s="35"/>
      <c r="BO1017" s="35"/>
      <c r="BP1017" s="35"/>
      <c r="BQ1017" s="35"/>
      <c r="BR1017" s="35"/>
      <c r="BS1017" s="34"/>
      <c r="BT1017" s="35"/>
      <c r="BU1017" s="35"/>
      <c r="BV1017" s="35"/>
      <c r="BW1017" s="35"/>
      <c r="BX1017" s="37"/>
      <c r="BY1017" s="40"/>
      <c r="CA1017" s="38"/>
      <c r="CB1017" s="38"/>
      <c r="CC1017" s="36"/>
      <c r="CD1017" s="36"/>
      <c r="CE1017" s="35"/>
      <c r="CF1017" s="36"/>
      <c r="CG1017" s="42"/>
      <c r="CH1017" s="35"/>
      <c r="CI1017" s="42"/>
      <c r="CJ1017" s="42"/>
      <c r="CK1017" s="43"/>
      <c r="CM1017" s="39"/>
      <c r="CN1017" s="35"/>
      <c r="CO1017" s="42"/>
    </row>
    <row r="1018" spans="1:93" ht="11.25" customHeight="1">
      <c r="A1018" s="33"/>
      <c r="B1018" s="34"/>
      <c r="F1018" s="34"/>
      <c r="H1018" s="34"/>
      <c r="I1018" s="34"/>
      <c r="J1018" s="35"/>
      <c r="K1018" s="35"/>
      <c r="L1018" s="34"/>
      <c r="M1018" s="34"/>
      <c r="N1018" s="35"/>
      <c r="O1018" s="35"/>
      <c r="P1018" s="35"/>
      <c r="Q1018" s="34"/>
      <c r="R1018" s="34"/>
      <c r="U1018" s="36"/>
      <c r="V1018" s="38"/>
      <c r="W1018" s="36"/>
      <c r="X1018" s="35"/>
      <c r="Y1018" s="34"/>
      <c r="Z1018" s="35"/>
      <c r="AA1018" s="34"/>
      <c r="AB1018" s="34"/>
      <c r="AC1018" s="34"/>
      <c r="AD1018" s="34"/>
      <c r="AE1018" s="39"/>
      <c r="AF1018" s="39"/>
      <c r="AG1018" s="39"/>
      <c r="AH1018" s="35"/>
      <c r="AI1018" s="35"/>
      <c r="AJ1018" s="35"/>
      <c r="AK1018" s="35"/>
      <c r="AL1018" s="35"/>
      <c r="AM1018" s="35"/>
      <c r="AN1018" s="38"/>
      <c r="AO1018" s="38"/>
      <c r="AP1018" s="38"/>
      <c r="AQ1018" s="36"/>
      <c r="AR1018" s="36"/>
      <c r="AS1018" s="36"/>
      <c r="AT1018" s="36"/>
      <c r="AU1018" s="36"/>
      <c r="AV1018" s="36"/>
      <c r="AW1018" s="36"/>
      <c r="AX1018" s="36"/>
      <c r="AY1018" s="36"/>
      <c r="AZ1018" s="40"/>
      <c r="BA1018" s="40"/>
      <c r="BB1018" s="40"/>
      <c r="BC1018" s="40"/>
      <c r="BD1018" s="40"/>
      <c r="BE1018" s="40"/>
      <c r="BF1018" s="36"/>
      <c r="BG1018" s="36"/>
      <c r="BH1018" s="36"/>
      <c r="BJ1018" s="41"/>
      <c r="BK1018" s="41"/>
      <c r="BL1018" s="35"/>
      <c r="BM1018" s="35"/>
      <c r="BN1018" s="35"/>
      <c r="BO1018" s="35"/>
      <c r="BP1018" s="35"/>
      <c r="BQ1018" s="35"/>
      <c r="BR1018" s="35"/>
      <c r="BS1018" s="34"/>
      <c r="BT1018" s="35"/>
      <c r="BU1018" s="35"/>
      <c r="BV1018" s="35"/>
      <c r="BW1018" s="35"/>
      <c r="BX1018" s="37"/>
      <c r="BY1018" s="40"/>
      <c r="CA1018" s="38"/>
      <c r="CB1018" s="38"/>
      <c r="CC1018" s="36"/>
      <c r="CD1018" s="36"/>
      <c r="CE1018" s="35"/>
      <c r="CF1018" s="36"/>
      <c r="CG1018" s="42"/>
      <c r="CH1018" s="35"/>
      <c r="CI1018" s="42"/>
      <c r="CJ1018" s="42"/>
      <c r="CK1018" s="43"/>
      <c r="CM1018" s="39"/>
      <c r="CN1018" s="35"/>
      <c r="CO1018" s="42"/>
    </row>
    <row r="1019" spans="1:93" ht="11.25" customHeight="1">
      <c r="A1019" s="33"/>
      <c r="B1019" s="34"/>
      <c r="F1019" s="34"/>
      <c r="H1019" s="34"/>
      <c r="I1019" s="34"/>
      <c r="J1019" s="35"/>
      <c r="K1019" s="35"/>
      <c r="L1019" s="34"/>
      <c r="M1019" s="34"/>
      <c r="N1019" s="35"/>
      <c r="O1019" s="35"/>
      <c r="P1019" s="35"/>
      <c r="Q1019" s="34"/>
      <c r="R1019" s="34"/>
      <c r="U1019" s="36"/>
      <c r="V1019" s="38"/>
      <c r="W1019" s="36"/>
      <c r="X1019" s="35"/>
      <c r="Y1019" s="34"/>
      <c r="Z1019" s="35"/>
      <c r="AA1019" s="34"/>
      <c r="AB1019" s="34"/>
      <c r="AC1019" s="34"/>
      <c r="AD1019" s="34"/>
      <c r="AE1019" s="39"/>
      <c r="AF1019" s="39"/>
      <c r="AG1019" s="39"/>
      <c r="AH1019" s="35"/>
      <c r="AI1019" s="35"/>
      <c r="AJ1019" s="35"/>
      <c r="AK1019" s="35"/>
      <c r="AL1019" s="35"/>
      <c r="AM1019" s="35"/>
      <c r="AN1019" s="38"/>
      <c r="AO1019" s="38"/>
      <c r="AP1019" s="38"/>
      <c r="AQ1019" s="36"/>
      <c r="AR1019" s="36"/>
      <c r="AS1019" s="36"/>
      <c r="AT1019" s="36"/>
      <c r="AU1019" s="36"/>
      <c r="AV1019" s="36"/>
      <c r="AW1019" s="36"/>
      <c r="AX1019" s="36"/>
      <c r="AY1019" s="36"/>
      <c r="AZ1019" s="40"/>
      <c r="BA1019" s="40"/>
      <c r="BB1019" s="40"/>
      <c r="BC1019" s="40"/>
      <c r="BD1019" s="40"/>
      <c r="BE1019" s="40"/>
      <c r="BF1019" s="36"/>
      <c r="BG1019" s="36"/>
      <c r="BH1019" s="36"/>
      <c r="BJ1019" s="41"/>
      <c r="BK1019" s="41"/>
      <c r="BL1019" s="35"/>
      <c r="BM1019" s="35"/>
      <c r="BN1019" s="35"/>
      <c r="BO1019" s="35"/>
      <c r="BP1019" s="35"/>
      <c r="BQ1019" s="35"/>
      <c r="BR1019" s="35"/>
      <c r="BS1019" s="34"/>
      <c r="BT1019" s="35"/>
      <c r="BU1019" s="35"/>
      <c r="BV1019" s="35"/>
      <c r="BW1019" s="35"/>
      <c r="BX1019" s="37"/>
      <c r="BY1019" s="40"/>
      <c r="CA1019" s="38"/>
      <c r="CB1019" s="38"/>
      <c r="CC1019" s="36"/>
      <c r="CD1019" s="36"/>
      <c r="CE1019" s="35"/>
      <c r="CF1019" s="36"/>
      <c r="CG1019" s="42"/>
      <c r="CH1019" s="35"/>
      <c r="CI1019" s="42"/>
      <c r="CJ1019" s="42"/>
      <c r="CK1019" s="43"/>
      <c r="CM1019" s="39"/>
      <c r="CN1019" s="35"/>
      <c r="CO1019" s="42"/>
    </row>
    <row r="1020" spans="1:93" ht="11.25" customHeight="1">
      <c r="A1020" s="33"/>
      <c r="B1020" s="34"/>
      <c r="F1020" s="34"/>
      <c r="H1020" s="34"/>
      <c r="I1020" s="34"/>
      <c r="J1020" s="35"/>
      <c r="K1020" s="35"/>
      <c r="L1020" s="34"/>
      <c r="M1020" s="34"/>
      <c r="N1020" s="35"/>
      <c r="O1020" s="35"/>
      <c r="P1020" s="35"/>
      <c r="Q1020" s="34"/>
      <c r="R1020" s="34"/>
      <c r="U1020" s="36"/>
      <c r="V1020" s="38"/>
      <c r="W1020" s="36"/>
      <c r="X1020" s="35"/>
      <c r="Y1020" s="34"/>
      <c r="Z1020" s="35"/>
      <c r="AA1020" s="34"/>
      <c r="AB1020" s="34"/>
      <c r="AC1020" s="34"/>
      <c r="AD1020" s="34"/>
      <c r="AE1020" s="39"/>
      <c r="AF1020" s="39"/>
      <c r="AG1020" s="39"/>
      <c r="AH1020" s="35"/>
      <c r="AI1020" s="35"/>
      <c r="AJ1020" s="35"/>
      <c r="AK1020" s="35"/>
      <c r="AL1020" s="35"/>
      <c r="AM1020" s="35"/>
      <c r="AN1020" s="38"/>
      <c r="AO1020" s="38"/>
      <c r="AP1020" s="38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40"/>
      <c r="BA1020" s="40"/>
      <c r="BB1020" s="40"/>
      <c r="BC1020" s="40"/>
      <c r="BD1020" s="40"/>
      <c r="BE1020" s="40"/>
      <c r="BF1020" s="36"/>
      <c r="BG1020" s="36"/>
      <c r="BH1020" s="36"/>
      <c r="BJ1020" s="41"/>
      <c r="BK1020" s="41"/>
      <c r="BL1020" s="35"/>
      <c r="BM1020" s="35"/>
      <c r="BN1020" s="35"/>
      <c r="BO1020" s="35"/>
      <c r="BP1020" s="35"/>
      <c r="BQ1020" s="35"/>
      <c r="BR1020" s="35"/>
      <c r="BS1020" s="34"/>
      <c r="BT1020" s="35"/>
      <c r="BU1020" s="35"/>
      <c r="BV1020" s="35"/>
      <c r="BW1020" s="35"/>
      <c r="BX1020" s="37"/>
      <c r="BY1020" s="40"/>
      <c r="CA1020" s="38"/>
      <c r="CB1020" s="38"/>
      <c r="CC1020" s="36"/>
      <c r="CD1020" s="36"/>
      <c r="CE1020" s="35"/>
      <c r="CF1020" s="36"/>
      <c r="CG1020" s="42"/>
      <c r="CH1020" s="35"/>
      <c r="CI1020" s="42"/>
      <c r="CJ1020" s="42"/>
      <c r="CK1020" s="43"/>
      <c r="CM1020" s="39"/>
      <c r="CN1020" s="35"/>
      <c r="CO1020" s="42"/>
    </row>
    <row r="1021" spans="1:93" ht="11.25" customHeight="1">
      <c r="A1021" s="33"/>
      <c r="B1021" s="34"/>
      <c r="F1021" s="34"/>
      <c r="H1021" s="34"/>
      <c r="I1021" s="34"/>
      <c r="J1021" s="35"/>
      <c r="K1021" s="35"/>
      <c r="L1021" s="34"/>
      <c r="M1021" s="34"/>
      <c r="N1021" s="35"/>
      <c r="O1021" s="35"/>
      <c r="P1021" s="35"/>
      <c r="Q1021" s="34"/>
      <c r="R1021" s="34"/>
      <c r="U1021" s="36"/>
      <c r="V1021" s="38"/>
      <c r="W1021" s="36"/>
      <c r="X1021" s="35"/>
      <c r="Y1021" s="34"/>
      <c r="Z1021" s="35"/>
      <c r="AA1021" s="34"/>
      <c r="AB1021" s="34"/>
      <c r="AC1021" s="34"/>
      <c r="AD1021" s="34"/>
      <c r="AE1021" s="39"/>
      <c r="AF1021" s="39"/>
      <c r="AG1021" s="39"/>
      <c r="AH1021" s="35"/>
      <c r="AI1021" s="35"/>
      <c r="AJ1021" s="35"/>
      <c r="AK1021" s="35"/>
      <c r="AL1021" s="35"/>
      <c r="AM1021" s="35"/>
      <c r="AN1021" s="38"/>
      <c r="AO1021" s="38"/>
      <c r="AP1021" s="38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40"/>
      <c r="BA1021" s="40"/>
      <c r="BB1021" s="40"/>
      <c r="BC1021" s="40"/>
      <c r="BD1021" s="40"/>
      <c r="BE1021" s="40"/>
      <c r="BF1021" s="36"/>
      <c r="BG1021" s="36"/>
      <c r="BH1021" s="36"/>
      <c r="BJ1021" s="41"/>
      <c r="BK1021" s="41"/>
      <c r="BL1021" s="35"/>
      <c r="BM1021" s="35"/>
      <c r="BN1021" s="35"/>
      <c r="BO1021" s="35"/>
      <c r="BP1021" s="35"/>
      <c r="BQ1021" s="35"/>
      <c r="BR1021" s="35"/>
      <c r="BS1021" s="34"/>
      <c r="BT1021" s="35"/>
      <c r="BU1021" s="35"/>
      <c r="BV1021" s="35"/>
      <c r="BW1021" s="35"/>
      <c r="BX1021" s="37"/>
      <c r="BY1021" s="40"/>
      <c r="CA1021" s="38"/>
      <c r="CB1021" s="38"/>
      <c r="CC1021" s="36"/>
      <c r="CD1021" s="36"/>
      <c r="CE1021" s="35"/>
      <c r="CF1021" s="36"/>
      <c r="CG1021" s="42"/>
      <c r="CH1021" s="35"/>
      <c r="CI1021" s="42"/>
      <c r="CJ1021" s="42"/>
      <c r="CK1021" s="43"/>
      <c r="CM1021" s="39"/>
      <c r="CN1021" s="35"/>
      <c r="CO1021" s="42"/>
    </row>
    <row r="1022" spans="1:93" ht="11.25" customHeight="1">
      <c r="A1022" s="33"/>
      <c r="B1022" s="34"/>
      <c r="F1022" s="34"/>
      <c r="H1022" s="34"/>
      <c r="I1022" s="34"/>
      <c r="J1022" s="35"/>
      <c r="K1022" s="35"/>
      <c r="L1022" s="34"/>
      <c r="M1022" s="34"/>
      <c r="N1022" s="35"/>
      <c r="O1022" s="35"/>
      <c r="P1022" s="35"/>
      <c r="Q1022" s="34"/>
      <c r="R1022" s="34"/>
      <c r="U1022" s="36"/>
      <c r="V1022" s="38"/>
      <c r="W1022" s="36"/>
      <c r="X1022" s="35"/>
      <c r="Y1022" s="34"/>
      <c r="Z1022" s="35"/>
      <c r="AA1022" s="34"/>
      <c r="AB1022" s="34"/>
      <c r="AC1022" s="34"/>
      <c r="AD1022" s="34"/>
      <c r="AE1022" s="39"/>
      <c r="AF1022" s="39"/>
      <c r="AG1022" s="39"/>
      <c r="AH1022" s="35"/>
      <c r="AI1022" s="35"/>
      <c r="AJ1022" s="35"/>
      <c r="AK1022" s="35"/>
      <c r="AL1022" s="35"/>
      <c r="AM1022" s="35"/>
      <c r="AN1022" s="38"/>
      <c r="AO1022" s="38"/>
      <c r="AP1022" s="38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40"/>
      <c r="BA1022" s="40"/>
      <c r="BB1022" s="40"/>
      <c r="BC1022" s="40"/>
      <c r="BD1022" s="40"/>
      <c r="BE1022" s="40"/>
      <c r="BF1022" s="36"/>
      <c r="BG1022" s="36"/>
      <c r="BH1022" s="36"/>
      <c r="BJ1022" s="41"/>
      <c r="BK1022" s="41"/>
      <c r="BL1022" s="35"/>
      <c r="BM1022" s="35"/>
      <c r="BN1022" s="35"/>
      <c r="BO1022" s="35"/>
      <c r="BP1022" s="35"/>
      <c r="BQ1022" s="35"/>
      <c r="BR1022" s="35"/>
      <c r="BS1022" s="34"/>
      <c r="BT1022" s="35"/>
      <c r="BU1022" s="35"/>
      <c r="BV1022" s="35"/>
      <c r="BW1022" s="35"/>
      <c r="BX1022" s="37"/>
      <c r="BY1022" s="40"/>
      <c r="CA1022" s="38"/>
      <c r="CB1022" s="38"/>
      <c r="CC1022" s="36"/>
      <c r="CD1022" s="36"/>
      <c r="CE1022" s="35"/>
      <c r="CF1022" s="36"/>
      <c r="CG1022" s="42"/>
      <c r="CH1022" s="35"/>
      <c r="CI1022" s="42"/>
      <c r="CJ1022" s="42"/>
      <c r="CK1022" s="43"/>
      <c r="CM1022" s="39"/>
      <c r="CN1022" s="35"/>
      <c r="CO1022" s="42"/>
    </row>
    <row r="1023" spans="1:93" ht="11.25" customHeight="1">
      <c r="A1023" s="33"/>
      <c r="B1023" s="34"/>
      <c r="F1023" s="34"/>
      <c r="H1023" s="34"/>
      <c r="I1023" s="34"/>
      <c r="J1023" s="35"/>
      <c r="K1023" s="35"/>
      <c r="L1023" s="34"/>
      <c r="M1023" s="34"/>
      <c r="N1023" s="35"/>
      <c r="O1023" s="35"/>
      <c r="P1023" s="35"/>
      <c r="Q1023" s="34"/>
      <c r="R1023" s="34"/>
      <c r="U1023" s="36"/>
      <c r="V1023" s="38"/>
      <c r="W1023" s="36"/>
      <c r="X1023" s="35"/>
      <c r="Y1023" s="34"/>
      <c r="Z1023" s="35"/>
      <c r="AA1023" s="34"/>
      <c r="AB1023" s="34"/>
      <c r="AC1023" s="34"/>
      <c r="AD1023" s="34"/>
      <c r="AE1023" s="39"/>
      <c r="AF1023" s="39"/>
      <c r="AG1023" s="39"/>
      <c r="AH1023" s="35"/>
      <c r="AI1023" s="35"/>
      <c r="AJ1023" s="35"/>
      <c r="AK1023" s="35"/>
      <c r="AL1023" s="35"/>
      <c r="AM1023" s="35"/>
      <c r="AN1023" s="38"/>
      <c r="AO1023" s="38"/>
      <c r="AP1023" s="38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40"/>
      <c r="BA1023" s="40"/>
      <c r="BB1023" s="40"/>
      <c r="BC1023" s="40"/>
      <c r="BD1023" s="40"/>
      <c r="BE1023" s="40"/>
      <c r="BF1023" s="36"/>
      <c r="BG1023" s="36"/>
      <c r="BH1023" s="36"/>
      <c r="BJ1023" s="41"/>
      <c r="BK1023" s="41"/>
      <c r="BL1023" s="35"/>
      <c r="BM1023" s="35"/>
      <c r="BN1023" s="35"/>
      <c r="BO1023" s="35"/>
      <c r="BP1023" s="35"/>
      <c r="BQ1023" s="35"/>
      <c r="BR1023" s="35"/>
      <c r="BS1023" s="34"/>
      <c r="BT1023" s="35"/>
      <c r="BU1023" s="35"/>
      <c r="BV1023" s="35"/>
      <c r="BW1023" s="35"/>
      <c r="BX1023" s="37"/>
      <c r="BY1023" s="40"/>
      <c r="CA1023" s="38"/>
      <c r="CB1023" s="38"/>
      <c r="CC1023" s="36"/>
      <c r="CD1023" s="36"/>
      <c r="CE1023" s="35"/>
      <c r="CF1023" s="36"/>
      <c r="CG1023" s="42"/>
      <c r="CH1023" s="35"/>
      <c r="CI1023" s="42"/>
      <c r="CJ1023" s="42"/>
      <c r="CK1023" s="43"/>
      <c r="CM1023" s="39"/>
      <c r="CN1023" s="35"/>
      <c r="CO1023" s="42"/>
    </row>
    <row r="1024" spans="1:93" ht="11.25" customHeight="1">
      <c r="A1024" s="33"/>
      <c r="B1024" s="34"/>
      <c r="F1024" s="34"/>
      <c r="H1024" s="34"/>
      <c r="I1024" s="34"/>
      <c r="J1024" s="35"/>
      <c r="K1024" s="35"/>
      <c r="L1024" s="34"/>
      <c r="M1024" s="34"/>
      <c r="N1024" s="35"/>
      <c r="O1024" s="35"/>
      <c r="P1024" s="35"/>
      <c r="Q1024" s="34"/>
      <c r="R1024" s="34"/>
      <c r="U1024" s="36"/>
      <c r="V1024" s="38"/>
      <c r="W1024" s="36"/>
      <c r="X1024" s="35"/>
      <c r="Y1024" s="34"/>
      <c r="Z1024" s="35"/>
      <c r="AA1024" s="34"/>
      <c r="AB1024" s="34"/>
      <c r="AC1024" s="34"/>
      <c r="AD1024" s="34"/>
      <c r="AE1024" s="39"/>
      <c r="AF1024" s="39"/>
      <c r="AG1024" s="39"/>
      <c r="AH1024" s="35"/>
      <c r="AI1024" s="35"/>
      <c r="AJ1024" s="35"/>
      <c r="AK1024" s="35"/>
      <c r="AL1024" s="35"/>
      <c r="AM1024" s="35"/>
      <c r="AN1024" s="38"/>
      <c r="AO1024" s="38"/>
      <c r="AP1024" s="38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40"/>
      <c r="BA1024" s="40"/>
      <c r="BB1024" s="40"/>
      <c r="BC1024" s="40"/>
      <c r="BD1024" s="40"/>
      <c r="BE1024" s="40"/>
      <c r="BF1024" s="36"/>
      <c r="BG1024" s="36"/>
      <c r="BH1024" s="36"/>
      <c r="BJ1024" s="41"/>
      <c r="BK1024" s="41"/>
      <c r="BL1024" s="35"/>
      <c r="BM1024" s="35"/>
      <c r="BN1024" s="35"/>
      <c r="BO1024" s="35"/>
      <c r="BP1024" s="35"/>
      <c r="BQ1024" s="35"/>
      <c r="BR1024" s="35"/>
      <c r="BS1024" s="34"/>
      <c r="BT1024" s="35"/>
      <c r="BU1024" s="35"/>
      <c r="BV1024" s="35"/>
      <c r="BW1024" s="35"/>
      <c r="BX1024" s="37"/>
      <c r="BY1024" s="40"/>
      <c r="CA1024" s="38"/>
      <c r="CB1024" s="38"/>
      <c r="CC1024" s="36"/>
      <c r="CD1024" s="36"/>
      <c r="CE1024" s="35"/>
      <c r="CF1024" s="36"/>
      <c r="CG1024" s="42"/>
      <c r="CH1024" s="35"/>
      <c r="CI1024" s="42"/>
      <c r="CJ1024" s="42"/>
      <c r="CK1024" s="43"/>
      <c r="CM1024" s="39"/>
      <c r="CN1024" s="35"/>
      <c r="CO1024" s="42"/>
    </row>
    <row r="1025" spans="1:93" ht="11.25" customHeight="1">
      <c r="A1025" s="33"/>
      <c r="B1025" s="34"/>
      <c r="F1025" s="34"/>
      <c r="H1025" s="34"/>
      <c r="I1025" s="34"/>
      <c r="J1025" s="35"/>
      <c r="K1025" s="35"/>
      <c r="L1025" s="34"/>
      <c r="M1025" s="34"/>
      <c r="N1025" s="35"/>
      <c r="O1025" s="35"/>
      <c r="P1025" s="35"/>
      <c r="Q1025" s="34"/>
      <c r="R1025" s="34"/>
      <c r="U1025" s="36"/>
      <c r="V1025" s="38"/>
      <c r="W1025" s="36"/>
      <c r="X1025" s="35"/>
      <c r="Y1025" s="34"/>
      <c r="Z1025" s="35"/>
      <c r="AA1025" s="34"/>
      <c r="AB1025" s="34"/>
      <c r="AC1025" s="34"/>
      <c r="AD1025" s="34"/>
      <c r="AE1025" s="39"/>
      <c r="AF1025" s="39"/>
      <c r="AG1025" s="39"/>
      <c r="AH1025" s="35"/>
      <c r="AI1025" s="35"/>
      <c r="AJ1025" s="35"/>
      <c r="AK1025" s="35"/>
      <c r="AL1025" s="35"/>
      <c r="AM1025" s="35"/>
      <c r="AN1025" s="38"/>
      <c r="AO1025" s="38"/>
      <c r="AP1025" s="38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40"/>
      <c r="BA1025" s="40"/>
      <c r="BB1025" s="40"/>
      <c r="BC1025" s="40"/>
      <c r="BD1025" s="40"/>
      <c r="BE1025" s="40"/>
      <c r="BF1025" s="36"/>
      <c r="BG1025" s="36"/>
      <c r="BH1025" s="36"/>
      <c r="BJ1025" s="41"/>
      <c r="BK1025" s="41"/>
      <c r="BL1025" s="35"/>
      <c r="BM1025" s="35"/>
      <c r="BN1025" s="35"/>
      <c r="BO1025" s="35"/>
      <c r="BP1025" s="35"/>
      <c r="BQ1025" s="35"/>
      <c r="BR1025" s="35"/>
      <c r="BS1025" s="34"/>
      <c r="BT1025" s="35"/>
      <c r="BU1025" s="35"/>
      <c r="BV1025" s="35"/>
      <c r="BW1025" s="35"/>
      <c r="BX1025" s="37"/>
      <c r="BY1025" s="40"/>
      <c r="CA1025" s="38"/>
      <c r="CB1025" s="38"/>
      <c r="CC1025" s="36"/>
      <c r="CD1025" s="36"/>
      <c r="CE1025" s="35"/>
      <c r="CF1025" s="36"/>
      <c r="CG1025" s="42"/>
      <c r="CH1025" s="35"/>
      <c r="CI1025" s="42"/>
      <c r="CJ1025" s="42"/>
      <c r="CK1025" s="43"/>
      <c r="CM1025" s="39"/>
      <c r="CN1025" s="35"/>
      <c r="CO1025" s="42"/>
    </row>
    <row r="1026" spans="1:93" ht="11.25" customHeight="1">
      <c r="A1026" s="33"/>
      <c r="B1026" s="34"/>
      <c r="F1026" s="34"/>
      <c r="H1026" s="34"/>
      <c r="I1026" s="34"/>
      <c r="J1026" s="35"/>
      <c r="K1026" s="35"/>
      <c r="L1026" s="34"/>
      <c r="M1026" s="34"/>
      <c r="N1026" s="35"/>
      <c r="O1026" s="35"/>
      <c r="P1026" s="35"/>
      <c r="Q1026" s="34"/>
      <c r="R1026" s="34"/>
      <c r="U1026" s="36"/>
      <c r="V1026" s="38"/>
      <c r="W1026" s="36"/>
      <c r="X1026" s="35"/>
      <c r="Y1026" s="34"/>
      <c r="Z1026" s="35"/>
      <c r="AA1026" s="34"/>
      <c r="AB1026" s="34"/>
      <c r="AC1026" s="34"/>
      <c r="AD1026" s="34"/>
      <c r="AE1026" s="39"/>
      <c r="AF1026" s="39"/>
      <c r="AG1026" s="39"/>
      <c r="AH1026" s="35"/>
      <c r="AI1026" s="35"/>
      <c r="AJ1026" s="35"/>
      <c r="AK1026" s="35"/>
      <c r="AL1026" s="35"/>
      <c r="AM1026" s="35"/>
      <c r="AN1026" s="38"/>
      <c r="AO1026" s="38"/>
      <c r="AP1026" s="38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40"/>
      <c r="BA1026" s="40"/>
      <c r="BB1026" s="40"/>
      <c r="BC1026" s="40"/>
      <c r="BD1026" s="40"/>
      <c r="BE1026" s="40"/>
      <c r="BF1026" s="36"/>
      <c r="BG1026" s="36"/>
      <c r="BH1026" s="36"/>
      <c r="BJ1026" s="41"/>
      <c r="BK1026" s="41"/>
      <c r="BL1026" s="35"/>
      <c r="BM1026" s="35"/>
      <c r="BN1026" s="35"/>
      <c r="BO1026" s="35"/>
      <c r="BP1026" s="35"/>
      <c r="BQ1026" s="35"/>
      <c r="BR1026" s="35"/>
      <c r="BS1026" s="34"/>
      <c r="BT1026" s="35"/>
      <c r="BU1026" s="35"/>
      <c r="BV1026" s="35"/>
      <c r="BW1026" s="35"/>
      <c r="BX1026" s="37"/>
      <c r="BY1026" s="40"/>
      <c r="CA1026" s="38"/>
      <c r="CB1026" s="38"/>
      <c r="CC1026" s="36"/>
      <c r="CD1026" s="36"/>
      <c r="CE1026" s="35"/>
      <c r="CF1026" s="36"/>
      <c r="CG1026" s="42"/>
      <c r="CH1026" s="35"/>
      <c r="CI1026" s="42"/>
      <c r="CJ1026" s="42"/>
      <c r="CK1026" s="43"/>
      <c r="CM1026" s="39"/>
      <c r="CN1026" s="35"/>
      <c r="CO1026" s="42"/>
    </row>
    <row r="1027" spans="1:93" ht="11.25" customHeight="1">
      <c r="A1027" s="33"/>
      <c r="B1027" s="34"/>
      <c r="F1027" s="34"/>
      <c r="H1027" s="34"/>
      <c r="I1027" s="34"/>
      <c r="J1027" s="35"/>
      <c r="K1027" s="35"/>
      <c r="L1027" s="34"/>
      <c r="M1027" s="34"/>
      <c r="N1027" s="35"/>
      <c r="O1027" s="35"/>
      <c r="P1027" s="35"/>
      <c r="Q1027" s="34"/>
      <c r="R1027" s="34"/>
      <c r="U1027" s="36"/>
      <c r="V1027" s="38"/>
      <c r="W1027" s="36"/>
      <c r="X1027" s="35"/>
      <c r="Y1027" s="34"/>
      <c r="Z1027" s="35"/>
      <c r="AA1027" s="34"/>
      <c r="AB1027" s="34"/>
      <c r="AC1027" s="34"/>
      <c r="AD1027" s="34"/>
      <c r="AE1027" s="39"/>
      <c r="AF1027" s="39"/>
      <c r="AG1027" s="39"/>
      <c r="AH1027" s="35"/>
      <c r="AI1027" s="35"/>
      <c r="AJ1027" s="35"/>
      <c r="AK1027" s="35"/>
      <c r="AL1027" s="35"/>
      <c r="AM1027" s="35"/>
      <c r="AN1027" s="38"/>
      <c r="AO1027" s="38"/>
      <c r="AP1027" s="38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40"/>
      <c r="BA1027" s="40"/>
      <c r="BB1027" s="40"/>
      <c r="BC1027" s="40"/>
      <c r="BD1027" s="40"/>
      <c r="BE1027" s="40"/>
      <c r="BF1027" s="36"/>
      <c r="BG1027" s="36"/>
      <c r="BH1027" s="36"/>
      <c r="BJ1027" s="41"/>
      <c r="BK1027" s="41"/>
      <c r="BL1027" s="35"/>
      <c r="BM1027" s="35"/>
      <c r="BN1027" s="35"/>
      <c r="BO1027" s="35"/>
      <c r="BP1027" s="35"/>
      <c r="BQ1027" s="35"/>
      <c r="BR1027" s="35"/>
      <c r="BS1027" s="34"/>
      <c r="BT1027" s="35"/>
      <c r="BU1027" s="35"/>
      <c r="BV1027" s="35"/>
      <c r="BW1027" s="35"/>
      <c r="BX1027" s="37"/>
      <c r="BY1027" s="40"/>
      <c r="CA1027" s="38"/>
      <c r="CB1027" s="38"/>
      <c r="CC1027" s="36"/>
      <c r="CD1027" s="36"/>
      <c r="CE1027" s="35"/>
      <c r="CF1027" s="36"/>
      <c r="CG1027" s="42"/>
      <c r="CH1027" s="35"/>
      <c r="CI1027" s="42"/>
      <c r="CJ1027" s="42"/>
      <c r="CK1027" s="43"/>
      <c r="CM1027" s="39"/>
      <c r="CN1027" s="35"/>
      <c r="CO1027" s="42"/>
    </row>
    <row r="1028" spans="1:93" ht="11.25" customHeight="1">
      <c r="A1028" s="33"/>
      <c r="B1028" s="34"/>
      <c r="F1028" s="34"/>
      <c r="H1028" s="34"/>
      <c r="I1028" s="34"/>
      <c r="J1028" s="35"/>
      <c r="K1028" s="35"/>
      <c r="L1028" s="34"/>
      <c r="M1028" s="34"/>
      <c r="N1028" s="35"/>
      <c r="O1028" s="35"/>
      <c r="P1028" s="35"/>
      <c r="Q1028" s="34"/>
      <c r="R1028" s="34"/>
      <c r="U1028" s="36"/>
      <c r="V1028" s="38"/>
      <c r="W1028" s="36"/>
      <c r="X1028" s="35"/>
      <c r="Y1028" s="34"/>
      <c r="Z1028" s="35"/>
      <c r="AA1028" s="34"/>
      <c r="AB1028" s="34"/>
      <c r="AC1028" s="34"/>
      <c r="AD1028" s="34"/>
      <c r="AE1028" s="39"/>
      <c r="AF1028" s="39"/>
      <c r="AG1028" s="39"/>
      <c r="AH1028" s="35"/>
      <c r="AI1028" s="35"/>
      <c r="AJ1028" s="35"/>
      <c r="AK1028" s="35"/>
      <c r="AL1028" s="35"/>
      <c r="AM1028" s="35"/>
      <c r="AN1028" s="38"/>
      <c r="AO1028" s="38"/>
      <c r="AP1028" s="38"/>
      <c r="AQ1028" s="36"/>
      <c r="AR1028" s="36"/>
      <c r="AS1028" s="36"/>
      <c r="AT1028" s="36"/>
      <c r="AU1028" s="36"/>
      <c r="AV1028" s="36"/>
      <c r="AW1028" s="36"/>
      <c r="AX1028" s="36"/>
      <c r="AY1028" s="36"/>
      <c r="AZ1028" s="40"/>
      <c r="BA1028" s="40"/>
      <c r="BB1028" s="40"/>
      <c r="BC1028" s="40"/>
      <c r="BD1028" s="40"/>
      <c r="BE1028" s="40"/>
      <c r="BF1028" s="36"/>
      <c r="BG1028" s="36"/>
      <c r="BH1028" s="36"/>
      <c r="BJ1028" s="41"/>
      <c r="BK1028" s="41"/>
      <c r="BL1028" s="35"/>
      <c r="BM1028" s="35"/>
      <c r="BN1028" s="35"/>
      <c r="BO1028" s="35"/>
      <c r="BP1028" s="35"/>
      <c r="BQ1028" s="35"/>
      <c r="BR1028" s="35"/>
      <c r="BS1028" s="34"/>
      <c r="BT1028" s="35"/>
      <c r="BU1028" s="35"/>
      <c r="BV1028" s="35"/>
      <c r="BW1028" s="35"/>
      <c r="BX1028" s="37"/>
      <c r="BY1028" s="40"/>
      <c r="CA1028" s="38"/>
      <c r="CB1028" s="38"/>
      <c r="CC1028" s="36"/>
      <c r="CD1028" s="36"/>
      <c r="CE1028" s="35"/>
      <c r="CF1028" s="36"/>
      <c r="CG1028" s="42"/>
      <c r="CH1028" s="35"/>
      <c r="CI1028" s="42"/>
      <c r="CJ1028" s="42"/>
      <c r="CK1028" s="43"/>
      <c r="CM1028" s="39"/>
      <c r="CN1028" s="35"/>
      <c r="CO1028" s="42"/>
    </row>
    <row r="1029" spans="1:93" ht="11.25" customHeight="1">
      <c r="A1029" s="33"/>
      <c r="B1029" s="34"/>
      <c r="F1029" s="34"/>
      <c r="H1029" s="34"/>
      <c r="I1029" s="34"/>
      <c r="J1029" s="35"/>
      <c r="K1029" s="35"/>
      <c r="L1029" s="34"/>
      <c r="M1029" s="34"/>
      <c r="N1029" s="35"/>
      <c r="O1029" s="35"/>
      <c r="P1029" s="35"/>
      <c r="Q1029" s="34"/>
      <c r="R1029" s="34"/>
      <c r="U1029" s="36"/>
      <c r="V1029" s="38"/>
      <c r="W1029" s="36"/>
      <c r="X1029" s="35"/>
      <c r="Y1029" s="34"/>
      <c r="Z1029" s="35"/>
      <c r="AA1029" s="34"/>
      <c r="AB1029" s="34"/>
      <c r="AC1029" s="34"/>
      <c r="AD1029" s="34"/>
      <c r="AE1029" s="39"/>
      <c r="AF1029" s="39"/>
      <c r="AG1029" s="39"/>
      <c r="AH1029" s="35"/>
      <c r="AI1029" s="35"/>
      <c r="AJ1029" s="35"/>
      <c r="AK1029" s="35"/>
      <c r="AL1029" s="35"/>
      <c r="AM1029" s="35"/>
      <c r="AN1029" s="38"/>
      <c r="AO1029" s="38"/>
      <c r="AP1029" s="38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40"/>
      <c r="BA1029" s="40"/>
      <c r="BB1029" s="40"/>
      <c r="BC1029" s="40"/>
      <c r="BD1029" s="40"/>
      <c r="BE1029" s="40"/>
      <c r="BF1029" s="36"/>
      <c r="BG1029" s="36"/>
      <c r="BH1029" s="36"/>
      <c r="BJ1029" s="41"/>
      <c r="BK1029" s="41"/>
      <c r="BL1029" s="35"/>
      <c r="BM1029" s="35"/>
      <c r="BN1029" s="35"/>
      <c r="BO1029" s="35"/>
      <c r="BP1029" s="35"/>
      <c r="BQ1029" s="35"/>
      <c r="BR1029" s="35"/>
      <c r="BS1029" s="34"/>
      <c r="BT1029" s="35"/>
      <c r="BU1029" s="35"/>
      <c r="BV1029" s="35"/>
      <c r="BW1029" s="35"/>
      <c r="BX1029" s="37"/>
      <c r="BY1029" s="40"/>
      <c r="CA1029" s="38"/>
      <c r="CB1029" s="38"/>
      <c r="CC1029" s="36"/>
      <c r="CD1029" s="36"/>
      <c r="CE1029" s="35"/>
      <c r="CF1029" s="36"/>
      <c r="CG1029" s="42"/>
      <c r="CH1029" s="35"/>
      <c r="CI1029" s="42"/>
      <c r="CJ1029" s="42"/>
      <c r="CK1029" s="43"/>
      <c r="CM1029" s="39"/>
      <c r="CN1029" s="35"/>
      <c r="CO1029" s="42"/>
    </row>
    <row r="1030" spans="1:93" ht="11.25" customHeight="1">
      <c r="A1030" s="33"/>
      <c r="B1030" s="34"/>
      <c r="F1030" s="34"/>
      <c r="H1030" s="34"/>
      <c r="I1030" s="34"/>
      <c r="J1030" s="35"/>
      <c r="K1030" s="35"/>
      <c r="L1030" s="34"/>
      <c r="M1030" s="34"/>
      <c r="N1030" s="35"/>
      <c r="O1030" s="35"/>
      <c r="P1030" s="35"/>
      <c r="Q1030" s="34"/>
      <c r="R1030" s="34"/>
      <c r="U1030" s="36"/>
      <c r="V1030" s="38"/>
      <c r="W1030" s="36"/>
      <c r="X1030" s="35"/>
      <c r="Y1030" s="34"/>
      <c r="Z1030" s="35"/>
      <c r="AA1030" s="34"/>
      <c r="AB1030" s="34"/>
      <c r="AC1030" s="34"/>
      <c r="AD1030" s="34"/>
      <c r="AE1030" s="39"/>
      <c r="AF1030" s="39"/>
      <c r="AG1030" s="39"/>
      <c r="AH1030" s="35"/>
      <c r="AI1030" s="35"/>
      <c r="AJ1030" s="35"/>
      <c r="AK1030" s="35"/>
      <c r="AL1030" s="35"/>
      <c r="AM1030" s="35"/>
      <c r="AN1030" s="38"/>
      <c r="AO1030" s="38"/>
      <c r="AP1030" s="38"/>
      <c r="AQ1030" s="36"/>
      <c r="AR1030" s="36"/>
      <c r="AS1030" s="36"/>
      <c r="AT1030" s="36"/>
      <c r="AU1030" s="36"/>
      <c r="AV1030" s="36"/>
      <c r="AW1030" s="36"/>
      <c r="AX1030" s="36"/>
      <c r="AY1030" s="36"/>
      <c r="AZ1030" s="40"/>
      <c r="BA1030" s="40"/>
      <c r="BB1030" s="40"/>
      <c r="BC1030" s="40"/>
      <c r="BD1030" s="40"/>
      <c r="BE1030" s="40"/>
      <c r="BF1030" s="36"/>
      <c r="BG1030" s="36"/>
      <c r="BH1030" s="36"/>
      <c r="BJ1030" s="41"/>
      <c r="BK1030" s="41"/>
      <c r="BL1030" s="35"/>
      <c r="BM1030" s="35"/>
      <c r="BN1030" s="35"/>
      <c r="BO1030" s="35"/>
      <c r="BP1030" s="35"/>
      <c r="BQ1030" s="35"/>
      <c r="BR1030" s="35"/>
      <c r="BS1030" s="34"/>
      <c r="BT1030" s="35"/>
      <c r="BU1030" s="35"/>
      <c r="BV1030" s="35"/>
      <c r="BW1030" s="35"/>
      <c r="BX1030" s="37"/>
      <c r="BY1030" s="40"/>
      <c r="CA1030" s="38"/>
      <c r="CB1030" s="38"/>
      <c r="CC1030" s="36"/>
      <c r="CD1030" s="36"/>
      <c r="CE1030" s="35"/>
      <c r="CF1030" s="36"/>
      <c r="CG1030" s="42"/>
      <c r="CH1030" s="35"/>
      <c r="CI1030" s="42"/>
      <c r="CJ1030" s="42"/>
      <c r="CK1030" s="43"/>
      <c r="CM1030" s="39"/>
      <c r="CN1030" s="35"/>
      <c r="CO1030" s="42"/>
    </row>
    <row r="1031" spans="1:93" ht="11.25" customHeight="1">
      <c r="A1031" s="33"/>
      <c r="B1031" s="34"/>
      <c r="F1031" s="34"/>
      <c r="H1031" s="34"/>
      <c r="I1031" s="34"/>
      <c r="J1031" s="35"/>
      <c r="K1031" s="35"/>
      <c r="L1031" s="34"/>
      <c r="M1031" s="34"/>
      <c r="N1031" s="35"/>
      <c r="O1031" s="35"/>
      <c r="P1031" s="35"/>
      <c r="Q1031" s="34"/>
      <c r="R1031" s="34"/>
      <c r="U1031" s="36"/>
      <c r="V1031" s="38"/>
      <c r="W1031" s="36"/>
      <c r="X1031" s="35"/>
      <c r="Y1031" s="34"/>
      <c r="Z1031" s="35"/>
      <c r="AA1031" s="34"/>
      <c r="AB1031" s="34"/>
      <c r="AC1031" s="34"/>
      <c r="AD1031" s="34"/>
      <c r="AE1031" s="39"/>
      <c r="AF1031" s="39"/>
      <c r="AG1031" s="39"/>
      <c r="AH1031" s="35"/>
      <c r="AI1031" s="35"/>
      <c r="AJ1031" s="35"/>
      <c r="AK1031" s="35"/>
      <c r="AL1031" s="35"/>
      <c r="AM1031" s="35"/>
      <c r="AN1031" s="38"/>
      <c r="AO1031" s="38"/>
      <c r="AP1031" s="38"/>
      <c r="AQ1031" s="36"/>
      <c r="AR1031" s="36"/>
      <c r="AS1031" s="36"/>
      <c r="AT1031" s="36"/>
      <c r="AU1031" s="36"/>
      <c r="AV1031" s="36"/>
      <c r="AW1031" s="36"/>
      <c r="AX1031" s="36"/>
      <c r="AY1031" s="36"/>
      <c r="AZ1031" s="40"/>
      <c r="BA1031" s="40"/>
      <c r="BB1031" s="40"/>
      <c r="BC1031" s="40"/>
      <c r="BD1031" s="40"/>
      <c r="BE1031" s="40"/>
      <c r="BF1031" s="36"/>
      <c r="BG1031" s="36"/>
      <c r="BH1031" s="36"/>
      <c r="BJ1031" s="41"/>
      <c r="BK1031" s="41"/>
      <c r="BL1031" s="35"/>
      <c r="BM1031" s="35"/>
      <c r="BN1031" s="35"/>
      <c r="BO1031" s="35"/>
      <c r="BP1031" s="35"/>
      <c r="BQ1031" s="35"/>
      <c r="BR1031" s="35"/>
      <c r="BS1031" s="34"/>
      <c r="BT1031" s="35"/>
      <c r="BU1031" s="35"/>
      <c r="BV1031" s="35"/>
      <c r="BW1031" s="35"/>
      <c r="BX1031" s="37"/>
      <c r="BY1031" s="40"/>
      <c r="CA1031" s="38"/>
      <c r="CB1031" s="38"/>
      <c r="CC1031" s="36"/>
      <c r="CD1031" s="36"/>
      <c r="CE1031" s="35"/>
      <c r="CF1031" s="36"/>
      <c r="CG1031" s="42"/>
      <c r="CH1031" s="35"/>
      <c r="CI1031" s="42"/>
      <c r="CJ1031" s="42"/>
      <c r="CK1031" s="43"/>
      <c r="CM1031" s="39"/>
      <c r="CN1031" s="35"/>
      <c r="CO1031" s="42"/>
    </row>
    <row r="1032" spans="1:93" ht="11.25" customHeight="1">
      <c r="A1032" s="33"/>
      <c r="B1032" s="34"/>
      <c r="F1032" s="34"/>
      <c r="H1032" s="34"/>
      <c r="I1032" s="34"/>
      <c r="J1032" s="35"/>
      <c r="K1032" s="35"/>
      <c r="L1032" s="34"/>
      <c r="M1032" s="34"/>
      <c r="N1032" s="35"/>
      <c r="O1032" s="35"/>
      <c r="P1032" s="35"/>
      <c r="Q1032" s="34"/>
      <c r="R1032" s="34"/>
      <c r="U1032" s="36"/>
      <c r="V1032" s="38"/>
      <c r="W1032" s="36"/>
      <c r="X1032" s="35"/>
      <c r="Y1032" s="34"/>
      <c r="Z1032" s="35"/>
      <c r="AA1032" s="34"/>
      <c r="AB1032" s="34"/>
      <c r="AC1032" s="34"/>
      <c r="AD1032" s="34"/>
      <c r="AE1032" s="39"/>
      <c r="AF1032" s="39"/>
      <c r="AG1032" s="39"/>
      <c r="AH1032" s="35"/>
      <c r="AI1032" s="35"/>
      <c r="AJ1032" s="35"/>
      <c r="AK1032" s="35"/>
      <c r="AL1032" s="35"/>
      <c r="AM1032" s="35"/>
      <c r="AN1032" s="38"/>
      <c r="AO1032" s="38"/>
      <c r="AP1032" s="38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40"/>
      <c r="BA1032" s="40"/>
      <c r="BB1032" s="40"/>
      <c r="BC1032" s="40"/>
      <c r="BD1032" s="40"/>
      <c r="BE1032" s="40"/>
      <c r="BF1032" s="36"/>
      <c r="BG1032" s="36"/>
      <c r="BH1032" s="36"/>
      <c r="BJ1032" s="41"/>
      <c r="BK1032" s="41"/>
      <c r="BL1032" s="35"/>
      <c r="BM1032" s="35"/>
      <c r="BN1032" s="35"/>
      <c r="BO1032" s="35"/>
      <c r="BP1032" s="35"/>
      <c r="BQ1032" s="35"/>
      <c r="BR1032" s="35"/>
      <c r="BS1032" s="34"/>
      <c r="BT1032" s="35"/>
      <c r="BU1032" s="35"/>
      <c r="BV1032" s="35"/>
      <c r="BW1032" s="35"/>
      <c r="BX1032" s="37"/>
      <c r="BY1032" s="40"/>
      <c r="CA1032" s="38"/>
      <c r="CB1032" s="38"/>
      <c r="CC1032" s="36"/>
      <c r="CD1032" s="36"/>
      <c r="CE1032" s="35"/>
      <c r="CF1032" s="36"/>
      <c r="CG1032" s="42"/>
      <c r="CH1032" s="35"/>
      <c r="CI1032" s="42"/>
      <c r="CJ1032" s="42"/>
      <c r="CK1032" s="43"/>
      <c r="CM1032" s="39"/>
      <c r="CN1032" s="35"/>
      <c r="CO1032" s="42"/>
    </row>
    <row r="1033" spans="1:93" ht="11.25" customHeight="1">
      <c r="A1033" s="33"/>
      <c r="B1033" s="34"/>
      <c r="F1033" s="34"/>
      <c r="H1033" s="34"/>
      <c r="I1033" s="34"/>
      <c r="J1033" s="35"/>
      <c r="K1033" s="35"/>
      <c r="L1033" s="34"/>
      <c r="M1033" s="34"/>
      <c r="N1033" s="35"/>
      <c r="O1033" s="35"/>
      <c r="P1033" s="35"/>
      <c r="Q1033" s="34"/>
      <c r="R1033" s="34"/>
      <c r="U1033" s="36"/>
      <c r="V1033" s="38"/>
      <c r="W1033" s="36"/>
      <c r="X1033" s="35"/>
      <c r="Y1033" s="34"/>
      <c r="Z1033" s="35"/>
      <c r="AA1033" s="34"/>
      <c r="AB1033" s="34"/>
      <c r="AC1033" s="34"/>
      <c r="AD1033" s="34"/>
      <c r="AE1033" s="39"/>
      <c r="AF1033" s="39"/>
      <c r="AG1033" s="39"/>
      <c r="AH1033" s="35"/>
      <c r="AI1033" s="35"/>
      <c r="AJ1033" s="35"/>
      <c r="AK1033" s="35"/>
      <c r="AL1033" s="35"/>
      <c r="AM1033" s="35"/>
      <c r="AN1033" s="38"/>
      <c r="AO1033" s="38"/>
      <c r="AP1033" s="38"/>
      <c r="AQ1033" s="36"/>
      <c r="AR1033" s="36"/>
      <c r="AS1033" s="36"/>
      <c r="AT1033" s="36"/>
      <c r="AU1033" s="36"/>
      <c r="AV1033" s="36"/>
      <c r="AW1033" s="36"/>
      <c r="AX1033" s="36"/>
      <c r="AY1033" s="36"/>
      <c r="AZ1033" s="40"/>
      <c r="BA1033" s="40"/>
      <c r="BB1033" s="40"/>
      <c r="BC1033" s="40"/>
      <c r="BD1033" s="40"/>
      <c r="BE1033" s="40"/>
      <c r="BF1033" s="36"/>
      <c r="BG1033" s="36"/>
      <c r="BH1033" s="36"/>
      <c r="BJ1033" s="41"/>
      <c r="BK1033" s="41"/>
      <c r="BL1033" s="35"/>
      <c r="BM1033" s="35"/>
      <c r="BN1033" s="35"/>
      <c r="BO1033" s="35"/>
      <c r="BP1033" s="35"/>
      <c r="BQ1033" s="35"/>
      <c r="BR1033" s="35"/>
      <c r="BS1033" s="34"/>
      <c r="BT1033" s="35"/>
      <c r="BU1033" s="35"/>
      <c r="BV1033" s="35"/>
      <c r="BW1033" s="35"/>
      <c r="BX1033" s="37"/>
      <c r="BY1033" s="40"/>
      <c r="CA1033" s="38"/>
      <c r="CB1033" s="38"/>
      <c r="CC1033" s="36"/>
      <c r="CD1033" s="36"/>
      <c r="CE1033" s="35"/>
      <c r="CF1033" s="36"/>
      <c r="CG1033" s="42"/>
      <c r="CH1033" s="35"/>
      <c r="CI1033" s="42"/>
      <c r="CJ1033" s="42"/>
      <c r="CK1033" s="43"/>
      <c r="CM1033" s="39"/>
      <c r="CN1033" s="35"/>
      <c r="CO1033" s="42"/>
    </row>
    <row r="1034" spans="1:93" ht="11.25" customHeight="1">
      <c r="A1034" s="33"/>
      <c r="B1034" s="34"/>
      <c r="F1034" s="34"/>
      <c r="H1034" s="34"/>
      <c r="I1034" s="34"/>
      <c r="J1034" s="35"/>
      <c r="K1034" s="35"/>
      <c r="L1034" s="34"/>
      <c r="M1034" s="34"/>
      <c r="N1034" s="35"/>
      <c r="O1034" s="35"/>
      <c r="P1034" s="35"/>
      <c r="Q1034" s="34"/>
      <c r="R1034" s="34"/>
      <c r="U1034" s="36"/>
      <c r="V1034" s="38"/>
      <c r="W1034" s="36"/>
      <c r="X1034" s="35"/>
      <c r="Y1034" s="34"/>
      <c r="Z1034" s="35"/>
      <c r="AA1034" s="34"/>
      <c r="AB1034" s="34"/>
      <c r="AC1034" s="34"/>
      <c r="AD1034" s="34"/>
      <c r="AE1034" s="39"/>
      <c r="AF1034" s="39"/>
      <c r="AG1034" s="39"/>
      <c r="AH1034" s="35"/>
      <c r="AI1034" s="35"/>
      <c r="AJ1034" s="35"/>
      <c r="AK1034" s="35"/>
      <c r="AL1034" s="35"/>
      <c r="AM1034" s="35"/>
      <c r="AN1034" s="38"/>
      <c r="AO1034" s="38"/>
      <c r="AP1034" s="38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40"/>
      <c r="BA1034" s="40"/>
      <c r="BB1034" s="40"/>
      <c r="BC1034" s="40"/>
      <c r="BD1034" s="40"/>
      <c r="BE1034" s="40"/>
      <c r="BF1034" s="36"/>
      <c r="BG1034" s="36"/>
      <c r="BH1034" s="36"/>
      <c r="BJ1034" s="41"/>
      <c r="BK1034" s="41"/>
      <c r="BL1034" s="35"/>
      <c r="BM1034" s="35"/>
      <c r="BN1034" s="35"/>
      <c r="BO1034" s="35"/>
      <c r="BP1034" s="35"/>
      <c r="BQ1034" s="35"/>
      <c r="BR1034" s="35"/>
      <c r="BS1034" s="34"/>
      <c r="BT1034" s="35"/>
      <c r="BU1034" s="35"/>
      <c r="BV1034" s="35"/>
      <c r="BW1034" s="35"/>
      <c r="BX1034" s="37"/>
      <c r="BY1034" s="40"/>
      <c r="CA1034" s="38"/>
      <c r="CB1034" s="38"/>
      <c r="CC1034" s="36"/>
      <c r="CD1034" s="36"/>
      <c r="CE1034" s="35"/>
      <c r="CF1034" s="36"/>
      <c r="CG1034" s="42"/>
      <c r="CH1034" s="35"/>
      <c r="CI1034" s="42"/>
      <c r="CJ1034" s="42"/>
      <c r="CK1034" s="43"/>
      <c r="CM1034" s="39"/>
      <c r="CN1034" s="35"/>
      <c r="CO1034" s="42"/>
    </row>
    <row r="1035" spans="1:93" ht="11.25" customHeight="1">
      <c r="A1035" s="33"/>
      <c r="B1035" s="34"/>
      <c r="F1035" s="34"/>
      <c r="H1035" s="34"/>
      <c r="I1035" s="34"/>
      <c r="J1035" s="35"/>
      <c r="K1035" s="35"/>
      <c r="L1035" s="34"/>
      <c r="M1035" s="34"/>
      <c r="N1035" s="35"/>
      <c r="O1035" s="35"/>
      <c r="P1035" s="35"/>
      <c r="Q1035" s="34"/>
      <c r="R1035" s="34"/>
      <c r="U1035" s="36"/>
      <c r="V1035" s="38"/>
      <c r="W1035" s="36"/>
      <c r="X1035" s="35"/>
      <c r="Y1035" s="34"/>
      <c r="Z1035" s="35"/>
      <c r="AA1035" s="34"/>
      <c r="AB1035" s="34"/>
      <c r="AC1035" s="34"/>
      <c r="AD1035" s="34"/>
      <c r="AE1035" s="39"/>
      <c r="AF1035" s="39"/>
      <c r="AG1035" s="39"/>
      <c r="AH1035" s="35"/>
      <c r="AI1035" s="35"/>
      <c r="AJ1035" s="35"/>
      <c r="AK1035" s="35"/>
      <c r="AL1035" s="35"/>
      <c r="AM1035" s="35"/>
      <c r="AN1035" s="38"/>
      <c r="AO1035" s="38"/>
      <c r="AP1035" s="38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40"/>
      <c r="BA1035" s="40"/>
      <c r="BB1035" s="40"/>
      <c r="BC1035" s="40"/>
      <c r="BD1035" s="40"/>
      <c r="BE1035" s="40"/>
      <c r="BF1035" s="36"/>
      <c r="BG1035" s="36"/>
      <c r="BH1035" s="36"/>
      <c r="BJ1035" s="41"/>
      <c r="BK1035" s="41"/>
      <c r="BL1035" s="35"/>
      <c r="BM1035" s="35"/>
      <c r="BN1035" s="35"/>
      <c r="BO1035" s="35"/>
      <c r="BP1035" s="35"/>
      <c r="BQ1035" s="35"/>
      <c r="BR1035" s="35"/>
      <c r="BS1035" s="34"/>
      <c r="BT1035" s="35"/>
      <c r="BU1035" s="35"/>
      <c r="BV1035" s="35"/>
      <c r="BW1035" s="35"/>
      <c r="BX1035" s="37"/>
      <c r="BY1035" s="40"/>
      <c r="CA1035" s="38"/>
      <c r="CB1035" s="38"/>
      <c r="CC1035" s="36"/>
      <c r="CD1035" s="36"/>
      <c r="CE1035" s="35"/>
      <c r="CF1035" s="36"/>
      <c r="CG1035" s="42"/>
      <c r="CH1035" s="35"/>
      <c r="CI1035" s="42"/>
      <c r="CJ1035" s="42"/>
      <c r="CK1035" s="43"/>
      <c r="CM1035" s="39"/>
      <c r="CN1035" s="35"/>
      <c r="CO1035" s="42"/>
    </row>
    <row r="1036" spans="1:93" ht="11.25" customHeight="1">
      <c r="A1036" s="33"/>
      <c r="B1036" s="34"/>
      <c r="F1036" s="34"/>
      <c r="H1036" s="34"/>
      <c r="I1036" s="34"/>
      <c r="J1036" s="35"/>
      <c r="K1036" s="35"/>
      <c r="L1036" s="34"/>
      <c r="M1036" s="34"/>
      <c r="N1036" s="35"/>
      <c r="O1036" s="35"/>
      <c r="P1036" s="35"/>
      <c r="Q1036" s="34"/>
      <c r="R1036" s="34"/>
      <c r="U1036" s="36"/>
      <c r="V1036" s="38"/>
      <c r="W1036" s="36"/>
      <c r="X1036" s="35"/>
      <c r="Y1036" s="34"/>
      <c r="Z1036" s="35"/>
      <c r="AA1036" s="34"/>
      <c r="AB1036" s="34"/>
      <c r="AC1036" s="34"/>
      <c r="AD1036" s="34"/>
      <c r="AE1036" s="39"/>
      <c r="AF1036" s="39"/>
      <c r="AG1036" s="39"/>
      <c r="AH1036" s="35"/>
      <c r="AI1036" s="35"/>
      <c r="AJ1036" s="35"/>
      <c r="AK1036" s="35"/>
      <c r="AL1036" s="35"/>
      <c r="AM1036" s="35"/>
      <c r="AN1036" s="38"/>
      <c r="AO1036" s="38"/>
      <c r="AP1036" s="38"/>
      <c r="AQ1036" s="36"/>
      <c r="AR1036" s="36"/>
      <c r="AS1036" s="36"/>
      <c r="AT1036" s="36"/>
      <c r="AU1036" s="36"/>
      <c r="AV1036" s="36"/>
      <c r="AW1036" s="36"/>
      <c r="AX1036" s="36"/>
      <c r="AY1036" s="36"/>
      <c r="AZ1036" s="40"/>
      <c r="BA1036" s="40"/>
      <c r="BB1036" s="40"/>
      <c r="BC1036" s="40"/>
      <c r="BD1036" s="40"/>
      <c r="BE1036" s="40"/>
      <c r="BF1036" s="36"/>
      <c r="BG1036" s="36"/>
      <c r="BH1036" s="36"/>
      <c r="BJ1036" s="41"/>
      <c r="BK1036" s="41"/>
      <c r="BL1036" s="35"/>
      <c r="BM1036" s="35"/>
      <c r="BN1036" s="35"/>
      <c r="BO1036" s="35"/>
      <c r="BP1036" s="35"/>
      <c r="BQ1036" s="35"/>
      <c r="BR1036" s="35"/>
      <c r="BS1036" s="34"/>
      <c r="BT1036" s="35"/>
      <c r="BU1036" s="35"/>
      <c r="BV1036" s="35"/>
      <c r="BW1036" s="35"/>
      <c r="BX1036" s="37"/>
      <c r="BY1036" s="40"/>
      <c r="CA1036" s="38"/>
      <c r="CB1036" s="38"/>
      <c r="CC1036" s="36"/>
      <c r="CD1036" s="36"/>
      <c r="CE1036" s="35"/>
      <c r="CF1036" s="36"/>
      <c r="CG1036" s="42"/>
      <c r="CH1036" s="35"/>
      <c r="CI1036" s="42"/>
      <c r="CJ1036" s="42"/>
      <c r="CK1036" s="43"/>
      <c r="CM1036" s="39"/>
      <c r="CN1036" s="35"/>
      <c r="CO1036" s="42"/>
    </row>
    <row r="1037" spans="1:93" ht="11.25" customHeight="1">
      <c r="A1037" s="33"/>
      <c r="B1037" s="34"/>
      <c r="F1037" s="34"/>
      <c r="H1037" s="34"/>
      <c r="I1037" s="34"/>
      <c r="J1037" s="35"/>
      <c r="K1037" s="35"/>
      <c r="L1037" s="34"/>
      <c r="M1037" s="34"/>
      <c r="N1037" s="35"/>
      <c r="O1037" s="35"/>
      <c r="P1037" s="35"/>
      <c r="Q1037" s="34"/>
      <c r="R1037" s="34"/>
      <c r="U1037" s="36"/>
      <c r="V1037" s="38"/>
      <c r="W1037" s="36"/>
      <c r="X1037" s="35"/>
      <c r="Y1037" s="34"/>
      <c r="Z1037" s="35"/>
      <c r="AA1037" s="34"/>
      <c r="AB1037" s="34"/>
      <c r="AC1037" s="34"/>
      <c r="AD1037" s="34"/>
      <c r="AE1037" s="39"/>
      <c r="AF1037" s="39"/>
      <c r="AG1037" s="39"/>
      <c r="AH1037" s="35"/>
      <c r="AI1037" s="35"/>
      <c r="AJ1037" s="35"/>
      <c r="AK1037" s="35"/>
      <c r="AL1037" s="35"/>
      <c r="AM1037" s="35"/>
      <c r="AN1037" s="38"/>
      <c r="AO1037" s="38"/>
      <c r="AP1037" s="38"/>
      <c r="AQ1037" s="36"/>
      <c r="AR1037" s="36"/>
      <c r="AS1037" s="36"/>
      <c r="AT1037" s="36"/>
      <c r="AU1037" s="36"/>
      <c r="AV1037" s="36"/>
      <c r="AW1037" s="36"/>
      <c r="AX1037" s="36"/>
      <c r="AY1037" s="36"/>
      <c r="AZ1037" s="40"/>
      <c r="BA1037" s="40"/>
      <c r="BB1037" s="40"/>
      <c r="BC1037" s="40"/>
      <c r="BD1037" s="40"/>
      <c r="BE1037" s="40"/>
      <c r="BF1037" s="36"/>
      <c r="BG1037" s="36"/>
      <c r="BH1037" s="36"/>
      <c r="BJ1037" s="41"/>
      <c r="BK1037" s="41"/>
      <c r="BL1037" s="35"/>
      <c r="BM1037" s="35"/>
      <c r="BN1037" s="35"/>
      <c r="BO1037" s="35"/>
      <c r="BP1037" s="35"/>
      <c r="BQ1037" s="35"/>
      <c r="BR1037" s="35"/>
      <c r="BS1037" s="34"/>
      <c r="BT1037" s="35"/>
      <c r="BU1037" s="35"/>
      <c r="BV1037" s="35"/>
      <c r="BW1037" s="35"/>
      <c r="BX1037" s="37"/>
      <c r="BY1037" s="40"/>
      <c r="CA1037" s="38"/>
      <c r="CB1037" s="38"/>
      <c r="CC1037" s="36"/>
      <c r="CD1037" s="36"/>
      <c r="CE1037" s="35"/>
      <c r="CF1037" s="36"/>
      <c r="CG1037" s="42"/>
      <c r="CH1037" s="35"/>
      <c r="CI1037" s="42"/>
      <c r="CJ1037" s="42"/>
      <c r="CK1037" s="43"/>
      <c r="CM1037" s="39"/>
      <c r="CN1037" s="35"/>
      <c r="CO1037" s="42"/>
    </row>
    <row r="1038" spans="1:93" ht="11.25" customHeight="1">
      <c r="A1038" s="33"/>
      <c r="B1038" s="34"/>
      <c r="F1038" s="34"/>
      <c r="H1038" s="34"/>
      <c r="I1038" s="34"/>
      <c r="J1038" s="35"/>
      <c r="K1038" s="35"/>
      <c r="L1038" s="34"/>
      <c r="M1038" s="34"/>
      <c r="N1038" s="35"/>
      <c r="O1038" s="35"/>
      <c r="P1038" s="35"/>
      <c r="Q1038" s="34"/>
      <c r="R1038" s="34"/>
      <c r="U1038" s="36"/>
      <c r="V1038" s="38"/>
      <c r="W1038" s="36"/>
      <c r="X1038" s="35"/>
      <c r="Y1038" s="34"/>
      <c r="Z1038" s="35"/>
      <c r="AA1038" s="34"/>
      <c r="AB1038" s="34"/>
      <c r="AC1038" s="34"/>
      <c r="AD1038" s="34"/>
      <c r="AE1038" s="39"/>
      <c r="AF1038" s="39"/>
      <c r="AG1038" s="39"/>
      <c r="AH1038" s="35"/>
      <c r="AI1038" s="35"/>
      <c r="AJ1038" s="35"/>
      <c r="AK1038" s="35"/>
      <c r="AL1038" s="35"/>
      <c r="AM1038" s="35"/>
      <c r="AN1038" s="38"/>
      <c r="AO1038" s="38"/>
      <c r="AP1038" s="38"/>
      <c r="AQ1038" s="36"/>
      <c r="AR1038" s="36"/>
      <c r="AS1038" s="36"/>
      <c r="AT1038" s="36"/>
      <c r="AU1038" s="36"/>
      <c r="AV1038" s="36"/>
      <c r="AW1038" s="36"/>
      <c r="AX1038" s="36"/>
      <c r="AY1038" s="36"/>
      <c r="AZ1038" s="40"/>
      <c r="BA1038" s="40"/>
      <c r="BB1038" s="40"/>
      <c r="BC1038" s="40"/>
      <c r="BD1038" s="40"/>
      <c r="BE1038" s="40"/>
      <c r="BF1038" s="36"/>
      <c r="BG1038" s="36"/>
      <c r="BH1038" s="36"/>
      <c r="BJ1038" s="41"/>
      <c r="BK1038" s="41"/>
      <c r="BL1038" s="35"/>
      <c r="BM1038" s="35"/>
      <c r="BN1038" s="35"/>
      <c r="BO1038" s="35"/>
      <c r="BP1038" s="35"/>
      <c r="BQ1038" s="35"/>
      <c r="BR1038" s="35"/>
      <c r="BS1038" s="34"/>
      <c r="BT1038" s="35"/>
      <c r="BU1038" s="35"/>
      <c r="BV1038" s="35"/>
      <c r="BW1038" s="35"/>
      <c r="BX1038" s="37"/>
      <c r="BY1038" s="40"/>
      <c r="CA1038" s="38"/>
      <c r="CB1038" s="38"/>
      <c r="CC1038" s="36"/>
      <c r="CD1038" s="36"/>
      <c r="CE1038" s="35"/>
      <c r="CF1038" s="36"/>
      <c r="CG1038" s="42"/>
      <c r="CH1038" s="35"/>
      <c r="CI1038" s="42"/>
      <c r="CJ1038" s="42"/>
      <c r="CK1038" s="43"/>
      <c r="CM1038" s="39"/>
      <c r="CN1038" s="35"/>
      <c r="CO1038" s="42"/>
    </row>
    <row r="1039" spans="1:93" ht="11.25" customHeight="1">
      <c r="A1039" s="33"/>
      <c r="B1039" s="34"/>
      <c r="F1039" s="34"/>
      <c r="H1039" s="34"/>
      <c r="I1039" s="34"/>
      <c r="J1039" s="35"/>
      <c r="K1039" s="35"/>
      <c r="L1039" s="34"/>
      <c r="M1039" s="34"/>
      <c r="N1039" s="35"/>
      <c r="O1039" s="35"/>
      <c r="P1039" s="35"/>
      <c r="Q1039" s="34"/>
      <c r="R1039" s="34"/>
      <c r="U1039" s="36"/>
      <c r="V1039" s="38"/>
      <c r="W1039" s="36"/>
      <c r="X1039" s="35"/>
      <c r="Y1039" s="34"/>
      <c r="Z1039" s="35"/>
      <c r="AA1039" s="34"/>
      <c r="AB1039" s="34"/>
      <c r="AC1039" s="34"/>
      <c r="AD1039" s="34"/>
      <c r="AE1039" s="39"/>
      <c r="AF1039" s="39"/>
      <c r="AG1039" s="39"/>
      <c r="AH1039" s="35"/>
      <c r="AI1039" s="35"/>
      <c r="AJ1039" s="35"/>
      <c r="AK1039" s="35"/>
      <c r="AL1039" s="35"/>
      <c r="AM1039" s="35"/>
      <c r="AN1039" s="38"/>
      <c r="AO1039" s="38"/>
      <c r="AP1039" s="38"/>
      <c r="AQ1039" s="36"/>
      <c r="AR1039" s="36"/>
      <c r="AS1039" s="36"/>
      <c r="AT1039" s="36"/>
      <c r="AU1039" s="36"/>
      <c r="AV1039" s="36"/>
      <c r="AW1039" s="36"/>
      <c r="AX1039" s="36"/>
      <c r="AY1039" s="36"/>
      <c r="AZ1039" s="40"/>
      <c r="BA1039" s="40"/>
      <c r="BB1039" s="40"/>
      <c r="BC1039" s="40"/>
      <c r="BD1039" s="40"/>
      <c r="BE1039" s="40"/>
      <c r="BF1039" s="36"/>
      <c r="BG1039" s="36"/>
      <c r="BH1039" s="36"/>
      <c r="BJ1039" s="41"/>
      <c r="BK1039" s="41"/>
      <c r="BL1039" s="35"/>
      <c r="BM1039" s="35"/>
      <c r="BN1039" s="35"/>
      <c r="BO1039" s="35"/>
      <c r="BP1039" s="35"/>
      <c r="BQ1039" s="35"/>
      <c r="BR1039" s="35"/>
      <c r="BS1039" s="34"/>
      <c r="BT1039" s="35"/>
      <c r="BU1039" s="35"/>
      <c r="BV1039" s="35"/>
      <c r="BW1039" s="35"/>
      <c r="BX1039" s="37"/>
      <c r="BY1039" s="40"/>
      <c r="CA1039" s="38"/>
      <c r="CB1039" s="38"/>
      <c r="CC1039" s="36"/>
      <c r="CD1039" s="36"/>
      <c r="CE1039" s="35"/>
      <c r="CF1039" s="36"/>
      <c r="CG1039" s="42"/>
      <c r="CH1039" s="35"/>
      <c r="CI1039" s="42"/>
      <c r="CJ1039" s="42"/>
      <c r="CK1039" s="43"/>
      <c r="CM1039" s="39"/>
      <c r="CN1039" s="35"/>
      <c r="CO1039" s="42"/>
    </row>
    <row r="1040" spans="1:93" ht="11.25" customHeight="1">
      <c r="A1040" s="33"/>
      <c r="B1040" s="34"/>
      <c r="F1040" s="34"/>
      <c r="H1040" s="34"/>
      <c r="I1040" s="34"/>
      <c r="J1040" s="35"/>
      <c r="K1040" s="35"/>
      <c r="L1040" s="34"/>
      <c r="M1040" s="34"/>
      <c r="N1040" s="35"/>
      <c r="O1040" s="35"/>
      <c r="P1040" s="35"/>
      <c r="Q1040" s="34"/>
      <c r="R1040" s="34"/>
      <c r="U1040" s="36"/>
      <c r="V1040" s="38"/>
      <c r="W1040" s="36"/>
      <c r="X1040" s="35"/>
      <c r="Y1040" s="34"/>
      <c r="Z1040" s="35"/>
      <c r="AA1040" s="34"/>
      <c r="AB1040" s="34"/>
      <c r="AC1040" s="34"/>
      <c r="AD1040" s="34"/>
      <c r="AE1040" s="39"/>
      <c r="AF1040" s="39"/>
      <c r="AG1040" s="39"/>
      <c r="AH1040" s="35"/>
      <c r="AI1040" s="35"/>
      <c r="AJ1040" s="35"/>
      <c r="AK1040" s="35"/>
      <c r="AL1040" s="35"/>
      <c r="AM1040" s="35"/>
      <c r="AN1040" s="38"/>
      <c r="AO1040" s="38"/>
      <c r="AP1040" s="38"/>
      <c r="AQ1040" s="36"/>
      <c r="AR1040" s="36"/>
      <c r="AS1040" s="36"/>
      <c r="AT1040" s="36"/>
      <c r="AU1040" s="36"/>
      <c r="AV1040" s="36"/>
      <c r="AW1040" s="36"/>
      <c r="AX1040" s="36"/>
      <c r="AY1040" s="36"/>
      <c r="AZ1040" s="40"/>
      <c r="BA1040" s="40"/>
      <c r="BB1040" s="40"/>
      <c r="BC1040" s="40"/>
      <c r="BD1040" s="40"/>
      <c r="BE1040" s="40"/>
      <c r="BF1040" s="36"/>
      <c r="BG1040" s="36"/>
      <c r="BH1040" s="36"/>
      <c r="BJ1040" s="41"/>
      <c r="BK1040" s="41"/>
      <c r="BL1040" s="35"/>
      <c r="BM1040" s="35"/>
      <c r="BN1040" s="35"/>
      <c r="BO1040" s="35"/>
      <c r="BP1040" s="35"/>
      <c r="BQ1040" s="35"/>
      <c r="BR1040" s="35"/>
      <c r="BS1040" s="34"/>
      <c r="BT1040" s="35"/>
      <c r="BU1040" s="35"/>
      <c r="BV1040" s="35"/>
      <c r="BW1040" s="35"/>
      <c r="BX1040" s="37"/>
      <c r="BY1040" s="40"/>
      <c r="CA1040" s="38"/>
      <c r="CB1040" s="38"/>
      <c r="CC1040" s="36"/>
      <c r="CD1040" s="36"/>
      <c r="CE1040" s="35"/>
      <c r="CF1040" s="36"/>
      <c r="CG1040" s="42"/>
      <c r="CH1040" s="35"/>
      <c r="CI1040" s="42"/>
      <c r="CJ1040" s="42"/>
      <c r="CK1040" s="43"/>
      <c r="CM1040" s="39"/>
      <c r="CN1040" s="35"/>
      <c r="CO1040" s="42"/>
    </row>
    <row r="1041" spans="1:93" ht="11.25" customHeight="1">
      <c r="A1041" s="33"/>
      <c r="B1041" s="34"/>
      <c r="F1041" s="34"/>
      <c r="H1041" s="34"/>
      <c r="I1041" s="34"/>
      <c r="J1041" s="35"/>
      <c r="K1041" s="35"/>
      <c r="L1041" s="34"/>
      <c r="M1041" s="34"/>
      <c r="N1041" s="35"/>
      <c r="O1041" s="35"/>
      <c r="P1041" s="35"/>
      <c r="Q1041" s="34"/>
      <c r="R1041" s="34"/>
      <c r="U1041" s="36"/>
      <c r="V1041" s="38"/>
      <c r="W1041" s="36"/>
      <c r="X1041" s="35"/>
      <c r="Y1041" s="34"/>
      <c r="Z1041" s="35"/>
      <c r="AA1041" s="34"/>
      <c r="AB1041" s="34"/>
      <c r="AC1041" s="34"/>
      <c r="AD1041" s="34"/>
      <c r="AE1041" s="39"/>
      <c r="AF1041" s="39"/>
      <c r="AG1041" s="39"/>
      <c r="AH1041" s="35"/>
      <c r="AI1041" s="35"/>
      <c r="AJ1041" s="35"/>
      <c r="AK1041" s="35"/>
      <c r="AL1041" s="35"/>
      <c r="AM1041" s="35"/>
      <c r="AN1041" s="38"/>
      <c r="AO1041" s="38"/>
      <c r="AP1041" s="38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40"/>
      <c r="BA1041" s="40"/>
      <c r="BB1041" s="40"/>
      <c r="BC1041" s="40"/>
      <c r="BD1041" s="40"/>
      <c r="BE1041" s="40"/>
      <c r="BF1041" s="36"/>
      <c r="BG1041" s="36"/>
      <c r="BH1041" s="36"/>
      <c r="BJ1041" s="41"/>
      <c r="BK1041" s="41"/>
      <c r="BL1041" s="35"/>
      <c r="BM1041" s="35"/>
      <c r="BN1041" s="35"/>
      <c r="BO1041" s="35"/>
      <c r="BP1041" s="35"/>
      <c r="BQ1041" s="35"/>
      <c r="BR1041" s="35"/>
      <c r="BS1041" s="34"/>
      <c r="BT1041" s="35"/>
      <c r="BU1041" s="35"/>
      <c r="BV1041" s="35"/>
      <c r="BW1041" s="35"/>
      <c r="BX1041" s="37"/>
      <c r="BY1041" s="40"/>
      <c r="CA1041" s="38"/>
      <c r="CB1041" s="38"/>
      <c r="CC1041" s="36"/>
      <c r="CD1041" s="36"/>
      <c r="CE1041" s="35"/>
      <c r="CF1041" s="36"/>
      <c r="CG1041" s="42"/>
      <c r="CH1041" s="35"/>
      <c r="CI1041" s="42"/>
      <c r="CJ1041" s="42"/>
      <c r="CK1041" s="43"/>
      <c r="CM1041" s="39"/>
      <c r="CN1041" s="35"/>
      <c r="CO1041" s="42"/>
    </row>
    <row r="1042" spans="1:93" ht="11.25" customHeight="1">
      <c r="A1042" s="33"/>
      <c r="B1042" s="34"/>
      <c r="F1042" s="34"/>
      <c r="H1042" s="34"/>
      <c r="I1042" s="34"/>
      <c r="J1042" s="35"/>
      <c r="K1042" s="35"/>
      <c r="L1042" s="34"/>
      <c r="M1042" s="34"/>
      <c r="N1042" s="35"/>
      <c r="O1042" s="35"/>
      <c r="P1042" s="35"/>
      <c r="Q1042" s="34"/>
      <c r="R1042" s="34"/>
      <c r="U1042" s="36"/>
      <c r="V1042" s="38"/>
      <c r="W1042" s="36"/>
      <c r="X1042" s="35"/>
      <c r="Y1042" s="34"/>
      <c r="Z1042" s="35"/>
      <c r="AA1042" s="34"/>
      <c r="AB1042" s="34"/>
      <c r="AC1042" s="34"/>
      <c r="AD1042" s="34"/>
      <c r="AE1042" s="39"/>
      <c r="AF1042" s="39"/>
      <c r="AG1042" s="39"/>
      <c r="AH1042" s="35"/>
      <c r="AI1042" s="35"/>
      <c r="AJ1042" s="35"/>
      <c r="AK1042" s="35"/>
      <c r="AL1042" s="35"/>
      <c r="AM1042" s="35"/>
      <c r="AN1042" s="38"/>
      <c r="AO1042" s="38"/>
      <c r="AP1042" s="38"/>
      <c r="AQ1042" s="36"/>
      <c r="AR1042" s="36"/>
      <c r="AS1042" s="36"/>
      <c r="AT1042" s="36"/>
      <c r="AU1042" s="36"/>
      <c r="AV1042" s="36"/>
      <c r="AW1042" s="36"/>
      <c r="AX1042" s="36"/>
      <c r="AY1042" s="36"/>
      <c r="AZ1042" s="40"/>
      <c r="BA1042" s="40"/>
      <c r="BB1042" s="40"/>
      <c r="BC1042" s="40"/>
      <c r="BD1042" s="40"/>
      <c r="BE1042" s="40"/>
      <c r="BF1042" s="36"/>
      <c r="BG1042" s="36"/>
      <c r="BH1042" s="36"/>
      <c r="BJ1042" s="41"/>
      <c r="BK1042" s="41"/>
      <c r="BL1042" s="35"/>
      <c r="BM1042" s="35"/>
      <c r="BN1042" s="35"/>
      <c r="BO1042" s="35"/>
      <c r="BP1042" s="35"/>
      <c r="BQ1042" s="35"/>
      <c r="BR1042" s="35"/>
      <c r="BS1042" s="34"/>
      <c r="BT1042" s="35"/>
      <c r="BU1042" s="35"/>
      <c r="BV1042" s="35"/>
      <c r="BW1042" s="35"/>
      <c r="BX1042" s="37"/>
      <c r="BY1042" s="40"/>
      <c r="CA1042" s="38"/>
      <c r="CB1042" s="38"/>
      <c r="CC1042" s="36"/>
      <c r="CD1042" s="36"/>
      <c r="CE1042" s="35"/>
      <c r="CF1042" s="36"/>
      <c r="CG1042" s="42"/>
      <c r="CH1042" s="35"/>
      <c r="CI1042" s="42"/>
      <c r="CJ1042" s="42"/>
      <c r="CK1042" s="43"/>
      <c r="CM1042" s="39"/>
      <c r="CN1042" s="35"/>
      <c r="CO1042" s="42"/>
    </row>
    <row r="1043" spans="1:93" ht="11.25" customHeight="1">
      <c r="A1043" s="33"/>
      <c r="B1043" s="34"/>
      <c r="F1043" s="34"/>
      <c r="H1043" s="34"/>
      <c r="I1043" s="34"/>
      <c r="J1043" s="35"/>
      <c r="K1043" s="35"/>
      <c r="L1043" s="34"/>
      <c r="M1043" s="34"/>
      <c r="N1043" s="35"/>
      <c r="O1043" s="35"/>
      <c r="P1043" s="35"/>
      <c r="Q1043" s="34"/>
      <c r="R1043" s="34"/>
      <c r="U1043" s="36"/>
      <c r="V1043" s="38"/>
      <c r="W1043" s="36"/>
      <c r="X1043" s="35"/>
      <c r="Y1043" s="34"/>
      <c r="Z1043" s="35"/>
      <c r="AA1043" s="34"/>
      <c r="AB1043" s="34"/>
      <c r="AC1043" s="34"/>
      <c r="AD1043" s="34"/>
      <c r="AE1043" s="39"/>
      <c r="AF1043" s="39"/>
      <c r="AG1043" s="39"/>
      <c r="AH1043" s="35"/>
      <c r="AI1043" s="35"/>
      <c r="AJ1043" s="35"/>
      <c r="AK1043" s="35"/>
      <c r="AL1043" s="35"/>
      <c r="AM1043" s="35"/>
      <c r="AN1043" s="38"/>
      <c r="AO1043" s="38"/>
      <c r="AP1043" s="38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40"/>
      <c r="BA1043" s="40"/>
      <c r="BB1043" s="40"/>
      <c r="BC1043" s="40"/>
      <c r="BD1043" s="40"/>
      <c r="BE1043" s="40"/>
      <c r="BF1043" s="36"/>
      <c r="BG1043" s="36"/>
      <c r="BH1043" s="36"/>
      <c r="BJ1043" s="41"/>
      <c r="BK1043" s="41"/>
      <c r="BL1043" s="35"/>
      <c r="BM1043" s="35"/>
      <c r="BN1043" s="35"/>
      <c r="BO1043" s="35"/>
      <c r="BP1043" s="35"/>
      <c r="BQ1043" s="35"/>
      <c r="BR1043" s="35"/>
      <c r="BS1043" s="34"/>
      <c r="BT1043" s="35"/>
      <c r="BU1043" s="35"/>
      <c r="BV1043" s="35"/>
      <c r="BW1043" s="35"/>
      <c r="BX1043" s="37"/>
      <c r="BY1043" s="40"/>
      <c r="CA1043" s="38"/>
      <c r="CB1043" s="38"/>
      <c r="CC1043" s="36"/>
      <c r="CD1043" s="36"/>
      <c r="CE1043" s="35"/>
      <c r="CF1043" s="36"/>
      <c r="CG1043" s="42"/>
      <c r="CH1043" s="35"/>
      <c r="CI1043" s="42"/>
      <c r="CJ1043" s="42"/>
      <c r="CK1043" s="43"/>
      <c r="CM1043" s="39"/>
      <c r="CN1043" s="35"/>
      <c r="CO1043" s="42"/>
    </row>
    <row r="1044" spans="1:93" ht="11.25" customHeight="1">
      <c r="A1044" s="33"/>
      <c r="B1044" s="34"/>
      <c r="F1044" s="34"/>
      <c r="H1044" s="34"/>
      <c r="I1044" s="34"/>
      <c r="J1044" s="35"/>
      <c r="K1044" s="35"/>
      <c r="L1044" s="34"/>
      <c r="M1044" s="34"/>
      <c r="N1044" s="35"/>
      <c r="O1044" s="35"/>
      <c r="P1044" s="35"/>
      <c r="Q1044" s="34"/>
      <c r="R1044" s="34"/>
      <c r="U1044" s="36"/>
      <c r="V1044" s="38"/>
      <c r="W1044" s="36"/>
      <c r="X1044" s="35"/>
      <c r="Y1044" s="34"/>
      <c r="Z1044" s="35"/>
      <c r="AA1044" s="34"/>
      <c r="AB1044" s="34"/>
      <c r="AC1044" s="34"/>
      <c r="AD1044" s="34"/>
      <c r="AE1044" s="39"/>
      <c r="AF1044" s="39"/>
      <c r="AG1044" s="39"/>
      <c r="AH1044" s="35"/>
      <c r="AI1044" s="35"/>
      <c r="AJ1044" s="35"/>
      <c r="AK1044" s="35"/>
      <c r="AL1044" s="35"/>
      <c r="AM1044" s="35"/>
      <c r="AN1044" s="38"/>
      <c r="AO1044" s="38"/>
      <c r="AP1044" s="38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40"/>
      <c r="BA1044" s="40"/>
      <c r="BB1044" s="40"/>
      <c r="BC1044" s="40"/>
      <c r="BD1044" s="40"/>
      <c r="BE1044" s="40"/>
      <c r="BF1044" s="36"/>
      <c r="BG1044" s="36"/>
      <c r="BH1044" s="36"/>
      <c r="BJ1044" s="41"/>
      <c r="BK1044" s="41"/>
      <c r="BL1044" s="35"/>
      <c r="BM1044" s="35"/>
      <c r="BN1044" s="35"/>
      <c r="BO1044" s="35"/>
      <c r="BP1044" s="35"/>
      <c r="BQ1044" s="35"/>
      <c r="BR1044" s="35"/>
      <c r="BS1044" s="34"/>
      <c r="BT1044" s="35"/>
      <c r="BU1044" s="35"/>
      <c r="BV1044" s="35"/>
      <c r="BW1044" s="35"/>
      <c r="BX1044" s="37"/>
      <c r="BY1044" s="40"/>
      <c r="CA1044" s="38"/>
      <c r="CB1044" s="38"/>
      <c r="CC1044" s="36"/>
      <c r="CD1044" s="36"/>
      <c r="CE1044" s="35"/>
      <c r="CF1044" s="36"/>
      <c r="CG1044" s="42"/>
      <c r="CH1044" s="35"/>
      <c r="CI1044" s="42"/>
      <c r="CJ1044" s="42"/>
      <c r="CK1044" s="43"/>
      <c r="CM1044" s="39"/>
      <c r="CN1044" s="35"/>
      <c r="CO1044" s="42"/>
    </row>
    <row r="1045" spans="1:93" ht="11.25" customHeight="1">
      <c r="A1045" s="33"/>
      <c r="B1045" s="34"/>
      <c r="F1045" s="34"/>
      <c r="H1045" s="34"/>
      <c r="I1045" s="34"/>
      <c r="J1045" s="35"/>
      <c r="K1045" s="35"/>
      <c r="L1045" s="34"/>
      <c r="M1045" s="34"/>
      <c r="N1045" s="35"/>
      <c r="O1045" s="35"/>
      <c r="P1045" s="35"/>
      <c r="Q1045" s="34"/>
      <c r="R1045" s="34"/>
      <c r="U1045" s="36"/>
      <c r="V1045" s="38"/>
      <c r="W1045" s="36"/>
      <c r="X1045" s="35"/>
      <c r="Y1045" s="34"/>
      <c r="Z1045" s="35"/>
      <c r="AA1045" s="34"/>
      <c r="AB1045" s="34"/>
      <c r="AC1045" s="34"/>
      <c r="AD1045" s="34"/>
      <c r="AE1045" s="39"/>
      <c r="AF1045" s="39"/>
      <c r="AG1045" s="39"/>
      <c r="AH1045" s="35"/>
      <c r="AI1045" s="35"/>
      <c r="AJ1045" s="35"/>
      <c r="AK1045" s="35"/>
      <c r="AL1045" s="35"/>
      <c r="AM1045" s="35"/>
      <c r="AN1045" s="38"/>
      <c r="AO1045" s="38"/>
      <c r="AP1045" s="38"/>
      <c r="AQ1045" s="36"/>
      <c r="AR1045" s="36"/>
      <c r="AS1045" s="36"/>
      <c r="AT1045" s="36"/>
      <c r="AU1045" s="36"/>
      <c r="AV1045" s="36"/>
      <c r="AW1045" s="36"/>
      <c r="AX1045" s="36"/>
      <c r="AY1045" s="36"/>
      <c r="AZ1045" s="40"/>
      <c r="BA1045" s="40"/>
      <c r="BB1045" s="40"/>
      <c r="BC1045" s="40"/>
      <c r="BD1045" s="40"/>
      <c r="BE1045" s="40"/>
      <c r="BF1045" s="36"/>
      <c r="BG1045" s="36"/>
      <c r="BH1045" s="36"/>
      <c r="BJ1045" s="41"/>
      <c r="BK1045" s="41"/>
      <c r="BL1045" s="35"/>
      <c r="BM1045" s="35"/>
      <c r="BN1045" s="35"/>
      <c r="BO1045" s="35"/>
      <c r="BP1045" s="35"/>
      <c r="BQ1045" s="35"/>
      <c r="BR1045" s="35"/>
      <c r="BS1045" s="34"/>
      <c r="BT1045" s="35"/>
      <c r="BU1045" s="35"/>
      <c r="BV1045" s="35"/>
      <c r="BW1045" s="35"/>
      <c r="BX1045" s="37"/>
      <c r="BY1045" s="40"/>
      <c r="CA1045" s="38"/>
      <c r="CB1045" s="38"/>
      <c r="CC1045" s="36"/>
      <c r="CD1045" s="36"/>
      <c r="CE1045" s="35"/>
      <c r="CF1045" s="36"/>
      <c r="CG1045" s="42"/>
      <c r="CH1045" s="35"/>
      <c r="CI1045" s="42"/>
      <c r="CJ1045" s="42"/>
      <c r="CK1045" s="43"/>
      <c r="CM1045" s="39"/>
      <c r="CN1045" s="35"/>
      <c r="CO1045" s="42"/>
    </row>
    <row r="1046" spans="1:93" ht="11.25" customHeight="1">
      <c r="A1046" s="33"/>
      <c r="B1046" s="34"/>
      <c r="F1046" s="34"/>
      <c r="H1046" s="34"/>
      <c r="I1046" s="34"/>
      <c r="J1046" s="35"/>
      <c r="K1046" s="35"/>
      <c r="L1046" s="34"/>
      <c r="M1046" s="34"/>
      <c r="N1046" s="35"/>
      <c r="O1046" s="35"/>
      <c r="P1046" s="35"/>
      <c r="Q1046" s="34"/>
      <c r="R1046" s="34"/>
      <c r="U1046" s="36"/>
      <c r="V1046" s="38"/>
      <c r="W1046" s="36"/>
      <c r="X1046" s="35"/>
      <c r="Y1046" s="34"/>
      <c r="Z1046" s="35"/>
      <c r="AA1046" s="34"/>
      <c r="AB1046" s="34"/>
      <c r="AC1046" s="34"/>
      <c r="AD1046" s="34"/>
      <c r="AE1046" s="39"/>
      <c r="AF1046" s="39"/>
      <c r="AG1046" s="39"/>
      <c r="AH1046" s="35"/>
      <c r="AI1046" s="35"/>
      <c r="AJ1046" s="35"/>
      <c r="AK1046" s="35"/>
      <c r="AL1046" s="35"/>
      <c r="AM1046" s="35"/>
      <c r="AN1046" s="38"/>
      <c r="AO1046" s="38"/>
      <c r="AP1046" s="38"/>
      <c r="AQ1046" s="36"/>
      <c r="AR1046" s="36"/>
      <c r="AS1046" s="36"/>
      <c r="AT1046" s="36"/>
      <c r="AU1046" s="36"/>
      <c r="AV1046" s="36"/>
      <c r="AW1046" s="36"/>
      <c r="AX1046" s="36"/>
      <c r="AY1046" s="36"/>
      <c r="AZ1046" s="40"/>
      <c r="BA1046" s="40"/>
      <c r="BB1046" s="40"/>
      <c r="BC1046" s="40"/>
      <c r="BD1046" s="40"/>
      <c r="BE1046" s="40"/>
      <c r="BF1046" s="36"/>
      <c r="BG1046" s="36"/>
      <c r="BH1046" s="36"/>
      <c r="BJ1046" s="41"/>
      <c r="BK1046" s="41"/>
      <c r="BL1046" s="35"/>
      <c r="BM1046" s="35"/>
      <c r="BN1046" s="35"/>
      <c r="BO1046" s="35"/>
      <c r="BP1046" s="35"/>
      <c r="BQ1046" s="35"/>
      <c r="BR1046" s="35"/>
      <c r="BS1046" s="34"/>
      <c r="BT1046" s="35"/>
      <c r="BU1046" s="35"/>
      <c r="BV1046" s="35"/>
      <c r="BW1046" s="35"/>
      <c r="BX1046" s="37"/>
      <c r="BY1046" s="40"/>
      <c r="CA1046" s="38"/>
      <c r="CB1046" s="38"/>
      <c r="CC1046" s="36"/>
      <c r="CD1046" s="36"/>
      <c r="CE1046" s="35"/>
      <c r="CF1046" s="36"/>
      <c r="CG1046" s="42"/>
      <c r="CH1046" s="35"/>
      <c r="CI1046" s="42"/>
      <c r="CJ1046" s="42"/>
      <c r="CK1046" s="43"/>
      <c r="CM1046" s="39"/>
      <c r="CN1046" s="35"/>
      <c r="CO1046" s="42"/>
    </row>
    <row r="1047" spans="1:93" ht="11.25" customHeight="1">
      <c r="A1047" s="33"/>
      <c r="B1047" s="34"/>
      <c r="F1047" s="34"/>
      <c r="H1047" s="34"/>
      <c r="I1047" s="34"/>
      <c r="J1047" s="35"/>
      <c r="K1047" s="35"/>
      <c r="L1047" s="34"/>
      <c r="M1047" s="34"/>
      <c r="N1047" s="35"/>
      <c r="O1047" s="35"/>
      <c r="P1047" s="35"/>
      <c r="Q1047" s="34"/>
      <c r="R1047" s="34"/>
      <c r="U1047" s="36"/>
      <c r="V1047" s="38"/>
      <c r="W1047" s="36"/>
      <c r="X1047" s="35"/>
      <c r="Y1047" s="34"/>
      <c r="Z1047" s="35"/>
      <c r="AA1047" s="34"/>
      <c r="AB1047" s="34"/>
      <c r="AC1047" s="34"/>
      <c r="AD1047" s="34"/>
      <c r="AE1047" s="39"/>
      <c r="AF1047" s="39"/>
      <c r="AG1047" s="39"/>
      <c r="AH1047" s="35"/>
      <c r="AI1047" s="35"/>
      <c r="AJ1047" s="35"/>
      <c r="AK1047" s="35"/>
      <c r="AL1047" s="35"/>
      <c r="AM1047" s="35"/>
      <c r="AN1047" s="38"/>
      <c r="AO1047" s="38"/>
      <c r="AP1047" s="38"/>
      <c r="AQ1047" s="36"/>
      <c r="AR1047" s="36"/>
      <c r="AS1047" s="36"/>
      <c r="AT1047" s="36"/>
      <c r="AU1047" s="36"/>
      <c r="AV1047" s="36"/>
      <c r="AW1047" s="36"/>
      <c r="AX1047" s="36"/>
      <c r="AY1047" s="36"/>
      <c r="AZ1047" s="40"/>
      <c r="BA1047" s="40"/>
      <c r="BB1047" s="40"/>
      <c r="BC1047" s="40"/>
      <c r="BD1047" s="40"/>
      <c r="BE1047" s="40"/>
      <c r="BF1047" s="36"/>
      <c r="BG1047" s="36"/>
      <c r="BH1047" s="36"/>
      <c r="BJ1047" s="41"/>
      <c r="BK1047" s="41"/>
      <c r="BL1047" s="35"/>
      <c r="BM1047" s="35"/>
      <c r="BN1047" s="35"/>
      <c r="BO1047" s="35"/>
      <c r="BP1047" s="35"/>
      <c r="BQ1047" s="35"/>
      <c r="BR1047" s="35"/>
      <c r="BS1047" s="34"/>
      <c r="BT1047" s="35"/>
      <c r="BU1047" s="35"/>
      <c r="BV1047" s="35"/>
      <c r="BW1047" s="35"/>
      <c r="BX1047" s="37"/>
      <c r="BY1047" s="40"/>
      <c r="CA1047" s="38"/>
      <c r="CB1047" s="38"/>
      <c r="CC1047" s="36"/>
      <c r="CD1047" s="36"/>
      <c r="CE1047" s="35"/>
      <c r="CF1047" s="36"/>
      <c r="CG1047" s="42"/>
      <c r="CH1047" s="35"/>
      <c r="CI1047" s="42"/>
      <c r="CJ1047" s="42"/>
      <c r="CK1047" s="43"/>
      <c r="CM1047" s="39"/>
      <c r="CN1047" s="35"/>
      <c r="CO1047" s="42"/>
    </row>
    <row r="1048" spans="1:93" ht="11.25" customHeight="1">
      <c r="A1048" s="33"/>
      <c r="B1048" s="34"/>
      <c r="F1048" s="34"/>
      <c r="H1048" s="34"/>
      <c r="I1048" s="34"/>
      <c r="J1048" s="35"/>
      <c r="K1048" s="35"/>
      <c r="L1048" s="34"/>
      <c r="M1048" s="34"/>
      <c r="N1048" s="35"/>
      <c r="O1048" s="35"/>
      <c r="P1048" s="35"/>
      <c r="Q1048" s="34"/>
      <c r="R1048" s="34"/>
      <c r="U1048" s="36"/>
      <c r="V1048" s="38"/>
      <c r="W1048" s="36"/>
      <c r="X1048" s="35"/>
      <c r="Y1048" s="34"/>
      <c r="Z1048" s="35"/>
      <c r="AA1048" s="34"/>
      <c r="AB1048" s="34"/>
      <c r="AC1048" s="34"/>
      <c r="AD1048" s="34"/>
      <c r="AE1048" s="39"/>
      <c r="AF1048" s="39"/>
      <c r="AG1048" s="39"/>
      <c r="AH1048" s="35"/>
      <c r="AI1048" s="35"/>
      <c r="AJ1048" s="35"/>
      <c r="AK1048" s="35"/>
      <c r="AL1048" s="35"/>
      <c r="AM1048" s="35"/>
      <c r="AN1048" s="38"/>
      <c r="AO1048" s="38"/>
      <c r="AP1048" s="38"/>
      <c r="AQ1048" s="36"/>
      <c r="AR1048" s="36"/>
      <c r="AS1048" s="36"/>
      <c r="AT1048" s="36"/>
      <c r="AU1048" s="36"/>
      <c r="AV1048" s="36"/>
      <c r="AW1048" s="36"/>
      <c r="AX1048" s="36"/>
      <c r="AY1048" s="36"/>
      <c r="AZ1048" s="40"/>
      <c r="BA1048" s="40"/>
      <c r="BB1048" s="40"/>
      <c r="BC1048" s="40"/>
      <c r="BD1048" s="40"/>
      <c r="BE1048" s="40"/>
      <c r="BF1048" s="36"/>
      <c r="BG1048" s="36"/>
      <c r="BH1048" s="36"/>
      <c r="BJ1048" s="41"/>
      <c r="BK1048" s="41"/>
      <c r="BL1048" s="35"/>
      <c r="BM1048" s="35"/>
      <c r="BN1048" s="35"/>
      <c r="BO1048" s="35"/>
      <c r="BP1048" s="35"/>
      <c r="BQ1048" s="35"/>
      <c r="BR1048" s="35"/>
      <c r="BS1048" s="34"/>
      <c r="BT1048" s="35"/>
      <c r="BU1048" s="35"/>
      <c r="BV1048" s="35"/>
      <c r="BW1048" s="35"/>
      <c r="BX1048" s="37"/>
      <c r="BY1048" s="40"/>
      <c r="CA1048" s="38"/>
      <c r="CB1048" s="38"/>
      <c r="CC1048" s="36"/>
      <c r="CD1048" s="36"/>
      <c r="CE1048" s="35"/>
      <c r="CF1048" s="36"/>
      <c r="CG1048" s="42"/>
      <c r="CH1048" s="35"/>
      <c r="CI1048" s="42"/>
      <c r="CJ1048" s="42"/>
      <c r="CK1048" s="43"/>
      <c r="CM1048" s="39"/>
      <c r="CN1048" s="35"/>
      <c r="CO1048" s="42"/>
    </row>
    <row r="1049" spans="1:93" ht="11.25" customHeight="1">
      <c r="A1049" s="33"/>
      <c r="B1049" s="34"/>
      <c r="F1049" s="34"/>
      <c r="H1049" s="34"/>
      <c r="I1049" s="34"/>
      <c r="J1049" s="35"/>
      <c r="K1049" s="35"/>
      <c r="L1049" s="34"/>
      <c r="M1049" s="34"/>
      <c r="N1049" s="35"/>
      <c r="O1049" s="35"/>
      <c r="P1049" s="35"/>
      <c r="Q1049" s="34"/>
      <c r="R1049" s="34"/>
      <c r="U1049" s="36"/>
      <c r="V1049" s="38"/>
      <c r="W1049" s="36"/>
      <c r="X1049" s="35"/>
      <c r="Y1049" s="34"/>
      <c r="Z1049" s="35"/>
      <c r="AA1049" s="34"/>
      <c r="AB1049" s="34"/>
      <c r="AC1049" s="34"/>
      <c r="AD1049" s="34"/>
      <c r="AE1049" s="39"/>
      <c r="AF1049" s="39"/>
      <c r="AG1049" s="39"/>
      <c r="AH1049" s="35"/>
      <c r="AI1049" s="35"/>
      <c r="AJ1049" s="35"/>
      <c r="AK1049" s="35"/>
      <c r="AL1049" s="35"/>
      <c r="AM1049" s="35"/>
      <c r="AN1049" s="38"/>
      <c r="AO1049" s="38"/>
      <c r="AP1049" s="38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40"/>
      <c r="BA1049" s="40"/>
      <c r="BB1049" s="40"/>
      <c r="BC1049" s="40"/>
      <c r="BD1049" s="40"/>
      <c r="BE1049" s="40"/>
      <c r="BF1049" s="36"/>
      <c r="BG1049" s="36"/>
      <c r="BH1049" s="36"/>
      <c r="BJ1049" s="41"/>
      <c r="BK1049" s="41"/>
      <c r="BL1049" s="35"/>
      <c r="BM1049" s="35"/>
      <c r="BN1049" s="35"/>
      <c r="BO1049" s="35"/>
      <c r="BP1049" s="35"/>
      <c r="BQ1049" s="35"/>
      <c r="BR1049" s="35"/>
      <c r="BS1049" s="34"/>
      <c r="BT1049" s="35"/>
      <c r="BU1049" s="35"/>
      <c r="BV1049" s="35"/>
      <c r="BW1049" s="35"/>
      <c r="BX1049" s="37"/>
      <c r="BY1049" s="40"/>
      <c r="CA1049" s="38"/>
      <c r="CB1049" s="38"/>
      <c r="CC1049" s="36"/>
      <c r="CD1049" s="36"/>
      <c r="CE1049" s="35"/>
      <c r="CF1049" s="36"/>
      <c r="CG1049" s="42"/>
      <c r="CH1049" s="35"/>
      <c r="CI1049" s="42"/>
      <c r="CJ1049" s="42"/>
      <c r="CK1049" s="43"/>
      <c r="CM1049" s="39"/>
      <c r="CN1049" s="35"/>
      <c r="CO1049" s="42"/>
    </row>
    <row r="1050" spans="1:93" ht="11.25" customHeight="1">
      <c r="A1050" s="33"/>
      <c r="B1050" s="34"/>
      <c r="F1050" s="34"/>
      <c r="H1050" s="34"/>
      <c r="I1050" s="34"/>
      <c r="J1050" s="35"/>
      <c r="K1050" s="35"/>
      <c r="L1050" s="34"/>
      <c r="M1050" s="34"/>
      <c r="N1050" s="35"/>
      <c r="O1050" s="35"/>
      <c r="P1050" s="35"/>
      <c r="Q1050" s="34"/>
      <c r="R1050" s="34"/>
      <c r="U1050" s="36"/>
      <c r="V1050" s="38"/>
      <c r="W1050" s="36"/>
      <c r="X1050" s="35"/>
      <c r="Y1050" s="34"/>
      <c r="Z1050" s="35"/>
      <c r="AA1050" s="34"/>
      <c r="AB1050" s="34"/>
      <c r="AC1050" s="34"/>
      <c r="AD1050" s="34"/>
      <c r="AE1050" s="39"/>
      <c r="AF1050" s="39"/>
      <c r="AG1050" s="39"/>
      <c r="AH1050" s="35"/>
      <c r="AI1050" s="35"/>
      <c r="AJ1050" s="35"/>
      <c r="AK1050" s="35"/>
      <c r="AL1050" s="35"/>
      <c r="AM1050" s="35"/>
      <c r="AN1050" s="38"/>
      <c r="AO1050" s="38"/>
      <c r="AP1050" s="38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40"/>
      <c r="BA1050" s="40"/>
      <c r="BB1050" s="40"/>
      <c r="BC1050" s="40"/>
      <c r="BD1050" s="40"/>
      <c r="BE1050" s="40"/>
      <c r="BF1050" s="36"/>
      <c r="BG1050" s="36"/>
      <c r="BH1050" s="36"/>
      <c r="BJ1050" s="41"/>
      <c r="BK1050" s="41"/>
      <c r="BL1050" s="35"/>
      <c r="BM1050" s="35"/>
      <c r="BN1050" s="35"/>
      <c r="BO1050" s="35"/>
      <c r="BP1050" s="35"/>
      <c r="BQ1050" s="35"/>
      <c r="BR1050" s="35"/>
      <c r="BS1050" s="34"/>
      <c r="BT1050" s="35"/>
      <c r="BU1050" s="35"/>
      <c r="BV1050" s="35"/>
      <c r="BW1050" s="35"/>
      <c r="BX1050" s="37"/>
      <c r="BY1050" s="40"/>
      <c r="CA1050" s="38"/>
      <c r="CB1050" s="38"/>
      <c r="CC1050" s="36"/>
      <c r="CD1050" s="36"/>
      <c r="CE1050" s="35"/>
      <c r="CF1050" s="36"/>
      <c r="CG1050" s="42"/>
      <c r="CH1050" s="35"/>
      <c r="CI1050" s="42"/>
      <c r="CJ1050" s="42"/>
      <c r="CK1050" s="43"/>
      <c r="CM1050" s="39"/>
      <c r="CN1050" s="35"/>
      <c r="CO1050" s="42"/>
    </row>
    <row r="1051" spans="1:93" ht="11.25" customHeight="1">
      <c r="A1051" s="33"/>
      <c r="B1051" s="34"/>
      <c r="F1051" s="34"/>
      <c r="H1051" s="34"/>
      <c r="I1051" s="34"/>
      <c r="J1051" s="35"/>
      <c r="K1051" s="35"/>
      <c r="L1051" s="34"/>
      <c r="M1051" s="34"/>
      <c r="N1051" s="35"/>
      <c r="O1051" s="35"/>
      <c r="P1051" s="35"/>
      <c r="Q1051" s="34"/>
      <c r="R1051" s="34"/>
      <c r="U1051" s="36"/>
      <c r="V1051" s="38"/>
      <c r="W1051" s="36"/>
      <c r="X1051" s="35"/>
      <c r="Y1051" s="34"/>
      <c r="Z1051" s="35"/>
      <c r="AA1051" s="34"/>
      <c r="AB1051" s="34"/>
      <c r="AC1051" s="34"/>
      <c r="AD1051" s="34"/>
      <c r="AE1051" s="39"/>
      <c r="AF1051" s="39"/>
      <c r="AG1051" s="39"/>
      <c r="AH1051" s="35"/>
      <c r="AI1051" s="35"/>
      <c r="AJ1051" s="35"/>
      <c r="AK1051" s="35"/>
      <c r="AL1051" s="35"/>
      <c r="AM1051" s="35"/>
      <c r="AN1051" s="38"/>
      <c r="AO1051" s="38"/>
      <c r="AP1051" s="38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40"/>
      <c r="BA1051" s="40"/>
      <c r="BB1051" s="40"/>
      <c r="BC1051" s="40"/>
      <c r="BD1051" s="40"/>
      <c r="BE1051" s="40"/>
      <c r="BF1051" s="36"/>
      <c r="BG1051" s="36"/>
      <c r="BH1051" s="36"/>
      <c r="BJ1051" s="41"/>
      <c r="BK1051" s="41"/>
      <c r="BL1051" s="35"/>
      <c r="BM1051" s="35"/>
      <c r="BN1051" s="35"/>
      <c r="BO1051" s="35"/>
      <c r="BP1051" s="35"/>
      <c r="BQ1051" s="35"/>
      <c r="BR1051" s="35"/>
      <c r="BS1051" s="34"/>
      <c r="BT1051" s="35"/>
      <c r="BU1051" s="35"/>
      <c r="BV1051" s="35"/>
      <c r="BW1051" s="35"/>
      <c r="BX1051" s="37"/>
      <c r="BY1051" s="40"/>
      <c r="CA1051" s="38"/>
      <c r="CB1051" s="38"/>
      <c r="CC1051" s="36"/>
      <c r="CD1051" s="36"/>
      <c r="CE1051" s="35"/>
      <c r="CF1051" s="36"/>
      <c r="CG1051" s="42"/>
      <c r="CH1051" s="35"/>
      <c r="CI1051" s="42"/>
      <c r="CJ1051" s="42"/>
      <c r="CK1051" s="43"/>
      <c r="CM1051" s="39"/>
      <c r="CN1051" s="35"/>
      <c r="CO1051" s="42"/>
    </row>
    <row r="1052" spans="1:93" ht="11.25" customHeight="1">
      <c r="A1052" s="33"/>
      <c r="B1052" s="34"/>
      <c r="F1052" s="34"/>
      <c r="H1052" s="34"/>
      <c r="I1052" s="34"/>
      <c r="J1052" s="35"/>
      <c r="K1052" s="35"/>
      <c r="L1052" s="34"/>
      <c r="M1052" s="34"/>
      <c r="N1052" s="35"/>
      <c r="O1052" s="35"/>
      <c r="P1052" s="35"/>
      <c r="Q1052" s="34"/>
      <c r="R1052" s="34"/>
      <c r="U1052" s="36"/>
      <c r="V1052" s="38"/>
      <c r="W1052" s="36"/>
      <c r="X1052" s="35"/>
      <c r="Y1052" s="34"/>
      <c r="Z1052" s="35"/>
      <c r="AA1052" s="34"/>
      <c r="AB1052" s="34"/>
      <c r="AC1052" s="34"/>
      <c r="AD1052" s="34"/>
      <c r="AE1052" s="39"/>
      <c r="AF1052" s="39"/>
      <c r="AG1052" s="39"/>
      <c r="AH1052" s="35"/>
      <c r="AI1052" s="35"/>
      <c r="AJ1052" s="35"/>
      <c r="AK1052" s="35"/>
      <c r="AL1052" s="35"/>
      <c r="AM1052" s="35"/>
      <c r="AN1052" s="38"/>
      <c r="AO1052" s="38"/>
      <c r="AP1052" s="38"/>
      <c r="AQ1052" s="36"/>
      <c r="AR1052" s="36"/>
      <c r="AS1052" s="36"/>
      <c r="AT1052" s="36"/>
      <c r="AU1052" s="36"/>
      <c r="AV1052" s="36"/>
      <c r="AW1052" s="36"/>
      <c r="AX1052" s="36"/>
      <c r="AY1052" s="36"/>
      <c r="AZ1052" s="40"/>
      <c r="BA1052" s="40"/>
      <c r="BB1052" s="40"/>
      <c r="BC1052" s="40"/>
      <c r="BD1052" s="40"/>
      <c r="BE1052" s="40"/>
      <c r="BF1052" s="36"/>
      <c r="BG1052" s="36"/>
      <c r="BH1052" s="36"/>
      <c r="BJ1052" s="41"/>
      <c r="BK1052" s="41"/>
      <c r="BL1052" s="35"/>
      <c r="BM1052" s="35"/>
      <c r="BN1052" s="35"/>
      <c r="BO1052" s="35"/>
      <c r="BP1052" s="35"/>
      <c r="BQ1052" s="35"/>
      <c r="BR1052" s="35"/>
      <c r="BS1052" s="34"/>
      <c r="BT1052" s="35"/>
      <c r="BU1052" s="35"/>
      <c r="BV1052" s="35"/>
      <c r="BW1052" s="35"/>
      <c r="BX1052" s="37"/>
      <c r="BY1052" s="40"/>
      <c r="CA1052" s="38"/>
      <c r="CB1052" s="38"/>
      <c r="CC1052" s="36"/>
      <c r="CD1052" s="36"/>
      <c r="CE1052" s="35"/>
      <c r="CF1052" s="36"/>
      <c r="CG1052" s="42"/>
      <c r="CH1052" s="35"/>
      <c r="CI1052" s="42"/>
      <c r="CJ1052" s="42"/>
      <c r="CK1052" s="43"/>
      <c r="CM1052" s="39"/>
      <c r="CN1052" s="35"/>
      <c r="CO1052" s="42"/>
    </row>
    <row r="1053" spans="1:93" ht="11.25" customHeight="1">
      <c r="A1053" s="33"/>
      <c r="B1053" s="34"/>
      <c r="F1053" s="34"/>
      <c r="H1053" s="34"/>
      <c r="I1053" s="34"/>
      <c r="J1053" s="35"/>
      <c r="K1053" s="35"/>
      <c r="L1053" s="34"/>
      <c r="M1053" s="34"/>
      <c r="N1053" s="35"/>
      <c r="O1053" s="35"/>
      <c r="P1053" s="35"/>
      <c r="Q1053" s="34"/>
      <c r="R1053" s="34"/>
      <c r="U1053" s="36"/>
      <c r="V1053" s="38"/>
      <c r="W1053" s="36"/>
      <c r="X1053" s="35"/>
      <c r="Y1053" s="34"/>
      <c r="Z1053" s="35"/>
      <c r="AA1053" s="34"/>
      <c r="AB1053" s="34"/>
      <c r="AC1053" s="34"/>
      <c r="AD1053" s="34"/>
      <c r="AE1053" s="39"/>
      <c r="AF1053" s="39"/>
      <c r="AG1053" s="39"/>
      <c r="AH1053" s="35"/>
      <c r="AI1053" s="35"/>
      <c r="AJ1053" s="35"/>
      <c r="AK1053" s="35"/>
      <c r="AL1053" s="35"/>
      <c r="AM1053" s="35"/>
      <c r="AN1053" s="38"/>
      <c r="AO1053" s="38"/>
      <c r="AP1053" s="38"/>
      <c r="AQ1053" s="36"/>
      <c r="AR1053" s="36"/>
      <c r="AS1053" s="36"/>
      <c r="AT1053" s="36"/>
      <c r="AU1053" s="36"/>
      <c r="AV1053" s="36"/>
      <c r="AW1053" s="36"/>
      <c r="AX1053" s="36"/>
      <c r="AY1053" s="36"/>
      <c r="AZ1053" s="40"/>
      <c r="BA1053" s="40"/>
      <c r="BB1053" s="40"/>
      <c r="BC1053" s="40"/>
      <c r="BD1053" s="40"/>
      <c r="BE1053" s="40"/>
      <c r="BF1053" s="36"/>
      <c r="BG1053" s="36"/>
      <c r="BH1053" s="36"/>
      <c r="BJ1053" s="41"/>
      <c r="BK1053" s="41"/>
      <c r="BL1053" s="35"/>
      <c r="BM1053" s="35"/>
      <c r="BN1053" s="35"/>
      <c r="BO1053" s="35"/>
      <c r="BP1053" s="35"/>
      <c r="BQ1053" s="35"/>
      <c r="BR1053" s="35"/>
      <c r="BS1053" s="34"/>
      <c r="BT1053" s="35"/>
      <c r="BU1053" s="35"/>
      <c r="BV1053" s="35"/>
      <c r="BW1053" s="35"/>
      <c r="BX1053" s="37"/>
      <c r="BY1053" s="40"/>
      <c r="CA1053" s="38"/>
      <c r="CB1053" s="38"/>
      <c r="CC1053" s="36"/>
      <c r="CD1053" s="36"/>
      <c r="CE1053" s="35"/>
      <c r="CF1053" s="36"/>
      <c r="CG1053" s="42"/>
      <c r="CH1053" s="35"/>
      <c r="CI1053" s="42"/>
      <c r="CJ1053" s="42"/>
      <c r="CK1053" s="43"/>
      <c r="CM1053" s="39"/>
      <c r="CN1053" s="35"/>
      <c r="CO1053" s="42"/>
    </row>
    <row r="1054" spans="1:93" ht="11.25" customHeight="1">
      <c r="A1054" s="33"/>
      <c r="B1054" s="34"/>
      <c r="F1054" s="34"/>
      <c r="H1054" s="34"/>
      <c r="I1054" s="34"/>
      <c r="J1054" s="35"/>
      <c r="K1054" s="35"/>
      <c r="L1054" s="34"/>
      <c r="M1054" s="34"/>
      <c r="N1054" s="35"/>
      <c r="O1054" s="35"/>
      <c r="P1054" s="35"/>
      <c r="Q1054" s="34"/>
      <c r="R1054" s="34"/>
      <c r="U1054" s="36"/>
      <c r="V1054" s="38"/>
      <c r="W1054" s="36"/>
      <c r="X1054" s="35"/>
      <c r="Y1054" s="34"/>
      <c r="Z1054" s="35"/>
      <c r="AA1054" s="34"/>
      <c r="AB1054" s="34"/>
      <c r="AC1054" s="34"/>
      <c r="AD1054" s="34"/>
      <c r="AE1054" s="39"/>
      <c r="AF1054" s="39"/>
      <c r="AG1054" s="39"/>
      <c r="AH1054" s="35"/>
      <c r="AI1054" s="35"/>
      <c r="AJ1054" s="35"/>
      <c r="AK1054" s="35"/>
      <c r="AL1054" s="35"/>
      <c r="AM1054" s="35"/>
      <c r="AN1054" s="38"/>
      <c r="AO1054" s="38"/>
      <c r="AP1054" s="38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40"/>
      <c r="BA1054" s="40"/>
      <c r="BB1054" s="40"/>
      <c r="BC1054" s="40"/>
      <c r="BD1054" s="40"/>
      <c r="BE1054" s="40"/>
      <c r="BF1054" s="36"/>
      <c r="BG1054" s="36"/>
      <c r="BH1054" s="36"/>
      <c r="BJ1054" s="41"/>
      <c r="BK1054" s="41"/>
      <c r="BL1054" s="35"/>
      <c r="BM1054" s="35"/>
      <c r="BN1054" s="35"/>
      <c r="BO1054" s="35"/>
      <c r="BP1054" s="35"/>
      <c r="BQ1054" s="35"/>
      <c r="BR1054" s="35"/>
      <c r="BS1054" s="34"/>
      <c r="BT1054" s="35"/>
      <c r="BU1054" s="35"/>
      <c r="BV1054" s="35"/>
      <c r="BW1054" s="35"/>
      <c r="BX1054" s="37"/>
      <c r="BY1054" s="40"/>
      <c r="CA1054" s="38"/>
      <c r="CB1054" s="38"/>
      <c r="CC1054" s="36"/>
      <c r="CD1054" s="36"/>
      <c r="CE1054" s="35"/>
      <c r="CF1054" s="36"/>
      <c r="CG1054" s="42"/>
      <c r="CH1054" s="35"/>
      <c r="CI1054" s="42"/>
      <c r="CJ1054" s="42"/>
      <c r="CK1054" s="43"/>
      <c r="CM1054" s="39"/>
      <c r="CN1054" s="35"/>
      <c r="CO1054" s="42"/>
    </row>
    <row r="1055" spans="1:93" ht="11.25" customHeight="1">
      <c r="A1055" s="33"/>
      <c r="B1055" s="34"/>
      <c r="F1055" s="34"/>
      <c r="H1055" s="34"/>
      <c r="I1055" s="34"/>
      <c r="J1055" s="35"/>
      <c r="K1055" s="35"/>
      <c r="L1055" s="34"/>
      <c r="M1055" s="34"/>
      <c r="N1055" s="35"/>
      <c r="O1055" s="35"/>
      <c r="P1055" s="35"/>
      <c r="Q1055" s="34"/>
      <c r="R1055" s="34"/>
      <c r="U1055" s="36"/>
      <c r="V1055" s="38"/>
      <c r="W1055" s="36"/>
      <c r="X1055" s="35"/>
      <c r="Y1055" s="34"/>
      <c r="Z1055" s="35"/>
      <c r="AA1055" s="34"/>
      <c r="AB1055" s="34"/>
      <c r="AC1055" s="34"/>
      <c r="AD1055" s="34"/>
      <c r="AE1055" s="39"/>
      <c r="AF1055" s="39"/>
      <c r="AG1055" s="39"/>
      <c r="AH1055" s="35"/>
      <c r="AI1055" s="35"/>
      <c r="AJ1055" s="35"/>
      <c r="AK1055" s="35"/>
      <c r="AL1055" s="35"/>
      <c r="AM1055" s="35"/>
      <c r="AN1055" s="38"/>
      <c r="AO1055" s="38"/>
      <c r="AP1055" s="38"/>
      <c r="AQ1055" s="36"/>
      <c r="AR1055" s="36"/>
      <c r="AS1055" s="36"/>
      <c r="AT1055" s="36"/>
      <c r="AU1055" s="36"/>
      <c r="AV1055" s="36"/>
      <c r="AW1055" s="36"/>
      <c r="AX1055" s="36"/>
      <c r="AY1055" s="36"/>
      <c r="AZ1055" s="40"/>
      <c r="BA1055" s="40"/>
      <c r="BB1055" s="40"/>
      <c r="BC1055" s="40"/>
      <c r="BD1055" s="40"/>
      <c r="BE1055" s="40"/>
      <c r="BF1055" s="36"/>
      <c r="BG1055" s="36"/>
      <c r="BH1055" s="36"/>
      <c r="BJ1055" s="41"/>
      <c r="BK1055" s="41"/>
      <c r="BL1055" s="35"/>
      <c r="BM1055" s="35"/>
      <c r="BN1055" s="35"/>
      <c r="BO1055" s="35"/>
      <c r="BP1055" s="35"/>
      <c r="BQ1055" s="35"/>
      <c r="BR1055" s="35"/>
      <c r="BS1055" s="34"/>
      <c r="BT1055" s="35"/>
      <c r="BU1055" s="35"/>
      <c r="BV1055" s="35"/>
      <c r="BW1055" s="35"/>
      <c r="BX1055" s="37"/>
      <c r="BY1055" s="40"/>
      <c r="CA1055" s="38"/>
      <c r="CB1055" s="38"/>
      <c r="CC1055" s="36"/>
      <c r="CD1055" s="36"/>
      <c r="CE1055" s="35"/>
      <c r="CF1055" s="36"/>
      <c r="CG1055" s="42"/>
      <c r="CH1055" s="35"/>
      <c r="CI1055" s="42"/>
      <c r="CJ1055" s="42"/>
      <c r="CK1055" s="43"/>
      <c r="CM1055" s="39"/>
      <c r="CN1055" s="35"/>
      <c r="CO1055" s="42"/>
    </row>
    <row r="1056" spans="1:93" ht="11.25" customHeight="1">
      <c r="A1056" s="33"/>
      <c r="B1056" s="34"/>
      <c r="F1056" s="34"/>
      <c r="H1056" s="34"/>
      <c r="I1056" s="34"/>
      <c r="J1056" s="35"/>
      <c r="K1056" s="35"/>
      <c r="L1056" s="34"/>
      <c r="M1056" s="34"/>
      <c r="N1056" s="35"/>
      <c r="O1056" s="35"/>
      <c r="P1056" s="35"/>
      <c r="Q1056" s="34"/>
      <c r="R1056" s="34"/>
      <c r="U1056" s="36"/>
      <c r="V1056" s="38"/>
      <c r="W1056" s="36"/>
      <c r="X1056" s="35"/>
      <c r="Y1056" s="34"/>
      <c r="Z1056" s="35"/>
      <c r="AA1056" s="34"/>
      <c r="AB1056" s="34"/>
      <c r="AC1056" s="34"/>
      <c r="AD1056" s="34"/>
      <c r="AE1056" s="39"/>
      <c r="AF1056" s="39"/>
      <c r="AG1056" s="39"/>
      <c r="AH1056" s="35"/>
      <c r="AI1056" s="35"/>
      <c r="AJ1056" s="35"/>
      <c r="AK1056" s="35"/>
      <c r="AL1056" s="35"/>
      <c r="AM1056" s="35"/>
      <c r="AN1056" s="38"/>
      <c r="AO1056" s="38"/>
      <c r="AP1056" s="38"/>
      <c r="AQ1056" s="36"/>
      <c r="AR1056" s="36"/>
      <c r="AS1056" s="36"/>
      <c r="AT1056" s="36"/>
      <c r="AU1056" s="36"/>
      <c r="AV1056" s="36"/>
      <c r="AW1056" s="36"/>
      <c r="AX1056" s="36"/>
      <c r="AY1056" s="36"/>
      <c r="AZ1056" s="40"/>
      <c r="BA1056" s="40"/>
      <c r="BB1056" s="40"/>
      <c r="BC1056" s="40"/>
      <c r="BD1056" s="40"/>
      <c r="BE1056" s="40"/>
      <c r="BF1056" s="36"/>
      <c r="BG1056" s="36"/>
      <c r="BH1056" s="36"/>
      <c r="BJ1056" s="41"/>
      <c r="BK1056" s="41"/>
      <c r="BL1056" s="35"/>
      <c r="BM1056" s="35"/>
      <c r="BN1056" s="35"/>
      <c r="BO1056" s="35"/>
      <c r="BP1056" s="35"/>
      <c r="BQ1056" s="35"/>
      <c r="BR1056" s="35"/>
      <c r="BS1056" s="34"/>
      <c r="BT1056" s="35"/>
      <c r="BU1056" s="35"/>
      <c r="BV1056" s="35"/>
      <c r="BW1056" s="35"/>
      <c r="BX1056" s="37"/>
      <c r="BY1056" s="40"/>
      <c r="CA1056" s="38"/>
      <c r="CB1056" s="38"/>
      <c r="CC1056" s="36"/>
      <c r="CD1056" s="36"/>
      <c r="CE1056" s="35"/>
      <c r="CF1056" s="36"/>
      <c r="CG1056" s="42"/>
      <c r="CH1056" s="35"/>
      <c r="CI1056" s="42"/>
      <c r="CJ1056" s="42"/>
      <c r="CK1056" s="43"/>
      <c r="CM1056" s="39"/>
      <c r="CN1056" s="35"/>
      <c r="CO1056" s="42"/>
    </row>
    <row r="1057" spans="1:93" ht="11.25" customHeight="1">
      <c r="A1057" s="33"/>
      <c r="B1057" s="34"/>
      <c r="F1057" s="34"/>
      <c r="H1057" s="34"/>
      <c r="I1057" s="34"/>
      <c r="J1057" s="35"/>
      <c r="K1057" s="35"/>
      <c r="L1057" s="34"/>
      <c r="M1057" s="34"/>
      <c r="N1057" s="35"/>
      <c r="O1057" s="35"/>
      <c r="P1057" s="35"/>
      <c r="Q1057" s="34"/>
      <c r="R1057" s="34"/>
      <c r="U1057" s="36"/>
      <c r="V1057" s="38"/>
      <c r="W1057" s="36"/>
      <c r="X1057" s="35"/>
      <c r="Y1057" s="34"/>
      <c r="Z1057" s="35"/>
      <c r="AA1057" s="34"/>
      <c r="AB1057" s="34"/>
      <c r="AC1057" s="34"/>
      <c r="AD1057" s="34"/>
      <c r="AE1057" s="39"/>
      <c r="AF1057" s="39"/>
      <c r="AG1057" s="39"/>
      <c r="AH1057" s="35"/>
      <c r="AI1057" s="35"/>
      <c r="AJ1057" s="35"/>
      <c r="AK1057" s="35"/>
      <c r="AL1057" s="35"/>
      <c r="AM1057" s="35"/>
      <c r="AN1057" s="38"/>
      <c r="AO1057" s="38"/>
      <c r="AP1057" s="38"/>
      <c r="AQ1057" s="36"/>
      <c r="AR1057" s="36"/>
      <c r="AS1057" s="36"/>
      <c r="AT1057" s="36"/>
      <c r="AU1057" s="36"/>
      <c r="AV1057" s="36"/>
      <c r="AW1057" s="36"/>
      <c r="AX1057" s="36"/>
      <c r="AY1057" s="36"/>
      <c r="AZ1057" s="40"/>
      <c r="BA1057" s="40"/>
      <c r="BB1057" s="40"/>
      <c r="BC1057" s="40"/>
      <c r="BD1057" s="40"/>
      <c r="BE1057" s="40"/>
      <c r="BF1057" s="36"/>
      <c r="BG1057" s="36"/>
      <c r="BH1057" s="36"/>
      <c r="BJ1057" s="41"/>
      <c r="BK1057" s="41"/>
      <c r="BL1057" s="35"/>
      <c r="BM1057" s="35"/>
      <c r="BN1057" s="35"/>
      <c r="BO1057" s="35"/>
      <c r="BP1057" s="35"/>
      <c r="BQ1057" s="35"/>
      <c r="BR1057" s="35"/>
      <c r="BS1057" s="34"/>
      <c r="BT1057" s="35"/>
      <c r="BU1057" s="35"/>
      <c r="BV1057" s="35"/>
      <c r="BW1057" s="35"/>
      <c r="BX1057" s="37"/>
      <c r="BY1057" s="40"/>
      <c r="CA1057" s="38"/>
      <c r="CB1057" s="38"/>
      <c r="CC1057" s="36"/>
      <c r="CD1057" s="36"/>
      <c r="CE1057" s="35"/>
      <c r="CF1057" s="36"/>
      <c r="CG1057" s="42"/>
      <c r="CH1057" s="35"/>
      <c r="CI1057" s="42"/>
      <c r="CJ1057" s="42"/>
      <c r="CK1057" s="43"/>
      <c r="CM1057" s="39"/>
      <c r="CN1057" s="35"/>
      <c r="CO1057" s="42"/>
    </row>
    <row r="1058" spans="1:93" ht="11.25" customHeight="1">
      <c r="A1058" s="33"/>
      <c r="B1058" s="34"/>
      <c r="F1058" s="34"/>
      <c r="H1058" s="34"/>
      <c r="I1058" s="34"/>
      <c r="J1058" s="35"/>
      <c r="K1058" s="35"/>
      <c r="L1058" s="34"/>
      <c r="M1058" s="34"/>
      <c r="N1058" s="35"/>
      <c r="O1058" s="35"/>
      <c r="P1058" s="35"/>
      <c r="Q1058" s="34"/>
      <c r="R1058" s="34"/>
      <c r="U1058" s="36"/>
      <c r="V1058" s="38"/>
      <c r="W1058" s="36"/>
      <c r="X1058" s="35"/>
      <c r="Y1058" s="34"/>
      <c r="Z1058" s="35"/>
      <c r="AA1058" s="34"/>
      <c r="AB1058" s="34"/>
      <c r="AC1058" s="34"/>
      <c r="AD1058" s="34"/>
      <c r="AE1058" s="39"/>
      <c r="AF1058" s="39"/>
      <c r="AG1058" s="39"/>
      <c r="AH1058" s="35"/>
      <c r="AI1058" s="35"/>
      <c r="AJ1058" s="35"/>
      <c r="AK1058" s="35"/>
      <c r="AL1058" s="35"/>
      <c r="AM1058" s="35"/>
      <c r="AN1058" s="38"/>
      <c r="AO1058" s="38"/>
      <c r="AP1058" s="38"/>
      <c r="AQ1058" s="36"/>
      <c r="AR1058" s="36"/>
      <c r="AS1058" s="36"/>
      <c r="AT1058" s="36"/>
      <c r="AU1058" s="36"/>
      <c r="AV1058" s="36"/>
      <c r="AW1058" s="36"/>
      <c r="AX1058" s="36"/>
      <c r="AY1058" s="36"/>
      <c r="AZ1058" s="40"/>
      <c r="BA1058" s="40"/>
      <c r="BB1058" s="40"/>
      <c r="BC1058" s="40"/>
      <c r="BD1058" s="40"/>
      <c r="BE1058" s="40"/>
      <c r="BF1058" s="36"/>
      <c r="BG1058" s="36"/>
      <c r="BH1058" s="36"/>
      <c r="BJ1058" s="41"/>
      <c r="BK1058" s="41"/>
      <c r="BL1058" s="35"/>
      <c r="BM1058" s="35"/>
      <c r="BN1058" s="35"/>
      <c r="BO1058" s="35"/>
      <c r="BP1058" s="35"/>
      <c r="BQ1058" s="35"/>
      <c r="BR1058" s="35"/>
      <c r="BS1058" s="34"/>
      <c r="BT1058" s="35"/>
      <c r="BU1058" s="35"/>
      <c r="BV1058" s="35"/>
      <c r="BW1058" s="35"/>
      <c r="BX1058" s="37"/>
      <c r="BY1058" s="40"/>
      <c r="CA1058" s="38"/>
      <c r="CB1058" s="38"/>
      <c r="CC1058" s="36"/>
      <c r="CD1058" s="36"/>
      <c r="CE1058" s="35"/>
      <c r="CF1058" s="36"/>
      <c r="CG1058" s="42"/>
      <c r="CH1058" s="35"/>
      <c r="CI1058" s="42"/>
      <c r="CJ1058" s="42"/>
      <c r="CK1058" s="43"/>
      <c r="CM1058" s="39"/>
      <c r="CN1058" s="35"/>
      <c r="CO1058" s="42"/>
    </row>
    <row r="1059" spans="1:93" ht="11.25" customHeight="1">
      <c r="A1059" s="33"/>
      <c r="B1059" s="34"/>
      <c r="F1059" s="34"/>
      <c r="H1059" s="34"/>
      <c r="I1059" s="34"/>
      <c r="J1059" s="35"/>
      <c r="K1059" s="35"/>
      <c r="L1059" s="34"/>
      <c r="M1059" s="34"/>
      <c r="N1059" s="35"/>
      <c r="O1059" s="35"/>
      <c r="P1059" s="35"/>
      <c r="Q1059" s="34"/>
      <c r="R1059" s="34"/>
      <c r="U1059" s="36"/>
      <c r="V1059" s="38"/>
      <c r="W1059" s="36"/>
      <c r="X1059" s="35"/>
      <c r="Y1059" s="34"/>
      <c r="Z1059" s="35"/>
      <c r="AA1059" s="34"/>
      <c r="AB1059" s="34"/>
      <c r="AC1059" s="34"/>
      <c r="AD1059" s="34"/>
      <c r="AE1059" s="39"/>
      <c r="AF1059" s="39"/>
      <c r="AG1059" s="39"/>
      <c r="AH1059" s="35"/>
      <c r="AI1059" s="35"/>
      <c r="AJ1059" s="35"/>
      <c r="AK1059" s="35"/>
      <c r="AL1059" s="35"/>
      <c r="AM1059" s="35"/>
      <c r="AN1059" s="38"/>
      <c r="AO1059" s="38"/>
      <c r="AP1059" s="38"/>
      <c r="AQ1059" s="36"/>
      <c r="AR1059" s="36"/>
      <c r="AS1059" s="36"/>
      <c r="AT1059" s="36"/>
      <c r="AU1059" s="36"/>
      <c r="AV1059" s="36"/>
      <c r="AW1059" s="36"/>
      <c r="AX1059" s="36"/>
      <c r="AY1059" s="36"/>
      <c r="AZ1059" s="40"/>
      <c r="BA1059" s="40"/>
      <c r="BB1059" s="40"/>
      <c r="BC1059" s="40"/>
      <c r="BD1059" s="40"/>
      <c r="BE1059" s="40"/>
      <c r="BF1059" s="36"/>
      <c r="BG1059" s="36"/>
      <c r="BH1059" s="36"/>
      <c r="BJ1059" s="41"/>
      <c r="BK1059" s="41"/>
      <c r="BL1059" s="35"/>
      <c r="BM1059" s="35"/>
      <c r="BN1059" s="35"/>
      <c r="BO1059" s="35"/>
      <c r="BP1059" s="35"/>
      <c r="BQ1059" s="35"/>
      <c r="BR1059" s="35"/>
      <c r="BS1059" s="34"/>
      <c r="BT1059" s="35"/>
      <c r="BU1059" s="35"/>
      <c r="BV1059" s="35"/>
      <c r="BW1059" s="35"/>
      <c r="BX1059" s="37"/>
      <c r="BY1059" s="40"/>
      <c r="CA1059" s="38"/>
      <c r="CB1059" s="38"/>
      <c r="CC1059" s="36"/>
      <c r="CD1059" s="36"/>
      <c r="CE1059" s="35"/>
      <c r="CF1059" s="36"/>
      <c r="CG1059" s="42"/>
      <c r="CH1059" s="35"/>
      <c r="CI1059" s="42"/>
      <c r="CJ1059" s="42"/>
      <c r="CK1059" s="43"/>
      <c r="CM1059" s="39"/>
      <c r="CN1059" s="35"/>
      <c r="CO1059" s="42"/>
    </row>
    <row r="1060" spans="1:93" ht="11.25" customHeight="1">
      <c r="A1060" s="33"/>
      <c r="B1060" s="34"/>
      <c r="F1060" s="34"/>
      <c r="H1060" s="34"/>
      <c r="I1060" s="34"/>
      <c r="J1060" s="35"/>
      <c r="K1060" s="35"/>
      <c r="L1060" s="34"/>
      <c r="M1060" s="34"/>
      <c r="N1060" s="35"/>
      <c r="O1060" s="35"/>
      <c r="P1060" s="35"/>
      <c r="Q1060" s="34"/>
      <c r="R1060" s="34"/>
      <c r="U1060" s="36"/>
      <c r="V1060" s="38"/>
      <c r="W1060" s="36"/>
      <c r="X1060" s="35"/>
      <c r="Y1060" s="34"/>
      <c r="Z1060" s="35"/>
      <c r="AA1060" s="34"/>
      <c r="AB1060" s="34"/>
      <c r="AC1060" s="34"/>
      <c r="AD1060" s="34"/>
      <c r="AE1060" s="39"/>
      <c r="AF1060" s="39"/>
      <c r="AG1060" s="39"/>
      <c r="AH1060" s="35"/>
      <c r="AI1060" s="35"/>
      <c r="AJ1060" s="35"/>
      <c r="AK1060" s="35"/>
      <c r="AL1060" s="35"/>
      <c r="AM1060" s="35"/>
      <c r="AN1060" s="38"/>
      <c r="AO1060" s="38"/>
      <c r="AP1060" s="38"/>
      <c r="AQ1060" s="36"/>
      <c r="AR1060" s="36"/>
      <c r="AS1060" s="36"/>
      <c r="AT1060" s="36"/>
      <c r="AU1060" s="36"/>
      <c r="AV1060" s="36"/>
      <c r="AW1060" s="36"/>
      <c r="AX1060" s="36"/>
      <c r="AY1060" s="36"/>
      <c r="AZ1060" s="40"/>
      <c r="BA1060" s="40"/>
      <c r="BB1060" s="40"/>
      <c r="BC1060" s="40"/>
      <c r="BD1060" s="40"/>
      <c r="BE1060" s="40"/>
      <c r="BF1060" s="36"/>
      <c r="BG1060" s="36"/>
      <c r="BH1060" s="36"/>
      <c r="BJ1060" s="41"/>
      <c r="BK1060" s="41"/>
      <c r="BL1060" s="35"/>
      <c r="BM1060" s="35"/>
      <c r="BN1060" s="35"/>
      <c r="BO1060" s="35"/>
      <c r="BP1060" s="35"/>
      <c r="BQ1060" s="35"/>
      <c r="BR1060" s="35"/>
      <c r="BS1060" s="34"/>
      <c r="BT1060" s="35"/>
      <c r="BU1060" s="35"/>
      <c r="BV1060" s="35"/>
      <c r="BW1060" s="35"/>
      <c r="BX1060" s="37"/>
      <c r="BY1060" s="40"/>
      <c r="CA1060" s="38"/>
      <c r="CB1060" s="38"/>
      <c r="CC1060" s="36"/>
      <c r="CD1060" s="36"/>
      <c r="CE1060" s="35"/>
      <c r="CF1060" s="36"/>
      <c r="CG1060" s="42"/>
      <c r="CH1060" s="35"/>
      <c r="CI1060" s="42"/>
      <c r="CJ1060" s="42"/>
      <c r="CK1060" s="43"/>
      <c r="CM1060" s="39"/>
      <c r="CN1060" s="35"/>
      <c r="CO1060" s="42"/>
    </row>
    <row r="1061" spans="1:93" ht="11.25" customHeight="1">
      <c r="A1061" s="33"/>
      <c r="B1061" s="34"/>
      <c r="F1061" s="34"/>
      <c r="H1061" s="34"/>
      <c r="I1061" s="34"/>
      <c r="J1061" s="35"/>
      <c r="K1061" s="35"/>
      <c r="L1061" s="34"/>
      <c r="M1061" s="34"/>
      <c r="N1061" s="35"/>
      <c r="O1061" s="35"/>
      <c r="P1061" s="35"/>
      <c r="Q1061" s="34"/>
      <c r="R1061" s="34"/>
      <c r="U1061" s="36"/>
      <c r="V1061" s="38"/>
      <c r="W1061" s="36"/>
      <c r="X1061" s="35"/>
      <c r="Y1061" s="34"/>
      <c r="Z1061" s="35"/>
      <c r="AA1061" s="34"/>
      <c r="AB1061" s="34"/>
      <c r="AC1061" s="34"/>
      <c r="AD1061" s="34"/>
      <c r="AE1061" s="39"/>
      <c r="AF1061" s="39"/>
      <c r="AG1061" s="39"/>
      <c r="AH1061" s="35"/>
      <c r="AI1061" s="35"/>
      <c r="AJ1061" s="35"/>
      <c r="AK1061" s="35"/>
      <c r="AL1061" s="35"/>
      <c r="AM1061" s="35"/>
      <c r="AN1061" s="38"/>
      <c r="AO1061" s="38"/>
      <c r="AP1061" s="38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40"/>
      <c r="BA1061" s="40"/>
      <c r="BB1061" s="40"/>
      <c r="BC1061" s="40"/>
      <c r="BD1061" s="40"/>
      <c r="BE1061" s="40"/>
      <c r="BF1061" s="36"/>
      <c r="BG1061" s="36"/>
      <c r="BH1061" s="36"/>
      <c r="BJ1061" s="41"/>
      <c r="BK1061" s="41"/>
      <c r="BL1061" s="35"/>
      <c r="BM1061" s="35"/>
      <c r="BN1061" s="35"/>
      <c r="BO1061" s="35"/>
      <c r="BP1061" s="35"/>
      <c r="BQ1061" s="35"/>
      <c r="BR1061" s="35"/>
      <c r="BS1061" s="34"/>
      <c r="BT1061" s="35"/>
      <c r="BU1061" s="35"/>
      <c r="BV1061" s="35"/>
      <c r="BW1061" s="35"/>
      <c r="BX1061" s="37"/>
      <c r="BY1061" s="40"/>
      <c r="CA1061" s="38"/>
      <c r="CB1061" s="38"/>
      <c r="CC1061" s="36"/>
      <c r="CD1061" s="36"/>
      <c r="CE1061" s="35"/>
      <c r="CF1061" s="36"/>
      <c r="CG1061" s="42"/>
      <c r="CH1061" s="35"/>
      <c r="CI1061" s="42"/>
      <c r="CJ1061" s="42"/>
      <c r="CK1061" s="43"/>
      <c r="CM1061" s="39"/>
      <c r="CN1061" s="35"/>
      <c r="CO1061" s="42"/>
    </row>
    <row r="1062" spans="1:93" ht="11.25" customHeight="1">
      <c r="A1062" s="33"/>
      <c r="B1062" s="34"/>
      <c r="F1062" s="34"/>
      <c r="H1062" s="34"/>
      <c r="I1062" s="34"/>
      <c r="J1062" s="35"/>
      <c r="K1062" s="35"/>
      <c r="L1062" s="34"/>
      <c r="M1062" s="34"/>
      <c r="N1062" s="35"/>
      <c r="O1062" s="35"/>
      <c r="P1062" s="35"/>
      <c r="Q1062" s="34"/>
      <c r="R1062" s="34"/>
      <c r="U1062" s="36"/>
      <c r="V1062" s="38"/>
      <c r="W1062" s="36"/>
      <c r="X1062" s="35"/>
      <c r="Y1062" s="34"/>
      <c r="Z1062" s="35"/>
      <c r="AA1062" s="34"/>
      <c r="AB1062" s="34"/>
      <c r="AC1062" s="34"/>
      <c r="AD1062" s="34"/>
      <c r="AE1062" s="39"/>
      <c r="AF1062" s="39"/>
      <c r="AG1062" s="39"/>
      <c r="AH1062" s="35"/>
      <c r="AI1062" s="35"/>
      <c r="AJ1062" s="35"/>
      <c r="AK1062" s="35"/>
      <c r="AL1062" s="35"/>
      <c r="AM1062" s="35"/>
      <c r="AN1062" s="38"/>
      <c r="AO1062" s="38"/>
      <c r="AP1062" s="38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40"/>
      <c r="BA1062" s="40"/>
      <c r="BB1062" s="40"/>
      <c r="BC1062" s="40"/>
      <c r="BD1062" s="40"/>
      <c r="BE1062" s="40"/>
      <c r="BF1062" s="36"/>
      <c r="BG1062" s="36"/>
      <c r="BH1062" s="36"/>
      <c r="BJ1062" s="41"/>
      <c r="BK1062" s="41"/>
      <c r="BL1062" s="35"/>
      <c r="BM1062" s="35"/>
      <c r="BN1062" s="35"/>
      <c r="BO1062" s="35"/>
      <c r="BP1062" s="35"/>
      <c r="BQ1062" s="35"/>
      <c r="BR1062" s="35"/>
      <c r="BS1062" s="34"/>
      <c r="BT1062" s="35"/>
      <c r="BU1062" s="35"/>
      <c r="BV1062" s="35"/>
      <c r="BW1062" s="35"/>
      <c r="BX1062" s="37"/>
      <c r="BY1062" s="40"/>
      <c r="CA1062" s="38"/>
      <c r="CB1062" s="38"/>
      <c r="CC1062" s="36"/>
      <c r="CD1062" s="36"/>
      <c r="CE1062" s="35"/>
      <c r="CF1062" s="36"/>
      <c r="CG1062" s="42"/>
      <c r="CH1062" s="35"/>
      <c r="CI1062" s="42"/>
      <c r="CJ1062" s="42"/>
      <c r="CK1062" s="43"/>
      <c r="CM1062" s="39"/>
      <c r="CN1062" s="35"/>
      <c r="CO1062" s="42"/>
    </row>
    <row r="1063" spans="1:93" ht="11.25" customHeight="1">
      <c r="A1063" s="33"/>
      <c r="B1063" s="34"/>
      <c r="F1063" s="34"/>
      <c r="H1063" s="34"/>
      <c r="I1063" s="34"/>
      <c r="J1063" s="35"/>
      <c r="K1063" s="35"/>
      <c r="L1063" s="34"/>
      <c r="M1063" s="34"/>
      <c r="N1063" s="35"/>
      <c r="O1063" s="35"/>
      <c r="P1063" s="35"/>
      <c r="Q1063" s="34"/>
      <c r="R1063" s="34"/>
      <c r="U1063" s="36"/>
      <c r="V1063" s="38"/>
      <c r="W1063" s="36"/>
      <c r="X1063" s="35"/>
      <c r="Y1063" s="34"/>
      <c r="Z1063" s="35"/>
      <c r="AA1063" s="34"/>
      <c r="AB1063" s="34"/>
      <c r="AC1063" s="34"/>
      <c r="AD1063" s="34"/>
      <c r="AE1063" s="39"/>
      <c r="AF1063" s="39"/>
      <c r="AG1063" s="39"/>
      <c r="AH1063" s="35"/>
      <c r="AI1063" s="35"/>
      <c r="AJ1063" s="35"/>
      <c r="AK1063" s="35"/>
      <c r="AL1063" s="35"/>
      <c r="AM1063" s="35"/>
      <c r="AN1063" s="38"/>
      <c r="AO1063" s="38"/>
      <c r="AP1063" s="38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40"/>
      <c r="BA1063" s="40"/>
      <c r="BB1063" s="40"/>
      <c r="BC1063" s="40"/>
      <c r="BD1063" s="40"/>
      <c r="BE1063" s="40"/>
      <c r="BF1063" s="36"/>
      <c r="BG1063" s="36"/>
      <c r="BH1063" s="36"/>
      <c r="BJ1063" s="41"/>
      <c r="BK1063" s="41"/>
      <c r="BL1063" s="35"/>
      <c r="BM1063" s="35"/>
      <c r="BN1063" s="35"/>
      <c r="BO1063" s="35"/>
      <c r="BP1063" s="35"/>
      <c r="BQ1063" s="35"/>
      <c r="BR1063" s="35"/>
      <c r="BS1063" s="34"/>
      <c r="BT1063" s="35"/>
      <c r="BU1063" s="35"/>
      <c r="BV1063" s="35"/>
      <c r="BW1063" s="35"/>
      <c r="BX1063" s="37"/>
      <c r="BY1063" s="40"/>
      <c r="CA1063" s="38"/>
      <c r="CB1063" s="38"/>
      <c r="CC1063" s="36"/>
      <c r="CD1063" s="36"/>
      <c r="CE1063" s="35"/>
      <c r="CF1063" s="36"/>
      <c r="CG1063" s="42"/>
      <c r="CH1063" s="35"/>
      <c r="CI1063" s="42"/>
      <c r="CJ1063" s="42"/>
      <c r="CK1063" s="43"/>
      <c r="CM1063" s="39"/>
      <c r="CN1063" s="35"/>
      <c r="CO1063" s="42"/>
    </row>
    <row r="1064" spans="1:93" ht="11.25" customHeight="1">
      <c r="A1064" s="33"/>
      <c r="B1064" s="34"/>
      <c r="F1064" s="34"/>
      <c r="H1064" s="34"/>
      <c r="I1064" s="34"/>
      <c r="J1064" s="35"/>
      <c r="K1064" s="35"/>
      <c r="L1064" s="34"/>
      <c r="M1064" s="34"/>
      <c r="N1064" s="35"/>
      <c r="O1064" s="35"/>
      <c r="P1064" s="35"/>
      <c r="Q1064" s="34"/>
      <c r="R1064" s="34"/>
      <c r="U1064" s="36"/>
      <c r="V1064" s="38"/>
      <c r="W1064" s="36"/>
      <c r="X1064" s="35"/>
      <c r="Y1064" s="34"/>
      <c r="Z1064" s="35"/>
      <c r="AA1064" s="34"/>
      <c r="AB1064" s="34"/>
      <c r="AC1064" s="34"/>
      <c r="AD1064" s="34"/>
      <c r="AE1064" s="39"/>
      <c r="AF1064" s="39"/>
      <c r="AG1064" s="39"/>
      <c r="AH1064" s="35"/>
      <c r="AI1064" s="35"/>
      <c r="AJ1064" s="35"/>
      <c r="AK1064" s="35"/>
      <c r="AL1064" s="35"/>
      <c r="AM1064" s="35"/>
      <c r="AN1064" s="38"/>
      <c r="AO1064" s="38"/>
      <c r="AP1064" s="38"/>
      <c r="AQ1064" s="36"/>
      <c r="AR1064" s="36"/>
      <c r="AS1064" s="36"/>
      <c r="AT1064" s="36"/>
      <c r="AU1064" s="36"/>
      <c r="AV1064" s="36"/>
      <c r="AW1064" s="36"/>
      <c r="AX1064" s="36"/>
      <c r="AY1064" s="36"/>
      <c r="AZ1064" s="40"/>
      <c r="BA1064" s="40"/>
      <c r="BB1064" s="40"/>
      <c r="BC1064" s="40"/>
      <c r="BD1064" s="40"/>
      <c r="BE1064" s="40"/>
      <c r="BF1064" s="36"/>
      <c r="BG1064" s="36"/>
      <c r="BH1064" s="36"/>
      <c r="BJ1064" s="41"/>
      <c r="BK1064" s="41"/>
      <c r="BL1064" s="35"/>
      <c r="BM1064" s="35"/>
      <c r="BN1064" s="35"/>
      <c r="BO1064" s="35"/>
      <c r="BP1064" s="35"/>
      <c r="BQ1064" s="35"/>
      <c r="BR1064" s="35"/>
      <c r="BS1064" s="34"/>
      <c r="BT1064" s="35"/>
      <c r="BU1064" s="35"/>
      <c r="BV1064" s="35"/>
      <c r="BW1064" s="35"/>
      <c r="BX1064" s="37"/>
      <c r="BY1064" s="40"/>
      <c r="CA1064" s="38"/>
      <c r="CB1064" s="38"/>
      <c r="CC1064" s="36"/>
      <c r="CD1064" s="36"/>
      <c r="CE1064" s="35"/>
      <c r="CF1064" s="36"/>
      <c r="CG1064" s="42"/>
      <c r="CH1064" s="35"/>
      <c r="CI1064" s="42"/>
      <c r="CJ1064" s="42"/>
      <c r="CK1064" s="43"/>
      <c r="CM1064" s="39"/>
      <c r="CN1064" s="35"/>
      <c r="CO1064" s="42"/>
    </row>
    <row r="1065" spans="1:93" ht="11.25" customHeight="1">
      <c r="A1065" s="33"/>
      <c r="B1065" s="34"/>
      <c r="F1065" s="34"/>
      <c r="H1065" s="34"/>
      <c r="I1065" s="34"/>
      <c r="J1065" s="35"/>
      <c r="K1065" s="35"/>
      <c r="L1065" s="34"/>
      <c r="M1065" s="34"/>
      <c r="N1065" s="35"/>
      <c r="O1065" s="35"/>
      <c r="P1065" s="35"/>
      <c r="Q1065" s="34"/>
      <c r="R1065" s="34"/>
      <c r="U1065" s="36"/>
      <c r="V1065" s="38"/>
      <c r="W1065" s="36"/>
      <c r="X1065" s="35"/>
      <c r="Y1065" s="34"/>
      <c r="Z1065" s="35"/>
      <c r="AA1065" s="34"/>
      <c r="AB1065" s="34"/>
      <c r="AC1065" s="34"/>
      <c r="AD1065" s="34"/>
      <c r="AE1065" s="39"/>
      <c r="AF1065" s="39"/>
      <c r="AG1065" s="39"/>
      <c r="AH1065" s="35"/>
      <c r="AI1065" s="35"/>
      <c r="AJ1065" s="35"/>
      <c r="AK1065" s="35"/>
      <c r="AL1065" s="35"/>
      <c r="AM1065" s="35"/>
      <c r="AN1065" s="38"/>
      <c r="AO1065" s="38"/>
      <c r="AP1065" s="38"/>
      <c r="AQ1065" s="36"/>
      <c r="AR1065" s="36"/>
      <c r="AS1065" s="36"/>
      <c r="AT1065" s="36"/>
      <c r="AU1065" s="36"/>
      <c r="AV1065" s="36"/>
      <c r="AW1065" s="36"/>
      <c r="AX1065" s="36"/>
      <c r="AY1065" s="36"/>
      <c r="AZ1065" s="40"/>
      <c r="BA1065" s="40"/>
      <c r="BB1065" s="40"/>
      <c r="BC1065" s="40"/>
      <c r="BD1065" s="40"/>
      <c r="BE1065" s="40"/>
      <c r="BF1065" s="36"/>
      <c r="BG1065" s="36"/>
      <c r="BH1065" s="36"/>
      <c r="BJ1065" s="41"/>
      <c r="BK1065" s="41"/>
      <c r="BL1065" s="35"/>
      <c r="BM1065" s="35"/>
      <c r="BN1065" s="35"/>
      <c r="BO1065" s="35"/>
      <c r="BP1065" s="35"/>
      <c r="BQ1065" s="35"/>
      <c r="BR1065" s="35"/>
      <c r="BS1065" s="34"/>
      <c r="BT1065" s="35"/>
      <c r="BU1065" s="35"/>
      <c r="BV1065" s="35"/>
      <c r="BW1065" s="35"/>
      <c r="BX1065" s="37"/>
      <c r="BY1065" s="40"/>
      <c r="CA1065" s="38"/>
      <c r="CB1065" s="38"/>
      <c r="CC1065" s="36"/>
      <c r="CD1065" s="36"/>
      <c r="CE1065" s="35"/>
      <c r="CF1065" s="36"/>
      <c r="CG1065" s="42"/>
      <c r="CH1065" s="35"/>
      <c r="CI1065" s="42"/>
      <c r="CJ1065" s="42"/>
      <c r="CK1065" s="43"/>
      <c r="CM1065" s="39"/>
      <c r="CN1065" s="35"/>
      <c r="CO1065" s="42"/>
    </row>
    <row r="1066" spans="1:93" ht="11.25" customHeight="1">
      <c r="A1066" s="33"/>
      <c r="B1066" s="34"/>
      <c r="F1066" s="34"/>
      <c r="H1066" s="34"/>
      <c r="I1066" s="34"/>
      <c r="J1066" s="35"/>
      <c r="K1066" s="35"/>
      <c r="L1066" s="34"/>
      <c r="M1066" s="34"/>
      <c r="N1066" s="35"/>
      <c r="O1066" s="35"/>
      <c r="P1066" s="35"/>
      <c r="Q1066" s="34"/>
      <c r="R1066" s="34"/>
      <c r="U1066" s="36"/>
      <c r="V1066" s="38"/>
      <c r="W1066" s="36"/>
      <c r="X1066" s="35"/>
      <c r="Y1066" s="34"/>
      <c r="Z1066" s="35"/>
      <c r="AA1066" s="34"/>
      <c r="AB1066" s="34"/>
      <c r="AC1066" s="34"/>
      <c r="AD1066" s="34"/>
      <c r="AE1066" s="39"/>
      <c r="AF1066" s="39"/>
      <c r="AG1066" s="39"/>
      <c r="AH1066" s="35"/>
      <c r="AI1066" s="35"/>
      <c r="AJ1066" s="35"/>
      <c r="AK1066" s="35"/>
      <c r="AL1066" s="35"/>
      <c r="AM1066" s="35"/>
      <c r="AN1066" s="38"/>
      <c r="AO1066" s="38"/>
      <c r="AP1066" s="38"/>
      <c r="AQ1066" s="36"/>
      <c r="AR1066" s="36"/>
      <c r="AS1066" s="36"/>
      <c r="AT1066" s="36"/>
      <c r="AU1066" s="36"/>
      <c r="AV1066" s="36"/>
      <c r="AW1066" s="36"/>
      <c r="AX1066" s="36"/>
      <c r="AY1066" s="36"/>
      <c r="AZ1066" s="40"/>
      <c r="BA1066" s="40"/>
      <c r="BB1066" s="40"/>
      <c r="BC1066" s="40"/>
      <c r="BD1066" s="40"/>
      <c r="BE1066" s="40"/>
      <c r="BF1066" s="36"/>
      <c r="BG1066" s="36"/>
      <c r="BH1066" s="36"/>
      <c r="BJ1066" s="41"/>
      <c r="BK1066" s="41"/>
      <c r="BL1066" s="35"/>
      <c r="BM1066" s="35"/>
      <c r="BN1066" s="35"/>
      <c r="BO1066" s="35"/>
      <c r="BP1066" s="35"/>
      <c r="BQ1066" s="35"/>
      <c r="BR1066" s="35"/>
      <c r="BS1066" s="34"/>
      <c r="BT1066" s="35"/>
      <c r="BU1066" s="35"/>
      <c r="BV1066" s="35"/>
      <c r="BW1066" s="35"/>
      <c r="BX1066" s="37"/>
      <c r="BY1066" s="40"/>
      <c r="CA1066" s="38"/>
      <c r="CB1066" s="38"/>
      <c r="CC1066" s="36"/>
      <c r="CD1066" s="36"/>
      <c r="CE1066" s="35"/>
      <c r="CF1066" s="36"/>
      <c r="CG1066" s="42"/>
      <c r="CH1066" s="35"/>
      <c r="CI1066" s="42"/>
      <c r="CJ1066" s="42"/>
      <c r="CK1066" s="43"/>
      <c r="CM1066" s="39"/>
      <c r="CN1066" s="35"/>
      <c r="CO1066" s="42"/>
    </row>
    <row r="1067" spans="1:93" ht="11.25" customHeight="1">
      <c r="A1067" s="33"/>
      <c r="B1067" s="34"/>
      <c r="F1067" s="34"/>
      <c r="H1067" s="34"/>
      <c r="I1067" s="34"/>
      <c r="J1067" s="35"/>
      <c r="K1067" s="35"/>
      <c r="L1067" s="34"/>
      <c r="M1067" s="34"/>
      <c r="N1067" s="35"/>
      <c r="O1067" s="35"/>
      <c r="P1067" s="35"/>
      <c r="Q1067" s="34"/>
      <c r="R1067" s="34"/>
      <c r="U1067" s="36"/>
      <c r="V1067" s="38"/>
      <c r="W1067" s="36"/>
      <c r="X1067" s="35"/>
      <c r="Y1067" s="34"/>
      <c r="Z1067" s="35"/>
      <c r="AA1067" s="34"/>
      <c r="AB1067" s="34"/>
      <c r="AC1067" s="34"/>
      <c r="AD1067" s="34"/>
      <c r="AE1067" s="39"/>
      <c r="AF1067" s="39"/>
      <c r="AG1067" s="39"/>
      <c r="AH1067" s="35"/>
      <c r="AI1067" s="35"/>
      <c r="AJ1067" s="35"/>
      <c r="AK1067" s="35"/>
      <c r="AL1067" s="35"/>
      <c r="AM1067" s="35"/>
      <c r="AN1067" s="38"/>
      <c r="AO1067" s="38"/>
      <c r="AP1067" s="38"/>
      <c r="AQ1067" s="36"/>
      <c r="AR1067" s="36"/>
      <c r="AS1067" s="36"/>
      <c r="AT1067" s="36"/>
      <c r="AU1067" s="36"/>
      <c r="AV1067" s="36"/>
      <c r="AW1067" s="36"/>
      <c r="AX1067" s="36"/>
      <c r="AY1067" s="36"/>
      <c r="AZ1067" s="40"/>
      <c r="BA1067" s="40"/>
      <c r="BB1067" s="40"/>
      <c r="BC1067" s="40"/>
      <c r="BD1067" s="40"/>
      <c r="BE1067" s="40"/>
      <c r="BF1067" s="36"/>
      <c r="BG1067" s="36"/>
      <c r="BH1067" s="36"/>
      <c r="BJ1067" s="41"/>
      <c r="BK1067" s="41"/>
      <c r="BL1067" s="35"/>
      <c r="BM1067" s="35"/>
      <c r="BN1067" s="35"/>
      <c r="BO1067" s="35"/>
      <c r="BP1067" s="35"/>
      <c r="BQ1067" s="35"/>
      <c r="BR1067" s="35"/>
      <c r="BS1067" s="34"/>
      <c r="BT1067" s="35"/>
      <c r="BU1067" s="35"/>
      <c r="BV1067" s="35"/>
      <c r="BW1067" s="35"/>
      <c r="BX1067" s="37"/>
      <c r="BY1067" s="40"/>
      <c r="CA1067" s="38"/>
      <c r="CB1067" s="38"/>
      <c r="CC1067" s="36"/>
      <c r="CD1067" s="36"/>
      <c r="CE1067" s="35"/>
      <c r="CF1067" s="36"/>
      <c r="CG1067" s="42"/>
      <c r="CH1067" s="35"/>
      <c r="CI1067" s="42"/>
      <c r="CJ1067" s="42"/>
      <c r="CK1067" s="43"/>
      <c r="CM1067" s="39"/>
      <c r="CN1067" s="35"/>
      <c r="CO1067" s="42"/>
    </row>
    <row r="1068" spans="1:93" ht="11.25" customHeight="1">
      <c r="A1068" s="33"/>
      <c r="B1068" s="34"/>
      <c r="F1068" s="34"/>
      <c r="H1068" s="34"/>
      <c r="I1068" s="34"/>
      <c r="J1068" s="35"/>
      <c r="K1068" s="35"/>
      <c r="L1068" s="34"/>
      <c r="M1068" s="34"/>
      <c r="N1068" s="35"/>
      <c r="O1068" s="35"/>
      <c r="P1068" s="35"/>
      <c r="Q1068" s="34"/>
      <c r="R1068" s="34"/>
      <c r="U1068" s="36"/>
      <c r="V1068" s="38"/>
      <c r="W1068" s="36"/>
      <c r="X1068" s="35"/>
      <c r="Y1068" s="34"/>
      <c r="Z1068" s="35"/>
      <c r="AA1068" s="34"/>
      <c r="AB1068" s="34"/>
      <c r="AC1068" s="34"/>
      <c r="AD1068" s="34"/>
      <c r="AE1068" s="39"/>
      <c r="AF1068" s="39"/>
      <c r="AG1068" s="39"/>
      <c r="AH1068" s="35"/>
      <c r="AI1068" s="35"/>
      <c r="AJ1068" s="35"/>
      <c r="AK1068" s="35"/>
      <c r="AL1068" s="35"/>
      <c r="AM1068" s="35"/>
      <c r="AN1068" s="38"/>
      <c r="AO1068" s="38"/>
      <c r="AP1068" s="38"/>
      <c r="AQ1068" s="36"/>
      <c r="AR1068" s="36"/>
      <c r="AS1068" s="36"/>
      <c r="AT1068" s="36"/>
      <c r="AU1068" s="36"/>
      <c r="AV1068" s="36"/>
      <c r="AW1068" s="36"/>
      <c r="AX1068" s="36"/>
      <c r="AY1068" s="36"/>
      <c r="AZ1068" s="40"/>
      <c r="BA1068" s="40"/>
      <c r="BB1068" s="40"/>
      <c r="BC1068" s="40"/>
      <c r="BD1068" s="40"/>
      <c r="BE1068" s="40"/>
      <c r="BF1068" s="36"/>
      <c r="BG1068" s="36"/>
      <c r="BH1068" s="36"/>
      <c r="BJ1068" s="41"/>
      <c r="BK1068" s="41"/>
      <c r="BL1068" s="35"/>
      <c r="BM1068" s="35"/>
      <c r="BN1068" s="35"/>
      <c r="BO1068" s="35"/>
      <c r="BP1068" s="35"/>
      <c r="BQ1068" s="35"/>
      <c r="BR1068" s="35"/>
      <c r="BS1068" s="34"/>
      <c r="BT1068" s="35"/>
      <c r="BU1068" s="35"/>
      <c r="BV1068" s="35"/>
      <c r="BW1068" s="35"/>
      <c r="BX1068" s="37"/>
      <c r="BY1068" s="40"/>
      <c r="CA1068" s="38"/>
      <c r="CB1068" s="38"/>
      <c r="CC1068" s="36"/>
      <c r="CD1068" s="36"/>
      <c r="CE1068" s="35"/>
      <c r="CF1068" s="36"/>
      <c r="CG1068" s="42"/>
      <c r="CH1068" s="35"/>
      <c r="CI1068" s="42"/>
      <c r="CJ1068" s="42"/>
      <c r="CK1068" s="43"/>
      <c r="CM1068" s="39"/>
      <c r="CN1068" s="35"/>
      <c r="CO1068" s="42"/>
    </row>
    <row r="1069" spans="1:93" ht="11.25" customHeight="1">
      <c r="A1069" s="33"/>
      <c r="B1069" s="34"/>
      <c r="F1069" s="34"/>
      <c r="H1069" s="34"/>
      <c r="I1069" s="34"/>
      <c r="J1069" s="35"/>
      <c r="K1069" s="35"/>
      <c r="L1069" s="34"/>
      <c r="M1069" s="34"/>
      <c r="N1069" s="35"/>
      <c r="O1069" s="35"/>
      <c r="P1069" s="35"/>
      <c r="Q1069" s="34"/>
      <c r="R1069" s="34"/>
      <c r="U1069" s="36"/>
      <c r="V1069" s="38"/>
      <c r="W1069" s="36"/>
      <c r="X1069" s="35"/>
      <c r="Y1069" s="34"/>
      <c r="Z1069" s="35"/>
      <c r="AA1069" s="34"/>
      <c r="AB1069" s="34"/>
      <c r="AC1069" s="34"/>
      <c r="AD1069" s="34"/>
      <c r="AE1069" s="39"/>
      <c r="AF1069" s="39"/>
      <c r="AG1069" s="39"/>
      <c r="AH1069" s="35"/>
      <c r="AI1069" s="35"/>
      <c r="AJ1069" s="35"/>
      <c r="AK1069" s="35"/>
      <c r="AL1069" s="35"/>
      <c r="AM1069" s="35"/>
      <c r="AN1069" s="38"/>
      <c r="AO1069" s="38"/>
      <c r="AP1069" s="38"/>
      <c r="AQ1069" s="36"/>
      <c r="AR1069" s="36"/>
      <c r="AS1069" s="36"/>
      <c r="AT1069" s="36"/>
      <c r="AU1069" s="36"/>
      <c r="AV1069" s="36"/>
      <c r="AW1069" s="36"/>
      <c r="AX1069" s="36"/>
      <c r="AY1069" s="36"/>
      <c r="AZ1069" s="40"/>
      <c r="BA1069" s="40"/>
      <c r="BB1069" s="40"/>
      <c r="BC1069" s="40"/>
      <c r="BD1069" s="40"/>
      <c r="BE1069" s="40"/>
      <c r="BF1069" s="36"/>
      <c r="BG1069" s="36"/>
      <c r="BH1069" s="36"/>
      <c r="BJ1069" s="41"/>
      <c r="BK1069" s="41"/>
      <c r="BL1069" s="35"/>
      <c r="BM1069" s="35"/>
      <c r="BN1069" s="35"/>
      <c r="BO1069" s="35"/>
      <c r="BP1069" s="35"/>
      <c r="BQ1069" s="35"/>
      <c r="BR1069" s="35"/>
      <c r="BS1069" s="34"/>
      <c r="BT1069" s="35"/>
      <c r="BU1069" s="35"/>
      <c r="BV1069" s="35"/>
      <c r="BW1069" s="35"/>
      <c r="BX1069" s="37"/>
      <c r="BY1069" s="40"/>
      <c r="CA1069" s="38"/>
      <c r="CB1069" s="38"/>
      <c r="CC1069" s="36"/>
      <c r="CD1069" s="36"/>
      <c r="CE1069" s="35"/>
      <c r="CF1069" s="36"/>
      <c r="CG1069" s="42"/>
      <c r="CH1069" s="35"/>
      <c r="CI1069" s="42"/>
      <c r="CJ1069" s="42"/>
      <c r="CK1069" s="43"/>
      <c r="CM1069" s="39"/>
      <c r="CN1069" s="35"/>
      <c r="CO1069" s="42"/>
    </row>
    <row r="1070" spans="1:93" ht="11.25" customHeight="1">
      <c r="A1070" s="33"/>
      <c r="B1070" s="34"/>
      <c r="F1070" s="34"/>
      <c r="H1070" s="34"/>
      <c r="I1070" s="34"/>
      <c r="J1070" s="35"/>
      <c r="K1070" s="35"/>
      <c r="L1070" s="34"/>
      <c r="M1070" s="34"/>
      <c r="N1070" s="35"/>
      <c r="O1070" s="35"/>
      <c r="P1070" s="35"/>
      <c r="Q1070" s="34"/>
      <c r="R1070" s="34"/>
      <c r="U1070" s="36"/>
      <c r="V1070" s="38"/>
      <c r="W1070" s="36"/>
      <c r="X1070" s="35"/>
      <c r="Y1070" s="34"/>
      <c r="Z1070" s="35"/>
      <c r="AA1070" s="34"/>
      <c r="AB1070" s="34"/>
      <c r="AC1070" s="34"/>
      <c r="AD1070" s="34"/>
      <c r="AE1070" s="39"/>
      <c r="AF1070" s="39"/>
      <c r="AG1070" s="39"/>
      <c r="AH1070" s="35"/>
      <c r="AI1070" s="35"/>
      <c r="AJ1070" s="35"/>
      <c r="AK1070" s="35"/>
      <c r="AL1070" s="35"/>
      <c r="AM1070" s="35"/>
      <c r="AN1070" s="38"/>
      <c r="AO1070" s="38"/>
      <c r="AP1070" s="38"/>
      <c r="AQ1070" s="36"/>
      <c r="AR1070" s="36"/>
      <c r="AS1070" s="36"/>
      <c r="AT1070" s="36"/>
      <c r="AU1070" s="36"/>
      <c r="AV1070" s="36"/>
      <c r="AW1070" s="36"/>
      <c r="AX1070" s="36"/>
      <c r="AY1070" s="36"/>
      <c r="AZ1070" s="40"/>
      <c r="BA1070" s="40"/>
      <c r="BB1070" s="40"/>
      <c r="BC1070" s="40"/>
      <c r="BD1070" s="40"/>
      <c r="BE1070" s="40"/>
      <c r="BF1070" s="36"/>
      <c r="BG1070" s="36"/>
      <c r="BH1070" s="36"/>
      <c r="BJ1070" s="41"/>
      <c r="BK1070" s="41"/>
      <c r="BL1070" s="35"/>
      <c r="BM1070" s="35"/>
      <c r="BN1070" s="35"/>
      <c r="BO1070" s="35"/>
      <c r="BP1070" s="35"/>
      <c r="BQ1070" s="35"/>
      <c r="BR1070" s="35"/>
      <c r="BS1070" s="34"/>
      <c r="BT1070" s="35"/>
      <c r="BU1070" s="35"/>
      <c r="BV1070" s="35"/>
      <c r="BW1070" s="35"/>
      <c r="BX1070" s="37"/>
      <c r="BY1070" s="40"/>
      <c r="CA1070" s="38"/>
      <c r="CB1070" s="38"/>
      <c r="CC1070" s="36"/>
      <c r="CD1070" s="36"/>
      <c r="CE1070" s="35"/>
      <c r="CF1070" s="36"/>
      <c r="CG1070" s="42"/>
      <c r="CH1070" s="35"/>
      <c r="CI1070" s="42"/>
      <c r="CJ1070" s="42"/>
      <c r="CK1070" s="43"/>
      <c r="CM1070" s="39"/>
      <c r="CN1070" s="35"/>
      <c r="CO1070" s="42"/>
    </row>
    <row r="1071" spans="1:93" ht="11.25" customHeight="1">
      <c r="A1071" s="33"/>
      <c r="B1071" s="34"/>
      <c r="F1071" s="34"/>
      <c r="H1071" s="34"/>
      <c r="I1071" s="34"/>
      <c r="J1071" s="35"/>
      <c r="K1071" s="35"/>
      <c r="L1071" s="34"/>
      <c r="M1071" s="34"/>
      <c r="N1071" s="35"/>
      <c r="O1071" s="35"/>
      <c r="P1071" s="35"/>
      <c r="Q1071" s="34"/>
      <c r="R1071" s="34"/>
      <c r="U1071" s="36"/>
      <c r="V1071" s="38"/>
      <c r="W1071" s="36"/>
      <c r="X1071" s="35"/>
      <c r="Y1071" s="34"/>
      <c r="Z1071" s="35"/>
      <c r="AA1071" s="34"/>
      <c r="AB1071" s="34"/>
      <c r="AC1071" s="34"/>
      <c r="AD1071" s="34"/>
      <c r="AE1071" s="39"/>
      <c r="AF1071" s="39"/>
      <c r="AG1071" s="39"/>
      <c r="AH1071" s="35"/>
      <c r="AI1071" s="35"/>
      <c r="AJ1071" s="35"/>
      <c r="AK1071" s="35"/>
      <c r="AL1071" s="35"/>
      <c r="AM1071" s="35"/>
      <c r="AN1071" s="38"/>
      <c r="AO1071" s="38"/>
      <c r="AP1071" s="38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40"/>
      <c r="BA1071" s="40"/>
      <c r="BB1071" s="40"/>
      <c r="BC1071" s="40"/>
      <c r="BD1071" s="40"/>
      <c r="BE1071" s="40"/>
      <c r="BF1071" s="36"/>
      <c r="BG1071" s="36"/>
      <c r="BH1071" s="36"/>
      <c r="BJ1071" s="41"/>
      <c r="BK1071" s="41"/>
      <c r="BL1071" s="35"/>
      <c r="BM1071" s="35"/>
      <c r="BN1071" s="35"/>
      <c r="BO1071" s="35"/>
      <c r="BP1071" s="35"/>
      <c r="BQ1071" s="35"/>
      <c r="BR1071" s="35"/>
      <c r="BS1071" s="34"/>
      <c r="BT1071" s="35"/>
      <c r="BU1071" s="35"/>
      <c r="BV1071" s="35"/>
      <c r="BW1071" s="35"/>
      <c r="BX1071" s="37"/>
      <c r="BY1071" s="40"/>
      <c r="CA1071" s="38"/>
      <c r="CB1071" s="38"/>
      <c r="CC1071" s="36"/>
      <c r="CD1071" s="36"/>
      <c r="CE1071" s="35"/>
      <c r="CF1071" s="36"/>
      <c r="CG1071" s="42"/>
      <c r="CH1071" s="35"/>
      <c r="CI1071" s="42"/>
      <c r="CJ1071" s="42"/>
      <c r="CK1071" s="43"/>
      <c r="CM1071" s="39"/>
      <c r="CN1071" s="35"/>
      <c r="CO1071" s="42"/>
    </row>
    <row r="1072" spans="1:93" ht="11.25" customHeight="1">
      <c r="A1072" s="33"/>
      <c r="B1072" s="34"/>
      <c r="F1072" s="34"/>
      <c r="H1072" s="34"/>
      <c r="I1072" s="34"/>
      <c r="J1072" s="35"/>
      <c r="K1072" s="35"/>
      <c r="L1072" s="34"/>
      <c r="M1072" s="34"/>
      <c r="N1072" s="35"/>
      <c r="O1072" s="35"/>
      <c r="P1072" s="35"/>
      <c r="Q1072" s="34"/>
      <c r="R1072" s="34"/>
      <c r="U1072" s="36"/>
      <c r="V1072" s="38"/>
      <c r="W1072" s="36"/>
      <c r="X1072" s="35"/>
      <c r="Y1072" s="34"/>
      <c r="Z1072" s="35"/>
      <c r="AA1072" s="34"/>
      <c r="AB1072" s="34"/>
      <c r="AC1072" s="34"/>
      <c r="AD1072" s="34"/>
      <c r="AE1072" s="39"/>
      <c r="AF1072" s="39"/>
      <c r="AG1072" s="39"/>
      <c r="AH1072" s="35"/>
      <c r="AI1072" s="35"/>
      <c r="AJ1072" s="35"/>
      <c r="AK1072" s="35"/>
      <c r="AL1072" s="35"/>
      <c r="AM1072" s="35"/>
      <c r="AN1072" s="38"/>
      <c r="AO1072" s="38"/>
      <c r="AP1072" s="38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40"/>
      <c r="BA1072" s="40"/>
      <c r="BB1072" s="40"/>
      <c r="BC1072" s="40"/>
      <c r="BD1072" s="40"/>
      <c r="BE1072" s="40"/>
      <c r="BF1072" s="36"/>
      <c r="BG1072" s="36"/>
      <c r="BH1072" s="36"/>
      <c r="BJ1072" s="41"/>
      <c r="BK1072" s="41"/>
      <c r="BL1072" s="35"/>
      <c r="BM1072" s="35"/>
      <c r="BN1072" s="35"/>
      <c r="BO1072" s="35"/>
      <c r="BP1072" s="35"/>
      <c r="BQ1072" s="35"/>
      <c r="BR1072" s="35"/>
      <c r="BS1072" s="34"/>
      <c r="BT1072" s="35"/>
      <c r="BU1072" s="35"/>
      <c r="BV1072" s="35"/>
      <c r="BW1072" s="35"/>
      <c r="BX1072" s="37"/>
      <c r="BY1072" s="40"/>
      <c r="CA1072" s="38"/>
      <c r="CB1072" s="38"/>
      <c r="CC1072" s="36"/>
      <c r="CD1072" s="36"/>
      <c r="CE1072" s="35"/>
      <c r="CF1072" s="36"/>
      <c r="CG1072" s="42"/>
      <c r="CH1072" s="35"/>
      <c r="CI1072" s="42"/>
      <c r="CJ1072" s="42"/>
      <c r="CK1072" s="43"/>
      <c r="CM1072" s="39"/>
      <c r="CN1072" s="35"/>
      <c r="CO1072" s="42"/>
    </row>
    <row r="1073" spans="1:93" ht="11.25" customHeight="1">
      <c r="A1073" s="33"/>
      <c r="B1073" s="34"/>
      <c r="F1073" s="34"/>
      <c r="H1073" s="34"/>
      <c r="I1073" s="34"/>
      <c r="J1073" s="35"/>
      <c r="K1073" s="35"/>
      <c r="L1073" s="34"/>
      <c r="M1073" s="34"/>
      <c r="N1073" s="35"/>
      <c r="O1073" s="35"/>
      <c r="P1073" s="35"/>
      <c r="Q1073" s="34"/>
      <c r="R1073" s="34"/>
      <c r="U1073" s="36"/>
      <c r="V1073" s="38"/>
      <c r="W1073" s="36"/>
      <c r="X1073" s="35"/>
      <c r="Y1073" s="34"/>
      <c r="Z1073" s="35"/>
      <c r="AA1073" s="34"/>
      <c r="AB1073" s="34"/>
      <c r="AC1073" s="34"/>
      <c r="AD1073" s="34"/>
      <c r="AE1073" s="39"/>
      <c r="AF1073" s="39"/>
      <c r="AG1073" s="39"/>
      <c r="AH1073" s="35"/>
      <c r="AI1073" s="35"/>
      <c r="AJ1073" s="35"/>
      <c r="AK1073" s="35"/>
      <c r="AL1073" s="35"/>
      <c r="AM1073" s="35"/>
      <c r="AN1073" s="38"/>
      <c r="AO1073" s="38"/>
      <c r="AP1073" s="38"/>
      <c r="AQ1073" s="36"/>
      <c r="AR1073" s="36"/>
      <c r="AS1073" s="36"/>
      <c r="AT1073" s="36"/>
      <c r="AU1073" s="36"/>
      <c r="AV1073" s="36"/>
      <c r="AW1073" s="36"/>
      <c r="AX1073" s="36"/>
      <c r="AY1073" s="36"/>
      <c r="AZ1073" s="40"/>
      <c r="BA1073" s="40"/>
      <c r="BB1073" s="40"/>
      <c r="BC1073" s="40"/>
      <c r="BD1073" s="40"/>
      <c r="BE1073" s="40"/>
      <c r="BF1073" s="36"/>
      <c r="BG1073" s="36"/>
      <c r="BH1073" s="36"/>
      <c r="BJ1073" s="41"/>
      <c r="BK1073" s="41"/>
      <c r="BL1073" s="35"/>
      <c r="BM1073" s="35"/>
      <c r="BN1073" s="35"/>
      <c r="BO1073" s="35"/>
      <c r="BP1073" s="35"/>
      <c r="BQ1073" s="35"/>
      <c r="BR1073" s="35"/>
      <c r="BS1073" s="34"/>
      <c r="BT1073" s="35"/>
      <c r="BU1073" s="35"/>
      <c r="BV1073" s="35"/>
      <c r="BW1073" s="35"/>
      <c r="BX1073" s="37"/>
      <c r="BY1073" s="40"/>
      <c r="CA1073" s="38"/>
      <c r="CB1073" s="38"/>
      <c r="CC1073" s="36"/>
      <c r="CD1073" s="36"/>
      <c r="CE1073" s="35"/>
      <c r="CF1073" s="36"/>
      <c r="CG1073" s="42"/>
      <c r="CH1073" s="35"/>
      <c r="CI1073" s="42"/>
      <c r="CJ1073" s="42"/>
      <c r="CK1073" s="43"/>
      <c r="CM1073" s="39"/>
      <c r="CN1073" s="35"/>
      <c r="CO1073" s="42"/>
    </row>
    <row r="1074" spans="1:93" ht="11.25" customHeight="1">
      <c r="A1074" s="33"/>
      <c r="B1074" s="34"/>
      <c r="F1074" s="34"/>
      <c r="H1074" s="34"/>
      <c r="I1074" s="34"/>
      <c r="J1074" s="35"/>
      <c r="K1074" s="35"/>
      <c r="L1074" s="34"/>
      <c r="M1074" s="34"/>
      <c r="N1074" s="35"/>
      <c r="O1074" s="35"/>
      <c r="P1074" s="35"/>
      <c r="Q1074" s="34"/>
      <c r="R1074" s="34"/>
      <c r="U1074" s="36"/>
      <c r="V1074" s="38"/>
      <c r="W1074" s="36"/>
      <c r="X1074" s="35"/>
      <c r="Y1074" s="34"/>
      <c r="Z1074" s="35"/>
      <c r="AA1074" s="34"/>
      <c r="AB1074" s="34"/>
      <c r="AC1074" s="34"/>
      <c r="AD1074" s="34"/>
      <c r="AE1074" s="39"/>
      <c r="AF1074" s="39"/>
      <c r="AG1074" s="39"/>
      <c r="AH1074" s="35"/>
      <c r="AI1074" s="35"/>
      <c r="AJ1074" s="35"/>
      <c r="AK1074" s="35"/>
      <c r="AL1074" s="35"/>
      <c r="AM1074" s="35"/>
      <c r="AN1074" s="38"/>
      <c r="AO1074" s="38"/>
      <c r="AP1074" s="38"/>
      <c r="AQ1074" s="36"/>
      <c r="AR1074" s="36"/>
      <c r="AS1074" s="36"/>
      <c r="AT1074" s="36"/>
      <c r="AU1074" s="36"/>
      <c r="AV1074" s="36"/>
      <c r="AW1074" s="36"/>
      <c r="AX1074" s="36"/>
      <c r="AY1074" s="36"/>
      <c r="AZ1074" s="40"/>
      <c r="BA1074" s="40"/>
      <c r="BB1074" s="40"/>
      <c r="BC1074" s="40"/>
      <c r="BD1074" s="40"/>
      <c r="BE1074" s="40"/>
      <c r="BF1074" s="36"/>
      <c r="BG1074" s="36"/>
      <c r="BH1074" s="36"/>
      <c r="BJ1074" s="41"/>
      <c r="BK1074" s="41"/>
      <c r="BL1074" s="35"/>
      <c r="BM1074" s="35"/>
      <c r="BN1074" s="35"/>
      <c r="BO1074" s="35"/>
      <c r="BP1074" s="35"/>
      <c r="BQ1074" s="35"/>
      <c r="BR1074" s="35"/>
      <c r="BS1074" s="34"/>
      <c r="BT1074" s="35"/>
      <c r="BU1074" s="35"/>
      <c r="BV1074" s="35"/>
      <c r="BW1074" s="35"/>
      <c r="BX1074" s="37"/>
      <c r="BY1074" s="40"/>
      <c r="CA1074" s="38"/>
      <c r="CB1074" s="38"/>
      <c r="CC1074" s="36"/>
      <c r="CD1074" s="36"/>
      <c r="CE1074" s="35"/>
      <c r="CF1074" s="36"/>
      <c r="CG1074" s="42"/>
      <c r="CH1074" s="35"/>
      <c r="CI1074" s="42"/>
      <c r="CJ1074" s="42"/>
      <c r="CK1074" s="43"/>
      <c r="CM1074" s="39"/>
      <c r="CN1074" s="35"/>
      <c r="CO1074" s="42"/>
    </row>
    <row r="1075" spans="1:93" ht="11.25" customHeight="1">
      <c r="A1075" s="33"/>
      <c r="B1075" s="34"/>
      <c r="F1075" s="34"/>
      <c r="H1075" s="34"/>
      <c r="I1075" s="34"/>
      <c r="J1075" s="35"/>
      <c r="K1075" s="35"/>
      <c r="L1075" s="34"/>
      <c r="M1075" s="34"/>
      <c r="N1075" s="35"/>
      <c r="O1075" s="35"/>
      <c r="P1075" s="35"/>
      <c r="Q1075" s="34"/>
      <c r="R1075" s="34"/>
      <c r="U1075" s="36"/>
      <c r="V1075" s="38"/>
      <c r="W1075" s="36"/>
      <c r="X1075" s="35"/>
      <c r="Y1075" s="34"/>
      <c r="Z1075" s="35"/>
      <c r="AA1075" s="34"/>
      <c r="AB1075" s="34"/>
      <c r="AC1075" s="34"/>
      <c r="AD1075" s="34"/>
      <c r="AE1075" s="39"/>
      <c r="AF1075" s="39"/>
      <c r="AG1075" s="39"/>
      <c r="AH1075" s="35"/>
      <c r="AI1075" s="35"/>
      <c r="AJ1075" s="35"/>
      <c r="AK1075" s="35"/>
      <c r="AL1075" s="35"/>
      <c r="AM1075" s="35"/>
      <c r="AN1075" s="38"/>
      <c r="AO1075" s="38"/>
      <c r="AP1075" s="38"/>
      <c r="AQ1075" s="36"/>
      <c r="AR1075" s="36"/>
      <c r="AS1075" s="36"/>
      <c r="AT1075" s="36"/>
      <c r="AU1075" s="36"/>
      <c r="AV1075" s="36"/>
      <c r="AW1075" s="36"/>
      <c r="AX1075" s="36"/>
      <c r="AY1075" s="36"/>
      <c r="AZ1075" s="40"/>
      <c r="BA1075" s="40"/>
      <c r="BB1075" s="40"/>
      <c r="BC1075" s="40"/>
      <c r="BD1075" s="40"/>
      <c r="BE1075" s="40"/>
      <c r="BF1075" s="36"/>
      <c r="BG1075" s="36"/>
      <c r="BH1075" s="36"/>
      <c r="BJ1075" s="41"/>
      <c r="BK1075" s="41"/>
      <c r="BL1075" s="35"/>
      <c r="BM1075" s="35"/>
      <c r="BN1075" s="35"/>
      <c r="BO1075" s="35"/>
      <c r="BP1075" s="35"/>
      <c r="BQ1075" s="35"/>
      <c r="BR1075" s="35"/>
      <c r="BS1075" s="34"/>
      <c r="BT1075" s="35"/>
      <c r="BU1075" s="35"/>
      <c r="BV1075" s="35"/>
      <c r="BW1075" s="35"/>
      <c r="BX1075" s="37"/>
      <c r="BY1075" s="40"/>
      <c r="CA1075" s="38"/>
      <c r="CB1075" s="38"/>
      <c r="CC1075" s="36"/>
      <c r="CD1075" s="36"/>
      <c r="CE1075" s="35"/>
      <c r="CF1075" s="36"/>
      <c r="CG1075" s="42"/>
      <c r="CH1075" s="35"/>
      <c r="CI1075" s="42"/>
      <c r="CJ1075" s="42"/>
      <c r="CK1075" s="43"/>
      <c r="CM1075" s="39"/>
      <c r="CN1075" s="35"/>
      <c r="CO1075" s="42"/>
    </row>
    <row r="1076" spans="1:93" ht="11.25" customHeight="1">
      <c r="A1076" s="33"/>
      <c r="B1076" s="34"/>
      <c r="F1076" s="34"/>
      <c r="H1076" s="34"/>
      <c r="I1076" s="34"/>
      <c r="J1076" s="35"/>
      <c r="K1076" s="35"/>
      <c r="L1076" s="34"/>
      <c r="M1076" s="34"/>
      <c r="N1076" s="35"/>
      <c r="O1076" s="35"/>
      <c r="P1076" s="35"/>
      <c r="Q1076" s="34"/>
      <c r="R1076" s="34"/>
      <c r="U1076" s="36"/>
      <c r="V1076" s="38"/>
      <c r="W1076" s="36"/>
      <c r="X1076" s="35"/>
      <c r="Y1076" s="34"/>
      <c r="Z1076" s="35"/>
      <c r="AA1076" s="34"/>
      <c r="AB1076" s="34"/>
      <c r="AC1076" s="34"/>
      <c r="AD1076" s="34"/>
      <c r="AE1076" s="39"/>
      <c r="AF1076" s="39"/>
      <c r="AG1076" s="39"/>
      <c r="AH1076" s="35"/>
      <c r="AI1076" s="35"/>
      <c r="AJ1076" s="35"/>
      <c r="AK1076" s="35"/>
      <c r="AL1076" s="35"/>
      <c r="AM1076" s="35"/>
      <c r="AN1076" s="38"/>
      <c r="AO1076" s="38"/>
      <c r="AP1076" s="38"/>
      <c r="AQ1076" s="36"/>
      <c r="AR1076" s="36"/>
      <c r="AS1076" s="36"/>
      <c r="AT1076" s="36"/>
      <c r="AU1076" s="36"/>
      <c r="AV1076" s="36"/>
      <c r="AW1076" s="36"/>
      <c r="AX1076" s="36"/>
      <c r="AY1076" s="36"/>
      <c r="AZ1076" s="40"/>
      <c r="BA1076" s="40"/>
      <c r="BB1076" s="40"/>
      <c r="BC1076" s="40"/>
      <c r="BD1076" s="40"/>
      <c r="BE1076" s="40"/>
      <c r="BF1076" s="36"/>
      <c r="BG1076" s="36"/>
      <c r="BH1076" s="36"/>
      <c r="BJ1076" s="41"/>
      <c r="BK1076" s="41"/>
      <c r="BL1076" s="35"/>
      <c r="BM1076" s="35"/>
      <c r="BN1076" s="35"/>
      <c r="BO1076" s="35"/>
      <c r="BP1076" s="35"/>
      <c r="BQ1076" s="35"/>
      <c r="BR1076" s="35"/>
      <c r="BS1076" s="34"/>
      <c r="BT1076" s="35"/>
      <c r="BU1076" s="35"/>
      <c r="BV1076" s="35"/>
      <c r="BW1076" s="35"/>
      <c r="BX1076" s="37"/>
      <c r="BY1076" s="40"/>
      <c r="CA1076" s="38"/>
      <c r="CB1076" s="38"/>
      <c r="CC1076" s="36"/>
      <c r="CD1076" s="36"/>
      <c r="CE1076" s="35"/>
      <c r="CF1076" s="36"/>
      <c r="CG1076" s="42"/>
      <c r="CH1076" s="35"/>
      <c r="CI1076" s="42"/>
      <c r="CJ1076" s="42"/>
      <c r="CK1076" s="43"/>
      <c r="CM1076" s="39"/>
      <c r="CN1076" s="35"/>
      <c r="CO1076" s="42"/>
    </row>
    <row r="1077" spans="1:93" ht="11.25" customHeight="1">
      <c r="A1077" s="33"/>
      <c r="B1077" s="34"/>
      <c r="F1077" s="34"/>
      <c r="H1077" s="34"/>
      <c r="I1077" s="34"/>
      <c r="J1077" s="35"/>
      <c r="K1077" s="35"/>
      <c r="L1077" s="34"/>
      <c r="M1077" s="34"/>
      <c r="N1077" s="35"/>
      <c r="O1077" s="35"/>
      <c r="P1077" s="35"/>
      <c r="Q1077" s="34"/>
      <c r="R1077" s="34"/>
      <c r="U1077" s="36"/>
      <c r="V1077" s="38"/>
      <c r="W1077" s="36"/>
      <c r="X1077" s="35"/>
      <c r="Y1077" s="34"/>
      <c r="Z1077" s="35"/>
      <c r="AA1077" s="34"/>
      <c r="AB1077" s="34"/>
      <c r="AC1077" s="34"/>
      <c r="AD1077" s="34"/>
      <c r="AE1077" s="39"/>
      <c r="AF1077" s="39"/>
      <c r="AG1077" s="39"/>
      <c r="AH1077" s="35"/>
      <c r="AI1077" s="35"/>
      <c r="AJ1077" s="35"/>
      <c r="AK1077" s="35"/>
      <c r="AL1077" s="35"/>
      <c r="AM1077" s="35"/>
      <c r="AN1077" s="38"/>
      <c r="AO1077" s="38"/>
      <c r="AP1077" s="38"/>
      <c r="AQ1077" s="36"/>
      <c r="AR1077" s="36"/>
      <c r="AS1077" s="36"/>
      <c r="AT1077" s="36"/>
      <c r="AU1077" s="36"/>
      <c r="AV1077" s="36"/>
      <c r="AW1077" s="36"/>
      <c r="AX1077" s="36"/>
      <c r="AY1077" s="36"/>
      <c r="AZ1077" s="40"/>
      <c r="BA1077" s="40"/>
      <c r="BB1077" s="40"/>
      <c r="BC1077" s="40"/>
      <c r="BD1077" s="40"/>
      <c r="BE1077" s="40"/>
      <c r="BF1077" s="36"/>
      <c r="BG1077" s="36"/>
      <c r="BH1077" s="36"/>
      <c r="BJ1077" s="41"/>
      <c r="BK1077" s="41"/>
      <c r="BL1077" s="35"/>
      <c r="BM1077" s="35"/>
      <c r="BN1077" s="35"/>
      <c r="BO1077" s="35"/>
      <c r="BP1077" s="35"/>
      <c r="BQ1077" s="35"/>
      <c r="BR1077" s="35"/>
      <c r="BS1077" s="34"/>
      <c r="BT1077" s="35"/>
      <c r="BU1077" s="35"/>
      <c r="BV1077" s="35"/>
      <c r="BW1077" s="35"/>
      <c r="BX1077" s="37"/>
      <c r="BY1077" s="40"/>
      <c r="CA1077" s="38"/>
      <c r="CB1077" s="38"/>
      <c r="CC1077" s="36"/>
      <c r="CD1077" s="36"/>
      <c r="CE1077" s="35"/>
      <c r="CF1077" s="36"/>
      <c r="CG1077" s="42"/>
      <c r="CH1077" s="35"/>
      <c r="CI1077" s="42"/>
      <c r="CJ1077" s="42"/>
      <c r="CK1077" s="43"/>
      <c r="CM1077" s="39"/>
      <c r="CN1077" s="35"/>
      <c r="CO1077" s="42"/>
    </row>
    <row r="1078" spans="1:93" ht="11.25" customHeight="1">
      <c r="A1078" s="33"/>
      <c r="B1078" s="34"/>
      <c r="F1078" s="34"/>
      <c r="H1078" s="34"/>
      <c r="I1078" s="34"/>
      <c r="J1078" s="35"/>
      <c r="K1078" s="35"/>
      <c r="L1078" s="34"/>
      <c r="M1078" s="34"/>
      <c r="N1078" s="35"/>
      <c r="O1078" s="35"/>
      <c r="P1078" s="35"/>
      <c r="Q1078" s="34"/>
      <c r="R1078" s="34"/>
      <c r="U1078" s="36"/>
      <c r="V1078" s="38"/>
      <c r="W1078" s="36"/>
      <c r="X1078" s="35"/>
      <c r="Y1078" s="34"/>
      <c r="Z1078" s="35"/>
      <c r="AA1078" s="34"/>
      <c r="AB1078" s="34"/>
      <c r="AC1078" s="34"/>
      <c r="AD1078" s="34"/>
      <c r="AE1078" s="39"/>
      <c r="AF1078" s="39"/>
      <c r="AG1078" s="39"/>
      <c r="AH1078" s="35"/>
      <c r="AI1078" s="35"/>
      <c r="AJ1078" s="35"/>
      <c r="AK1078" s="35"/>
      <c r="AL1078" s="35"/>
      <c r="AM1078" s="35"/>
      <c r="AN1078" s="38"/>
      <c r="AO1078" s="38"/>
      <c r="AP1078" s="38"/>
      <c r="AQ1078" s="36"/>
      <c r="AR1078" s="36"/>
      <c r="AS1078" s="36"/>
      <c r="AT1078" s="36"/>
      <c r="AU1078" s="36"/>
      <c r="AV1078" s="36"/>
      <c r="AW1078" s="36"/>
      <c r="AX1078" s="36"/>
      <c r="AY1078" s="36"/>
      <c r="AZ1078" s="40"/>
      <c r="BA1078" s="40"/>
      <c r="BB1078" s="40"/>
      <c r="BC1078" s="40"/>
      <c r="BD1078" s="40"/>
      <c r="BE1078" s="40"/>
      <c r="BF1078" s="36"/>
      <c r="BG1078" s="36"/>
      <c r="BH1078" s="36"/>
      <c r="BJ1078" s="41"/>
      <c r="BK1078" s="41"/>
      <c r="BL1078" s="35"/>
      <c r="BM1078" s="35"/>
      <c r="BN1078" s="35"/>
      <c r="BO1078" s="35"/>
      <c r="BP1078" s="35"/>
      <c r="BQ1078" s="35"/>
      <c r="BR1078" s="35"/>
      <c r="BS1078" s="34"/>
      <c r="BT1078" s="35"/>
      <c r="BU1078" s="35"/>
      <c r="BV1078" s="35"/>
      <c r="BW1078" s="35"/>
      <c r="BX1078" s="37"/>
      <c r="BY1078" s="40"/>
      <c r="CA1078" s="38"/>
      <c r="CB1078" s="38"/>
      <c r="CC1078" s="36"/>
      <c r="CD1078" s="36"/>
      <c r="CE1078" s="35"/>
      <c r="CF1078" s="36"/>
      <c r="CG1078" s="42"/>
      <c r="CH1078" s="35"/>
      <c r="CI1078" s="42"/>
      <c r="CJ1078" s="42"/>
      <c r="CK1078" s="43"/>
      <c r="CM1078" s="39"/>
      <c r="CN1078" s="35"/>
      <c r="CO1078" s="42"/>
    </row>
    <row r="1079" spans="1:93" ht="11.25" customHeight="1">
      <c r="A1079" s="33"/>
      <c r="B1079" s="34"/>
      <c r="F1079" s="34"/>
      <c r="H1079" s="34"/>
      <c r="I1079" s="34"/>
      <c r="J1079" s="35"/>
      <c r="K1079" s="35"/>
      <c r="L1079" s="34"/>
      <c r="M1079" s="34"/>
      <c r="N1079" s="35"/>
      <c r="O1079" s="35"/>
      <c r="P1079" s="35"/>
      <c r="Q1079" s="34"/>
      <c r="R1079" s="34"/>
      <c r="U1079" s="36"/>
      <c r="V1079" s="38"/>
      <c r="W1079" s="36"/>
      <c r="X1079" s="35"/>
      <c r="Y1079" s="34"/>
      <c r="Z1079" s="35"/>
      <c r="AA1079" s="34"/>
      <c r="AB1079" s="34"/>
      <c r="AC1079" s="34"/>
      <c r="AD1079" s="34"/>
      <c r="AE1079" s="39"/>
      <c r="AF1079" s="39"/>
      <c r="AG1079" s="39"/>
      <c r="AH1079" s="35"/>
      <c r="AI1079" s="35"/>
      <c r="AJ1079" s="35"/>
      <c r="AK1079" s="35"/>
      <c r="AL1079" s="35"/>
      <c r="AM1079" s="35"/>
      <c r="AN1079" s="38"/>
      <c r="AO1079" s="38"/>
      <c r="AP1079" s="38"/>
      <c r="AQ1079" s="36"/>
      <c r="AR1079" s="36"/>
      <c r="AS1079" s="36"/>
      <c r="AT1079" s="36"/>
      <c r="AU1079" s="36"/>
      <c r="AV1079" s="36"/>
      <c r="AW1079" s="36"/>
      <c r="AX1079" s="36"/>
      <c r="AY1079" s="36"/>
      <c r="AZ1079" s="40"/>
      <c r="BA1079" s="40"/>
      <c r="BB1079" s="40"/>
      <c r="BC1079" s="40"/>
      <c r="BD1079" s="40"/>
      <c r="BE1079" s="40"/>
      <c r="BF1079" s="36"/>
      <c r="BG1079" s="36"/>
      <c r="BH1079" s="36"/>
      <c r="BJ1079" s="41"/>
      <c r="BK1079" s="41"/>
      <c r="BL1079" s="35"/>
      <c r="BM1079" s="35"/>
      <c r="BN1079" s="35"/>
      <c r="BO1079" s="35"/>
      <c r="BP1079" s="35"/>
      <c r="BQ1079" s="35"/>
      <c r="BR1079" s="35"/>
      <c r="BS1079" s="34"/>
      <c r="BT1079" s="35"/>
      <c r="BU1079" s="35"/>
      <c r="BV1079" s="35"/>
      <c r="BW1079" s="35"/>
      <c r="BX1079" s="37"/>
      <c r="BY1079" s="40"/>
      <c r="CA1079" s="38"/>
      <c r="CB1079" s="38"/>
      <c r="CC1079" s="36"/>
      <c r="CD1079" s="36"/>
      <c r="CE1079" s="35"/>
      <c r="CF1079" s="36"/>
      <c r="CG1079" s="42"/>
      <c r="CH1079" s="35"/>
      <c r="CI1079" s="42"/>
      <c r="CJ1079" s="42"/>
      <c r="CK1079" s="43"/>
      <c r="CM1079" s="39"/>
      <c r="CN1079" s="35"/>
      <c r="CO1079" s="42"/>
    </row>
    <row r="1080" spans="1:93" ht="11.25" customHeight="1">
      <c r="A1080" s="33"/>
      <c r="B1080" s="34"/>
      <c r="F1080" s="34"/>
      <c r="H1080" s="34"/>
      <c r="I1080" s="34"/>
      <c r="J1080" s="35"/>
      <c r="K1080" s="35"/>
      <c r="L1080" s="34"/>
      <c r="M1080" s="34"/>
      <c r="N1080" s="35"/>
      <c r="O1080" s="35"/>
      <c r="P1080" s="35"/>
      <c r="Q1080" s="34"/>
      <c r="R1080" s="34"/>
      <c r="U1080" s="36"/>
      <c r="V1080" s="38"/>
      <c r="W1080" s="36"/>
      <c r="X1080" s="35"/>
      <c r="Y1080" s="34"/>
      <c r="Z1080" s="35"/>
      <c r="AA1080" s="34"/>
      <c r="AB1080" s="34"/>
      <c r="AC1080" s="34"/>
      <c r="AD1080" s="34"/>
      <c r="AE1080" s="39"/>
      <c r="AF1080" s="39"/>
      <c r="AG1080" s="39"/>
      <c r="AH1080" s="35"/>
      <c r="AI1080" s="35"/>
      <c r="AJ1080" s="35"/>
      <c r="AK1080" s="35"/>
      <c r="AL1080" s="35"/>
      <c r="AM1080" s="35"/>
      <c r="AN1080" s="38"/>
      <c r="AO1080" s="38"/>
      <c r="AP1080" s="38"/>
      <c r="AQ1080" s="36"/>
      <c r="AR1080" s="36"/>
      <c r="AS1080" s="36"/>
      <c r="AT1080" s="36"/>
      <c r="AU1080" s="36"/>
      <c r="AV1080" s="36"/>
      <c r="AW1080" s="36"/>
      <c r="AX1080" s="36"/>
      <c r="AY1080" s="36"/>
      <c r="AZ1080" s="40"/>
      <c r="BA1080" s="40"/>
      <c r="BB1080" s="40"/>
      <c r="BC1080" s="40"/>
      <c r="BD1080" s="40"/>
      <c r="BE1080" s="40"/>
      <c r="BF1080" s="36"/>
      <c r="BG1080" s="36"/>
      <c r="BH1080" s="36"/>
      <c r="BJ1080" s="41"/>
      <c r="BK1080" s="41"/>
      <c r="BL1080" s="35"/>
      <c r="BM1080" s="35"/>
      <c r="BN1080" s="35"/>
      <c r="BO1080" s="35"/>
      <c r="BP1080" s="35"/>
      <c r="BQ1080" s="35"/>
      <c r="BR1080" s="35"/>
      <c r="BS1080" s="34"/>
      <c r="BT1080" s="35"/>
      <c r="BU1080" s="35"/>
      <c r="BV1080" s="35"/>
      <c r="BW1080" s="35"/>
      <c r="BX1080" s="37"/>
      <c r="BY1080" s="40"/>
      <c r="CA1080" s="38"/>
      <c r="CB1080" s="38"/>
      <c r="CC1080" s="36"/>
      <c r="CD1080" s="36"/>
      <c r="CE1080" s="35"/>
      <c r="CF1080" s="36"/>
      <c r="CG1080" s="42"/>
      <c r="CH1080" s="35"/>
      <c r="CI1080" s="42"/>
      <c r="CJ1080" s="42"/>
      <c r="CK1080" s="43"/>
      <c r="CM1080" s="39"/>
      <c r="CN1080" s="35"/>
      <c r="CO1080" s="42"/>
    </row>
    <row r="1081" spans="1:93" ht="11.25" customHeight="1">
      <c r="A1081" s="33"/>
      <c r="B1081" s="34"/>
      <c r="F1081" s="34"/>
      <c r="H1081" s="34"/>
      <c r="I1081" s="34"/>
      <c r="J1081" s="35"/>
      <c r="K1081" s="35"/>
      <c r="L1081" s="34"/>
      <c r="M1081" s="34"/>
      <c r="N1081" s="35"/>
      <c r="O1081" s="35"/>
      <c r="P1081" s="35"/>
      <c r="Q1081" s="34"/>
      <c r="R1081" s="34"/>
      <c r="U1081" s="36"/>
      <c r="V1081" s="38"/>
      <c r="W1081" s="36"/>
      <c r="X1081" s="35"/>
      <c r="Y1081" s="34"/>
      <c r="Z1081" s="35"/>
      <c r="AA1081" s="34"/>
      <c r="AB1081" s="34"/>
      <c r="AC1081" s="34"/>
      <c r="AD1081" s="34"/>
      <c r="AE1081" s="39"/>
      <c r="AF1081" s="39"/>
      <c r="AG1081" s="39"/>
      <c r="AH1081" s="35"/>
      <c r="AI1081" s="35"/>
      <c r="AJ1081" s="35"/>
      <c r="AK1081" s="35"/>
      <c r="AL1081" s="35"/>
      <c r="AM1081" s="35"/>
      <c r="AN1081" s="38"/>
      <c r="AO1081" s="38"/>
      <c r="AP1081" s="38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40"/>
      <c r="BA1081" s="40"/>
      <c r="BB1081" s="40"/>
      <c r="BC1081" s="40"/>
      <c r="BD1081" s="40"/>
      <c r="BE1081" s="40"/>
      <c r="BF1081" s="36"/>
      <c r="BG1081" s="36"/>
      <c r="BH1081" s="36"/>
      <c r="BJ1081" s="41"/>
      <c r="BK1081" s="41"/>
      <c r="BL1081" s="35"/>
      <c r="BM1081" s="35"/>
      <c r="BN1081" s="35"/>
      <c r="BO1081" s="35"/>
      <c r="BP1081" s="35"/>
      <c r="BQ1081" s="35"/>
      <c r="BR1081" s="35"/>
      <c r="BS1081" s="34"/>
      <c r="BT1081" s="35"/>
      <c r="BU1081" s="35"/>
      <c r="BV1081" s="35"/>
      <c r="BW1081" s="35"/>
      <c r="BX1081" s="37"/>
      <c r="BY1081" s="40"/>
      <c r="CA1081" s="38"/>
      <c r="CB1081" s="38"/>
      <c r="CC1081" s="36"/>
      <c r="CD1081" s="36"/>
      <c r="CE1081" s="35"/>
      <c r="CF1081" s="36"/>
      <c r="CG1081" s="42"/>
      <c r="CH1081" s="35"/>
      <c r="CI1081" s="42"/>
      <c r="CJ1081" s="42"/>
      <c r="CK1081" s="43"/>
      <c r="CM1081" s="39"/>
      <c r="CN1081" s="35"/>
      <c r="CO1081" s="42"/>
    </row>
    <row r="1082" spans="1:93" ht="11.25" customHeight="1">
      <c r="A1082" s="33"/>
      <c r="B1082" s="34"/>
      <c r="F1082" s="34"/>
      <c r="H1082" s="34"/>
      <c r="I1082" s="34"/>
      <c r="J1082" s="35"/>
      <c r="K1082" s="35"/>
      <c r="L1082" s="34"/>
      <c r="M1082" s="34"/>
      <c r="N1082" s="35"/>
      <c r="O1082" s="35"/>
      <c r="P1082" s="35"/>
      <c r="Q1082" s="34"/>
      <c r="R1082" s="34"/>
      <c r="U1082" s="36"/>
      <c r="V1082" s="38"/>
      <c r="W1082" s="36"/>
      <c r="X1082" s="35"/>
      <c r="Y1082" s="34"/>
      <c r="Z1082" s="35"/>
      <c r="AA1082" s="34"/>
      <c r="AB1082" s="34"/>
      <c r="AC1082" s="34"/>
      <c r="AD1082" s="34"/>
      <c r="AE1082" s="39"/>
      <c r="AF1082" s="39"/>
      <c r="AG1082" s="39"/>
      <c r="AH1082" s="35"/>
      <c r="AI1082" s="35"/>
      <c r="AJ1082" s="35"/>
      <c r="AK1082" s="35"/>
      <c r="AL1082" s="35"/>
      <c r="AM1082" s="35"/>
      <c r="AN1082" s="38"/>
      <c r="AO1082" s="38"/>
      <c r="AP1082" s="38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40"/>
      <c r="BA1082" s="40"/>
      <c r="BB1082" s="40"/>
      <c r="BC1082" s="40"/>
      <c r="BD1082" s="40"/>
      <c r="BE1082" s="40"/>
      <c r="BF1082" s="36"/>
      <c r="BG1082" s="36"/>
      <c r="BH1082" s="36"/>
      <c r="BJ1082" s="41"/>
      <c r="BK1082" s="41"/>
      <c r="BL1082" s="35"/>
      <c r="BM1082" s="35"/>
      <c r="BN1082" s="35"/>
      <c r="BO1082" s="35"/>
      <c r="BP1082" s="35"/>
      <c r="BQ1082" s="35"/>
      <c r="BR1082" s="35"/>
      <c r="BS1082" s="34"/>
      <c r="BT1082" s="35"/>
      <c r="BU1082" s="35"/>
      <c r="BV1082" s="35"/>
      <c r="BW1082" s="35"/>
      <c r="BX1082" s="37"/>
      <c r="BY1082" s="40"/>
      <c r="CA1082" s="38"/>
      <c r="CB1082" s="38"/>
      <c r="CC1082" s="36"/>
      <c r="CD1082" s="36"/>
      <c r="CE1082" s="35"/>
      <c r="CF1082" s="36"/>
      <c r="CG1082" s="42"/>
      <c r="CH1082" s="35"/>
      <c r="CI1082" s="42"/>
      <c r="CJ1082" s="42"/>
      <c r="CK1082" s="43"/>
      <c r="CM1082" s="39"/>
      <c r="CN1082" s="35"/>
      <c r="CO1082" s="42"/>
    </row>
    <row r="1083" spans="1:93" ht="11.25" customHeight="1">
      <c r="A1083" s="33"/>
      <c r="B1083" s="34"/>
      <c r="F1083" s="34"/>
      <c r="H1083" s="34"/>
      <c r="I1083" s="34"/>
      <c r="J1083" s="35"/>
      <c r="K1083" s="35"/>
      <c r="L1083" s="34"/>
      <c r="M1083" s="34"/>
      <c r="N1083" s="35"/>
      <c r="O1083" s="35"/>
      <c r="P1083" s="35"/>
      <c r="Q1083" s="34"/>
      <c r="R1083" s="34"/>
      <c r="U1083" s="36"/>
      <c r="V1083" s="38"/>
      <c r="W1083" s="36"/>
      <c r="X1083" s="35"/>
      <c r="Y1083" s="34"/>
      <c r="Z1083" s="35"/>
      <c r="AA1083" s="34"/>
      <c r="AB1083" s="34"/>
      <c r="AC1083" s="34"/>
      <c r="AD1083" s="34"/>
      <c r="AE1083" s="39"/>
      <c r="AF1083" s="39"/>
      <c r="AG1083" s="39"/>
      <c r="AH1083" s="35"/>
      <c r="AI1083" s="35"/>
      <c r="AJ1083" s="35"/>
      <c r="AK1083" s="35"/>
      <c r="AL1083" s="35"/>
      <c r="AM1083" s="35"/>
      <c r="AN1083" s="38"/>
      <c r="AO1083" s="38"/>
      <c r="AP1083" s="38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40"/>
      <c r="BA1083" s="40"/>
      <c r="BB1083" s="40"/>
      <c r="BC1083" s="40"/>
      <c r="BD1083" s="40"/>
      <c r="BE1083" s="40"/>
      <c r="BF1083" s="36"/>
      <c r="BG1083" s="36"/>
      <c r="BH1083" s="36"/>
      <c r="BJ1083" s="41"/>
      <c r="BK1083" s="41"/>
      <c r="BL1083" s="35"/>
      <c r="BM1083" s="35"/>
      <c r="BN1083" s="35"/>
      <c r="BO1083" s="35"/>
      <c r="BP1083" s="35"/>
      <c r="BQ1083" s="35"/>
      <c r="BR1083" s="35"/>
      <c r="BS1083" s="34"/>
      <c r="BT1083" s="35"/>
      <c r="BU1083" s="35"/>
      <c r="BV1083" s="35"/>
      <c r="BW1083" s="35"/>
      <c r="BX1083" s="37"/>
      <c r="BY1083" s="40"/>
      <c r="CA1083" s="38"/>
      <c r="CB1083" s="38"/>
      <c r="CC1083" s="36"/>
      <c r="CD1083" s="36"/>
      <c r="CE1083" s="35"/>
      <c r="CF1083" s="36"/>
      <c r="CG1083" s="42"/>
      <c r="CH1083" s="35"/>
      <c r="CI1083" s="42"/>
      <c r="CJ1083" s="42"/>
      <c r="CK1083" s="43"/>
      <c r="CM1083" s="39"/>
      <c r="CN1083" s="35"/>
      <c r="CO1083" s="42"/>
    </row>
    <row r="1084" spans="1:93" ht="11.25" customHeight="1">
      <c r="A1084" s="33"/>
      <c r="B1084" s="34"/>
      <c r="F1084" s="34"/>
      <c r="H1084" s="34"/>
      <c r="I1084" s="34"/>
      <c r="J1084" s="35"/>
      <c r="K1084" s="35"/>
      <c r="L1084" s="34"/>
      <c r="M1084" s="34"/>
      <c r="N1084" s="35"/>
      <c r="O1084" s="35"/>
      <c r="P1084" s="35"/>
      <c r="Q1084" s="34"/>
      <c r="R1084" s="34"/>
      <c r="U1084" s="36"/>
      <c r="V1084" s="38"/>
      <c r="W1084" s="36"/>
      <c r="X1084" s="35"/>
      <c r="Y1084" s="34"/>
      <c r="Z1084" s="35"/>
      <c r="AA1084" s="34"/>
      <c r="AB1084" s="34"/>
      <c r="AC1084" s="34"/>
      <c r="AD1084" s="34"/>
      <c r="AE1084" s="39"/>
      <c r="AF1084" s="39"/>
      <c r="AG1084" s="39"/>
      <c r="AH1084" s="35"/>
      <c r="AI1084" s="35"/>
      <c r="AJ1084" s="35"/>
      <c r="AK1084" s="35"/>
      <c r="AL1084" s="35"/>
      <c r="AM1084" s="35"/>
      <c r="AN1084" s="38"/>
      <c r="AO1084" s="38"/>
      <c r="AP1084" s="38"/>
      <c r="AQ1084" s="36"/>
      <c r="AR1084" s="36"/>
      <c r="AS1084" s="36"/>
      <c r="AT1084" s="36"/>
      <c r="AU1084" s="36"/>
      <c r="AV1084" s="36"/>
      <c r="AW1084" s="36"/>
      <c r="AX1084" s="36"/>
      <c r="AY1084" s="36"/>
      <c r="AZ1084" s="40"/>
      <c r="BA1084" s="40"/>
      <c r="BB1084" s="40"/>
      <c r="BC1084" s="40"/>
      <c r="BD1084" s="40"/>
      <c r="BE1084" s="40"/>
      <c r="BF1084" s="36"/>
      <c r="BG1084" s="36"/>
      <c r="BH1084" s="36"/>
      <c r="BJ1084" s="41"/>
      <c r="BK1084" s="41"/>
      <c r="BL1084" s="35"/>
      <c r="BM1084" s="35"/>
      <c r="BN1084" s="35"/>
      <c r="BO1084" s="35"/>
      <c r="BP1084" s="35"/>
      <c r="BQ1084" s="35"/>
      <c r="BR1084" s="35"/>
      <c r="BS1084" s="34"/>
      <c r="BT1084" s="35"/>
      <c r="BU1084" s="35"/>
      <c r="BV1084" s="35"/>
      <c r="BW1084" s="35"/>
      <c r="BX1084" s="37"/>
      <c r="BY1084" s="40"/>
      <c r="CA1084" s="38"/>
      <c r="CB1084" s="38"/>
      <c r="CC1084" s="36"/>
      <c r="CD1084" s="36"/>
      <c r="CE1084" s="35"/>
      <c r="CF1084" s="36"/>
      <c r="CG1084" s="42"/>
      <c r="CH1084" s="35"/>
      <c r="CI1084" s="42"/>
      <c r="CJ1084" s="42"/>
      <c r="CK1084" s="43"/>
      <c r="CM1084" s="39"/>
      <c r="CN1084" s="35"/>
      <c r="CO1084" s="42"/>
    </row>
    <row r="1085" spans="1:93" ht="11.25" customHeight="1">
      <c r="A1085" s="33"/>
      <c r="B1085" s="34"/>
      <c r="F1085" s="34"/>
      <c r="H1085" s="34"/>
      <c r="I1085" s="34"/>
      <c r="J1085" s="35"/>
      <c r="K1085" s="35"/>
      <c r="L1085" s="34"/>
      <c r="M1085" s="34"/>
      <c r="N1085" s="35"/>
      <c r="O1085" s="35"/>
      <c r="P1085" s="35"/>
      <c r="Q1085" s="34"/>
      <c r="R1085" s="34"/>
      <c r="U1085" s="36"/>
      <c r="V1085" s="38"/>
      <c r="W1085" s="36"/>
      <c r="X1085" s="35"/>
      <c r="Y1085" s="34"/>
      <c r="Z1085" s="35"/>
      <c r="AA1085" s="34"/>
      <c r="AB1085" s="34"/>
      <c r="AC1085" s="34"/>
      <c r="AD1085" s="34"/>
      <c r="AE1085" s="39"/>
      <c r="AF1085" s="39"/>
      <c r="AG1085" s="39"/>
      <c r="AH1085" s="35"/>
      <c r="AI1085" s="35"/>
      <c r="AJ1085" s="35"/>
      <c r="AK1085" s="35"/>
      <c r="AL1085" s="35"/>
      <c r="AM1085" s="35"/>
      <c r="AN1085" s="38"/>
      <c r="AO1085" s="38"/>
      <c r="AP1085" s="38"/>
      <c r="AQ1085" s="36"/>
      <c r="AR1085" s="36"/>
      <c r="AS1085" s="36"/>
      <c r="AT1085" s="36"/>
      <c r="AU1085" s="36"/>
      <c r="AV1085" s="36"/>
      <c r="AW1085" s="36"/>
      <c r="AX1085" s="36"/>
      <c r="AY1085" s="36"/>
      <c r="AZ1085" s="40"/>
      <c r="BA1085" s="40"/>
      <c r="BB1085" s="40"/>
      <c r="BC1085" s="40"/>
      <c r="BD1085" s="40"/>
      <c r="BE1085" s="40"/>
      <c r="BF1085" s="36"/>
      <c r="BG1085" s="36"/>
      <c r="BH1085" s="36"/>
      <c r="BJ1085" s="41"/>
      <c r="BK1085" s="41"/>
      <c r="BL1085" s="35"/>
      <c r="BM1085" s="35"/>
      <c r="BN1085" s="35"/>
      <c r="BO1085" s="35"/>
      <c r="BP1085" s="35"/>
      <c r="BQ1085" s="35"/>
      <c r="BR1085" s="35"/>
      <c r="BS1085" s="34"/>
      <c r="BT1085" s="35"/>
      <c r="BU1085" s="35"/>
      <c r="BV1085" s="35"/>
      <c r="BW1085" s="35"/>
      <c r="BX1085" s="37"/>
      <c r="BY1085" s="40"/>
      <c r="CA1085" s="38"/>
      <c r="CB1085" s="38"/>
      <c r="CC1085" s="36"/>
      <c r="CD1085" s="36"/>
      <c r="CE1085" s="35"/>
      <c r="CF1085" s="36"/>
      <c r="CG1085" s="42"/>
      <c r="CH1085" s="35"/>
      <c r="CI1085" s="42"/>
      <c r="CJ1085" s="42"/>
      <c r="CK1085" s="43"/>
      <c r="CM1085" s="39"/>
      <c r="CN1085" s="35"/>
      <c r="CO1085" s="42"/>
    </row>
    <row r="1086" spans="1:93" ht="11.25" customHeight="1">
      <c r="A1086" s="33"/>
      <c r="B1086" s="34"/>
      <c r="F1086" s="34"/>
      <c r="H1086" s="34"/>
      <c r="I1086" s="34"/>
      <c r="J1086" s="35"/>
      <c r="K1086" s="35"/>
      <c r="L1086" s="34"/>
      <c r="M1086" s="34"/>
      <c r="N1086" s="35"/>
      <c r="O1086" s="35"/>
      <c r="P1086" s="35"/>
      <c r="Q1086" s="34"/>
      <c r="R1086" s="34"/>
      <c r="U1086" s="36"/>
      <c r="V1086" s="38"/>
      <c r="W1086" s="36"/>
      <c r="X1086" s="35"/>
      <c r="Y1086" s="34"/>
      <c r="Z1086" s="35"/>
      <c r="AA1086" s="34"/>
      <c r="AB1086" s="34"/>
      <c r="AC1086" s="34"/>
      <c r="AD1086" s="34"/>
      <c r="AE1086" s="39"/>
      <c r="AF1086" s="39"/>
      <c r="AG1086" s="39"/>
      <c r="AH1086" s="35"/>
      <c r="AI1086" s="35"/>
      <c r="AJ1086" s="35"/>
      <c r="AK1086" s="35"/>
      <c r="AL1086" s="35"/>
      <c r="AM1086" s="35"/>
      <c r="AN1086" s="38"/>
      <c r="AO1086" s="38"/>
      <c r="AP1086" s="38"/>
      <c r="AQ1086" s="36"/>
      <c r="AR1086" s="36"/>
      <c r="AS1086" s="36"/>
      <c r="AT1086" s="36"/>
      <c r="AU1086" s="36"/>
      <c r="AV1086" s="36"/>
      <c r="AW1086" s="36"/>
      <c r="AX1086" s="36"/>
      <c r="AY1086" s="36"/>
      <c r="AZ1086" s="40"/>
      <c r="BA1086" s="40"/>
      <c r="BB1086" s="40"/>
      <c r="BC1086" s="40"/>
      <c r="BD1086" s="40"/>
      <c r="BE1086" s="40"/>
      <c r="BF1086" s="36"/>
      <c r="BG1086" s="36"/>
      <c r="BH1086" s="36"/>
      <c r="BJ1086" s="41"/>
      <c r="BK1086" s="41"/>
      <c r="BL1086" s="35"/>
      <c r="BM1086" s="35"/>
      <c r="BN1086" s="35"/>
      <c r="BO1086" s="35"/>
      <c r="BP1086" s="35"/>
      <c r="BQ1086" s="35"/>
      <c r="BR1086" s="35"/>
      <c r="BS1086" s="34"/>
      <c r="BT1086" s="35"/>
      <c r="BU1086" s="35"/>
      <c r="BV1086" s="35"/>
      <c r="BW1086" s="35"/>
      <c r="BX1086" s="37"/>
      <c r="BY1086" s="40"/>
      <c r="CA1086" s="38"/>
      <c r="CB1086" s="38"/>
      <c r="CC1086" s="36"/>
      <c r="CD1086" s="36"/>
      <c r="CE1086" s="35"/>
      <c r="CF1086" s="36"/>
      <c r="CG1086" s="42"/>
      <c r="CH1086" s="35"/>
      <c r="CI1086" s="42"/>
      <c r="CJ1086" s="42"/>
      <c r="CK1086" s="43"/>
      <c r="CM1086" s="39"/>
      <c r="CN1086" s="35"/>
      <c r="CO1086" s="42"/>
    </row>
    <row r="1087" spans="1:93" ht="11.25" customHeight="1">
      <c r="A1087" s="33"/>
      <c r="B1087" s="34"/>
      <c r="F1087" s="34"/>
      <c r="H1087" s="34"/>
      <c r="I1087" s="34"/>
      <c r="J1087" s="35"/>
      <c r="K1087" s="35"/>
      <c r="L1087" s="34"/>
      <c r="M1087" s="34"/>
      <c r="N1087" s="35"/>
      <c r="O1087" s="35"/>
      <c r="P1087" s="35"/>
      <c r="Q1087" s="34"/>
      <c r="R1087" s="34"/>
      <c r="U1087" s="36"/>
      <c r="V1087" s="38"/>
      <c r="W1087" s="36"/>
      <c r="X1087" s="35"/>
      <c r="Y1087" s="34"/>
      <c r="Z1087" s="35"/>
      <c r="AA1087" s="34"/>
      <c r="AB1087" s="34"/>
      <c r="AC1087" s="34"/>
      <c r="AD1087" s="34"/>
      <c r="AE1087" s="39"/>
      <c r="AF1087" s="39"/>
      <c r="AG1087" s="39"/>
      <c r="AH1087" s="35"/>
      <c r="AI1087" s="35"/>
      <c r="AJ1087" s="35"/>
      <c r="AK1087" s="35"/>
      <c r="AL1087" s="35"/>
      <c r="AM1087" s="35"/>
      <c r="AN1087" s="38"/>
      <c r="AO1087" s="38"/>
      <c r="AP1087" s="38"/>
      <c r="AQ1087" s="36"/>
      <c r="AR1087" s="36"/>
      <c r="AS1087" s="36"/>
      <c r="AT1087" s="36"/>
      <c r="AU1087" s="36"/>
      <c r="AV1087" s="36"/>
      <c r="AW1087" s="36"/>
      <c r="AX1087" s="36"/>
      <c r="AY1087" s="36"/>
      <c r="AZ1087" s="40"/>
      <c r="BA1087" s="40"/>
      <c r="BB1087" s="40"/>
      <c r="BC1087" s="40"/>
      <c r="BD1087" s="40"/>
      <c r="BE1087" s="40"/>
      <c r="BF1087" s="36"/>
      <c r="BG1087" s="36"/>
      <c r="BH1087" s="36"/>
      <c r="BJ1087" s="41"/>
      <c r="BK1087" s="41"/>
      <c r="BL1087" s="35"/>
      <c r="BM1087" s="35"/>
      <c r="BN1087" s="35"/>
      <c r="BO1087" s="35"/>
      <c r="BP1087" s="35"/>
      <c r="BQ1087" s="35"/>
      <c r="BR1087" s="35"/>
      <c r="BS1087" s="34"/>
      <c r="BT1087" s="35"/>
      <c r="BU1087" s="35"/>
      <c r="BV1087" s="35"/>
      <c r="BW1087" s="35"/>
      <c r="BX1087" s="37"/>
      <c r="BY1087" s="40"/>
      <c r="CA1087" s="38"/>
      <c r="CB1087" s="38"/>
      <c r="CC1087" s="36"/>
      <c r="CD1087" s="36"/>
      <c r="CE1087" s="35"/>
      <c r="CF1087" s="36"/>
      <c r="CG1087" s="42"/>
      <c r="CH1087" s="35"/>
      <c r="CI1087" s="42"/>
      <c r="CJ1087" s="42"/>
      <c r="CK1087" s="43"/>
      <c r="CM1087" s="39"/>
      <c r="CN1087" s="35"/>
      <c r="CO1087" s="42"/>
    </row>
    <row r="1088" spans="1:93" ht="11.25" customHeight="1">
      <c r="A1088" s="33"/>
      <c r="B1088" s="34"/>
      <c r="F1088" s="34"/>
      <c r="H1088" s="34"/>
      <c r="I1088" s="34"/>
      <c r="J1088" s="35"/>
      <c r="K1088" s="35"/>
      <c r="L1088" s="34"/>
      <c r="M1088" s="34"/>
      <c r="N1088" s="35"/>
      <c r="O1088" s="35"/>
      <c r="P1088" s="35"/>
      <c r="Q1088" s="34"/>
      <c r="R1088" s="34"/>
      <c r="U1088" s="36"/>
      <c r="V1088" s="38"/>
      <c r="W1088" s="36"/>
      <c r="X1088" s="35"/>
      <c r="Y1088" s="34"/>
      <c r="Z1088" s="35"/>
      <c r="AA1088" s="34"/>
      <c r="AB1088" s="34"/>
      <c r="AC1088" s="34"/>
      <c r="AD1088" s="34"/>
      <c r="AE1088" s="39"/>
      <c r="AF1088" s="39"/>
      <c r="AG1088" s="39"/>
      <c r="AH1088" s="35"/>
      <c r="AI1088" s="35"/>
      <c r="AJ1088" s="35"/>
      <c r="AK1088" s="35"/>
      <c r="AL1088" s="35"/>
      <c r="AM1088" s="35"/>
      <c r="AN1088" s="38"/>
      <c r="AO1088" s="38"/>
      <c r="AP1088" s="38"/>
      <c r="AQ1088" s="36"/>
      <c r="AR1088" s="36"/>
      <c r="AS1088" s="36"/>
      <c r="AT1088" s="36"/>
      <c r="AU1088" s="36"/>
      <c r="AV1088" s="36"/>
      <c r="AW1088" s="36"/>
      <c r="AX1088" s="36"/>
      <c r="AY1088" s="36"/>
      <c r="AZ1088" s="40"/>
      <c r="BA1088" s="40"/>
      <c r="BB1088" s="40"/>
      <c r="BC1088" s="40"/>
      <c r="BD1088" s="40"/>
      <c r="BE1088" s="40"/>
      <c r="BF1088" s="36"/>
      <c r="BG1088" s="36"/>
      <c r="BH1088" s="36"/>
      <c r="BJ1088" s="41"/>
      <c r="BK1088" s="41"/>
      <c r="BL1088" s="35"/>
      <c r="BM1088" s="35"/>
      <c r="BN1088" s="35"/>
      <c r="BO1088" s="35"/>
      <c r="BP1088" s="35"/>
      <c r="BQ1088" s="35"/>
      <c r="BR1088" s="35"/>
      <c r="BS1088" s="34"/>
      <c r="BT1088" s="35"/>
      <c r="BU1088" s="35"/>
      <c r="BV1088" s="35"/>
      <c r="BW1088" s="35"/>
      <c r="BX1088" s="37"/>
      <c r="BY1088" s="40"/>
      <c r="CA1088" s="38"/>
      <c r="CB1088" s="38"/>
      <c r="CC1088" s="36"/>
      <c r="CD1088" s="36"/>
      <c r="CE1088" s="35"/>
      <c r="CF1088" s="36"/>
      <c r="CG1088" s="42"/>
      <c r="CH1088" s="35"/>
      <c r="CI1088" s="42"/>
      <c r="CJ1088" s="42"/>
      <c r="CK1088" s="43"/>
      <c r="CM1088" s="39"/>
      <c r="CN1088" s="35"/>
      <c r="CO1088" s="42"/>
    </row>
    <row r="1089" spans="1:93" ht="11.25" customHeight="1">
      <c r="A1089" s="33"/>
      <c r="B1089" s="34"/>
      <c r="F1089" s="34"/>
      <c r="H1089" s="34"/>
      <c r="I1089" s="34"/>
      <c r="J1089" s="35"/>
      <c r="K1089" s="35"/>
      <c r="L1089" s="34"/>
      <c r="M1089" s="34"/>
      <c r="N1089" s="35"/>
      <c r="O1089" s="35"/>
      <c r="P1089" s="35"/>
      <c r="Q1089" s="34"/>
      <c r="R1089" s="34"/>
      <c r="U1089" s="36"/>
      <c r="V1089" s="38"/>
      <c r="W1089" s="36"/>
      <c r="X1089" s="35"/>
      <c r="Y1089" s="34"/>
      <c r="Z1089" s="35"/>
      <c r="AA1089" s="34"/>
      <c r="AB1089" s="34"/>
      <c r="AC1089" s="34"/>
      <c r="AD1089" s="34"/>
      <c r="AE1089" s="39"/>
      <c r="AF1089" s="39"/>
      <c r="AG1089" s="39"/>
      <c r="AH1089" s="35"/>
      <c r="AI1089" s="35"/>
      <c r="AJ1089" s="35"/>
      <c r="AK1089" s="35"/>
      <c r="AL1089" s="35"/>
      <c r="AM1089" s="35"/>
      <c r="AN1089" s="38"/>
      <c r="AO1089" s="38"/>
      <c r="AP1089" s="38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40"/>
      <c r="BA1089" s="40"/>
      <c r="BB1089" s="40"/>
      <c r="BC1089" s="40"/>
      <c r="BD1089" s="40"/>
      <c r="BE1089" s="40"/>
      <c r="BF1089" s="36"/>
      <c r="BG1089" s="36"/>
      <c r="BH1089" s="36"/>
      <c r="BJ1089" s="41"/>
      <c r="BK1089" s="41"/>
      <c r="BL1089" s="35"/>
      <c r="BM1089" s="35"/>
      <c r="BN1089" s="35"/>
      <c r="BO1089" s="35"/>
      <c r="BP1089" s="35"/>
      <c r="BQ1089" s="35"/>
      <c r="BR1089" s="35"/>
      <c r="BS1089" s="34"/>
      <c r="BT1089" s="35"/>
      <c r="BU1089" s="35"/>
      <c r="BV1089" s="35"/>
      <c r="BW1089" s="35"/>
      <c r="BX1089" s="37"/>
      <c r="BY1089" s="40"/>
      <c r="CA1089" s="38"/>
      <c r="CB1089" s="38"/>
      <c r="CC1089" s="36"/>
      <c r="CD1089" s="36"/>
      <c r="CE1089" s="35"/>
      <c r="CF1089" s="36"/>
      <c r="CG1089" s="42"/>
      <c r="CH1089" s="35"/>
      <c r="CI1089" s="42"/>
      <c r="CJ1089" s="42"/>
      <c r="CK1089" s="43"/>
      <c r="CM1089" s="39"/>
      <c r="CN1089" s="35"/>
      <c r="CO1089" s="42"/>
    </row>
    <row r="1090" spans="1:93" ht="11.25" customHeight="1">
      <c r="A1090" s="33"/>
      <c r="B1090" s="34"/>
      <c r="F1090" s="34"/>
      <c r="H1090" s="34"/>
      <c r="I1090" s="34"/>
      <c r="J1090" s="35"/>
      <c r="K1090" s="35"/>
      <c r="L1090" s="34"/>
      <c r="M1090" s="34"/>
      <c r="N1090" s="35"/>
      <c r="O1090" s="35"/>
      <c r="P1090" s="35"/>
      <c r="Q1090" s="34"/>
      <c r="R1090" s="34"/>
      <c r="U1090" s="36"/>
      <c r="V1090" s="38"/>
      <c r="W1090" s="36"/>
      <c r="X1090" s="35"/>
      <c r="Y1090" s="34"/>
      <c r="Z1090" s="35"/>
      <c r="AA1090" s="34"/>
      <c r="AB1090" s="34"/>
      <c r="AC1090" s="34"/>
      <c r="AD1090" s="34"/>
      <c r="AE1090" s="39"/>
      <c r="AF1090" s="39"/>
      <c r="AG1090" s="39"/>
      <c r="AH1090" s="35"/>
      <c r="AI1090" s="35"/>
      <c r="AJ1090" s="35"/>
      <c r="AK1090" s="35"/>
      <c r="AL1090" s="35"/>
      <c r="AM1090" s="35"/>
      <c r="AN1090" s="38"/>
      <c r="AO1090" s="38"/>
      <c r="AP1090" s="38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40"/>
      <c r="BA1090" s="40"/>
      <c r="BB1090" s="40"/>
      <c r="BC1090" s="40"/>
      <c r="BD1090" s="40"/>
      <c r="BE1090" s="40"/>
      <c r="BF1090" s="36"/>
      <c r="BG1090" s="36"/>
      <c r="BH1090" s="36"/>
      <c r="BJ1090" s="41"/>
      <c r="BK1090" s="41"/>
      <c r="BL1090" s="35"/>
      <c r="BM1090" s="35"/>
      <c r="BN1090" s="35"/>
      <c r="BO1090" s="35"/>
      <c r="BP1090" s="35"/>
      <c r="BQ1090" s="35"/>
      <c r="BR1090" s="35"/>
      <c r="BS1090" s="34"/>
      <c r="BT1090" s="35"/>
      <c r="BU1090" s="35"/>
      <c r="BV1090" s="35"/>
      <c r="BW1090" s="35"/>
      <c r="BX1090" s="37"/>
      <c r="BY1090" s="40"/>
      <c r="CA1090" s="38"/>
      <c r="CB1090" s="38"/>
      <c r="CC1090" s="36"/>
      <c r="CD1090" s="36"/>
      <c r="CE1090" s="35"/>
      <c r="CF1090" s="36"/>
      <c r="CG1090" s="42"/>
      <c r="CH1090" s="35"/>
      <c r="CI1090" s="42"/>
      <c r="CJ1090" s="42"/>
      <c r="CK1090" s="43"/>
      <c r="CM1090" s="39"/>
      <c r="CN1090" s="35"/>
      <c r="CO1090" s="42"/>
    </row>
    <row r="1091" spans="1:93" ht="11.25" customHeight="1">
      <c r="A1091" s="33"/>
      <c r="B1091" s="34"/>
      <c r="F1091" s="34"/>
      <c r="H1091" s="34"/>
      <c r="I1091" s="34"/>
      <c r="J1091" s="35"/>
      <c r="K1091" s="35"/>
      <c r="L1091" s="34"/>
      <c r="M1091" s="34"/>
      <c r="N1091" s="35"/>
      <c r="O1091" s="35"/>
      <c r="P1091" s="35"/>
      <c r="Q1091" s="34"/>
      <c r="R1091" s="34"/>
      <c r="U1091" s="36"/>
      <c r="V1091" s="38"/>
      <c r="W1091" s="36"/>
      <c r="X1091" s="35"/>
      <c r="Y1091" s="34"/>
      <c r="Z1091" s="35"/>
      <c r="AA1091" s="34"/>
      <c r="AB1091" s="34"/>
      <c r="AC1091" s="34"/>
      <c r="AD1091" s="34"/>
      <c r="AE1091" s="39"/>
      <c r="AF1091" s="39"/>
      <c r="AG1091" s="39"/>
      <c r="AH1091" s="35"/>
      <c r="AI1091" s="35"/>
      <c r="AJ1091" s="35"/>
      <c r="AK1091" s="35"/>
      <c r="AL1091" s="35"/>
      <c r="AM1091" s="35"/>
      <c r="AN1091" s="38"/>
      <c r="AO1091" s="38"/>
      <c r="AP1091" s="38"/>
      <c r="AQ1091" s="36"/>
      <c r="AR1091" s="36"/>
      <c r="AS1091" s="36"/>
      <c r="AT1091" s="36"/>
      <c r="AU1091" s="36"/>
      <c r="AV1091" s="36"/>
      <c r="AW1091" s="36"/>
      <c r="AX1091" s="36"/>
      <c r="AY1091" s="36"/>
      <c r="AZ1091" s="40"/>
      <c r="BA1091" s="40"/>
      <c r="BB1091" s="40"/>
      <c r="BC1091" s="40"/>
      <c r="BD1091" s="40"/>
      <c r="BE1091" s="40"/>
      <c r="BF1091" s="36"/>
      <c r="BG1091" s="36"/>
      <c r="BH1091" s="36"/>
      <c r="BJ1091" s="41"/>
      <c r="BK1091" s="41"/>
      <c r="BL1091" s="35"/>
      <c r="BM1091" s="35"/>
      <c r="BN1091" s="35"/>
      <c r="BO1091" s="35"/>
      <c r="BP1091" s="35"/>
      <c r="BQ1091" s="35"/>
      <c r="BR1091" s="35"/>
      <c r="BS1091" s="34"/>
      <c r="BT1091" s="35"/>
      <c r="BU1091" s="35"/>
      <c r="BV1091" s="35"/>
      <c r="BW1091" s="35"/>
      <c r="BX1091" s="37"/>
      <c r="BY1091" s="40"/>
      <c r="CA1091" s="38"/>
      <c r="CB1091" s="38"/>
      <c r="CC1091" s="36"/>
      <c r="CD1091" s="36"/>
      <c r="CE1091" s="35"/>
      <c r="CF1091" s="36"/>
      <c r="CG1091" s="42"/>
      <c r="CH1091" s="35"/>
      <c r="CI1091" s="42"/>
      <c r="CJ1091" s="42"/>
      <c r="CK1091" s="43"/>
      <c r="CM1091" s="39"/>
      <c r="CN1091" s="35"/>
      <c r="CO1091" s="42"/>
    </row>
    <row r="1092" spans="1:93" ht="11.25" customHeight="1">
      <c r="A1092" s="33"/>
      <c r="B1092" s="34"/>
      <c r="F1092" s="34"/>
      <c r="H1092" s="34"/>
      <c r="I1092" s="34"/>
      <c r="J1092" s="35"/>
      <c r="K1092" s="35"/>
      <c r="L1092" s="34"/>
      <c r="M1092" s="34"/>
      <c r="N1092" s="35"/>
      <c r="O1092" s="35"/>
      <c r="P1092" s="35"/>
      <c r="Q1092" s="34"/>
      <c r="R1092" s="34"/>
      <c r="U1092" s="36"/>
      <c r="V1092" s="38"/>
      <c r="W1092" s="36"/>
      <c r="X1092" s="35"/>
      <c r="Y1092" s="34"/>
      <c r="Z1092" s="35"/>
      <c r="AA1092" s="34"/>
      <c r="AB1092" s="34"/>
      <c r="AC1092" s="34"/>
      <c r="AD1092" s="34"/>
      <c r="AE1092" s="39"/>
      <c r="AF1092" s="39"/>
      <c r="AG1092" s="39"/>
      <c r="AH1092" s="35"/>
      <c r="AI1092" s="35"/>
      <c r="AJ1092" s="35"/>
      <c r="AK1092" s="35"/>
      <c r="AL1092" s="35"/>
      <c r="AM1092" s="35"/>
      <c r="AN1092" s="38"/>
      <c r="AO1092" s="38"/>
      <c r="AP1092" s="38"/>
      <c r="AQ1092" s="36"/>
      <c r="AR1092" s="36"/>
      <c r="AS1092" s="36"/>
      <c r="AT1092" s="36"/>
      <c r="AU1092" s="36"/>
      <c r="AV1092" s="36"/>
      <c r="AW1092" s="36"/>
      <c r="AX1092" s="36"/>
      <c r="AY1092" s="36"/>
      <c r="AZ1092" s="40"/>
      <c r="BA1092" s="40"/>
      <c r="BB1092" s="40"/>
      <c r="BC1092" s="40"/>
      <c r="BD1092" s="40"/>
      <c r="BE1092" s="40"/>
      <c r="BF1092" s="36"/>
      <c r="BG1092" s="36"/>
      <c r="BH1092" s="36"/>
      <c r="BJ1092" s="41"/>
      <c r="BK1092" s="41"/>
      <c r="BL1092" s="35"/>
      <c r="BM1092" s="35"/>
      <c r="BN1092" s="35"/>
      <c r="BO1092" s="35"/>
      <c r="BP1092" s="35"/>
      <c r="BQ1092" s="35"/>
      <c r="BR1092" s="35"/>
      <c r="BS1092" s="34"/>
      <c r="BT1092" s="35"/>
      <c r="BU1092" s="35"/>
      <c r="BV1092" s="35"/>
      <c r="BW1092" s="35"/>
      <c r="BX1092" s="37"/>
      <c r="BY1092" s="40"/>
      <c r="CA1092" s="38"/>
      <c r="CB1092" s="38"/>
      <c r="CC1092" s="36"/>
      <c r="CD1092" s="36"/>
      <c r="CE1092" s="35"/>
      <c r="CF1092" s="36"/>
      <c r="CG1092" s="42"/>
      <c r="CH1092" s="35"/>
      <c r="CI1092" s="42"/>
      <c r="CJ1092" s="42"/>
      <c r="CK1092" s="43"/>
      <c r="CM1092" s="39"/>
      <c r="CN1092" s="35"/>
      <c r="CO1092" s="42"/>
    </row>
    <row r="1093" spans="1:93" ht="11.25" customHeight="1">
      <c r="A1093" s="33"/>
      <c r="B1093" s="34"/>
      <c r="F1093" s="34"/>
      <c r="H1093" s="34"/>
      <c r="I1093" s="34"/>
      <c r="J1093" s="35"/>
      <c r="K1093" s="35"/>
      <c r="L1093" s="34"/>
      <c r="M1093" s="34"/>
      <c r="N1093" s="35"/>
      <c r="O1093" s="35"/>
      <c r="P1093" s="35"/>
      <c r="Q1093" s="34"/>
      <c r="R1093" s="34"/>
      <c r="U1093" s="36"/>
      <c r="V1093" s="38"/>
      <c r="W1093" s="36"/>
      <c r="X1093" s="35"/>
      <c r="Y1093" s="34"/>
      <c r="Z1093" s="35"/>
      <c r="AA1093" s="34"/>
      <c r="AB1093" s="34"/>
      <c r="AC1093" s="34"/>
      <c r="AD1093" s="34"/>
      <c r="AE1093" s="39"/>
      <c r="AF1093" s="39"/>
      <c r="AG1093" s="39"/>
      <c r="AH1093" s="35"/>
      <c r="AI1093" s="35"/>
      <c r="AJ1093" s="35"/>
      <c r="AK1093" s="35"/>
      <c r="AL1093" s="35"/>
      <c r="AM1093" s="35"/>
      <c r="AN1093" s="38"/>
      <c r="AO1093" s="38"/>
      <c r="AP1093" s="38"/>
      <c r="AQ1093" s="36"/>
      <c r="AR1093" s="36"/>
      <c r="AS1093" s="36"/>
      <c r="AT1093" s="36"/>
      <c r="AU1093" s="36"/>
      <c r="AV1093" s="36"/>
      <c r="AW1093" s="36"/>
      <c r="AX1093" s="36"/>
      <c r="AY1093" s="36"/>
      <c r="AZ1093" s="40"/>
      <c r="BA1093" s="40"/>
      <c r="BB1093" s="40"/>
      <c r="BC1093" s="40"/>
      <c r="BD1093" s="40"/>
      <c r="BE1093" s="40"/>
      <c r="BF1093" s="36"/>
      <c r="BG1093" s="36"/>
      <c r="BH1093" s="36"/>
      <c r="BJ1093" s="41"/>
      <c r="BK1093" s="41"/>
      <c r="BL1093" s="35"/>
      <c r="BM1093" s="35"/>
      <c r="BN1093" s="35"/>
      <c r="BO1093" s="35"/>
      <c r="BP1093" s="35"/>
      <c r="BQ1093" s="35"/>
      <c r="BR1093" s="35"/>
      <c r="BS1093" s="34"/>
      <c r="BT1093" s="35"/>
      <c r="BU1093" s="35"/>
      <c r="BV1093" s="35"/>
      <c r="BW1093" s="35"/>
      <c r="BX1093" s="37"/>
      <c r="BY1093" s="40"/>
      <c r="CA1093" s="38"/>
      <c r="CB1093" s="38"/>
      <c r="CC1093" s="36"/>
      <c r="CD1093" s="36"/>
      <c r="CE1093" s="35"/>
      <c r="CF1093" s="36"/>
      <c r="CG1093" s="42"/>
      <c r="CH1093" s="35"/>
      <c r="CI1093" s="42"/>
      <c r="CJ1093" s="42"/>
      <c r="CK1093" s="43"/>
      <c r="CM1093" s="39"/>
      <c r="CN1093" s="35"/>
      <c r="CO1093" s="42"/>
    </row>
    <row r="1094" spans="1:93" ht="11.25" customHeight="1">
      <c r="A1094" s="33"/>
      <c r="B1094" s="34"/>
      <c r="F1094" s="34"/>
      <c r="H1094" s="34"/>
      <c r="I1094" s="34"/>
      <c r="J1094" s="35"/>
      <c r="K1094" s="35"/>
      <c r="L1094" s="34"/>
      <c r="M1094" s="34"/>
      <c r="N1094" s="35"/>
      <c r="O1094" s="35"/>
      <c r="P1094" s="35"/>
      <c r="Q1094" s="34"/>
      <c r="R1094" s="34"/>
      <c r="U1094" s="36"/>
      <c r="V1094" s="38"/>
      <c r="W1094" s="36"/>
      <c r="X1094" s="35"/>
      <c r="Y1094" s="34"/>
      <c r="Z1094" s="35"/>
      <c r="AA1094" s="34"/>
      <c r="AB1094" s="34"/>
      <c r="AC1094" s="34"/>
      <c r="AD1094" s="34"/>
      <c r="AE1094" s="39"/>
      <c r="AF1094" s="39"/>
      <c r="AG1094" s="39"/>
      <c r="AH1094" s="35"/>
      <c r="AI1094" s="35"/>
      <c r="AJ1094" s="35"/>
      <c r="AK1094" s="35"/>
      <c r="AL1094" s="35"/>
      <c r="AM1094" s="35"/>
      <c r="AN1094" s="38"/>
      <c r="AO1094" s="38"/>
      <c r="AP1094" s="38"/>
      <c r="AQ1094" s="36"/>
      <c r="AR1094" s="36"/>
      <c r="AS1094" s="36"/>
      <c r="AT1094" s="36"/>
      <c r="AU1094" s="36"/>
      <c r="AV1094" s="36"/>
      <c r="AW1094" s="36"/>
      <c r="AX1094" s="36"/>
      <c r="AY1094" s="36"/>
      <c r="AZ1094" s="40"/>
      <c r="BA1094" s="40"/>
      <c r="BB1094" s="40"/>
      <c r="BC1094" s="40"/>
      <c r="BD1094" s="40"/>
      <c r="BE1094" s="40"/>
      <c r="BF1094" s="36"/>
      <c r="BG1094" s="36"/>
      <c r="BH1094" s="36"/>
      <c r="BJ1094" s="41"/>
      <c r="BK1094" s="41"/>
      <c r="BL1094" s="35"/>
      <c r="BM1094" s="35"/>
      <c r="BN1094" s="35"/>
      <c r="BO1094" s="35"/>
      <c r="BP1094" s="35"/>
      <c r="BQ1094" s="35"/>
      <c r="BR1094" s="35"/>
      <c r="BS1094" s="34"/>
      <c r="BT1094" s="35"/>
      <c r="BU1094" s="35"/>
      <c r="BV1094" s="35"/>
      <c r="BW1094" s="35"/>
      <c r="BX1094" s="37"/>
      <c r="BY1094" s="40"/>
      <c r="CA1094" s="38"/>
      <c r="CB1094" s="38"/>
      <c r="CC1094" s="36"/>
      <c r="CD1094" s="36"/>
      <c r="CE1094" s="35"/>
      <c r="CF1094" s="36"/>
      <c r="CG1094" s="42"/>
      <c r="CH1094" s="35"/>
      <c r="CI1094" s="42"/>
      <c r="CJ1094" s="42"/>
      <c r="CK1094" s="43"/>
      <c r="CM1094" s="39"/>
      <c r="CN1094" s="35"/>
      <c r="CO1094" s="42"/>
    </row>
    <row r="1095" spans="1:93" ht="11.25" customHeight="1">
      <c r="A1095" s="33"/>
      <c r="B1095" s="34"/>
      <c r="F1095" s="34"/>
      <c r="H1095" s="34"/>
      <c r="I1095" s="34"/>
      <c r="J1095" s="35"/>
      <c r="K1095" s="35"/>
      <c r="L1095" s="34"/>
      <c r="M1095" s="34"/>
      <c r="N1095" s="35"/>
      <c r="O1095" s="35"/>
      <c r="P1095" s="35"/>
      <c r="Q1095" s="34"/>
      <c r="R1095" s="34"/>
      <c r="U1095" s="36"/>
      <c r="V1095" s="38"/>
      <c r="W1095" s="36"/>
      <c r="X1095" s="35"/>
      <c r="Y1095" s="34"/>
      <c r="Z1095" s="35"/>
      <c r="AA1095" s="34"/>
      <c r="AB1095" s="34"/>
      <c r="AC1095" s="34"/>
      <c r="AD1095" s="34"/>
      <c r="AE1095" s="39"/>
      <c r="AF1095" s="39"/>
      <c r="AG1095" s="39"/>
      <c r="AH1095" s="35"/>
      <c r="AI1095" s="35"/>
      <c r="AJ1095" s="35"/>
      <c r="AK1095" s="35"/>
      <c r="AL1095" s="35"/>
      <c r="AM1095" s="35"/>
      <c r="AN1095" s="38"/>
      <c r="AO1095" s="38"/>
      <c r="AP1095" s="38"/>
      <c r="AQ1095" s="36"/>
      <c r="AR1095" s="36"/>
      <c r="AS1095" s="36"/>
      <c r="AT1095" s="36"/>
      <c r="AU1095" s="36"/>
      <c r="AV1095" s="36"/>
      <c r="AW1095" s="36"/>
      <c r="AX1095" s="36"/>
      <c r="AY1095" s="36"/>
      <c r="AZ1095" s="40"/>
      <c r="BA1095" s="40"/>
      <c r="BB1095" s="40"/>
      <c r="BC1095" s="40"/>
      <c r="BD1095" s="40"/>
      <c r="BE1095" s="40"/>
      <c r="BF1095" s="36"/>
      <c r="BG1095" s="36"/>
      <c r="BH1095" s="36"/>
      <c r="BJ1095" s="41"/>
      <c r="BK1095" s="41"/>
      <c r="BL1095" s="35"/>
      <c r="BM1095" s="35"/>
      <c r="BN1095" s="35"/>
      <c r="BO1095" s="35"/>
      <c r="BP1095" s="35"/>
      <c r="BQ1095" s="35"/>
      <c r="BR1095" s="35"/>
      <c r="BS1095" s="34"/>
      <c r="BT1095" s="35"/>
      <c r="BU1095" s="35"/>
      <c r="BV1095" s="35"/>
      <c r="BW1095" s="35"/>
      <c r="BX1095" s="37"/>
      <c r="BY1095" s="40"/>
      <c r="CA1095" s="38"/>
      <c r="CB1095" s="38"/>
      <c r="CC1095" s="36"/>
      <c r="CD1095" s="36"/>
      <c r="CE1095" s="35"/>
      <c r="CF1095" s="36"/>
      <c r="CG1095" s="42"/>
      <c r="CH1095" s="35"/>
      <c r="CI1095" s="42"/>
      <c r="CJ1095" s="42"/>
      <c r="CK1095" s="43"/>
      <c r="CM1095" s="39"/>
      <c r="CN1095" s="35"/>
      <c r="CO1095" s="42"/>
    </row>
    <row r="1096" spans="1:93" ht="11.25" customHeight="1">
      <c r="A1096" s="33"/>
      <c r="B1096" s="34"/>
      <c r="F1096" s="34"/>
      <c r="H1096" s="34"/>
      <c r="I1096" s="34"/>
      <c r="J1096" s="35"/>
      <c r="K1096" s="35"/>
      <c r="L1096" s="34"/>
      <c r="M1096" s="34"/>
      <c r="N1096" s="35"/>
      <c r="O1096" s="35"/>
      <c r="P1096" s="35"/>
      <c r="Q1096" s="34"/>
      <c r="R1096" s="34"/>
      <c r="U1096" s="36"/>
      <c r="V1096" s="38"/>
      <c r="W1096" s="36"/>
      <c r="X1096" s="35"/>
      <c r="Y1096" s="34"/>
      <c r="Z1096" s="35"/>
      <c r="AA1096" s="34"/>
      <c r="AB1096" s="34"/>
      <c r="AC1096" s="34"/>
      <c r="AD1096" s="34"/>
      <c r="AE1096" s="39"/>
      <c r="AF1096" s="39"/>
      <c r="AG1096" s="39"/>
      <c r="AH1096" s="35"/>
      <c r="AI1096" s="35"/>
      <c r="AJ1096" s="35"/>
      <c r="AK1096" s="35"/>
      <c r="AL1096" s="35"/>
      <c r="AM1096" s="35"/>
      <c r="AN1096" s="38"/>
      <c r="AO1096" s="38"/>
      <c r="AP1096" s="38"/>
      <c r="AQ1096" s="36"/>
      <c r="AR1096" s="36"/>
      <c r="AS1096" s="36"/>
      <c r="AT1096" s="36"/>
      <c r="AU1096" s="36"/>
      <c r="AV1096" s="36"/>
      <c r="AW1096" s="36"/>
      <c r="AX1096" s="36"/>
      <c r="AY1096" s="36"/>
      <c r="AZ1096" s="40"/>
      <c r="BA1096" s="40"/>
      <c r="BB1096" s="40"/>
      <c r="BC1096" s="40"/>
      <c r="BD1096" s="40"/>
      <c r="BE1096" s="40"/>
      <c r="BF1096" s="36"/>
      <c r="BG1096" s="36"/>
      <c r="BH1096" s="36"/>
      <c r="BJ1096" s="41"/>
      <c r="BK1096" s="41"/>
      <c r="BL1096" s="35"/>
      <c r="BM1096" s="35"/>
      <c r="BN1096" s="35"/>
      <c r="BO1096" s="35"/>
      <c r="BP1096" s="35"/>
      <c r="BQ1096" s="35"/>
      <c r="BR1096" s="35"/>
      <c r="BS1096" s="34"/>
      <c r="BT1096" s="35"/>
      <c r="BU1096" s="35"/>
      <c r="BV1096" s="35"/>
      <c r="BW1096" s="35"/>
      <c r="BX1096" s="37"/>
      <c r="BY1096" s="40"/>
      <c r="CA1096" s="38"/>
      <c r="CB1096" s="38"/>
      <c r="CC1096" s="36"/>
      <c r="CD1096" s="36"/>
      <c r="CE1096" s="35"/>
      <c r="CF1096" s="36"/>
      <c r="CG1096" s="42"/>
      <c r="CH1096" s="35"/>
      <c r="CI1096" s="42"/>
      <c r="CJ1096" s="42"/>
      <c r="CK1096" s="43"/>
      <c r="CM1096" s="39"/>
      <c r="CN1096" s="35"/>
      <c r="CO1096" s="42"/>
    </row>
    <row r="1097" spans="1:93" ht="11.25" customHeight="1">
      <c r="A1097" s="33"/>
      <c r="B1097" s="34"/>
      <c r="F1097" s="34"/>
      <c r="H1097" s="34"/>
      <c r="I1097" s="34"/>
      <c r="J1097" s="35"/>
      <c r="K1097" s="35"/>
      <c r="L1097" s="34"/>
      <c r="M1097" s="34"/>
      <c r="N1097" s="35"/>
      <c r="O1097" s="35"/>
      <c r="P1097" s="35"/>
      <c r="Q1097" s="34"/>
      <c r="R1097" s="34"/>
      <c r="U1097" s="36"/>
      <c r="V1097" s="38"/>
      <c r="W1097" s="36"/>
      <c r="X1097" s="35"/>
      <c r="Y1097" s="34"/>
      <c r="Z1097" s="35"/>
      <c r="AA1097" s="34"/>
      <c r="AB1097" s="34"/>
      <c r="AC1097" s="34"/>
      <c r="AD1097" s="34"/>
      <c r="AE1097" s="39"/>
      <c r="AF1097" s="39"/>
      <c r="AG1097" s="39"/>
      <c r="AH1097" s="35"/>
      <c r="AI1097" s="35"/>
      <c r="AJ1097" s="35"/>
      <c r="AK1097" s="35"/>
      <c r="AL1097" s="35"/>
      <c r="AM1097" s="35"/>
      <c r="AN1097" s="38"/>
      <c r="AO1097" s="38"/>
      <c r="AP1097" s="38"/>
      <c r="AQ1097" s="36"/>
      <c r="AR1097" s="36"/>
      <c r="AS1097" s="36"/>
      <c r="AT1097" s="36"/>
      <c r="AU1097" s="36"/>
      <c r="AV1097" s="36"/>
      <c r="AW1097" s="36"/>
      <c r="AX1097" s="36"/>
      <c r="AY1097" s="36"/>
      <c r="AZ1097" s="40"/>
      <c r="BA1097" s="40"/>
      <c r="BB1097" s="40"/>
      <c r="BC1097" s="40"/>
      <c r="BD1097" s="40"/>
      <c r="BE1097" s="40"/>
      <c r="BF1097" s="36"/>
      <c r="BG1097" s="36"/>
      <c r="BH1097" s="36"/>
      <c r="BJ1097" s="41"/>
      <c r="BK1097" s="41"/>
      <c r="BL1097" s="35"/>
      <c r="BM1097" s="35"/>
      <c r="BN1097" s="35"/>
      <c r="BO1097" s="35"/>
      <c r="BP1097" s="35"/>
      <c r="BQ1097" s="35"/>
      <c r="BR1097" s="35"/>
      <c r="BS1097" s="34"/>
      <c r="BT1097" s="35"/>
      <c r="BU1097" s="35"/>
      <c r="BV1097" s="35"/>
      <c r="BW1097" s="35"/>
      <c r="BX1097" s="37"/>
      <c r="BY1097" s="40"/>
      <c r="CA1097" s="38"/>
      <c r="CB1097" s="38"/>
      <c r="CC1097" s="36"/>
      <c r="CD1097" s="36"/>
      <c r="CE1097" s="35"/>
      <c r="CF1097" s="36"/>
      <c r="CG1097" s="42"/>
      <c r="CH1097" s="35"/>
      <c r="CI1097" s="42"/>
      <c r="CJ1097" s="42"/>
      <c r="CK1097" s="43"/>
      <c r="CM1097" s="39"/>
      <c r="CN1097" s="35"/>
      <c r="CO1097" s="42"/>
    </row>
    <row r="1098" spans="1:93" ht="11.25" customHeight="1">
      <c r="A1098" s="33"/>
      <c r="B1098" s="34"/>
      <c r="F1098" s="34"/>
      <c r="H1098" s="34"/>
      <c r="I1098" s="34"/>
      <c r="J1098" s="35"/>
      <c r="K1098" s="35"/>
      <c r="L1098" s="34"/>
      <c r="M1098" s="34"/>
      <c r="N1098" s="35"/>
      <c r="O1098" s="35"/>
      <c r="P1098" s="35"/>
      <c r="Q1098" s="34"/>
      <c r="R1098" s="34"/>
      <c r="U1098" s="36"/>
      <c r="V1098" s="38"/>
      <c r="W1098" s="36"/>
      <c r="X1098" s="35"/>
      <c r="Y1098" s="34"/>
      <c r="Z1098" s="35"/>
      <c r="AA1098" s="34"/>
      <c r="AB1098" s="34"/>
      <c r="AC1098" s="34"/>
      <c r="AD1098" s="34"/>
      <c r="AE1098" s="39"/>
      <c r="AF1098" s="39"/>
      <c r="AG1098" s="39"/>
      <c r="AH1098" s="35"/>
      <c r="AI1098" s="35"/>
      <c r="AJ1098" s="35"/>
      <c r="AK1098" s="35"/>
      <c r="AL1098" s="35"/>
      <c r="AM1098" s="35"/>
      <c r="AN1098" s="38"/>
      <c r="AO1098" s="38"/>
      <c r="AP1098" s="38"/>
      <c r="AQ1098" s="36"/>
      <c r="AR1098" s="36"/>
      <c r="AS1098" s="36"/>
      <c r="AT1098" s="36"/>
      <c r="AU1098" s="36"/>
      <c r="AV1098" s="36"/>
      <c r="AW1098" s="36"/>
      <c r="AX1098" s="36"/>
      <c r="AY1098" s="36"/>
      <c r="AZ1098" s="40"/>
      <c r="BA1098" s="40"/>
      <c r="BB1098" s="40"/>
      <c r="BC1098" s="40"/>
      <c r="BD1098" s="40"/>
      <c r="BE1098" s="40"/>
      <c r="BF1098" s="36"/>
      <c r="BG1098" s="36"/>
      <c r="BH1098" s="36"/>
      <c r="BJ1098" s="41"/>
      <c r="BK1098" s="41"/>
      <c r="BL1098" s="35"/>
      <c r="BM1098" s="35"/>
      <c r="BN1098" s="35"/>
      <c r="BO1098" s="35"/>
      <c r="BP1098" s="35"/>
      <c r="BQ1098" s="35"/>
      <c r="BR1098" s="35"/>
      <c r="BS1098" s="34"/>
      <c r="BT1098" s="35"/>
      <c r="BU1098" s="35"/>
      <c r="BV1098" s="35"/>
      <c r="BW1098" s="35"/>
      <c r="BX1098" s="37"/>
      <c r="BY1098" s="40"/>
      <c r="CA1098" s="38"/>
      <c r="CB1098" s="38"/>
      <c r="CC1098" s="36"/>
      <c r="CD1098" s="36"/>
      <c r="CE1098" s="35"/>
      <c r="CF1098" s="36"/>
      <c r="CG1098" s="42"/>
      <c r="CH1098" s="35"/>
      <c r="CI1098" s="42"/>
      <c r="CJ1098" s="42"/>
      <c r="CK1098" s="43"/>
      <c r="CM1098" s="39"/>
      <c r="CN1098" s="35"/>
      <c r="CO1098" s="42"/>
    </row>
    <row r="1099" spans="1:93" ht="11.25" customHeight="1">
      <c r="A1099" s="33"/>
      <c r="B1099" s="34"/>
      <c r="F1099" s="34"/>
      <c r="H1099" s="34"/>
      <c r="I1099" s="34"/>
      <c r="J1099" s="35"/>
      <c r="K1099" s="35"/>
      <c r="L1099" s="34"/>
      <c r="M1099" s="34"/>
      <c r="N1099" s="35"/>
      <c r="O1099" s="35"/>
      <c r="P1099" s="35"/>
      <c r="Q1099" s="34"/>
      <c r="R1099" s="34"/>
      <c r="U1099" s="36"/>
      <c r="V1099" s="38"/>
      <c r="W1099" s="36"/>
      <c r="X1099" s="35"/>
      <c r="Y1099" s="34"/>
      <c r="Z1099" s="35"/>
      <c r="AA1099" s="34"/>
      <c r="AB1099" s="34"/>
      <c r="AC1099" s="34"/>
      <c r="AD1099" s="34"/>
      <c r="AE1099" s="39"/>
      <c r="AF1099" s="39"/>
      <c r="AG1099" s="39"/>
      <c r="AH1099" s="35"/>
      <c r="AI1099" s="35"/>
      <c r="AJ1099" s="35"/>
      <c r="AK1099" s="35"/>
      <c r="AL1099" s="35"/>
      <c r="AM1099" s="35"/>
      <c r="AN1099" s="38"/>
      <c r="AO1099" s="38"/>
      <c r="AP1099" s="38"/>
      <c r="AQ1099" s="36"/>
      <c r="AR1099" s="36"/>
      <c r="AS1099" s="36"/>
      <c r="AT1099" s="36"/>
      <c r="AU1099" s="36"/>
      <c r="AV1099" s="36"/>
      <c r="AW1099" s="36"/>
      <c r="AX1099" s="36"/>
      <c r="AY1099" s="36"/>
      <c r="AZ1099" s="40"/>
      <c r="BA1099" s="40"/>
      <c r="BB1099" s="40"/>
      <c r="BC1099" s="40"/>
      <c r="BD1099" s="40"/>
      <c r="BE1099" s="40"/>
      <c r="BF1099" s="36"/>
      <c r="BG1099" s="36"/>
      <c r="BH1099" s="36"/>
      <c r="BJ1099" s="41"/>
      <c r="BK1099" s="41"/>
      <c r="BL1099" s="35"/>
      <c r="BM1099" s="35"/>
      <c r="BN1099" s="35"/>
      <c r="BO1099" s="35"/>
      <c r="BP1099" s="35"/>
      <c r="BQ1099" s="35"/>
      <c r="BR1099" s="35"/>
      <c r="BS1099" s="34"/>
      <c r="BT1099" s="35"/>
      <c r="BU1099" s="35"/>
      <c r="BV1099" s="35"/>
      <c r="BW1099" s="35"/>
      <c r="BX1099" s="37"/>
      <c r="BY1099" s="40"/>
      <c r="CA1099" s="38"/>
      <c r="CB1099" s="38"/>
      <c r="CC1099" s="36"/>
      <c r="CD1099" s="36"/>
      <c r="CE1099" s="35"/>
      <c r="CF1099" s="36"/>
      <c r="CG1099" s="42"/>
      <c r="CH1099" s="35"/>
      <c r="CI1099" s="42"/>
      <c r="CJ1099" s="42"/>
      <c r="CK1099" s="43"/>
      <c r="CM1099" s="39"/>
      <c r="CN1099" s="35"/>
      <c r="CO1099" s="42"/>
    </row>
    <row r="1100" spans="1:93" ht="11.25" customHeight="1">
      <c r="A1100" s="33"/>
      <c r="B1100" s="34"/>
      <c r="F1100" s="34"/>
      <c r="H1100" s="34"/>
      <c r="I1100" s="34"/>
      <c r="J1100" s="35"/>
      <c r="K1100" s="35"/>
      <c r="L1100" s="34"/>
      <c r="M1100" s="34"/>
      <c r="N1100" s="35"/>
      <c r="O1100" s="35"/>
      <c r="P1100" s="35"/>
      <c r="Q1100" s="34"/>
      <c r="R1100" s="34"/>
      <c r="U1100" s="36"/>
      <c r="V1100" s="38"/>
      <c r="W1100" s="36"/>
      <c r="X1100" s="35"/>
      <c r="Y1100" s="34"/>
      <c r="Z1100" s="35"/>
      <c r="AA1100" s="34"/>
      <c r="AB1100" s="34"/>
      <c r="AC1100" s="34"/>
      <c r="AD1100" s="34"/>
      <c r="AE1100" s="39"/>
      <c r="AF1100" s="39"/>
      <c r="AG1100" s="39"/>
      <c r="AH1100" s="35"/>
      <c r="AI1100" s="35"/>
      <c r="AJ1100" s="35"/>
      <c r="AK1100" s="35"/>
      <c r="AL1100" s="35"/>
      <c r="AM1100" s="35"/>
      <c r="AN1100" s="38"/>
      <c r="AO1100" s="38"/>
      <c r="AP1100" s="38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40"/>
      <c r="BA1100" s="40"/>
      <c r="BB1100" s="40"/>
      <c r="BC1100" s="40"/>
      <c r="BD1100" s="40"/>
      <c r="BE1100" s="40"/>
      <c r="BF1100" s="36"/>
      <c r="BG1100" s="36"/>
      <c r="BH1100" s="36"/>
      <c r="BJ1100" s="41"/>
      <c r="BK1100" s="41"/>
      <c r="BL1100" s="35"/>
      <c r="BM1100" s="35"/>
      <c r="BN1100" s="35"/>
      <c r="BO1100" s="35"/>
      <c r="BP1100" s="35"/>
      <c r="BQ1100" s="35"/>
      <c r="BR1100" s="35"/>
      <c r="BS1100" s="34"/>
      <c r="BT1100" s="35"/>
      <c r="BU1100" s="35"/>
      <c r="BV1100" s="35"/>
      <c r="BW1100" s="35"/>
      <c r="BX1100" s="37"/>
      <c r="BY1100" s="40"/>
      <c r="CA1100" s="38"/>
      <c r="CB1100" s="38"/>
      <c r="CC1100" s="36"/>
      <c r="CD1100" s="36"/>
      <c r="CE1100" s="35"/>
      <c r="CF1100" s="36"/>
      <c r="CG1100" s="42"/>
      <c r="CH1100" s="35"/>
      <c r="CI1100" s="42"/>
      <c r="CJ1100" s="42"/>
      <c r="CK1100" s="43"/>
      <c r="CM1100" s="39"/>
      <c r="CN1100" s="35"/>
      <c r="CO1100" s="42"/>
    </row>
    <row r="1101" spans="1:93" ht="11.25" customHeight="1">
      <c r="A1101" s="33"/>
      <c r="B1101" s="34"/>
      <c r="F1101" s="34"/>
      <c r="H1101" s="34"/>
      <c r="I1101" s="34"/>
      <c r="J1101" s="35"/>
      <c r="K1101" s="35"/>
      <c r="L1101" s="34"/>
      <c r="M1101" s="34"/>
      <c r="N1101" s="35"/>
      <c r="O1101" s="35"/>
      <c r="P1101" s="35"/>
      <c r="Q1101" s="34"/>
      <c r="R1101" s="34"/>
      <c r="U1101" s="36"/>
      <c r="V1101" s="38"/>
      <c r="W1101" s="36"/>
      <c r="X1101" s="35"/>
      <c r="Y1101" s="34"/>
      <c r="Z1101" s="35"/>
      <c r="AA1101" s="34"/>
      <c r="AB1101" s="34"/>
      <c r="AC1101" s="34"/>
      <c r="AD1101" s="34"/>
      <c r="AE1101" s="39"/>
      <c r="AF1101" s="39"/>
      <c r="AG1101" s="39"/>
      <c r="AH1101" s="35"/>
      <c r="AI1101" s="35"/>
      <c r="AJ1101" s="35"/>
      <c r="AK1101" s="35"/>
      <c r="AL1101" s="35"/>
      <c r="AM1101" s="35"/>
      <c r="AN1101" s="38"/>
      <c r="AO1101" s="38"/>
      <c r="AP1101" s="38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40"/>
      <c r="BA1101" s="40"/>
      <c r="BB1101" s="40"/>
      <c r="BC1101" s="40"/>
      <c r="BD1101" s="40"/>
      <c r="BE1101" s="40"/>
      <c r="BF1101" s="36"/>
      <c r="BG1101" s="36"/>
      <c r="BH1101" s="36"/>
      <c r="BJ1101" s="41"/>
      <c r="BK1101" s="41"/>
      <c r="BL1101" s="35"/>
      <c r="BM1101" s="35"/>
      <c r="BN1101" s="35"/>
      <c r="BO1101" s="35"/>
      <c r="BP1101" s="35"/>
      <c r="BQ1101" s="35"/>
      <c r="BR1101" s="35"/>
      <c r="BS1101" s="34"/>
      <c r="BT1101" s="35"/>
      <c r="BU1101" s="35"/>
      <c r="BV1101" s="35"/>
      <c r="BW1101" s="35"/>
      <c r="BX1101" s="37"/>
      <c r="BY1101" s="40"/>
      <c r="CA1101" s="38"/>
      <c r="CB1101" s="38"/>
      <c r="CC1101" s="36"/>
      <c r="CD1101" s="36"/>
      <c r="CE1101" s="35"/>
      <c r="CF1101" s="36"/>
      <c r="CG1101" s="42"/>
      <c r="CH1101" s="35"/>
      <c r="CI1101" s="42"/>
      <c r="CJ1101" s="42"/>
      <c r="CK1101" s="43"/>
      <c r="CM1101" s="39"/>
      <c r="CN1101" s="35"/>
      <c r="CO1101" s="42"/>
    </row>
    <row r="1102" spans="1:93" ht="11.25" customHeight="1">
      <c r="A1102" s="33"/>
      <c r="B1102" s="34"/>
      <c r="F1102" s="34"/>
      <c r="H1102" s="34"/>
      <c r="I1102" s="34"/>
      <c r="J1102" s="35"/>
      <c r="K1102" s="35"/>
      <c r="L1102" s="34"/>
      <c r="M1102" s="34"/>
      <c r="N1102" s="35"/>
      <c r="O1102" s="35"/>
      <c r="P1102" s="35"/>
      <c r="Q1102" s="34"/>
      <c r="R1102" s="34"/>
      <c r="U1102" s="36"/>
      <c r="V1102" s="38"/>
      <c r="W1102" s="36"/>
      <c r="X1102" s="35"/>
      <c r="Y1102" s="34"/>
      <c r="Z1102" s="35"/>
      <c r="AA1102" s="34"/>
      <c r="AB1102" s="34"/>
      <c r="AC1102" s="34"/>
      <c r="AD1102" s="34"/>
      <c r="AE1102" s="39"/>
      <c r="AF1102" s="39"/>
      <c r="AG1102" s="39"/>
      <c r="AH1102" s="35"/>
      <c r="AI1102" s="35"/>
      <c r="AJ1102" s="35"/>
      <c r="AK1102" s="35"/>
      <c r="AL1102" s="35"/>
      <c r="AM1102" s="35"/>
      <c r="AN1102" s="38"/>
      <c r="AO1102" s="38"/>
      <c r="AP1102" s="38"/>
      <c r="AQ1102" s="36"/>
      <c r="AR1102" s="36"/>
      <c r="AS1102" s="36"/>
      <c r="AT1102" s="36"/>
      <c r="AU1102" s="36"/>
      <c r="AV1102" s="36"/>
      <c r="AW1102" s="36"/>
      <c r="AX1102" s="36"/>
      <c r="AY1102" s="36"/>
      <c r="AZ1102" s="40"/>
      <c r="BA1102" s="40"/>
      <c r="BB1102" s="40"/>
      <c r="BC1102" s="40"/>
      <c r="BD1102" s="40"/>
      <c r="BE1102" s="40"/>
      <c r="BF1102" s="36"/>
      <c r="BG1102" s="36"/>
      <c r="BH1102" s="36"/>
      <c r="BJ1102" s="41"/>
      <c r="BK1102" s="41"/>
      <c r="BL1102" s="35"/>
      <c r="BM1102" s="35"/>
      <c r="BN1102" s="35"/>
      <c r="BO1102" s="35"/>
      <c r="BP1102" s="35"/>
      <c r="BQ1102" s="35"/>
      <c r="BR1102" s="35"/>
      <c r="BS1102" s="34"/>
      <c r="BT1102" s="35"/>
      <c r="BU1102" s="35"/>
      <c r="BV1102" s="35"/>
      <c r="BW1102" s="35"/>
      <c r="BX1102" s="37"/>
      <c r="BY1102" s="40"/>
      <c r="CA1102" s="38"/>
      <c r="CB1102" s="38"/>
      <c r="CC1102" s="36"/>
      <c r="CD1102" s="36"/>
      <c r="CE1102" s="35"/>
      <c r="CF1102" s="36"/>
      <c r="CG1102" s="42"/>
      <c r="CH1102" s="35"/>
      <c r="CI1102" s="42"/>
      <c r="CJ1102" s="42"/>
      <c r="CK1102" s="43"/>
      <c r="CM1102" s="39"/>
      <c r="CN1102" s="35"/>
      <c r="CO1102" s="42"/>
    </row>
    <row r="1103" spans="1:93" ht="11.25" customHeight="1">
      <c r="A1103" s="33"/>
      <c r="B1103" s="34"/>
      <c r="F1103" s="34"/>
      <c r="H1103" s="34"/>
      <c r="I1103" s="34"/>
      <c r="J1103" s="35"/>
      <c r="K1103" s="35"/>
      <c r="L1103" s="34"/>
      <c r="M1103" s="34"/>
      <c r="N1103" s="35"/>
      <c r="O1103" s="35"/>
      <c r="P1103" s="35"/>
      <c r="Q1103" s="34"/>
      <c r="R1103" s="34"/>
      <c r="U1103" s="36"/>
      <c r="V1103" s="38"/>
      <c r="W1103" s="36"/>
      <c r="X1103" s="35"/>
      <c r="Y1103" s="34"/>
      <c r="Z1103" s="35"/>
      <c r="AA1103" s="34"/>
      <c r="AB1103" s="34"/>
      <c r="AC1103" s="34"/>
      <c r="AD1103" s="34"/>
      <c r="AE1103" s="39"/>
      <c r="AF1103" s="39"/>
      <c r="AG1103" s="39"/>
      <c r="AH1103" s="35"/>
      <c r="AI1103" s="35"/>
      <c r="AJ1103" s="35"/>
      <c r="AK1103" s="35"/>
      <c r="AL1103" s="35"/>
      <c r="AM1103" s="35"/>
      <c r="AN1103" s="38"/>
      <c r="AO1103" s="38"/>
      <c r="AP1103" s="38"/>
      <c r="AQ1103" s="36"/>
      <c r="AR1103" s="36"/>
      <c r="AS1103" s="36"/>
      <c r="AT1103" s="36"/>
      <c r="AU1103" s="36"/>
      <c r="AV1103" s="36"/>
      <c r="AW1103" s="36"/>
      <c r="AX1103" s="36"/>
      <c r="AY1103" s="36"/>
      <c r="AZ1103" s="40"/>
      <c r="BA1103" s="40"/>
      <c r="BB1103" s="40"/>
      <c r="BC1103" s="40"/>
      <c r="BD1103" s="40"/>
      <c r="BE1103" s="40"/>
      <c r="BF1103" s="36"/>
      <c r="BG1103" s="36"/>
      <c r="BH1103" s="36"/>
      <c r="BJ1103" s="41"/>
      <c r="BK1103" s="41"/>
      <c r="BL1103" s="35"/>
      <c r="BM1103" s="35"/>
      <c r="BN1103" s="35"/>
      <c r="BO1103" s="35"/>
      <c r="BP1103" s="35"/>
      <c r="BQ1103" s="35"/>
      <c r="BR1103" s="35"/>
      <c r="BS1103" s="34"/>
      <c r="BT1103" s="35"/>
      <c r="BU1103" s="35"/>
      <c r="BV1103" s="35"/>
      <c r="BW1103" s="35"/>
      <c r="BX1103" s="37"/>
      <c r="BY1103" s="40"/>
      <c r="CA1103" s="38"/>
      <c r="CB1103" s="38"/>
      <c r="CC1103" s="36"/>
      <c r="CD1103" s="36"/>
      <c r="CE1103" s="35"/>
      <c r="CF1103" s="36"/>
      <c r="CG1103" s="42"/>
      <c r="CH1103" s="35"/>
      <c r="CI1103" s="42"/>
      <c r="CJ1103" s="42"/>
      <c r="CK1103" s="43"/>
      <c r="CM1103" s="39"/>
      <c r="CN1103" s="35"/>
      <c r="CO1103" s="42"/>
    </row>
    <row r="1104" spans="1:93" ht="11.25" customHeight="1">
      <c r="A1104" s="33"/>
      <c r="B1104" s="34"/>
      <c r="F1104" s="34"/>
      <c r="H1104" s="34"/>
      <c r="I1104" s="34"/>
      <c r="J1104" s="35"/>
      <c r="K1104" s="35"/>
      <c r="L1104" s="34"/>
      <c r="M1104" s="34"/>
      <c r="N1104" s="35"/>
      <c r="O1104" s="35"/>
      <c r="P1104" s="35"/>
      <c r="Q1104" s="34"/>
      <c r="R1104" s="34"/>
      <c r="U1104" s="36"/>
      <c r="V1104" s="38"/>
      <c r="W1104" s="36"/>
      <c r="X1104" s="35"/>
      <c r="Y1104" s="34"/>
      <c r="Z1104" s="35"/>
      <c r="AA1104" s="34"/>
      <c r="AB1104" s="34"/>
      <c r="AC1104" s="34"/>
      <c r="AD1104" s="34"/>
      <c r="AE1104" s="39"/>
      <c r="AF1104" s="39"/>
      <c r="AG1104" s="39"/>
      <c r="AH1104" s="35"/>
      <c r="AI1104" s="35"/>
      <c r="AJ1104" s="35"/>
      <c r="AK1104" s="35"/>
      <c r="AL1104" s="35"/>
      <c r="AM1104" s="35"/>
      <c r="AN1104" s="38"/>
      <c r="AO1104" s="38"/>
      <c r="AP1104" s="38"/>
      <c r="AQ1104" s="36"/>
      <c r="AR1104" s="36"/>
      <c r="AS1104" s="36"/>
      <c r="AT1104" s="36"/>
      <c r="AU1104" s="36"/>
      <c r="AV1104" s="36"/>
      <c r="AW1104" s="36"/>
      <c r="AX1104" s="36"/>
      <c r="AY1104" s="36"/>
      <c r="AZ1104" s="40"/>
      <c r="BA1104" s="40"/>
      <c r="BB1104" s="40"/>
      <c r="BC1104" s="40"/>
      <c r="BD1104" s="40"/>
      <c r="BE1104" s="40"/>
      <c r="BF1104" s="36"/>
      <c r="BG1104" s="36"/>
      <c r="BH1104" s="36"/>
      <c r="BJ1104" s="41"/>
      <c r="BK1104" s="41"/>
      <c r="BL1104" s="35"/>
      <c r="BM1104" s="35"/>
      <c r="BN1104" s="35"/>
      <c r="BO1104" s="35"/>
      <c r="BP1104" s="35"/>
      <c r="BQ1104" s="35"/>
      <c r="BR1104" s="35"/>
      <c r="BS1104" s="34"/>
      <c r="BT1104" s="35"/>
      <c r="BU1104" s="35"/>
      <c r="BV1104" s="35"/>
      <c r="BW1104" s="35"/>
      <c r="BX1104" s="37"/>
      <c r="BY1104" s="40"/>
      <c r="CA1104" s="38"/>
      <c r="CB1104" s="38"/>
      <c r="CC1104" s="36"/>
      <c r="CD1104" s="36"/>
      <c r="CE1104" s="35"/>
      <c r="CF1104" s="36"/>
      <c r="CG1104" s="42"/>
      <c r="CH1104" s="35"/>
      <c r="CI1104" s="42"/>
      <c r="CJ1104" s="42"/>
      <c r="CK1104" s="43"/>
      <c r="CM1104" s="39"/>
      <c r="CN1104" s="35"/>
      <c r="CO1104" s="42"/>
    </row>
    <row r="1105" spans="1:93" ht="11.25" customHeight="1">
      <c r="A1105" s="33"/>
      <c r="B1105" s="34"/>
      <c r="F1105" s="34"/>
      <c r="H1105" s="34"/>
      <c r="I1105" s="34"/>
      <c r="J1105" s="35"/>
      <c r="K1105" s="35"/>
      <c r="L1105" s="34"/>
      <c r="M1105" s="34"/>
      <c r="N1105" s="35"/>
      <c r="O1105" s="35"/>
      <c r="P1105" s="35"/>
      <c r="Q1105" s="34"/>
      <c r="R1105" s="34"/>
      <c r="U1105" s="36"/>
      <c r="V1105" s="38"/>
      <c r="W1105" s="36"/>
      <c r="X1105" s="35"/>
      <c r="Y1105" s="34"/>
      <c r="Z1105" s="35"/>
      <c r="AA1105" s="34"/>
      <c r="AB1105" s="34"/>
      <c r="AC1105" s="34"/>
      <c r="AD1105" s="34"/>
      <c r="AE1105" s="39"/>
      <c r="AF1105" s="39"/>
      <c r="AG1105" s="39"/>
      <c r="AH1105" s="35"/>
      <c r="AI1105" s="35"/>
      <c r="AJ1105" s="35"/>
      <c r="AK1105" s="35"/>
      <c r="AL1105" s="35"/>
      <c r="AM1105" s="35"/>
      <c r="AN1105" s="38"/>
      <c r="AO1105" s="38"/>
      <c r="AP1105" s="38"/>
      <c r="AQ1105" s="36"/>
      <c r="AR1105" s="36"/>
      <c r="AS1105" s="36"/>
      <c r="AT1105" s="36"/>
      <c r="AU1105" s="36"/>
      <c r="AV1105" s="36"/>
      <c r="AW1105" s="36"/>
      <c r="AX1105" s="36"/>
      <c r="AY1105" s="36"/>
      <c r="AZ1105" s="40"/>
      <c r="BA1105" s="40"/>
      <c r="BB1105" s="40"/>
      <c r="BC1105" s="40"/>
      <c r="BD1105" s="40"/>
      <c r="BE1105" s="40"/>
      <c r="BF1105" s="36"/>
      <c r="BG1105" s="36"/>
      <c r="BH1105" s="36"/>
      <c r="BJ1105" s="41"/>
      <c r="BK1105" s="41"/>
      <c r="BL1105" s="35"/>
      <c r="BM1105" s="35"/>
      <c r="BN1105" s="35"/>
      <c r="BO1105" s="35"/>
      <c r="BP1105" s="35"/>
      <c r="BQ1105" s="35"/>
      <c r="BR1105" s="35"/>
      <c r="BS1105" s="34"/>
      <c r="BT1105" s="35"/>
      <c r="BU1105" s="35"/>
      <c r="BV1105" s="35"/>
      <c r="BW1105" s="35"/>
      <c r="BX1105" s="37"/>
      <c r="BY1105" s="40"/>
      <c r="CA1105" s="38"/>
      <c r="CB1105" s="38"/>
      <c r="CC1105" s="36"/>
      <c r="CD1105" s="36"/>
      <c r="CE1105" s="35"/>
      <c r="CF1105" s="36"/>
      <c r="CG1105" s="42"/>
      <c r="CH1105" s="35"/>
      <c r="CI1105" s="42"/>
      <c r="CJ1105" s="42"/>
      <c r="CK1105" s="43"/>
      <c r="CM1105" s="39"/>
      <c r="CN1105" s="35"/>
      <c r="CO1105" s="42"/>
    </row>
    <row r="1106" spans="1:93" ht="11.25" customHeight="1">
      <c r="A1106" s="33"/>
      <c r="B1106" s="34"/>
      <c r="F1106" s="34"/>
      <c r="H1106" s="34"/>
      <c r="I1106" s="34"/>
      <c r="J1106" s="35"/>
      <c r="K1106" s="35"/>
      <c r="L1106" s="34"/>
      <c r="M1106" s="34"/>
      <c r="N1106" s="35"/>
      <c r="O1106" s="35"/>
      <c r="P1106" s="35"/>
      <c r="Q1106" s="34"/>
      <c r="R1106" s="34"/>
      <c r="U1106" s="36"/>
      <c r="V1106" s="38"/>
      <c r="W1106" s="36"/>
      <c r="X1106" s="35"/>
      <c r="Y1106" s="34"/>
      <c r="Z1106" s="35"/>
      <c r="AA1106" s="34"/>
      <c r="AB1106" s="34"/>
      <c r="AC1106" s="34"/>
      <c r="AD1106" s="34"/>
      <c r="AE1106" s="39"/>
      <c r="AF1106" s="39"/>
      <c r="AG1106" s="39"/>
      <c r="AH1106" s="35"/>
      <c r="AI1106" s="35"/>
      <c r="AJ1106" s="35"/>
      <c r="AK1106" s="35"/>
      <c r="AL1106" s="35"/>
      <c r="AM1106" s="35"/>
      <c r="AN1106" s="38"/>
      <c r="AO1106" s="38"/>
      <c r="AP1106" s="38"/>
      <c r="AQ1106" s="36"/>
      <c r="AR1106" s="36"/>
      <c r="AS1106" s="36"/>
      <c r="AT1106" s="36"/>
      <c r="AU1106" s="36"/>
      <c r="AV1106" s="36"/>
      <c r="AW1106" s="36"/>
      <c r="AX1106" s="36"/>
      <c r="AY1106" s="36"/>
      <c r="AZ1106" s="40"/>
      <c r="BA1106" s="40"/>
      <c r="BB1106" s="40"/>
      <c r="BC1106" s="40"/>
      <c r="BD1106" s="40"/>
      <c r="BE1106" s="40"/>
      <c r="BF1106" s="36"/>
      <c r="BG1106" s="36"/>
      <c r="BH1106" s="36"/>
      <c r="BJ1106" s="41"/>
      <c r="BK1106" s="41"/>
      <c r="BL1106" s="35"/>
      <c r="BM1106" s="35"/>
      <c r="BN1106" s="35"/>
      <c r="BO1106" s="35"/>
      <c r="BP1106" s="35"/>
      <c r="BQ1106" s="35"/>
      <c r="BR1106" s="35"/>
      <c r="BS1106" s="34"/>
      <c r="BT1106" s="35"/>
      <c r="BU1106" s="35"/>
      <c r="BV1106" s="35"/>
      <c r="BW1106" s="35"/>
      <c r="BX1106" s="37"/>
      <c r="BY1106" s="40"/>
      <c r="CA1106" s="38"/>
      <c r="CB1106" s="38"/>
      <c r="CC1106" s="36"/>
      <c r="CD1106" s="36"/>
      <c r="CE1106" s="35"/>
      <c r="CF1106" s="36"/>
      <c r="CG1106" s="42"/>
      <c r="CH1106" s="35"/>
      <c r="CI1106" s="42"/>
      <c r="CJ1106" s="42"/>
      <c r="CK1106" s="43"/>
      <c r="CM1106" s="39"/>
      <c r="CN1106" s="35"/>
      <c r="CO1106" s="42"/>
    </row>
    <row r="1107" spans="1:93" ht="11.25" customHeight="1">
      <c r="A1107" s="33"/>
      <c r="B1107" s="34"/>
      <c r="F1107" s="34"/>
      <c r="H1107" s="34"/>
      <c r="I1107" s="34"/>
      <c r="J1107" s="35"/>
      <c r="K1107" s="35"/>
      <c r="L1107" s="34"/>
      <c r="M1107" s="34"/>
      <c r="N1107" s="35"/>
      <c r="O1107" s="35"/>
      <c r="P1107" s="35"/>
      <c r="Q1107" s="34"/>
      <c r="R1107" s="34"/>
      <c r="U1107" s="36"/>
      <c r="V1107" s="38"/>
      <c r="W1107" s="36"/>
      <c r="X1107" s="35"/>
      <c r="Y1107" s="34"/>
      <c r="Z1107" s="35"/>
      <c r="AA1107" s="34"/>
      <c r="AB1107" s="34"/>
      <c r="AC1107" s="34"/>
      <c r="AD1107" s="34"/>
      <c r="AE1107" s="39"/>
      <c r="AF1107" s="39"/>
      <c r="AG1107" s="39"/>
      <c r="AH1107" s="35"/>
      <c r="AI1107" s="35"/>
      <c r="AJ1107" s="35"/>
      <c r="AK1107" s="35"/>
      <c r="AL1107" s="35"/>
      <c r="AM1107" s="35"/>
      <c r="AN1107" s="38"/>
      <c r="AO1107" s="38"/>
      <c r="AP1107" s="38"/>
      <c r="AQ1107" s="36"/>
      <c r="AR1107" s="36"/>
      <c r="AS1107" s="36"/>
      <c r="AT1107" s="36"/>
      <c r="AU1107" s="36"/>
      <c r="AV1107" s="36"/>
      <c r="AW1107" s="36"/>
      <c r="AX1107" s="36"/>
      <c r="AY1107" s="36"/>
      <c r="AZ1107" s="40"/>
      <c r="BA1107" s="40"/>
      <c r="BB1107" s="40"/>
      <c r="BC1107" s="40"/>
      <c r="BD1107" s="40"/>
      <c r="BE1107" s="40"/>
      <c r="BF1107" s="36"/>
      <c r="BG1107" s="36"/>
      <c r="BH1107" s="36"/>
      <c r="BJ1107" s="41"/>
      <c r="BK1107" s="41"/>
      <c r="BL1107" s="35"/>
      <c r="BM1107" s="35"/>
      <c r="BN1107" s="35"/>
      <c r="BO1107" s="35"/>
      <c r="BP1107" s="35"/>
      <c r="BQ1107" s="35"/>
      <c r="BR1107" s="35"/>
      <c r="BS1107" s="34"/>
      <c r="BT1107" s="35"/>
      <c r="BU1107" s="35"/>
      <c r="BV1107" s="35"/>
      <c r="BW1107" s="35"/>
      <c r="BX1107" s="37"/>
      <c r="BY1107" s="40"/>
      <c r="CA1107" s="38"/>
      <c r="CB1107" s="38"/>
      <c r="CC1107" s="36"/>
      <c r="CD1107" s="36"/>
      <c r="CE1107" s="35"/>
      <c r="CF1107" s="36"/>
      <c r="CG1107" s="42"/>
      <c r="CH1107" s="35"/>
      <c r="CI1107" s="42"/>
      <c r="CJ1107" s="42"/>
      <c r="CK1107" s="43"/>
      <c r="CM1107" s="39"/>
      <c r="CN1107" s="35"/>
      <c r="CO1107" s="42"/>
    </row>
    <row r="1108" spans="1:93" ht="11.25" customHeight="1">
      <c r="A1108" s="33"/>
      <c r="B1108" s="34"/>
      <c r="F1108" s="34"/>
      <c r="H1108" s="34"/>
      <c r="I1108" s="34"/>
      <c r="J1108" s="35"/>
      <c r="K1108" s="35"/>
      <c r="L1108" s="34"/>
      <c r="M1108" s="34"/>
      <c r="N1108" s="35"/>
      <c r="O1108" s="35"/>
      <c r="P1108" s="35"/>
      <c r="Q1108" s="34"/>
      <c r="R1108" s="34"/>
      <c r="U1108" s="36"/>
      <c r="V1108" s="38"/>
      <c r="W1108" s="36"/>
      <c r="X1108" s="35"/>
      <c r="Y1108" s="34"/>
      <c r="Z1108" s="35"/>
      <c r="AA1108" s="34"/>
      <c r="AB1108" s="34"/>
      <c r="AC1108" s="34"/>
      <c r="AD1108" s="34"/>
      <c r="AE1108" s="39"/>
      <c r="AF1108" s="39"/>
      <c r="AG1108" s="39"/>
      <c r="AH1108" s="35"/>
      <c r="AI1108" s="35"/>
      <c r="AJ1108" s="35"/>
      <c r="AK1108" s="35"/>
      <c r="AL1108" s="35"/>
      <c r="AM1108" s="35"/>
      <c r="AN1108" s="38"/>
      <c r="AO1108" s="38"/>
      <c r="AP1108" s="38"/>
      <c r="AQ1108" s="36"/>
      <c r="AR1108" s="36"/>
      <c r="AS1108" s="36"/>
      <c r="AT1108" s="36"/>
      <c r="AU1108" s="36"/>
      <c r="AV1108" s="36"/>
      <c r="AW1108" s="36"/>
      <c r="AX1108" s="36"/>
      <c r="AY1108" s="36"/>
      <c r="AZ1108" s="40"/>
      <c r="BA1108" s="40"/>
      <c r="BB1108" s="40"/>
      <c r="BC1108" s="40"/>
      <c r="BD1108" s="40"/>
      <c r="BE1108" s="40"/>
      <c r="BF1108" s="36"/>
      <c r="BG1108" s="36"/>
      <c r="BH1108" s="36"/>
      <c r="BJ1108" s="41"/>
      <c r="BK1108" s="41"/>
      <c r="BL1108" s="35"/>
      <c r="BM1108" s="35"/>
      <c r="BN1108" s="35"/>
      <c r="BO1108" s="35"/>
      <c r="BP1108" s="35"/>
      <c r="BQ1108" s="35"/>
      <c r="BR1108" s="35"/>
      <c r="BS1108" s="34"/>
      <c r="BT1108" s="35"/>
      <c r="BU1108" s="35"/>
      <c r="BV1108" s="35"/>
      <c r="BW1108" s="35"/>
      <c r="BX1108" s="37"/>
      <c r="BY1108" s="40"/>
      <c r="CA1108" s="38"/>
      <c r="CB1108" s="38"/>
      <c r="CC1108" s="36"/>
      <c r="CD1108" s="36"/>
      <c r="CE1108" s="35"/>
      <c r="CF1108" s="36"/>
      <c r="CG1108" s="42"/>
      <c r="CH1108" s="35"/>
      <c r="CI1108" s="42"/>
      <c r="CJ1108" s="42"/>
      <c r="CK1108" s="43"/>
      <c r="CM1108" s="39"/>
      <c r="CN1108" s="35"/>
      <c r="CO1108" s="42"/>
    </row>
    <row r="1109" spans="1:93" ht="11.25" customHeight="1">
      <c r="A1109" s="33"/>
      <c r="B1109" s="34"/>
      <c r="F1109" s="34"/>
      <c r="H1109" s="34"/>
      <c r="I1109" s="34"/>
      <c r="J1109" s="35"/>
      <c r="K1109" s="35"/>
      <c r="L1109" s="34"/>
      <c r="M1109" s="34"/>
      <c r="N1109" s="35"/>
      <c r="O1109" s="35"/>
      <c r="P1109" s="35"/>
      <c r="Q1109" s="34"/>
      <c r="R1109" s="34"/>
      <c r="U1109" s="36"/>
      <c r="V1109" s="38"/>
      <c r="W1109" s="36"/>
      <c r="X1109" s="35"/>
      <c r="Y1109" s="34"/>
      <c r="Z1109" s="35"/>
      <c r="AA1109" s="34"/>
      <c r="AB1109" s="34"/>
      <c r="AC1109" s="34"/>
      <c r="AD1109" s="34"/>
      <c r="AE1109" s="39"/>
      <c r="AF1109" s="39"/>
      <c r="AG1109" s="39"/>
      <c r="AH1109" s="35"/>
      <c r="AI1109" s="35"/>
      <c r="AJ1109" s="35"/>
      <c r="AK1109" s="35"/>
      <c r="AL1109" s="35"/>
      <c r="AM1109" s="35"/>
      <c r="AN1109" s="38"/>
      <c r="AO1109" s="38"/>
      <c r="AP1109" s="38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40"/>
      <c r="BA1109" s="40"/>
      <c r="BB1109" s="40"/>
      <c r="BC1109" s="40"/>
      <c r="BD1109" s="40"/>
      <c r="BE1109" s="40"/>
      <c r="BF1109" s="36"/>
      <c r="BG1109" s="36"/>
      <c r="BH1109" s="36"/>
      <c r="BJ1109" s="41"/>
      <c r="BK1109" s="41"/>
      <c r="BL1109" s="35"/>
      <c r="BM1109" s="35"/>
      <c r="BN1109" s="35"/>
      <c r="BO1109" s="35"/>
      <c r="BP1109" s="35"/>
      <c r="BQ1109" s="35"/>
      <c r="BR1109" s="35"/>
      <c r="BS1109" s="34"/>
      <c r="BT1109" s="35"/>
      <c r="BU1109" s="35"/>
      <c r="BV1109" s="35"/>
      <c r="BW1109" s="35"/>
      <c r="BX1109" s="37"/>
      <c r="BY1109" s="40"/>
      <c r="CA1109" s="38"/>
      <c r="CB1109" s="38"/>
      <c r="CC1109" s="36"/>
      <c r="CD1109" s="36"/>
      <c r="CE1109" s="35"/>
      <c r="CF1109" s="36"/>
      <c r="CG1109" s="42"/>
      <c r="CH1109" s="35"/>
      <c r="CI1109" s="42"/>
      <c r="CJ1109" s="42"/>
      <c r="CK1109" s="43"/>
      <c r="CM1109" s="39"/>
      <c r="CN1109" s="35"/>
      <c r="CO1109" s="42"/>
    </row>
    <row r="1110" spans="1:93" ht="11.25" customHeight="1">
      <c r="A1110" s="33"/>
      <c r="B1110" s="34"/>
      <c r="F1110" s="34"/>
      <c r="H1110" s="34"/>
      <c r="I1110" s="34"/>
      <c r="J1110" s="35"/>
      <c r="K1110" s="35"/>
      <c r="L1110" s="34"/>
      <c r="M1110" s="34"/>
      <c r="N1110" s="35"/>
      <c r="O1110" s="35"/>
      <c r="P1110" s="35"/>
      <c r="Q1110" s="34"/>
      <c r="R1110" s="34"/>
      <c r="U1110" s="36"/>
      <c r="V1110" s="38"/>
      <c r="W1110" s="36"/>
      <c r="X1110" s="35"/>
      <c r="Y1110" s="34"/>
      <c r="Z1110" s="35"/>
      <c r="AA1110" s="34"/>
      <c r="AB1110" s="34"/>
      <c r="AC1110" s="34"/>
      <c r="AD1110" s="34"/>
      <c r="AE1110" s="39"/>
      <c r="AF1110" s="39"/>
      <c r="AG1110" s="39"/>
      <c r="AH1110" s="35"/>
      <c r="AI1110" s="35"/>
      <c r="AJ1110" s="35"/>
      <c r="AK1110" s="35"/>
      <c r="AL1110" s="35"/>
      <c r="AM1110" s="35"/>
      <c r="AN1110" s="38"/>
      <c r="AO1110" s="38"/>
      <c r="AP1110" s="38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40"/>
      <c r="BA1110" s="40"/>
      <c r="BB1110" s="40"/>
      <c r="BC1110" s="40"/>
      <c r="BD1110" s="40"/>
      <c r="BE1110" s="40"/>
      <c r="BF1110" s="36"/>
      <c r="BG1110" s="36"/>
      <c r="BH1110" s="36"/>
      <c r="BJ1110" s="41"/>
      <c r="BK1110" s="41"/>
      <c r="BL1110" s="35"/>
      <c r="BM1110" s="35"/>
      <c r="BN1110" s="35"/>
      <c r="BO1110" s="35"/>
      <c r="BP1110" s="35"/>
      <c r="BQ1110" s="35"/>
      <c r="BR1110" s="35"/>
      <c r="BS1110" s="34"/>
      <c r="BT1110" s="35"/>
      <c r="BU1110" s="35"/>
      <c r="BV1110" s="35"/>
      <c r="BW1110" s="35"/>
      <c r="BX1110" s="37"/>
      <c r="BY1110" s="40"/>
      <c r="CA1110" s="38"/>
      <c r="CB1110" s="38"/>
      <c r="CC1110" s="36"/>
      <c r="CD1110" s="36"/>
      <c r="CE1110" s="35"/>
      <c r="CF1110" s="36"/>
      <c r="CG1110" s="42"/>
      <c r="CH1110" s="35"/>
      <c r="CI1110" s="42"/>
      <c r="CJ1110" s="42"/>
      <c r="CK1110" s="43"/>
      <c r="CM1110" s="39"/>
      <c r="CN1110" s="35"/>
      <c r="CO1110" s="42"/>
    </row>
    <row r="1111" spans="1:93" ht="11.25" customHeight="1">
      <c r="A1111" s="33"/>
      <c r="B1111" s="34"/>
      <c r="F1111" s="34"/>
      <c r="H1111" s="34"/>
      <c r="I1111" s="34"/>
      <c r="J1111" s="35"/>
      <c r="K1111" s="35"/>
      <c r="L1111" s="34"/>
      <c r="M1111" s="34"/>
      <c r="N1111" s="35"/>
      <c r="O1111" s="35"/>
      <c r="P1111" s="35"/>
      <c r="Q1111" s="34"/>
      <c r="R1111" s="34"/>
      <c r="U1111" s="36"/>
      <c r="V1111" s="38"/>
      <c r="W1111" s="36"/>
      <c r="X1111" s="35"/>
      <c r="Y1111" s="34"/>
      <c r="Z1111" s="35"/>
      <c r="AA1111" s="34"/>
      <c r="AB1111" s="34"/>
      <c r="AC1111" s="34"/>
      <c r="AD1111" s="34"/>
      <c r="AE1111" s="39"/>
      <c r="AF1111" s="39"/>
      <c r="AG1111" s="39"/>
      <c r="AH1111" s="35"/>
      <c r="AI1111" s="35"/>
      <c r="AJ1111" s="35"/>
      <c r="AK1111" s="35"/>
      <c r="AL1111" s="35"/>
      <c r="AM1111" s="35"/>
      <c r="AN1111" s="38"/>
      <c r="AO1111" s="38"/>
      <c r="AP1111" s="38"/>
      <c r="AQ1111" s="36"/>
      <c r="AR1111" s="36"/>
      <c r="AS1111" s="36"/>
      <c r="AT1111" s="36"/>
      <c r="AU1111" s="36"/>
      <c r="AV1111" s="36"/>
      <c r="AW1111" s="36"/>
      <c r="AX1111" s="36"/>
      <c r="AY1111" s="36"/>
      <c r="AZ1111" s="40"/>
      <c r="BA1111" s="40"/>
      <c r="BB1111" s="40"/>
      <c r="BC1111" s="40"/>
      <c r="BD1111" s="40"/>
      <c r="BE1111" s="40"/>
      <c r="BF1111" s="36"/>
      <c r="BG1111" s="36"/>
      <c r="BH1111" s="36"/>
      <c r="BJ1111" s="41"/>
      <c r="BK1111" s="41"/>
      <c r="BL1111" s="35"/>
      <c r="BM1111" s="35"/>
      <c r="BN1111" s="35"/>
      <c r="BO1111" s="35"/>
      <c r="BP1111" s="35"/>
      <c r="BQ1111" s="35"/>
      <c r="BR1111" s="35"/>
      <c r="BS1111" s="34"/>
      <c r="BT1111" s="35"/>
      <c r="BU1111" s="35"/>
      <c r="BV1111" s="35"/>
      <c r="BW1111" s="35"/>
      <c r="BX1111" s="37"/>
      <c r="BY1111" s="40"/>
      <c r="CA1111" s="38"/>
      <c r="CB1111" s="38"/>
      <c r="CC1111" s="36"/>
      <c r="CD1111" s="36"/>
      <c r="CE1111" s="35"/>
      <c r="CF1111" s="36"/>
      <c r="CG1111" s="42"/>
      <c r="CH1111" s="35"/>
      <c r="CI1111" s="42"/>
      <c r="CJ1111" s="42"/>
      <c r="CK1111" s="43"/>
      <c r="CM1111" s="39"/>
      <c r="CN1111" s="35"/>
      <c r="CO1111" s="42"/>
    </row>
    <row r="1112" spans="1:93" ht="11.25" customHeight="1">
      <c r="A1112" s="33"/>
      <c r="B1112" s="34"/>
      <c r="F1112" s="34"/>
      <c r="H1112" s="34"/>
      <c r="I1112" s="34"/>
      <c r="J1112" s="35"/>
      <c r="K1112" s="35"/>
      <c r="L1112" s="34"/>
      <c r="M1112" s="34"/>
      <c r="N1112" s="35"/>
      <c r="O1112" s="35"/>
      <c r="P1112" s="35"/>
      <c r="Q1112" s="34"/>
      <c r="R1112" s="34"/>
      <c r="U1112" s="36"/>
      <c r="V1112" s="38"/>
      <c r="W1112" s="36"/>
      <c r="X1112" s="35"/>
      <c r="Y1112" s="34"/>
      <c r="Z1112" s="35"/>
      <c r="AA1112" s="34"/>
      <c r="AB1112" s="34"/>
      <c r="AC1112" s="34"/>
      <c r="AD1112" s="34"/>
      <c r="AE1112" s="39"/>
      <c r="AF1112" s="39"/>
      <c r="AG1112" s="39"/>
      <c r="AH1112" s="35"/>
      <c r="AI1112" s="35"/>
      <c r="AJ1112" s="35"/>
      <c r="AK1112" s="35"/>
      <c r="AL1112" s="35"/>
      <c r="AM1112" s="35"/>
      <c r="AN1112" s="38"/>
      <c r="AO1112" s="38"/>
      <c r="AP1112" s="38"/>
      <c r="AQ1112" s="36"/>
      <c r="AR1112" s="36"/>
      <c r="AS1112" s="36"/>
      <c r="AT1112" s="36"/>
      <c r="AU1112" s="36"/>
      <c r="AV1112" s="36"/>
      <c r="AW1112" s="36"/>
      <c r="AX1112" s="36"/>
      <c r="AY1112" s="36"/>
      <c r="AZ1112" s="40"/>
      <c r="BA1112" s="40"/>
      <c r="BB1112" s="40"/>
      <c r="BC1112" s="40"/>
      <c r="BD1112" s="40"/>
      <c r="BE1112" s="40"/>
      <c r="BF1112" s="36"/>
      <c r="BG1112" s="36"/>
      <c r="BH1112" s="36"/>
      <c r="BJ1112" s="41"/>
      <c r="BK1112" s="41"/>
      <c r="BL1112" s="35"/>
      <c r="BM1112" s="35"/>
      <c r="BN1112" s="35"/>
      <c r="BO1112" s="35"/>
      <c r="BP1112" s="35"/>
      <c r="BQ1112" s="35"/>
      <c r="BR1112" s="35"/>
      <c r="BS1112" s="34"/>
      <c r="BT1112" s="35"/>
      <c r="BU1112" s="35"/>
      <c r="BV1112" s="35"/>
      <c r="BW1112" s="35"/>
      <c r="BX1112" s="37"/>
      <c r="BY1112" s="40"/>
      <c r="CA1112" s="38"/>
      <c r="CB1112" s="38"/>
      <c r="CC1112" s="36"/>
      <c r="CD1112" s="36"/>
      <c r="CE1112" s="35"/>
      <c r="CF1112" s="36"/>
      <c r="CG1112" s="42"/>
      <c r="CH1112" s="35"/>
      <c r="CI1112" s="42"/>
      <c r="CJ1112" s="42"/>
      <c r="CK1112" s="43"/>
      <c r="CM1112" s="39"/>
      <c r="CN1112" s="35"/>
      <c r="CO1112" s="42"/>
    </row>
    <row r="1113" spans="1:93" ht="11.25" customHeight="1">
      <c r="A1113" s="33"/>
      <c r="B1113" s="34"/>
      <c r="F1113" s="34"/>
      <c r="H1113" s="34"/>
      <c r="I1113" s="34"/>
      <c r="J1113" s="35"/>
      <c r="K1113" s="35"/>
      <c r="L1113" s="34"/>
      <c r="M1113" s="34"/>
      <c r="N1113" s="35"/>
      <c r="O1113" s="35"/>
      <c r="P1113" s="35"/>
      <c r="Q1113" s="34"/>
      <c r="R1113" s="34"/>
      <c r="U1113" s="36"/>
      <c r="V1113" s="38"/>
      <c r="W1113" s="36"/>
      <c r="X1113" s="35"/>
      <c r="Y1113" s="34"/>
      <c r="Z1113" s="35"/>
      <c r="AA1113" s="34"/>
      <c r="AB1113" s="34"/>
      <c r="AC1113" s="34"/>
      <c r="AD1113" s="34"/>
      <c r="AE1113" s="39"/>
      <c r="AF1113" s="39"/>
      <c r="AG1113" s="39"/>
      <c r="AH1113" s="35"/>
      <c r="AI1113" s="35"/>
      <c r="AJ1113" s="35"/>
      <c r="AK1113" s="35"/>
      <c r="AL1113" s="35"/>
      <c r="AM1113" s="35"/>
      <c r="AN1113" s="38"/>
      <c r="AO1113" s="38"/>
      <c r="AP1113" s="38"/>
      <c r="AQ1113" s="36"/>
      <c r="AR1113" s="36"/>
      <c r="AS1113" s="36"/>
      <c r="AT1113" s="36"/>
      <c r="AU1113" s="36"/>
      <c r="AV1113" s="36"/>
      <c r="AW1113" s="36"/>
      <c r="AX1113" s="36"/>
      <c r="AY1113" s="36"/>
      <c r="AZ1113" s="40"/>
      <c r="BA1113" s="40"/>
      <c r="BB1113" s="40"/>
      <c r="BC1113" s="40"/>
      <c r="BD1113" s="40"/>
      <c r="BE1113" s="40"/>
      <c r="BF1113" s="36"/>
      <c r="BG1113" s="36"/>
      <c r="BH1113" s="36"/>
      <c r="BJ1113" s="41"/>
      <c r="BK1113" s="41"/>
      <c r="BL1113" s="35"/>
      <c r="BM1113" s="35"/>
      <c r="BN1113" s="35"/>
      <c r="BO1113" s="35"/>
      <c r="BP1113" s="35"/>
      <c r="BQ1113" s="35"/>
      <c r="BR1113" s="35"/>
      <c r="BS1113" s="34"/>
      <c r="BT1113" s="35"/>
      <c r="BU1113" s="35"/>
      <c r="BV1113" s="35"/>
      <c r="BW1113" s="35"/>
      <c r="BX1113" s="37"/>
      <c r="BY1113" s="40"/>
      <c r="CA1113" s="38"/>
      <c r="CB1113" s="38"/>
      <c r="CC1113" s="36"/>
      <c r="CD1113" s="36"/>
      <c r="CE1113" s="35"/>
      <c r="CF1113" s="36"/>
      <c r="CG1113" s="42"/>
      <c r="CH1113" s="35"/>
      <c r="CI1113" s="42"/>
      <c r="CJ1113" s="42"/>
      <c r="CK1113" s="43"/>
      <c r="CM1113" s="39"/>
      <c r="CN1113" s="35"/>
      <c r="CO1113" s="42"/>
    </row>
    <row r="1114" spans="1:93" ht="11.25" customHeight="1">
      <c r="A1114" s="33"/>
      <c r="B1114" s="34"/>
      <c r="F1114" s="34"/>
      <c r="H1114" s="34"/>
      <c r="I1114" s="34"/>
      <c r="J1114" s="35"/>
      <c r="K1114" s="35"/>
      <c r="L1114" s="34"/>
      <c r="M1114" s="34"/>
      <c r="N1114" s="35"/>
      <c r="O1114" s="35"/>
      <c r="P1114" s="35"/>
      <c r="Q1114" s="34"/>
      <c r="R1114" s="34"/>
      <c r="U1114" s="36"/>
      <c r="V1114" s="38"/>
      <c r="W1114" s="36"/>
      <c r="X1114" s="35"/>
      <c r="Y1114" s="34"/>
      <c r="Z1114" s="35"/>
      <c r="AA1114" s="34"/>
      <c r="AB1114" s="34"/>
      <c r="AC1114" s="34"/>
      <c r="AD1114" s="34"/>
      <c r="AE1114" s="39"/>
      <c r="AF1114" s="39"/>
      <c r="AG1114" s="39"/>
      <c r="AH1114" s="35"/>
      <c r="AI1114" s="35"/>
      <c r="AJ1114" s="35"/>
      <c r="AK1114" s="35"/>
      <c r="AL1114" s="35"/>
      <c r="AM1114" s="35"/>
      <c r="AN1114" s="38"/>
      <c r="AO1114" s="38"/>
      <c r="AP1114" s="38"/>
      <c r="AQ1114" s="36"/>
      <c r="AR1114" s="36"/>
      <c r="AS1114" s="36"/>
      <c r="AT1114" s="36"/>
      <c r="AU1114" s="36"/>
      <c r="AV1114" s="36"/>
      <c r="AW1114" s="36"/>
      <c r="AX1114" s="36"/>
      <c r="AY1114" s="36"/>
      <c r="AZ1114" s="40"/>
      <c r="BA1114" s="40"/>
      <c r="BB1114" s="40"/>
      <c r="BC1114" s="40"/>
      <c r="BD1114" s="40"/>
      <c r="BE1114" s="40"/>
      <c r="BF1114" s="36"/>
      <c r="BG1114" s="36"/>
      <c r="BH1114" s="36"/>
      <c r="BJ1114" s="41"/>
      <c r="BK1114" s="41"/>
      <c r="BL1114" s="35"/>
      <c r="BM1114" s="35"/>
      <c r="BN1114" s="35"/>
      <c r="BO1114" s="35"/>
      <c r="BP1114" s="35"/>
      <c r="BQ1114" s="35"/>
      <c r="BR1114" s="35"/>
      <c r="BS1114" s="34"/>
      <c r="BT1114" s="35"/>
      <c r="BU1114" s="35"/>
      <c r="BV1114" s="35"/>
      <c r="BW1114" s="35"/>
      <c r="BX1114" s="37"/>
      <c r="BY1114" s="40"/>
      <c r="CA1114" s="38"/>
      <c r="CB1114" s="38"/>
      <c r="CC1114" s="36"/>
      <c r="CD1114" s="36"/>
      <c r="CE1114" s="35"/>
      <c r="CF1114" s="36"/>
      <c r="CG1114" s="42"/>
      <c r="CH1114" s="35"/>
      <c r="CI1114" s="42"/>
      <c r="CJ1114" s="42"/>
      <c r="CK1114" s="43"/>
      <c r="CM1114" s="39"/>
      <c r="CN1114" s="35"/>
      <c r="CO1114" s="42"/>
    </row>
    <row r="1115" spans="1:93" ht="11.25" customHeight="1">
      <c r="A1115" s="33"/>
      <c r="B1115" s="34"/>
      <c r="F1115" s="34"/>
      <c r="H1115" s="34"/>
      <c r="I1115" s="34"/>
      <c r="J1115" s="35"/>
      <c r="K1115" s="35"/>
      <c r="L1115" s="34"/>
      <c r="M1115" s="34"/>
      <c r="N1115" s="35"/>
      <c r="O1115" s="35"/>
      <c r="P1115" s="35"/>
      <c r="Q1115" s="34"/>
      <c r="R1115" s="34"/>
      <c r="U1115" s="36"/>
      <c r="V1115" s="38"/>
      <c r="W1115" s="36"/>
      <c r="X1115" s="35"/>
      <c r="Y1115" s="34"/>
      <c r="Z1115" s="35"/>
      <c r="AA1115" s="34"/>
      <c r="AB1115" s="34"/>
      <c r="AC1115" s="34"/>
      <c r="AD1115" s="34"/>
      <c r="AE1115" s="39"/>
      <c r="AF1115" s="39"/>
      <c r="AG1115" s="39"/>
      <c r="AH1115" s="35"/>
      <c r="AI1115" s="35"/>
      <c r="AJ1115" s="35"/>
      <c r="AK1115" s="35"/>
      <c r="AL1115" s="35"/>
      <c r="AM1115" s="35"/>
      <c r="AN1115" s="38"/>
      <c r="AO1115" s="38"/>
      <c r="AP1115" s="38"/>
      <c r="AQ1115" s="36"/>
      <c r="AR1115" s="36"/>
      <c r="AS1115" s="36"/>
      <c r="AT1115" s="36"/>
      <c r="AU1115" s="36"/>
      <c r="AV1115" s="36"/>
      <c r="AW1115" s="36"/>
      <c r="AX1115" s="36"/>
      <c r="AY1115" s="36"/>
      <c r="AZ1115" s="40"/>
      <c r="BA1115" s="40"/>
      <c r="BB1115" s="40"/>
      <c r="BC1115" s="40"/>
      <c r="BD1115" s="40"/>
      <c r="BE1115" s="40"/>
      <c r="BF1115" s="36"/>
      <c r="BG1115" s="36"/>
      <c r="BH1115" s="36"/>
      <c r="BJ1115" s="41"/>
      <c r="BK1115" s="41"/>
      <c r="BL1115" s="35"/>
      <c r="BM1115" s="35"/>
      <c r="BN1115" s="35"/>
      <c r="BO1115" s="35"/>
      <c r="BP1115" s="35"/>
      <c r="BQ1115" s="35"/>
      <c r="BR1115" s="35"/>
      <c r="BS1115" s="34"/>
      <c r="BT1115" s="35"/>
      <c r="BU1115" s="35"/>
      <c r="BV1115" s="35"/>
      <c r="BW1115" s="35"/>
      <c r="BX1115" s="37"/>
      <c r="BY1115" s="40"/>
      <c r="CA1115" s="38"/>
      <c r="CB1115" s="38"/>
      <c r="CC1115" s="36"/>
      <c r="CD1115" s="36"/>
      <c r="CE1115" s="35"/>
      <c r="CF1115" s="36"/>
      <c r="CG1115" s="42"/>
      <c r="CH1115" s="35"/>
      <c r="CI1115" s="42"/>
      <c r="CJ1115" s="42"/>
      <c r="CK1115" s="43"/>
      <c r="CM1115" s="39"/>
      <c r="CN1115" s="35"/>
      <c r="CO1115" s="42"/>
    </row>
    <row r="1116" spans="1:93" ht="11.25" customHeight="1">
      <c r="A1116" s="33"/>
      <c r="B1116" s="34"/>
      <c r="F1116" s="34"/>
      <c r="H1116" s="34"/>
      <c r="I1116" s="34"/>
      <c r="J1116" s="35"/>
      <c r="K1116" s="35"/>
      <c r="L1116" s="34"/>
      <c r="M1116" s="34"/>
      <c r="N1116" s="35"/>
      <c r="O1116" s="35"/>
      <c r="P1116" s="35"/>
      <c r="Q1116" s="34"/>
      <c r="R1116" s="34"/>
      <c r="U1116" s="36"/>
      <c r="V1116" s="38"/>
      <c r="W1116" s="36"/>
      <c r="X1116" s="35"/>
      <c r="Y1116" s="34"/>
      <c r="Z1116" s="35"/>
      <c r="AA1116" s="34"/>
      <c r="AB1116" s="34"/>
      <c r="AC1116" s="34"/>
      <c r="AD1116" s="34"/>
      <c r="AE1116" s="39"/>
      <c r="AF1116" s="39"/>
      <c r="AG1116" s="39"/>
      <c r="AH1116" s="35"/>
      <c r="AI1116" s="35"/>
      <c r="AJ1116" s="35"/>
      <c r="AK1116" s="35"/>
      <c r="AL1116" s="35"/>
      <c r="AM1116" s="35"/>
      <c r="AN1116" s="38"/>
      <c r="AO1116" s="38"/>
      <c r="AP1116" s="38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40"/>
      <c r="BA1116" s="40"/>
      <c r="BB1116" s="40"/>
      <c r="BC1116" s="40"/>
      <c r="BD1116" s="40"/>
      <c r="BE1116" s="40"/>
      <c r="BF1116" s="36"/>
      <c r="BG1116" s="36"/>
      <c r="BH1116" s="36"/>
      <c r="BJ1116" s="41"/>
      <c r="BK1116" s="41"/>
      <c r="BL1116" s="35"/>
      <c r="BM1116" s="35"/>
      <c r="BN1116" s="35"/>
      <c r="BO1116" s="35"/>
      <c r="BP1116" s="35"/>
      <c r="BQ1116" s="35"/>
      <c r="BR1116" s="35"/>
      <c r="BS1116" s="34"/>
      <c r="BT1116" s="35"/>
      <c r="BU1116" s="35"/>
      <c r="BV1116" s="35"/>
      <c r="BW1116" s="35"/>
      <c r="BX1116" s="37"/>
      <c r="BY1116" s="40"/>
      <c r="CA1116" s="38"/>
      <c r="CB1116" s="38"/>
      <c r="CC1116" s="36"/>
      <c r="CD1116" s="36"/>
      <c r="CE1116" s="35"/>
      <c r="CF1116" s="36"/>
      <c r="CG1116" s="42"/>
      <c r="CH1116" s="35"/>
      <c r="CI1116" s="42"/>
      <c r="CJ1116" s="42"/>
      <c r="CK1116" s="43"/>
      <c r="CM1116" s="39"/>
      <c r="CN1116" s="35"/>
      <c r="CO1116" s="42"/>
    </row>
    <row r="1117" spans="1:93" ht="11.25" customHeight="1">
      <c r="A1117" s="33"/>
      <c r="B1117" s="34"/>
      <c r="F1117" s="34"/>
      <c r="H1117" s="34"/>
      <c r="I1117" s="34"/>
      <c r="J1117" s="35"/>
      <c r="K1117" s="35"/>
      <c r="L1117" s="34"/>
      <c r="M1117" s="34"/>
      <c r="N1117" s="35"/>
      <c r="O1117" s="35"/>
      <c r="P1117" s="35"/>
      <c r="Q1117" s="34"/>
      <c r="R1117" s="34"/>
      <c r="U1117" s="36"/>
      <c r="V1117" s="38"/>
      <c r="W1117" s="36"/>
      <c r="X1117" s="35"/>
      <c r="Y1117" s="34"/>
      <c r="Z1117" s="35"/>
      <c r="AA1117" s="34"/>
      <c r="AB1117" s="34"/>
      <c r="AC1117" s="34"/>
      <c r="AD1117" s="34"/>
      <c r="AE1117" s="39"/>
      <c r="AF1117" s="39"/>
      <c r="AG1117" s="39"/>
      <c r="AH1117" s="35"/>
      <c r="AI1117" s="35"/>
      <c r="AJ1117" s="35"/>
      <c r="AK1117" s="35"/>
      <c r="AL1117" s="35"/>
      <c r="AM1117" s="35"/>
      <c r="AN1117" s="38"/>
      <c r="AO1117" s="38"/>
      <c r="AP1117" s="38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40"/>
      <c r="BA1117" s="40"/>
      <c r="BB1117" s="40"/>
      <c r="BC1117" s="40"/>
      <c r="BD1117" s="40"/>
      <c r="BE1117" s="40"/>
      <c r="BF1117" s="36"/>
      <c r="BG1117" s="36"/>
      <c r="BH1117" s="36"/>
      <c r="BJ1117" s="41"/>
      <c r="BK1117" s="41"/>
      <c r="BL1117" s="35"/>
      <c r="BM1117" s="35"/>
      <c r="BN1117" s="35"/>
      <c r="BO1117" s="35"/>
      <c r="BP1117" s="35"/>
      <c r="BQ1117" s="35"/>
      <c r="BR1117" s="35"/>
      <c r="BS1117" s="34"/>
      <c r="BT1117" s="35"/>
      <c r="BU1117" s="35"/>
      <c r="BV1117" s="35"/>
      <c r="BW1117" s="35"/>
      <c r="BX1117" s="37"/>
      <c r="BY1117" s="40"/>
      <c r="CA1117" s="38"/>
      <c r="CB1117" s="38"/>
      <c r="CC1117" s="36"/>
      <c r="CD1117" s="36"/>
      <c r="CE1117" s="35"/>
      <c r="CF1117" s="36"/>
      <c r="CG1117" s="42"/>
      <c r="CH1117" s="35"/>
      <c r="CI1117" s="42"/>
      <c r="CJ1117" s="42"/>
      <c r="CK1117" s="43"/>
      <c r="CM1117" s="39"/>
      <c r="CN1117" s="35"/>
      <c r="CO1117" s="42"/>
    </row>
    <row r="1118" spans="1:93" ht="11.25" customHeight="1">
      <c r="A1118" s="33"/>
      <c r="B1118" s="34"/>
      <c r="F1118" s="34"/>
      <c r="H1118" s="34"/>
      <c r="I1118" s="34"/>
      <c r="J1118" s="35"/>
      <c r="K1118" s="35"/>
      <c r="L1118" s="34"/>
      <c r="M1118" s="34"/>
      <c r="N1118" s="35"/>
      <c r="O1118" s="35"/>
      <c r="P1118" s="35"/>
      <c r="Q1118" s="34"/>
      <c r="R1118" s="34"/>
      <c r="U1118" s="36"/>
      <c r="V1118" s="38"/>
      <c r="W1118" s="36"/>
      <c r="X1118" s="35"/>
      <c r="Y1118" s="34"/>
      <c r="Z1118" s="35"/>
      <c r="AA1118" s="34"/>
      <c r="AB1118" s="34"/>
      <c r="AC1118" s="34"/>
      <c r="AD1118" s="34"/>
      <c r="AE1118" s="39"/>
      <c r="AF1118" s="39"/>
      <c r="AG1118" s="39"/>
      <c r="AH1118" s="35"/>
      <c r="AI1118" s="35"/>
      <c r="AJ1118" s="35"/>
      <c r="AK1118" s="35"/>
      <c r="AL1118" s="35"/>
      <c r="AM1118" s="35"/>
      <c r="AN1118" s="38"/>
      <c r="AO1118" s="38"/>
      <c r="AP1118" s="38"/>
      <c r="AQ1118" s="36"/>
      <c r="AR1118" s="36"/>
      <c r="AS1118" s="36"/>
      <c r="AT1118" s="36"/>
      <c r="AU1118" s="36"/>
      <c r="AV1118" s="36"/>
      <c r="AW1118" s="36"/>
      <c r="AX1118" s="36"/>
      <c r="AY1118" s="36"/>
      <c r="AZ1118" s="40"/>
      <c r="BA1118" s="40"/>
      <c r="BB1118" s="40"/>
      <c r="BC1118" s="40"/>
      <c r="BD1118" s="40"/>
      <c r="BE1118" s="40"/>
      <c r="BF1118" s="36"/>
      <c r="BG1118" s="36"/>
      <c r="BH1118" s="36"/>
      <c r="BJ1118" s="41"/>
      <c r="BK1118" s="41"/>
      <c r="BL1118" s="35"/>
      <c r="BM1118" s="35"/>
      <c r="BN1118" s="35"/>
      <c r="BO1118" s="35"/>
      <c r="BP1118" s="35"/>
      <c r="BQ1118" s="35"/>
      <c r="BR1118" s="35"/>
      <c r="BS1118" s="34"/>
      <c r="BT1118" s="35"/>
      <c r="BU1118" s="35"/>
      <c r="BV1118" s="35"/>
      <c r="BW1118" s="35"/>
      <c r="BX1118" s="37"/>
      <c r="BY1118" s="40"/>
      <c r="CA1118" s="38"/>
      <c r="CB1118" s="38"/>
      <c r="CC1118" s="36"/>
      <c r="CD1118" s="36"/>
      <c r="CE1118" s="35"/>
      <c r="CF1118" s="36"/>
      <c r="CG1118" s="42"/>
      <c r="CH1118" s="35"/>
      <c r="CI1118" s="42"/>
      <c r="CJ1118" s="42"/>
      <c r="CK1118" s="43"/>
      <c r="CM1118" s="39"/>
      <c r="CN1118" s="35"/>
      <c r="CO1118" s="42"/>
    </row>
    <row r="1119" spans="1:93" ht="11.25" customHeight="1">
      <c r="A1119" s="33"/>
      <c r="B1119" s="34"/>
      <c r="F1119" s="34"/>
      <c r="H1119" s="34"/>
      <c r="I1119" s="34"/>
      <c r="J1119" s="35"/>
      <c r="K1119" s="35"/>
      <c r="L1119" s="34"/>
      <c r="M1119" s="34"/>
      <c r="N1119" s="35"/>
      <c r="O1119" s="35"/>
      <c r="P1119" s="35"/>
      <c r="Q1119" s="34"/>
      <c r="R1119" s="34"/>
      <c r="U1119" s="36"/>
      <c r="V1119" s="38"/>
      <c r="W1119" s="36"/>
      <c r="X1119" s="35"/>
      <c r="Y1119" s="34"/>
      <c r="Z1119" s="35"/>
      <c r="AA1119" s="34"/>
      <c r="AB1119" s="34"/>
      <c r="AC1119" s="34"/>
      <c r="AD1119" s="34"/>
      <c r="AE1119" s="39"/>
      <c r="AF1119" s="39"/>
      <c r="AG1119" s="39"/>
      <c r="AH1119" s="35"/>
      <c r="AI1119" s="35"/>
      <c r="AJ1119" s="35"/>
      <c r="AK1119" s="35"/>
      <c r="AL1119" s="35"/>
      <c r="AM1119" s="35"/>
      <c r="AN1119" s="38"/>
      <c r="AO1119" s="38"/>
      <c r="AP1119" s="38"/>
      <c r="AQ1119" s="36"/>
      <c r="AR1119" s="36"/>
      <c r="AS1119" s="36"/>
      <c r="AT1119" s="36"/>
      <c r="AU1119" s="36"/>
      <c r="AV1119" s="36"/>
      <c r="AW1119" s="36"/>
      <c r="AX1119" s="36"/>
      <c r="AY1119" s="36"/>
      <c r="AZ1119" s="40"/>
      <c r="BA1119" s="40"/>
      <c r="BB1119" s="40"/>
      <c r="BC1119" s="40"/>
      <c r="BD1119" s="40"/>
      <c r="BE1119" s="40"/>
      <c r="BF1119" s="36"/>
      <c r="BG1119" s="36"/>
      <c r="BH1119" s="36"/>
      <c r="BJ1119" s="41"/>
      <c r="BK1119" s="41"/>
      <c r="BL1119" s="35"/>
      <c r="BM1119" s="35"/>
      <c r="BN1119" s="35"/>
      <c r="BO1119" s="35"/>
      <c r="BP1119" s="35"/>
      <c r="BQ1119" s="35"/>
      <c r="BR1119" s="35"/>
      <c r="BS1119" s="34"/>
      <c r="BT1119" s="35"/>
      <c r="BU1119" s="35"/>
      <c r="BV1119" s="35"/>
      <c r="BW1119" s="35"/>
      <c r="BX1119" s="37"/>
      <c r="BY1119" s="40"/>
      <c r="CA1119" s="38"/>
      <c r="CB1119" s="38"/>
      <c r="CC1119" s="36"/>
      <c r="CD1119" s="36"/>
      <c r="CE1119" s="35"/>
      <c r="CF1119" s="36"/>
      <c r="CG1119" s="42"/>
      <c r="CH1119" s="35"/>
      <c r="CI1119" s="42"/>
      <c r="CJ1119" s="42"/>
      <c r="CK1119" s="43"/>
      <c r="CM1119" s="39"/>
      <c r="CN1119" s="35"/>
      <c r="CO1119" s="42"/>
    </row>
    <row r="1120" spans="1:93" ht="11.25" customHeight="1">
      <c r="A1120" s="33"/>
      <c r="B1120" s="34"/>
      <c r="F1120" s="34"/>
      <c r="H1120" s="34"/>
      <c r="I1120" s="34"/>
      <c r="J1120" s="35"/>
      <c r="K1120" s="35"/>
      <c r="L1120" s="34"/>
      <c r="M1120" s="34"/>
      <c r="N1120" s="35"/>
      <c r="O1120" s="35"/>
      <c r="P1120" s="35"/>
      <c r="Q1120" s="34"/>
      <c r="R1120" s="34"/>
      <c r="U1120" s="36"/>
      <c r="V1120" s="38"/>
      <c r="W1120" s="36"/>
      <c r="X1120" s="35"/>
      <c r="Y1120" s="34"/>
      <c r="Z1120" s="35"/>
      <c r="AA1120" s="34"/>
      <c r="AB1120" s="34"/>
      <c r="AC1120" s="34"/>
      <c r="AD1120" s="34"/>
      <c r="AE1120" s="39"/>
      <c r="AF1120" s="39"/>
      <c r="AG1120" s="39"/>
      <c r="AH1120" s="35"/>
      <c r="AI1120" s="35"/>
      <c r="AJ1120" s="35"/>
      <c r="AK1120" s="35"/>
      <c r="AL1120" s="35"/>
      <c r="AM1120" s="35"/>
      <c r="AN1120" s="38"/>
      <c r="AO1120" s="38"/>
      <c r="AP1120" s="38"/>
      <c r="AQ1120" s="36"/>
      <c r="AR1120" s="36"/>
      <c r="AS1120" s="36"/>
      <c r="AT1120" s="36"/>
      <c r="AU1120" s="36"/>
      <c r="AV1120" s="36"/>
      <c r="AW1120" s="36"/>
      <c r="AX1120" s="36"/>
      <c r="AY1120" s="36"/>
      <c r="AZ1120" s="40"/>
      <c r="BA1120" s="40"/>
      <c r="BB1120" s="40"/>
      <c r="BC1120" s="40"/>
      <c r="BD1120" s="40"/>
      <c r="BE1120" s="40"/>
      <c r="BF1120" s="36"/>
      <c r="BG1120" s="36"/>
      <c r="BH1120" s="36"/>
      <c r="BJ1120" s="41"/>
      <c r="BK1120" s="41"/>
      <c r="BL1120" s="35"/>
      <c r="BM1120" s="35"/>
      <c r="BN1120" s="35"/>
      <c r="BO1120" s="35"/>
      <c r="BP1120" s="35"/>
      <c r="BQ1120" s="35"/>
      <c r="BR1120" s="35"/>
      <c r="BS1120" s="34"/>
      <c r="BT1120" s="35"/>
      <c r="BU1120" s="35"/>
      <c r="BV1120" s="35"/>
      <c r="BW1120" s="35"/>
      <c r="BX1120" s="37"/>
      <c r="BY1120" s="40"/>
      <c r="CA1120" s="38"/>
      <c r="CB1120" s="38"/>
      <c r="CC1120" s="36"/>
      <c r="CD1120" s="36"/>
      <c r="CE1120" s="35"/>
      <c r="CF1120" s="36"/>
      <c r="CG1120" s="42"/>
      <c r="CH1120" s="35"/>
      <c r="CI1120" s="42"/>
      <c r="CJ1120" s="42"/>
      <c r="CK1120" s="43"/>
      <c r="CM1120" s="39"/>
      <c r="CN1120" s="35"/>
      <c r="CO1120" s="42"/>
    </row>
    <row r="1121" spans="1:93" ht="11.25" customHeight="1">
      <c r="A1121" s="33"/>
      <c r="B1121" s="34"/>
      <c r="F1121" s="34"/>
      <c r="H1121" s="34"/>
      <c r="I1121" s="34"/>
      <c r="J1121" s="35"/>
      <c r="K1121" s="35"/>
      <c r="L1121" s="34"/>
      <c r="M1121" s="34"/>
      <c r="N1121" s="35"/>
      <c r="O1121" s="35"/>
      <c r="P1121" s="35"/>
      <c r="Q1121" s="34"/>
      <c r="R1121" s="34"/>
      <c r="U1121" s="36"/>
      <c r="V1121" s="38"/>
      <c r="W1121" s="36"/>
      <c r="X1121" s="35"/>
      <c r="Y1121" s="34"/>
      <c r="Z1121" s="35"/>
      <c r="AA1121" s="34"/>
      <c r="AB1121" s="34"/>
      <c r="AC1121" s="34"/>
      <c r="AD1121" s="34"/>
      <c r="AE1121" s="39"/>
      <c r="AF1121" s="39"/>
      <c r="AG1121" s="39"/>
      <c r="AH1121" s="35"/>
      <c r="AI1121" s="35"/>
      <c r="AJ1121" s="35"/>
      <c r="AK1121" s="35"/>
      <c r="AL1121" s="35"/>
      <c r="AM1121" s="35"/>
      <c r="AN1121" s="38"/>
      <c r="AO1121" s="38"/>
      <c r="AP1121" s="38"/>
      <c r="AQ1121" s="36"/>
      <c r="AR1121" s="36"/>
      <c r="AS1121" s="36"/>
      <c r="AT1121" s="36"/>
      <c r="AU1121" s="36"/>
      <c r="AV1121" s="36"/>
      <c r="AW1121" s="36"/>
      <c r="AX1121" s="36"/>
      <c r="AY1121" s="36"/>
      <c r="AZ1121" s="40"/>
      <c r="BA1121" s="40"/>
      <c r="BB1121" s="40"/>
      <c r="BC1121" s="40"/>
      <c r="BD1121" s="40"/>
      <c r="BE1121" s="40"/>
      <c r="BF1121" s="36"/>
      <c r="BG1121" s="36"/>
      <c r="BH1121" s="36"/>
      <c r="BJ1121" s="41"/>
      <c r="BK1121" s="41"/>
      <c r="BL1121" s="35"/>
      <c r="BM1121" s="35"/>
      <c r="BN1121" s="35"/>
      <c r="BO1121" s="35"/>
      <c r="BP1121" s="35"/>
      <c r="BQ1121" s="35"/>
      <c r="BR1121" s="35"/>
      <c r="BS1121" s="34"/>
      <c r="BT1121" s="35"/>
      <c r="BU1121" s="35"/>
      <c r="BV1121" s="35"/>
      <c r="BW1121" s="35"/>
      <c r="BX1121" s="37"/>
      <c r="BY1121" s="40"/>
      <c r="CA1121" s="38"/>
      <c r="CB1121" s="38"/>
      <c r="CC1121" s="36"/>
      <c r="CD1121" s="36"/>
      <c r="CE1121" s="35"/>
      <c r="CF1121" s="36"/>
      <c r="CG1121" s="42"/>
      <c r="CH1121" s="35"/>
      <c r="CI1121" s="42"/>
      <c r="CJ1121" s="42"/>
      <c r="CK1121" s="43"/>
      <c r="CM1121" s="39"/>
      <c r="CN1121" s="35"/>
      <c r="CO1121" s="42"/>
    </row>
    <row r="1122" spans="1:93" ht="11.25" customHeight="1">
      <c r="A1122" s="33"/>
      <c r="B1122" s="34"/>
      <c r="F1122" s="34"/>
      <c r="H1122" s="34"/>
      <c r="I1122" s="34"/>
      <c r="J1122" s="35"/>
      <c r="K1122" s="35"/>
      <c r="L1122" s="34"/>
      <c r="M1122" s="34"/>
      <c r="N1122" s="35"/>
      <c r="O1122" s="35"/>
      <c r="P1122" s="35"/>
      <c r="Q1122" s="34"/>
      <c r="R1122" s="34"/>
      <c r="U1122" s="36"/>
      <c r="V1122" s="38"/>
      <c r="W1122" s="36"/>
      <c r="X1122" s="35"/>
      <c r="Y1122" s="34"/>
      <c r="Z1122" s="35"/>
      <c r="AA1122" s="34"/>
      <c r="AB1122" s="34"/>
      <c r="AC1122" s="34"/>
      <c r="AD1122" s="34"/>
      <c r="AE1122" s="39"/>
      <c r="AF1122" s="39"/>
      <c r="AG1122" s="39"/>
      <c r="AH1122" s="35"/>
      <c r="AI1122" s="35"/>
      <c r="AJ1122" s="35"/>
      <c r="AK1122" s="35"/>
      <c r="AL1122" s="35"/>
      <c r="AM1122" s="35"/>
      <c r="AN1122" s="38"/>
      <c r="AO1122" s="38"/>
      <c r="AP1122" s="38"/>
      <c r="AQ1122" s="36"/>
      <c r="AR1122" s="36"/>
      <c r="AS1122" s="36"/>
      <c r="AT1122" s="36"/>
      <c r="AU1122" s="36"/>
      <c r="AV1122" s="36"/>
      <c r="AW1122" s="36"/>
      <c r="AX1122" s="36"/>
      <c r="AY1122" s="36"/>
      <c r="AZ1122" s="40"/>
      <c r="BA1122" s="40"/>
      <c r="BB1122" s="40"/>
      <c r="BC1122" s="40"/>
      <c r="BD1122" s="40"/>
      <c r="BE1122" s="40"/>
      <c r="BF1122" s="36"/>
      <c r="BG1122" s="36"/>
      <c r="BH1122" s="36"/>
      <c r="BJ1122" s="41"/>
      <c r="BK1122" s="41"/>
      <c r="BL1122" s="35"/>
      <c r="BM1122" s="35"/>
      <c r="BN1122" s="35"/>
      <c r="BO1122" s="35"/>
      <c r="BP1122" s="35"/>
      <c r="BQ1122" s="35"/>
      <c r="BR1122" s="35"/>
      <c r="BS1122" s="34"/>
      <c r="BT1122" s="35"/>
      <c r="BU1122" s="35"/>
      <c r="BV1122" s="35"/>
      <c r="BW1122" s="35"/>
      <c r="BX1122" s="37"/>
      <c r="BY1122" s="40"/>
      <c r="CA1122" s="38"/>
      <c r="CB1122" s="38"/>
      <c r="CC1122" s="36"/>
      <c r="CD1122" s="36"/>
      <c r="CE1122" s="35"/>
      <c r="CF1122" s="36"/>
      <c r="CG1122" s="42"/>
      <c r="CH1122" s="35"/>
      <c r="CI1122" s="42"/>
      <c r="CJ1122" s="42"/>
      <c r="CK1122" s="43"/>
      <c r="CM1122" s="39"/>
      <c r="CN1122" s="35"/>
      <c r="CO1122" s="42"/>
    </row>
    <row r="1123" spans="1:93" ht="11.25" customHeight="1">
      <c r="A1123" s="33"/>
      <c r="B1123" s="34"/>
      <c r="F1123" s="34"/>
      <c r="H1123" s="34"/>
      <c r="I1123" s="34"/>
      <c r="J1123" s="35"/>
      <c r="K1123" s="35"/>
      <c r="L1123" s="34"/>
      <c r="M1123" s="34"/>
      <c r="N1123" s="35"/>
      <c r="O1123" s="35"/>
      <c r="P1123" s="35"/>
      <c r="Q1123" s="34"/>
      <c r="R1123" s="34"/>
      <c r="U1123" s="36"/>
      <c r="V1123" s="38"/>
      <c r="W1123" s="36"/>
      <c r="X1123" s="35"/>
      <c r="Y1123" s="34"/>
      <c r="Z1123" s="35"/>
      <c r="AA1123" s="34"/>
      <c r="AB1123" s="34"/>
      <c r="AC1123" s="34"/>
      <c r="AD1123" s="34"/>
      <c r="AE1123" s="39"/>
      <c r="AF1123" s="39"/>
      <c r="AG1123" s="39"/>
      <c r="AH1123" s="35"/>
      <c r="AI1123" s="35"/>
      <c r="AJ1123" s="35"/>
      <c r="AK1123" s="35"/>
      <c r="AL1123" s="35"/>
      <c r="AM1123" s="35"/>
      <c r="AN1123" s="38"/>
      <c r="AO1123" s="38"/>
      <c r="AP1123" s="38"/>
      <c r="AQ1123" s="36"/>
      <c r="AR1123" s="36"/>
      <c r="AS1123" s="36"/>
      <c r="AT1123" s="36"/>
      <c r="AU1123" s="36"/>
      <c r="AV1123" s="36"/>
      <c r="AW1123" s="36"/>
      <c r="AX1123" s="36"/>
      <c r="AY1123" s="36"/>
      <c r="AZ1123" s="40"/>
      <c r="BA1123" s="40"/>
      <c r="BB1123" s="40"/>
      <c r="BC1123" s="40"/>
      <c r="BD1123" s="40"/>
      <c r="BE1123" s="40"/>
      <c r="BF1123" s="36"/>
      <c r="BG1123" s="36"/>
      <c r="BH1123" s="36"/>
      <c r="BJ1123" s="41"/>
      <c r="BK1123" s="41"/>
      <c r="BL1123" s="35"/>
      <c r="BM1123" s="35"/>
      <c r="BN1123" s="35"/>
      <c r="BO1123" s="35"/>
      <c r="BP1123" s="35"/>
      <c r="BQ1123" s="35"/>
      <c r="BR1123" s="35"/>
      <c r="BS1123" s="34"/>
      <c r="BT1123" s="35"/>
      <c r="BU1123" s="35"/>
      <c r="BV1123" s="35"/>
      <c r="BW1123" s="35"/>
      <c r="BX1123" s="37"/>
      <c r="BY1123" s="40"/>
      <c r="CA1123" s="38"/>
      <c r="CB1123" s="38"/>
      <c r="CC1123" s="36"/>
      <c r="CD1123" s="36"/>
      <c r="CE1123" s="35"/>
      <c r="CF1123" s="36"/>
      <c r="CG1123" s="42"/>
      <c r="CH1123" s="35"/>
      <c r="CI1123" s="42"/>
      <c r="CJ1123" s="42"/>
      <c r="CK1123" s="43"/>
      <c r="CM1123" s="39"/>
      <c r="CN1123" s="35"/>
      <c r="CO1123" s="42"/>
    </row>
    <row r="1124" spans="1:93" ht="11.25" customHeight="1">
      <c r="A1124" s="33"/>
      <c r="B1124" s="34"/>
      <c r="F1124" s="34"/>
      <c r="H1124" s="34"/>
      <c r="I1124" s="34"/>
      <c r="J1124" s="35"/>
      <c r="K1124" s="35"/>
      <c r="L1124" s="34"/>
      <c r="M1124" s="34"/>
      <c r="N1124" s="35"/>
      <c r="O1124" s="35"/>
      <c r="P1124" s="35"/>
      <c r="Q1124" s="34"/>
      <c r="R1124" s="34"/>
      <c r="U1124" s="36"/>
      <c r="V1124" s="38"/>
      <c r="W1124" s="36"/>
      <c r="X1124" s="35"/>
      <c r="Y1124" s="34"/>
      <c r="Z1124" s="35"/>
      <c r="AA1124" s="34"/>
      <c r="AB1124" s="34"/>
      <c r="AC1124" s="34"/>
      <c r="AD1124" s="34"/>
      <c r="AE1124" s="39"/>
      <c r="AF1124" s="39"/>
      <c r="AG1124" s="39"/>
      <c r="AH1124" s="35"/>
      <c r="AI1124" s="35"/>
      <c r="AJ1124" s="35"/>
      <c r="AK1124" s="35"/>
      <c r="AL1124" s="35"/>
      <c r="AM1124" s="35"/>
      <c r="AN1124" s="38"/>
      <c r="AO1124" s="38"/>
      <c r="AP1124" s="38"/>
      <c r="AQ1124" s="36"/>
      <c r="AR1124" s="36"/>
      <c r="AS1124" s="36"/>
      <c r="AT1124" s="36"/>
      <c r="AU1124" s="36"/>
      <c r="AV1124" s="36"/>
      <c r="AW1124" s="36"/>
      <c r="AX1124" s="36"/>
      <c r="AY1124" s="36"/>
      <c r="AZ1124" s="40"/>
      <c r="BA1124" s="40"/>
      <c r="BB1124" s="40"/>
      <c r="BC1124" s="40"/>
      <c r="BD1124" s="40"/>
      <c r="BE1124" s="40"/>
      <c r="BF1124" s="36"/>
      <c r="BG1124" s="36"/>
      <c r="BH1124" s="36"/>
      <c r="BJ1124" s="41"/>
      <c r="BK1124" s="41"/>
      <c r="BL1124" s="35"/>
      <c r="BM1124" s="35"/>
      <c r="BN1124" s="35"/>
      <c r="BO1124" s="35"/>
      <c r="BP1124" s="35"/>
      <c r="BQ1124" s="35"/>
      <c r="BR1124" s="35"/>
      <c r="BS1124" s="34"/>
      <c r="BT1124" s="35"/>
      <c r="BU1124" s="35"/>
      <c r="BV1124" s="35"/>
      <c r="BW1124" s="35"/>
      <c r="BX1124" s="37"/>
      <c r="BY1124" s="40"/>
      <c r="CA1124" s="38"/>
      <c r="CB1124" s="38"/>
      <c r="CC1124" s="36"/>
      <c r="CD1124" s="36"/>
      <c r="CE1124" s="35"/>
      <c r="CF1124" s="36"/>
      <c r="CG1124" s="42"/>
      <c r="CH1124" s="35"/>
      <c r="CI1124" s="42"/>
      <c r="CJ1124" s="42"/>
      <c r="CK1124" s="43"/>
      <c r="CM1124" s="39"/>
      <c r="CN1124" s="35"/>
      <c r="CO1124" s="42"/>
    </row>
    <row r="1125" spans="1:93" ht="11.25" customHeight="1">
      <c r="A1125" s="33"/>
      <c r="B1125" s="34"/>
      <c r="F1125" s="34"/>
      <c r="H1125" s="34"/>
      <c r="I1125" s="34"/>
      <c r="J1125" s="35"/>
      <c r="K1125" s="35"/>
      <c r="L1125" s="34"/>
      <c r="M1125" s="34"/>
      <c r="N1125" s="35"/>
      <c r="O1125" s="35"/>
      <c r="P1125" s="35"/>
      <c r="Q1125" s="34"/>
      <c r="R1125" s="34"/>
      <c r="U1125" s="36"/>
      <c r="V1125" s="38"/>
      <c r="W1125" s="36"/>
      <c r="X1125" s="35"/>
      <c r="Y1125" s="34"/>
      <c r="Z1125" s="35"/>
      <c r="AA1125" s="34"/>
      <c r="AB1125" s="34"/>
      <c r="AC1125" s="34"/>
      <c r="AD1125" s="34"/>
      <c r="AE1125" s="39"/>
      <c r="AF1125" s="39"/>
      <c r="AG1125" s="39"/>
      <c r="AH1125" s="35"/>
      <c r="AI1125" s="35"/>
      <c r="AJ1125" s="35"/>
      <c r="AK1125" s="35"/>
      <c r="AL1125" s="35"/>
      <c r="AM1125" s="35"/>
      <c r="AN1125" s="38"/>
      <c r="AO1125" s="38"/>
      <c r="AP1125" s="38"/>
      <c r="AQ1125" s="36"/>
      <c r="AR1125" s="36"/>
      <c r="AS1125" s="36"/>
      <c r="AT1125" s="36"/>
      <c r="AU1125" s="36"/>
      <c r="AV1125" s="36"/>
      <c r="AW1125" s="36"/>
      <c r="AX1125" s="36"/>
      <c r="AY1125" s="36"/>
      <c r="AZ1125" s="40"/>
      <c r="BA1125" s="40"/>
      <c r="BB1125" s="40"/>
      <c r="BC1125" s="40"/>
      <c r="BD1125" s="40"/>
      <c r="BE1125" s="40"/>
      <c r="BF1125" s="36"/>
      <c r="BG1125" s="36"/>
      <c r="BH1125" s="36"/>
      <c r="BJ1125" s="41"/>
      <c r="BK1125" s="41"/>
      <c r="BL1125" s="35"/>
      <c r="BM1125" s="35"/>
      <c r="BN1125" s="35"/>
      <c r="BO1125" s="35"/>
      <c r="BP1125" s="35"/>
      <c r="BQ1125" s="35"/>
      <c r="BR1125" s="35"/>
      <c r="BS1125" s="34"/>
      <c r="BT1125" s="35"/>
      <c r="BU1125" s="35"/>
      <c r="BV1125" s="35"/>
      <c r="BW1125" s="35"/>
      <c r="BX1125" s="37"/>
      <c r="BY1125" s="40"/>
      <c r="CA1125" s="38"/>
      <c r="CB1125" s="38"/>
      <c r="CC1125" s="36"/>
      <c r="CD1125" s="36"/>
      <c r="CE1125" s="35"/>
      <c r="CF1125" s="36"/>
      <c r="CG1125" s="42"/>
      <c r="CH1125" s="35"/>
      <c r="CI1125" s="42"/>
      <c r="CJ1125" s="42"/>
      <c r="CK1125" s="43"/>
      <c r="CM1125" s="39"/>
      <c r="CN1125" s="35"/>
      <c r="CO1125" s="42"/>
    </row>
    <row r="1126" spans="1:93" ht="11.25" customHeight="1">
      <c r="A1126" s="33"/>
      <c r="B1126" s="34"/>
      <c r="F1126" s="34"/>
      <c r="H1126" s="34"/>
      <c r="I1126" s="34"/>
      <c r="J1126" s="35"/>
      <c r="K1126" s="35"/>
      <c r="L1126" s="34"/>
      <c r="M1126" s="34"/>
      <c r="N1126" s="35"/>
      <c r="O1126" s="35"/>
      <c r="P1126" s="35"/>
      <c r="Q1126" s="34"/>
      <c r="R1126" s="34"/>
      <c r="U1126" s="36"/>
      <c r="V1126" s="38"/>
      <c r="W1126" s="36"/>
      <c r="X1126" s="35"/>
      <c r="Y1126" s="34"/>
      <c r="Z1126" s="35"/>
      <c r="AA1126" s="34"/>
      <c r="AB1126" s="34"/>
      <c r="AC1126" s="34"/>
      <c r="AD1126" s="34"/>
      <c r="AE1126" s="39"/>
      <c r="AF1126" s="39"/>
      <c r="AG1126" s="39"/>
      <c r="AH1126" s="35"/>
      <c r="AI1126" s="35"/>
      <c r="AJ1126" s="35"/>
      <c r="AK1126" s="35"/>
      <c r="AL1126" s="35"/>
      <c r="AM1126" s="35"/>
      <c r="AN1126" s="38"/>
      <c r="AO1126" s="38"/>
      <c r="AP1126" s="38"/>
      <c r="AQ1126" s="36"/>
      <c r="AR1126" s="36"/>
      <c r="AS1126" s="36"/>
      <c r="AT1126" s="36"/>
      <c r="AU1126" s="36"/>
      <c r="AV1126" s="36"/>
      <c r="AW1126" s="36"/>
      <c r="AX1126" s="36"/>
      <c r="AY1126" s="36"/>
      <c r="AZ1126" s="40"/>
      <c r="BA1126" s="40"/>
      <c r="BB1126" s="40"/>
      <c r="BC1126" s="40"/>
      <c r="BD1126" s="40"/>
      <c r="BE1126" s="40"/>
      <c r="BF1126" s="36"/>
      <c r="BG1126" s="36"/>
      <c r="BH1126" s="36"/>
      <c r="BJ1126" s="41"/>
      <c r="BK1126" s="41"/>
      <c r="BL1126" s="35"/>
      <c r="BM1126" s="35"/>
      <c r="BN1126" s="35"/>
      <c r="BO1126" s="35"/>
      <c r="BP1126" s="35"/>
      <c r="BQ1126" s="35"/>
      <c r="BR1126" s="35"/>
      <c r="BS1126" s="34"/>
      <c r="BT1126" s="35"/>
      <c r="BU1126" s="35"/>
      <c r="BV1126" s="35"/>
      <c r="BW1126" s="35"/>
      <c r="BX1126" s="37"/>
      <c r="BY1126" s="40"/>
      <c r="CA1126" s="38"/>
      <c r="CB1126" s="38"/>
      <c r="CC1126" s="36"/>
      <c r="CD1126" s="36"/>
      <c r="CE1126" s="35"/>
      <c r="CF1126" s="36"/>
      <c r="CG1126" s="42"/>
      <c r="CH1126" s="35"/>
      <c r="CI1126" s="42"/>
      <c r="CJ1126" s="42"/>
      <c r="CK1126" s="43"/>
      <c r="CM1126" s="39"/>
      <c r="CN1126" s="35"/>
      <c r="CO1126" s="42"/>
    </row>
    <row r="1127" spans="1:93" ht="11.25" customHeight="1">
      <c r="A1127" s="33"/>
      <c r="B1127" s="34"/>
      <c r="F1127" s="34"/>
      <c r="H1127" s="34"/>
      <c r="I1127" s="34"/>
      <c r="J1127" s="35"/>
      <c r="K1127" s="35"/>
      <c r="L1127" s="34"/>
      <c r="M1127" s="34"/>
      <c r="N1127" s="35"/>
      <c r="O1127" s="35"/>
      <c r="P1127" s="35"/>
      <c r="Q1127" s="34"/>
      <c r="R1127" s="34"/>
      <c r="U1127" s="36"/>
      <c r="V1127" s="38"/>
      <c r="W1127" s="36"/>
      <c r="X1127" s="35"/>
      <c r="Y1127" s="34"/>
      <c r="Z1127" s="35"/>
      <c r="AA1127" s="34"/>
      <c r="AB1127" s="34"/>
      <c r="AC1127" s="34"/>
      <c r="AD1127" s="34"/>
      <c r="AE1127" s="39"/>
      <c r="AF1127" s="39"/>
      <c r="AG1127" s="39"/>
      <c r="AH1127" s="35"/>
      <c r="AI1127" s="35"/>
      <c r="AJ1127" s="35"/>
      <c r="AK1127" s="35"/>
      <c r="AL1127" s="35"/>
      <c r="AM1127" s="35"/>
      <c r="AN1127" s="38"/>
      <c r="AO1127" s="38"/>
      <c r="AP1127" s="38"/>
      <c r="AQ1127" s="36"/>
      <c r="AR1127" s="36"/>
      <c r="AS1127" s="36"/>
      <c r="AT1127" s="36"/>
      <c r="AU1127" s="36"/>
      <c r="AV1127" s="36"/>
      <c r="AW1127" s="36"/>
      <c r="AX1127" s="36"/>
      <c r="AY1127" s="36"/>
      <c r="AZ1127" s="40"/>
      <c r="BA1127" s="40"/>
      <c r="BB1127" s="40"/>
      <c r="BC1127" s="40"/>
      <c r="BD1127" s="40"/>
      <c r="BE1127" s="40"/>
      <c r="BF1127" s="36"/>
      <c r="BG1127" s="36"/>
      <c r="BH1127" s="36"/>
      <c r="BJ1127" s="41"/>
      <c r="BK1127" s="41"/>
      <c r="BL1127" s="35"/>
      <c r="BM1127" s="35"/>
      <c r="BN1127" s="35"/>
      <c r="BO1127" s="35"/>
      <c r="BP1127" s="35"/>
      <c r="BQ1127" s="35"/>
      <c r="BR1127" s="35"/>
      <c r="BS1127" s="34"/>
      <c r="BT1127" s="35"/>
      <c r="BU1127" s="35"/>
      <c r="BV1127" s="35"/>
      <c r="BW1127" s="35"/>
      <c r="BX1127" s="37"/>
      <c r="BY1127" s="40"/>
      <c r="CA1127" s="38"/>
      <c r="CB1127" s="38"/>
      <c r="CC1127" s="36"/>
      <c r="CD1127" s="36"/>
      <c r="CE1127" s="35"/>
      <c r="CF1127" s="36"/>
      <c r="CG1127" s="42"/>
      <c r="CH1127" s="35"/>
      <c r="CI1127" s="42"/>
      <c r="CJ1127" s="42"/>
      <c r="CK1127" s="43"/>
      <c r="CM1127" s="39"/>
      <c r="CN1127" s="35"/>
      <c r="CO1127" s="42"/>
    </row>
    <row r="1128" spans="1:93" ht="11.25" customHeight="1">
      <c r="A1128" s="33"/>
      <c r="B1128" s="34"/>
      <c r="F1128" s="34"/>
      <c r="H1128" s="34"/>
      <c r="I1128" s="34"/>
      <c r="J1128" s="35"/>
      <c r="K1128" s="35"/>
      <c r="L1128" s="34"/>
      <c r="M1128" s="34"/>
      <c r="N1128" s="35"/>
      <c r="O1128" s="35"/>
      <c r="P1128" s="35"/>
      <c r="Q1128" s="34"/>
      <c r="R1128" s="34"/>
      <c r="U1128" s="36"/>
      <c r="V1128" s="38"/>
      <c r="W1128" s="36"/>
      <c r="X1128" s="35"/>
      <c r="Y1128" s="34"/>
      <c r="Z1128" s="35"/>
      <c r="AA1128" s="34"/>
      <c r="AB1128" s="34"/>
      <c r="AC1128" s="34"/>
      <c r="AD1128" s="34"/>
      <c r="AE1128" s="39"/>
      <c r="AF1128" s="39"/>
      <c r="AG1128" s="39"/>
      <c r="AH1128" s="35"/>
      <c r="AI1128" s="35"/>
      <c r="AJ1128" s="35"/>
      <c r="AK1128" s="35"/>
      <c r="AL1128" s="35"/>
      <c r="AM1128" s="35"/>
      <c r="AN1128" s="38"/>
      <c r="AO1128" s="38"/>
      <c r="AP1128" s="38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40"/>
      <c r="BA1128" s="40"/>
      <c r="BB1128" s="40"/>
      <c r="BC1128" s="40"/>
      <c r="BD1128" s="40"/>
      <c r="BE1128" s="40"/>
      <c r="BF1128" s="36"/>
      <c r="BG1128" s="36"/>
      <c r="BH1128" s="36"/>
      <c r="BJ1128" s="41"/>
      <c r="BK1128" s="41"/>
      <c r="BL1128" s="35"/>
      <c r="BM1128" s="35"/>
      <c r="BN1128" s="35"/>
      <c r="BO1128" s="35"/>
      <c r="BP1128" s="35"/>
      <c r="BQ1128" s="35"/>
      <c r="BR1128" s="35"/>
      <c r="BS1128" s="34"/>
      <c r="BT1128" s="35"/>
      <c r="BU1128" s="35"/>
      <c r="BV1128" s="35"/>
      <c r="BW1128" s="35"/>
      <c r="BX1128" s="37"/>
      <c r="BY1128" s="40"/>
      <c r="CA1128" s="38"/>
      <c r="CB1128" s="38"/>
      <c r="CC1128" s="36"/>
      <c r="CD1128" s="36"/>
      <c r="CE1128" s="35"/>
      <c r="CF1128" s="36"/>
      <c r="CG1128" s="42"/>
      <c r="CH1128" s="35"/>
      <c r="CI1128" s="42"/>
      <c r="CJ1128" s="42"/>
      <c r="CK1128" s="43"/>
      <c r="CM1128" s="39"/>
      <c r="CN1128" s="35"/>
      <c r="CO1128" s="42"/>
    </row>
    <row r="1129" spans="1:93" ht="11.25" customHeight="1">
      <c r="A1129" s="33"/>
      <c r="B1129" s="34"/>
      <c r="F1129" s="34"/>
      <c r="H1129" s="34"/>
      <c r="I1129" s="34"/>
      <c r="J1129" s="35"/>
      <c r="K1129" s="35"/>
      <c r="L1129" s="34"/>
      <c r="M1129" s="34"/>
      <c r="N1129" s="35"/>
      <c r="O1129" s="35"/>
      <c r="P1129" s="35"/>
      <c r="Q1129" s="34"/>
      <c r="R1129" s="34"/>
      <c r="U1129" s="36"/>
      <c r="V1129" s="38"/>
      <c r="W1129" s="36"/>
      <c r="X1129" s="35"/>
      <c r="Y1129" s="34"/>
      <c r="Z1129" s="35"/>
      <c r="AA1129" s="34"/>
      <c r="AB1129" s="34"/>
      <c r="AC1129" s="34"/>
      <c r="AD1129" s="34"/>
      <c r="AE1129" s="39"/>
      <c r="AF1129" s="39"/>
      <c r="AG1129" s="39"/>
      <c r="AH1129" s="35"/>
      <c r="AI1129" s="35"/>
      <c r="AJ1129" s="35"/>
      <c r="AK1129" s="35"/>
      <c r="AL1129" s="35"/>
      <c r="AM1129" s="35"/>
      <c r="AN1129" s="38"/>
      <c r="AO1129" s="38"/>
      <c r="AP1129" s="38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40"/>
      <c r="BA1129" s="40"/>
      <c r="BB1129" s="40"/>
      <c r="BC1129" s="40"/>
      <c r="BD1129" s="40"/>
      <c r="BE1129" s="40"/>
      <c r="BF1129" s="36"/>
      <c r="BG1129" s="36"/>
      <c r="BH1129" s="36"/>
      <c r="BJ1129" s="41"/>
      <c r="BK1129" s="41"/>
      <c r="BL1129" s="35"/>
      <c r="BM1129" s="35"/>
      <c r="BN1129" s="35"/>
      <c r="BO1129" s="35"/>
      <c r="BP1129" s="35"/>
      <c r="BQ1129" s="35"/>
      <c r="BR1129" s="35"/>
      <c r="BS1129" s="34"/>
      <c r="BT1129" s="35"/>
      <c r="BU1129" s="35"/>
      <c r="BV1129" s="35"/>
      <c r="BW1129" s="35"/>
      <c r="BX1129" s="37"/>
      <c r="BY1129" s="40"/>
      <c r="CA1129" s="38"/>
      <c r="CB1129" s="38"/>
      <c r="CC1129" s="36"/>
      <c r="CD1129" s="36"/>
      <c r="CE1129" s="35"/>
      <c r="CF1129" s="36"/>
      <c r="CG1129" s="42"/>
      <c r="CH1129" s="35"/>
      <c r="CI1129" s="42"/>
      <c r="CJ1129" s="42"/>
      <c r="CK1129" s="43"/>
      <c r="CM1129" s="39"/>
      <c r="CN1129" s="35"/>
      <c r="CO1129" s="42"/>
    </row>
    <row r="1130" spans="1:93" ht="11.25" customHeight="1">
      <c r="A1130" s="33"/>
      <c r="B1130" s="34"/>
      <c r="F1130" s="34"/>
      <c r="H1130" s="34"/>
      <c r="I1130" s="34"/>
      <c r="J1130" s="35"/>
      <c r="K1130" s="35"/>
      <c r="L1130" s="34"/>
      <c r="M1130" s="34"/>
      <c r="N1130" s="35"/>
      <c r="O1130" s="35"/>
      <c r="P1130" s="35"/>
      <c r="Q1130" s="34"/>
      <c r="R1130" s="34"/>
      <c r="U1130" s="36"/>
      <c r="V1130" s="38"/>
      <c r="W1130" s="36"/>
      <c r="X1130" s="35"/>
      <c r="Y1130" s="34"/>
      <c r="Z1130" s="35"/>
      <c r="AA1130" s="34"/>
      <c r="AB1130" s="34"/>
      <c r="AC1130" s="34"/>
      <c r="AD1130" s="34"/>
      <c r="AE1130" s="39"/>
      <c r="AF1130" s="39"/>
      <c r="AG1130" s="39"/>
      <c r="AH1130" s="35"/>
      <c r="AI1130" s="35"/>
      <c r="AJ1130" s="35"/>
      <c r="AK1130" s="35"/>
      <c r="AL1130" s="35"/>
      <c r="AM1130" s="35"/>
      <c r="AN1130" s="38"/>
      <c r="AO1130" s="38"/>
      <c r="AP1130" s="38"/>
      <c r="AQ1130" s="36"/>
      <c r="AR1130" s="36"/>
      <c r="AS1130" s="36"/>
      <c r="AT1130" s="36"/>
      <c r="AU1130" s="36"/>
      <c r="AV1130" s="36"/>
      <c r="AW1130" s="36"/>
      <c r="AX1130" s="36"/>
      <c r="AY1130" s="36"/>
      <c r="AZ1130" s="40"/>
      <c r="BA1130" s="40"/>
      <c r="BB1130" s="40"/>
      <c r="BC1130" s="40"/>
      <c r="BD1130" s="40"/>
      <c r="BE1130" s="40"/>
      <c r="BF1130" s="36"/>
      <c r="BG1130" s="36"/>
      <c r="BH1130" s="36"/>
      <c r="BJ1130" s="41"/>
      <c r="BK1130" s="41"/>
      <c r="BL1130" s="35"/>
      <c r="BM1130" s="35"/>
      <c r="BN1130" s="35"/>
      <c r="BO1130" s="35"/>
      <c r="BP1130" s="35"/>
      <c r="BQ1130" s="35"/>
      <c r="BR1130" s="35"/>
      <c r="BS1130" s="34"/>
      <c r="BT1130" s="35"/>
      <c r="BU1130" s="35"/>
      <c r="BV1130" s="35"/>
      <c r="BW1130" s="35"/>
      <c r="BX1130" s="37"/>
      <c r="BY1130" s="40"/>
      <c r="CA1130" s="38"/>
      <c r="CB1130" s="38"/>
      <c r="CC1130" s="36"/>
      <c r="CD1130" s="36"/>
      <c r="CE1130" s="35"/>
      <c r="CF1130" s="36"/>
      <c r="CG1130" s="42"/>
      <c r="CH1130" s="35"/>
      <c r="CI1130" s="42"/>
      <c r="CJ1130" s="42"/>
      <c r="CK1130" s="43"/>
      <c r="CM1130" s="39"/>
      <c r="CN1130" s="35"/>
      <c r="CO1130" s="42"/>
    </row>
    <row r="1131" spans="1:93" ht="11.25" customHeight="1">
      <c r="A1131" s="33"/>
      <c r="B1131" s="34"/>
      <c r="F1131" s="34"/>
      <c r="H1131" s="34"/>
      <c r="I1131" s="34"/>
      <c r="J1131" s="35"/>
      <c r="K1131" s="35"/>
      <c r="L1131" s="34"/>
      <c r="M1131" s="34"/>
      <c r="N1131" s="35"/>
      <c r="O1131" s="35"/>
      <c r="P1131" s="35"/>
      <c r="Q1131" s="34"/>
      <c r="R1131" s="34"/>
      <c r="U1131" s="36"/>
      <c r="V1131" s="38"/>
      <c r="W1131" s="36"/>
      <c r="X1131" s="35"/>
      <c r="Y1131" s="34"/>
      <c r="Z1131" s="35"/>
      <c r="AA1131" s="34"/>
      <c r="AB1131" s="34"/>
      <c r="AC1131" s="34"/>
      <c r="AD1131" s="34"/>
      <c r="AE1131" s="39"/>
      <c r="AF1131" s="39"/>
      <c r="AG1131" s="39"/>
      <c r="AH1131" s="35"/>
      <c r="AI1131" s="35"/>
      <c r="AJ1131" s="35"/>
      <c r="AK1131" s="35"/>
      <c r="AL1131" s="35"/>
      <c r="AM1131" s="35"/>
      <c r="AN1131" s="38"/>
      <c r="AO1131" s="38"/>
      <c r="AP1131" s="38"/>
      <c r="AQ1131" s="36"/>
      <c r="AR1131" s="36"/>
      <c r="AS1131" s="36"/>
      <c r="AT1131" s="36"/>
      <c r="AU1131" s="36"/>
      <c r="AV1131" s="36"/>
      <c r="AW1131" s="36"/>
      <c r="AX1131" s="36"/>
      <c r="AY1131" s="36"/>
      <c r="AZ1131" s="40"/>
      <c r="BA1131" s="40"/>
      <c r="BB1131" s="40"/>
      <c r="BC1131" s="40"/>
      <c r="BD1131" s="40"/>
      <c r="BE1131" s="40"/>
      <c r="BF1131" s="36"/>
      <c r="BG1131" s="36"/>
      <c r="BH1131" s="36"/>
      <c r="BJ1131" s="41"/>
      <c r="BK1131" s="41"/>
      <c r="BL1131" s="35"/>
      <c r="BM1131" s="35"/>
      <c r="BN1131" s="35"/>
      <c r="BO1131" s="35"/>
      <c r="BP1131" s="35"/>
      <c r="BQ1131" s="35"/>
      <c r="BR1131" s="35"/>
      <c r="BS1131" s="34"/>
      <c r="BT1131" s="35"/>
      <c r="BU1131" s="35"/>
      <c r="BV1131" s="35"/>
      <c r="BW1131" s="35"/>
      <c r="BX1131" s="37"/>
      <c r="BY1131" s="40"/>
      <c r="CA1131" s="38"/>
      <c r="CB1131" s="38"/>
      <c r="CC1131" s="36"/>
      <c r="CD1131" s="36"/>
      <c r="CE1131" s="35"/>
      <c r="CF1131" s="36"/>
      <c r="CG1131" s="42"/>
      <c r="CH1131" s="35"/>
      <c r="CI1131" s="42"/>
      <c r="CJ1131" s="42"/>
      <c r="CK1131" s="43"/>
      <c r="CM1131" s="39"/>
      <c r="CN1131" s="35"/>
      <c r="CO1131" s="42"/>
    </row>
    <row r="1132" spans="1:93" ht="11.25" customHeight="1">
      <c r="A1132" s="33"/>
      <c r="B1132" s="34"/>
      <c r="F1132" s="34"/>
      <c r="H1132" s="34"/>
      <c r="I1132" s="34"/>
      <c r="J1132" s="35"/>
      <c r="K1132" s="35"/>
      <c r="L1132" s="34"/>
      <c r="M1132" s="34"/>
      <c r="N1132" s="35"/>
      <c r="O1132" s="35"/>
      <c r="P1132" s="35"/>
      <c r="Q1132" s="34"/>
      <c r="R1132" s="34"/>
      <c r="U1132" s="36"/>
      <c r="V1132" s="38"/>
      <c r="W1132" s="36"/>
      <c r="X1132" s="35"/>
      <c r="Y1132" s="34"/>
      <c r="Z1132" s="35"/>
      <c r="AA1132" s="34"/>
      <c r="AB1132" s="34"/>
      <c r="AC1132" s="34"/>
      <c r="AD1132" s="34"/>
      <c r="AE1132" s="39"/>
      <c r="AF1132" s="39"/>
      <c r="AG1132" s="39"/>
      <c r="AH1132" s="35"/>
      <c r="AI1132" s="35"/>
      <c r="AJ1132" s="35"/>
      <c r="AK1132" s="35"/>
      <c r="AL1132" s="35"/>
      <c r="AM1132" s="35"/>
      <c r="AN1132" s="38"/>
      <c r="AO1132" s="38"/>
      <c r="AP1132" s="38"/>
      <c r="AQ1132" s="36"/>
      <c r="AR1132" s="36"/>
      <c r="AS1132" s="36"/>
      <c r="AT1132" s="36"/>
      <c r="AU1132" s="36"/>
      <c r="AV1132" s="36"/>
      <c r="AW1132" s="36"/>
      <c r="AX1132" s="36"/>
      <c r="AY1132" s="36"/>
      <c r="AZ1132" s="40"/>
      <c r="BA1132" s="40"/>
      <c r="BB1132" s="40"/>
      <c r="BC1132" s="40"/>
      <c r="BD1132" s="40"/>
      <c r="BE1132" s="40"/>
      <c r="BF1132" s="36"/>
      <c r="BG1132" s="36"/>
      <c r="BH1132" s="36"/>
      <c r="BJ1132" s="41"/>
      <c r="BK1132" s="41"/>
      <c r="BL1132" s="35"/>
      <c r="BM1132" s="35"/>
      <c r="BN1132" s="35"/>
      <c r="BO1132" s="35"/>
      <c r="BP1132" s="35"/>
      <c r="BQ1132" s="35"/>
      <c r="BR1132" s="35"/>
      <c r="BS1132" s="34"/>
      <c r="BT1132" s="35"/>
      <c r="BU1132" s="35"/>
      <c r="BV1132" s="35"/>
      <c r="BW1132" s="35"/>
      <c r="BX1132" s="37"/>
      <c r="BY1132" s="40"/>
      <c r="CA1132" s="38"/>
      <c r="CB1132" s="38"/>
      <c r="CC1132" s="36"/>
      <c r="CD1132" s="36"/>
      <c r="CE1132" s="35"/>
      <c r="CF1132" s="36"/>
      <c r="CG1132" s="42"/>
      <c r="CH1132" s="35"/>
      <c r="CI1132" s="42"/>
      <c r="CJ1132" s="42"/>
      <c r="CK1132" s="43"/>
      <c r="CM1132" s="39"/>
      <c r="CN1132" s="35"/>
      <c r="CO1132" s="42"/>
    </row>
    <row r="1133" spans="1:93" ht="11.25" customHeight="1">
      <c r="A1133" s="33"/>
      <c r="B1133" s="34"/>
      <c r="F1133" s="34"/>
      <c r="H1133" s="34"/>
      <c r="I1133" s="34"/>
      <c r="J1133" s="35"/>
      <c r="K1133" s="35"/>
      <c r="L1133" s="34"/>
      <c r="M1133" s="34"/>
      <c r="N1133" s="35"/>
      <c r="O1133" s="35"/>
      <c r="P1133" s="35"/>
      <c r="Q1133" s="34"/>
      <c r="R1133" s="34"/>
      <c r="U1133" s="36"/>
      <c r="V1133" s="38"/>
      <c r="W1133" s="36"/>
      <c r="X1133" s="35"/>
      <c r="Y1133" s="34"/>
      <c r="Z1133" s="35"/>
      <c r="AA1133" s="34"/>
      <c r="AB1133" s="34"/>
      <c r="AC1133" s="34"/>
      <c r="AD1133" s="34"/>
      <c r="AE1133" s="39"/>
      <c r="AF1133" s="39"/>
      <c r="AG1133" s="39"/>
      <c r="AH1133" s="35"/>
      <c r="AI1133" s="35"/>
      <c r="AJ1133" s="35"/>
      <c r="AK1133" s="35"/>
      <c r="AL1133" s="35"/>
      <c r="AM1133" s="35"/>
      <c r="AN1133" s="38"/>
      <c r="AO1133" s="38"/>
      <c r="AP1133" s="38"/>
      <c r="AQ1133" s="36"/>
      <c r="AR1133" s="36"/>
      <c r="AS1133" s="36"/>
      <c r="AT1133" s="36"/>
      <c r="AU1133" s="36"/>
      <c r="AV1133" s="36"/>
      <c r="AW1133" s="36"/>
      <c r="AX1133" s="36"/>
      <c r="AY1133" s="36"/>
      <c r="AZ1133" s="40"/>
      <c r="BA1133" s="40"/>
      <c r="BB1133" s="40"/>
      <c r="BC1133" s="40"/>
      <c r="BD1133" s="40"/>
      <c r="BE1133" s="40"/>
      <c r="BF1133" s="36"/>
      <c r="BG1133" s="36"/>
      <c r="BH1133" s="36"/>
      <c r="BJ1133" s="41"/>
      <c r="BK1133" s="41"/>
      <c r="BL1133" s="35"/>
      <c r="BM1133" s="35"/>
      <c r="BN1133" s="35"/>
      <c r="BO1133" s="35"/>
      <c r="BP1133" s="35"/>
      <c r="BQ1133" s="35"/>
      <c r="BR1133" s="35"/>
      <c r="BS1133" s="34"/>
      <c r="BT1133" s="35"/>
      <c r="BU1133" s="35"/>
      <c r="BV1133" s="35"/>
      <c r="BW1133" s="35"/>
      <c r="BX1133" s="37"/>
      <c r="BY1133" s="40"/>
      <c r="CA1133" s="38"/>
      <c r="CB1133" s="38"/>
      <c r="CC1133" s="36"/>
      <c r="CD1133" s="36"/>
      <c r="CE1133" s="35"/>
      <c r="CF1133" s="36"/>
      <c r="CG1133" s="42"/>
      <c r="CH1133" s="35"/>
      <c r="CI1133" s="42"/>
      <c r="CJ1133" s="42"/>
      <c r="CK1133" s="43"/>
      <c r="CM1133" s="39"/>
      <c r="CN1133" s="35"/>
      <c r="CO1133" s="42"/>
    </row>
    <row r="1134" spans="1:93" ht="11.25" customHeight="1">
      <c r="A1134" s="33"/>
      <c r="B1134" s="34"/>
      <c r="F1134" s="34"/>
      <c r="H1134" s="34"/>
      <c r="I1134" s="34"/>
      <c r="J1134" s="35"/>
      <c r="K1134" s="35"/>
      <c r="L1134" s="34"/>
      <c r="M1134" s="34"/>
      <c r="N1134" s="35"/>
      <c r="O1134" s="35"/>
      <c r="P1134" s="35"/>
      <c r="Q1134" s="34"/>
      <c r="R1134" s="34"/>
      <c r="U1134" s="36"/>
      <c r="V1134" s="38"/>
      <c r="W1134" s="36"/>
      <c r="X1134" s="35"/>
      <c r="Y1134" s="34"/>
      <c r="Z1134" s="35"/>
      <c r="AA1134" s="34"/>
      <c r="AB1134" s="34"/>
      <c r="AC1134" s="34"/>
      <c r="AD1134" s="34"/>
      <c r="AE1134" s="39"/>
      <c r="AF1134" s="39"/>
      <c r="AG1134" s="39"/>
      <c r="AH1134" s="35"/>
      <c r="AI1134" s="35"/>
      <c r="AJ1134" s="35"/>
      <c r="AK1134" s="35"/>
      <c r="AL1134" s="35"/>
      <c r="AM1134" s="35"/>
      <c r="AN1134" s="38"/>
      <c r="AO1134" s="38"/>
      <c r="AP1134" s="38"/>
      <c r="AQ1134" s="36"/>
      <c r="AR1134" s="36"/>
      <c r="AS1134" s="36"/>
      <c r="AT1134" s="36"/>
      <c r="AU1134" s="36"/>
      <c r="AV1134" s="36"/>
      <c r="AW1134" s="36"/>
      <c r="AX1134" s="36"/>
      <c r="AY1134" s="36"/>
      <c r="AZ1134" s="40"/>
      <c r="BA1134" s="40"/>
      <c r="BB1134" s="40"/>
      <c r="BC1134" s="40"/>
      <c r="BD1134" s="40"/>
      <c r="BE1134" s="40"/>
      <c r="BF1134" s="36"/>
      <c r="BG1134" s="36"/>
      <c r="BH1134" s="36"/>
      <c r="BJ1134" s="41"/>
      <c r="BK1134" s="41"/>
      <c r="BL1134" s="35"/>
      <c r="BM1134" s="35"/>
      <c r="BN1134" s="35"/>
      <c r="BO1134" s="35"/>
      <c r="BP1134" s="35"/>
      <c r="BQ1134" s="35"/>
      <c r="BR1134" s="35"/>
      <c r="BS1134" s="34"/>
      <c r="BT1134" s="35"/>
      <c r="BU1134" s="35"/>
      <c r="BV1134" s="35"/>
      <c r="BW1134" s="35"/>
      <c r="BX1134" s="37"/>
      <c r="BY1134" s="40"/>
      <c r="CA1134" s="38"/>
      <c r="CB1134" s="38"/>
      <c r="CC1134" s="36"/>
      <c r="CD1134" s="36"/>
      <c r="CE1134" s="35"/>
      <c r="CF1134" s="36"/>
      <c r="CG1134" s="42"/>
      <c r="CH1134" s="35"/>
      <c r="CI1134" s="42"/>
      <c r="CJ1134" s="42"/>
      <c r="CK1134" s="43"/>
      <c r="CM1134" s="39"/>
      <c r="CN1134" s="35"/>
      <c r="CO1134" s="42"/>
    </row>
    <row r="1135" spans="1:93" ht="11.25" customHeight="1">
      <c r="A1135" s="33"/>
      <c r="B1135" s="34"/>
      <c r="F1135" s="34"/>
      <c r="H1135" s="34"/>
      <c r="I1135" s="34"/>
      <c r="J1135" s="35"/>
      <c r="K1135" s="35"/>
      <c r="L1135" s="34"/>
      <c r="M1135" s="34"/>
      <c r="N1135" s="35"/>
      <c r="O1135" s="35"/>
      <c r="P1135" s="35"/>
      <c r="Q1135" s="34"/>
      <c r="R1135" s="34"/>
      <c r="U1135" s="36"/>
      <c r="V1135" s="38"/>
      <c r="W1135" s="36"/>
      <c r="X1135" s="35"/>
      <c r="Y1135" s="34"/>
      <c r="Z1135" s="35"/>
      <c r="AA1135" s="34"/>
      <c r="AB1135" s="34"/>
      <c r="AC1135" s="34"/>
      <c r="AD1135" s="34"/>
      <c r="AE1135" s="39"/>
      <c r="AF1135" s="39"/>
      <c r="AG1135" s="39"/>
      <c r="AH1135" s="35"/>
      <c r="AI1135" s="35"/>
      <c r="AJ1135" s="35"/>
      <c r="AK1135" s="35"/>
      <c r="AL1135" s="35"/>
      <c r="AM1135" s="35"/>
      <c r="AN1135" s="38"/>
      <c r="AO1135" s="38"/>
      <c r="AP1135" s="38"/>
      <c r="AQ1135" s="36"/>
      <c r="AR1135" s="36"/>
      <c r="AS1135" s="36"/>
      <c r="AT1135" s="36"/>
      <c r="AU1135" s="36"/>
      <c r="AV1135" s="36"/>
      <c r="AW1135" s="36"/>
      <c r="AX1135" s="36"/>
      <c r="AY1135" s="36"/>
      <c r="AZ1135" s="40"/>
      <c r="BA1135" s="40"/>
      <c r="BB1135" s="40"/>
      <c r="BC1135" s="40"/>
      <c r="BD1135" s="40"/>
      <c r="BE1135" s="40"/>
      <c r="BF1135" s="36"/>
      <c r="BG1135" s="36"/>
      <c r="BH1135" s="36"/>
      <c r="BJ1135" s="41"/>
      <c r="BK1135" s="41"/>
      <c r="BL1135" s="35"/>
      <c r="BM1135" s="35"/>
      <c r="BN1135" s="35"/>
      <c r="BO1135" s="35"/>
      <c r="BP1135" s="35"/>
      <c r="BQ1135" s="35"/>
      <c r="BR1135" s="35"/>
      <c r="BS1135" s="34"/>
      <c r="BT1135" s="35"/>
      <c r="BU1135" s="35"/>
      <c r="BV1135" s="35"/>
      <c r="BW1135" s="35"/>
      <c r="BX1135" s="37"/>
      <c r="BY1135" s="40"/>
      <c r="CA1135" s="38"/>
      <c r="CB1135" s="38"/>
      <c r="CC1135" s="36"/>
      <c r="CD1135" s="36"/>
      <c r="CE1135" s="35"/>
      <c r="CF1135" s="36"/>
      <c r="CG1135" s="42"/>
      <c r="CH1135" s="35"/>
      <c r="CI1135" s="42"/>
      <c r="CJ1135" s="42"/>
      <c r="CK1135" s="43"/>
      <c r="CM1135" s="39"/>
      <c r="CN1135" s="35"/>
      <c r="CO1135" s="42"/>
    </row>
    <row r="1136" spans="1:93" ht="11.25" customHeight="1">
      <c r="A1136" s="33"/>
      <c r="B1136" s="34"/>
      <c r="F1136" s="34"/>
      <c r="H1136" s="34"/>
      <c r="I1136" s="34"/>
      <c r="J1136" s="35"/>
      <c r="K1136" s="35"/>
      <c r="L1136" s="34"/>
      <c r="M1136" s="34"/>
      <c r="N1136" s="35"/>
      <c r="O1136" s="35"/>
      <c r="P1136" s="35"/>
      <c r="Q1136" s="34"/>
      <c r="R1136" s="34"/>
      <c r="U1136" s="36"/>
      <c r="V1136" s="38"/>
      <c r="W1136" s="36"/>
      <c r="X1136" s="35"/>
      <c r="Y1136" s="34"/>
      <c r="Z1136" s="35"/>
      <c r="AA1136" s="34"/>
      <c r="AB1136" s="34"/>
      <c r="AC1136" s="34"/>
      <c r="AD1136" s="34"/>
      <c r="AE1136" s="39"/>
      <c r="AF1136" s="39"/>
      <c r="AG1136" s="39"/>
      <c r="AH1136" s="35"/>
      <c r="AI1136" s="35"/>
      <c r="AJ1136" s="35"/>
      <c r="AK1136" s="35"/>
      <c r="AL1136" s="35"/>
      <c r="AM1136" s="35"/>
      <c r="AN1136" s="38"/>
      <c r="AO1136" s="38"/>
      <c r="AP1136" s="38"/>
      <c r="AQ1136" s="36"/>
      <c r="AR1136" s="36"/>
      <c r="AS1136" s="36"/>
      <c r="AT1136" s="36"/>
      <c r="AU1136" s="36"/>
      <c r="AV1136" s="36"/>
      <c r="AW1136" s="36"/>
      <c r="AX1136" s="36"/>
      <c r="AY1136" s="36"/>
      <c r="AZ1136" s="40"/>
      <c r="BA1136" s="40"/>
      <c r="BB1136" s="40"/>
      <c r="BC1136" s="40"/>
      <c r="BD1136" s="40"/>
      <c r="BE1136" s="40"/>
      <c r="BF1136" s="36"/>
      <c r="BG1136" s="36"/>
      <c r="BH1136" s="36"/>
      <c r="BJ1136" s="41"/>
      <c r="BK1136" s="41"/>
      <c r="BL1136" s="35"/>
      <c r="BM1136" s="35"/>
      <c r="BN1136" s="35"/>
      <c r="BO1136" s="35"/>
      <c r="BP1136" s="35"/>
      <c r="BQ1136" s="35"/>
      <c r="BR1136" s="35"/>
      <c r="BS1136" s="34"/>
      <c r="BT1136" s="35"/>
      <c r="BU1136" s="35"/>
      <c r="BV1136" s="35"/>
      <c r="BW1136" s="35"/>
      <c r="BX1136" s="37"/>
      <c r="BY1136" s="40"/>
      <c r="CA1136" s="38"/>
      <c r="CB1136" s="38"/>
      <c r="CC1136" s="36"/>
      <c r="CD1136" s="36"/>
      <c r="CE1136" s="35"/>
      <c r="CF1136" s="36"/>
      <c r="CG1136" s="42"/>
      <c r="CH1136" s="35"/>
      <c r="CI1136" s="42"/>
      <c r="CJ1136" s="42"/>
      <c r="CK1136" s="43"/>
      <c r="CM1136" s="39"/>
      <c r="CN1136" s="35"/>
      <c r="CO1136" s="42"/>
    </row>
    <row r="1137" spans="1:93" ht="11.25" customHeight="1">
      <c r="A1137" s="33"/>
      <c r="B1137" s="34"/>
      <c r="F1137" s="34"/>
      <c r="H1137" s="34"/>
      <c r="I1137" s="34"/>
      <c r="J1137" s="35"/>
      <c r="K1137" s="35"/>
      <c r="L1137" s="34"/>
      <c r="M1137" s="34"/>
      <c r="N1137" s="35"/>
      <c r="O1137" s="35"/>
      <c r="P1137" s="35"/>
      <c r="Q1137" s="34"/>
      <c r="R1137" s="34"/>
      <c r="U1137" s="36"/>
      <c r="V1137" s="38"/>
      <c r="W1137" s="36"/>
      <c r="X1137" s="35"/>
      <c r="Y1137" s="34"/>
      <c r="Z1137" s="35"/>
      <c r="AA1137" s="34"/>
      <c r="AB1137" s="34"/>
      <c r="AC1137" s="34"/>
      <c r="AD1137" s="34"/>
      <c r="AE1137" s="39"/>
      <c r="AF1137" s="39"/>
      <c r="AG1137" s="39"/>
      <c r="AH1137" s="35"/>
      <c r="AI1137" s="35"/>
      <c r="AJ1137" s="35"/>
      <c r="AK1137" s="35"/>
      <c r="AL1137" s="35"/>
      <c r="AM1137" s="35"/>
      <c r="AN1137" s="38"/>
      <c r="AO1137" s="38"/>
      <c r="AP1137" s="38"/>
      <c r="AQ1137" s="36"/>
      <c r="AR1137" s="36"/>
      <c r="AS1137" s="36"/>
      <c r="AT1137" s="36"/>
      <c r="AU1137" s="36"/>
      <c r="AV1137" s="36"/>
      <c r="AW1137" s="36"/>
      <c r="AX1137" s="36"/>
      <c r="AY1137" s="36"/>
      <c r="AZ1137" s="40"/>
      <c r="BA1137" s="40"/>
      <c r="BB1137" s="40"/>
      <c r="BC1137" s="40"/>
      <c r="BD1137" s="40"/>
      <c r="BE1137" s="40"/>
      <c r="BF1137" s="36"/>
      <c r="BG1137" s="36"/>
      <c r="BH1137" s="36"/>
      <c r="BJ1137" s="41"/>
      <c r="BK1137" s="41"/>
      <c r="BL1137" s="35"/>
      <c r="BM1137" s="35"/>
      <c r="BN1137" s="35"/>
      <c r="BO1137" s="35"/>
      <c r="BP1137" s="35"/>
      <c r="BQ1137" s="35"/>
      <c r="BR1137" s="35"/>
      <c r="BS1137" s="34"/>
      <c r="BT1137" s="35"/>
      <c r="BU1137" s="35"/>
      <c r="BV1137" s="35"/>
      <c r="BW1137" s="35"/>
      <c r="BX1137" s="37"/>
      <c r="BY1137" s="40"/>
      <c r="CA1137" s="38"/>
      <c r="CB1137" s="38"/>
      <c r="CC1137" s="36"/>
      <c r="CD1137" s="36"/>
      <c r="CE1137" s="35"/>
      <c r="CF1137" s="36"/>
      <c r="CG1137" s="42"/>
      <c r="CH1137" s="35"/>
      <c r="CI1137" s="42"/>
      <c r="CJ1137" s="42"/>
      <c r="CK1137" s="43"/>
      <c r="CM1137" s="39"/>
      <c r="CN1137" s="35"/>
      <c r="CO1137" s="42"/>
    </row>
    <row r="1138" spans="1:93" ht="11.25" customHeight="1">
      <c r="A1138" s="33"/>
      <c r="B1138" s="34"/>
      <c r="F1138" s="34"/>
      <c r="H1138" s="34"/>
      <c r="I1138" s="34"/>
      <c r="J1138" s="35"/>
      <c r="K1138" s="35"/>
      <c r="L1138" s="34"/>
      <c r="M1138" s="34"/>
      <c r="N1138" s="35"/>
      <c r="O1138" s="35"/>
      <c r="P1138" s="35"/>
      <c r="Q1138" s="34"/>
      <c r="R1138" s="34"/>
      <c r="U1138" s="36"/>
      <c r="V1138" s="38"/>
      <c r="W1138" s="36"/>
      <c r="X1138" s="35"/>
      <c r="Y1138" s="34"/>
      <c r="Z1138" s="35"/>
      <c r="AA1138" s="34"/>
      <c r="AB1138" s="34"/>
      <c r="AC1138" s="34"/>
      <c r="AD1138" s="34"/>
      <c r="AE1138" s="39"/>
      <c r="AF1138" s="39"/>
      <c r="AG1138" s="39"/>
      <c r="AH1138" s="35"/>
      <c r="AI1138" s="35"/>
      <c r="AJ1138" s="35"/>
      <c r="AK1138" s="35"/>
      <c r="AL1138" s="35"/>
      <c r="AM1138" s="35"/>
      <c r="AN1138" s="38"/>
      <c r="AO1138" s="38"/>
      <c r="AP1138" s="38"/>
      <c r="AQ1138" s="36"/>
      <c r="AR1138" s="36"/>
      <c r="AS1138" s="36"/>
      <c r="AT1138" s="36"/>
      <c r="AU1138" s="36"/>
      <c r="AV1138" s="36"/>
      <c r="AW1138" s="36"/>
      <c r="AX1138" s="36"/>
      <c r="AY1138" s="36"/>
      <c r="AZ1138" s="40"/>
      <c r="BA1138" s="40"/>
      <c r="BB1138" s="40"/>
      <c r="BC1138" s="40"/>
      <c r="BD1138" s="40"/>
      <c r="BE1138" s="40"/>
      <c r="BF1138" s="36"/>
      <c r="BG1138" s="36"/>
      <c r="BH1138" s="36"/>
      <c r="BJ1138" s="41"/>
      <c r="BK1138" s="41"/>
      <c r="BL1138" s="35"/>
      <c r="BM1138" s="35"/>
      <c r="BN1138" s="35"/>
      <c r="BO1138" s="35"/>
      <c r="BP1138" s="35"/>
      <c r="BQ1138" s="35"/>
      <c r="BR1138" s="35"/>
      <c r="BS1138" s="34"/>
      <c r="BT1138" s="35"/>
      <c r="BU1138" s="35"/>
      <c r="BV1138" s="35"/>
      <c r="BW1138" s="35"/>
      <c r="BX1138" s="37"/>
      <c r="BY1138" s="40"/>
      <c r="CA1138" s="38"/>
      <c r="CB1138" s="38"/>
      <c r="CC1138" s="36"/>
      <c r="CD1138" s="36"/>
      <c r="CE1138" s="35"/>
      <c r="CF1138" s="36"/>
      <c r="CG1138" s="42"/>
      <c r="CH1138" s="35"/>
      <c r="CI1138" s="42"/>
      <c r="CJ1138" s="42"/>
      <c r="CK1138" s="43"/>
      <c r="CM1138" s="39"/>
      <c r="CN1138" s="35"/>
      <c r="CO1138" s="42"/>
    </row>
    <row r="1139" spans="1:93" ht="11.25" customHeight="1">
      <c r="A1139" s="33"/>
      <c r="B1139" s="34"/>
      <c r="F1139" s="34"/>
      <c r="H1139" s="34"/>
      <c r="I1139" s="34"/>
      <c r="J1139" s="35"/>
      <c r="K1139" s="35"/>
      <c r="L1139" s="34"/>
      <c r="M1139" s="34"/>
      <c r="N1139" s="35"/>
      <c r="O1139" s="35"/>
      <c r="P1139" s="35"/>
      <c r="Q1139" s="34"/>
      <c r="R1139" s="34"/>
      <c r="U1139" s="36"/>
      <c r="V1139" s="38"/>
      <c r="W1139" s="36"/>
      <c r="X1139" s="35"/>
      <c r="Y1139" s="34"/>
      <c r="Z1139" s="35"/>
      <c r="AA1139" s="34"/>
      <c r="AB1139" s="34"/>
      <c r="AC1139" s="34"/>
      <c r="AD1139" s="34"/>
      <c r="AE1139" s="39"/>
      <c r="AF1139" s="39"/>
      <c r="AG1139" s="39"/>
      <c r="AH1139" s="35"/>
      <c r="AI1139" s="35"/>
      <c r="AJ1139" s="35"/>
      <c r="AK1139" s="35"/>
      <c r="AL1139" s="35"/>
      <c r="AM1139" s="35"/>
      <c r="AN1139" s="38"/>
      <c r="AO1139" s="38"/>
      <c r="AP1139" s="38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40"/>
      <c r="BA1139" s="40"/>
      <c r="BB1139" s="40"/>
      <c r="BC1139" s="40"/>
      <c r="BD1139" s="40"/>
      <c r="BE1139" s="40"/>
      <c r="BF1139" s="36"/>
      <c r="BG1139" s="36"/>
      <c r="BH1139" s="36"/>
      <c r="BJ1139" s="41"/>
      <c r="BK1139" s="41"/>
      <c r="BL1139" s="35"/>
      <c r="BM1139" s="35"/>
      <c r="BN1139" s="35"/>
      <c r="BO1139" s="35"/>
      <c r="BP1139" s="35"/>
      <c r="BQ1139" s="35"/>
      <c r="BR1139" s="35"/>
      <c r="BS1139" s="34"/>
      <c r="BT1139" s="35"/>
      <c r="BU1139" s="35"/>
      <c r="BV1139" s="35"/>
      <c r="BW1139" s="35"/>
      <c r="BX1139" s="37"/>
      <c r="BY1139" s="40"/>
      <c r="CA1139" s="38"/>
      <c r="CB1139" s="38"/>
      <c r="CC1139" s="36"/>
      <c r="CD1139" s="36"/>
      <c r="CE1139" s="35"/>
      <c r="CF1139" s="36"/>
      <c r="CG1139" s="42"/>
      <c r="CH1139" s="35"/>
      <c r="CI1139" s="42"/>
      <c r="CJ1139" s="42"/>
      <c r="CK1139" s="43"/>
      <c r="CM1139" s="39"/>
      <c r="CN1139" s="35"/>
      <c r="CO1139" s="42"/>
    </row>
    <row r="1140" spans="1:93" ht="11.25" customHeight="1">
      <c r="A1140" s="33"/>
      <c r="B1140" s="34"/>
      <c r="F1140" s="34"/>
      <c r="H1140" s="34"/>
      <c r="I1140" s="34"/>
      <c r="J1140" s="35"/>
      <c r="K1140" s="35"/>
      <c r="L1140" s="34"/>
      <c r="M1140" s="34"/>
      <c r="N1140" s="35"/>
      <c r="O1140" s="35"/>
      <c r="P1140" s="35"/>
      <c r="Q1140" s="34"/>
      <c r="R1140" s="34"/>
      <c r="U1140" s="36"/>
      <c r="V1140" s="38"/>
      <c r="W1140" s="36"/>
      <c r="X1140" s="35"/>
      <c r="Y1140" s="34"/>
      <c r="Z1140" s="35"/>
      <c r="AA1140" s="34"/>
      <c r="AB1140" s="34"/>
      <c r="AC1140" s="34"/>
      <c r="AD1140" s="34"/>
      <c r="AE1140" s="39"/>
      <c r="AF1140" s="39"/>
      <c r="AG1140" s="39"/>
      <c r="AH1140" s="35"/>
      <c r="AI1140" s="35"/>
      <c r="AJ1140" s="35"/>
      <c r="AK1140" s="35"/>
      <c r="AL1140" s="35"/>
      <c r="AM1140" s="35"/>
      <c r="AN1140" s="38"/>
      <c r="AO1140" s="38"/>
      <c r="AP1140" s="38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40"/>
      <c r="BA1140" s="40"/>
      <c r="BB1140" s="40"/>
      <c r="BC1140" s="40"/>
      <c r="BD1140" s="40"/>
      <c r="BE1140" s="40"/>
      <c r="BF1140" s="36"/>
      <c r="BG1140" s="36"/>
      <c r="BH1140" s="36"/>
      <c r="BJ1140" s="41"/>
      <c r="BK1140" s="41"/>
      <c r="BL1140" s="35"/>
      <c r="BM1140" s="35"/>
      <c r="BN1140" s="35"/>
      <c r="BO1140" s="35"/>
      <c r="BP1140" s="35"/>
      <c r="BQ1140" s="35"/>
      <c r="BR1140" s="35"/>
      <c r="BS1140" s="34"/>
      <c r="BT1140" s="35"/>
      <c r="BU1140" s="35"/>
      <c r="BV1140" s="35"/>
      <c r="BW1140" s="35"/>
      <c r="BX1140" s="37"/>
      <c r="BY1140" s="40"/>
      <c r="CA1140" s="38"/>
      <c r="CB1140" s="38"/>
      <c r="CC1140" s="36"/>
      <c r="CD1140" s="36"/>
      <c r="CE1140" s="35"/>
      <c r="CF1140" s="36"/>
      <c r="CG1140" s="42"/>
      <c r="CH1140" s="35"/>
      <c r="CI1140" s="42"/>
      <c r="CJ1140" s="42"/>
      <c r="CK1140" s="43"/>
      <c r="CM1140" s="39"/>
      <c r="CN1140" s="35"/>
      <c r="CO1140" s="42"/>
    </row>
    <row r="1141" spans="1:93" ht="11.25" customHeight="1">
      <c r="A1141" s="33"/>
      <c r="B1141" s="34"/>
      <c r="F1141" s="34"/>
      <c r="H1141" s="34"/>
      <c r="I1141" s="34"/>
      <c r="J1141" s="35"/>
      <c r="K1141" s="35"/>
      <c r="L1141" s="34"/>
      <c r="M1141" s="34"/>
      <c r="N1141" s="35"/>
      <c r="O1141" s="35"/>
      <c r="P1141" s="35"/>
      <c r="Q1141" s="34"/>
      <c r="R1141" s="34"/>
      <c r="U1141" s="36"/>
      <c r="V1141" s="38"/>
      <c r="W1141" s="36"/>
      <c r="X1141" s="35"/>
      <c r="Y1141" s="34"/>
      <c r="Z1141" s="35"/>
      <c r="AA1141" s="34"/>
      <c r="AB1141" s="34"/>
      <c r="AC1141" s="34"/>
      <c r="AD1141" s="34"/>
      <c r="AE1141" s="39"/>
      <c r="AF1141" s="39"/>
      <c r="AG1141" s="39"/>
      <c r="AH1141" s="35"/>
      <c r="AI1141" s="35"/>
      <c r="AJ1141" s="35"/>
      <c r="AK1141" s="35"/>
      <c r="AL1141" s="35"/>
      <c r="AM1141" s="35"/>
      <c r="AN1141" s="38"/>
      <c r="AO1141" s="38"/>
      <c r="AP1141" s="38"/>
      <c r="AQ1141" s="36"/>
      <c r="AR1141" s="36"/>
      <c r="AS1141" s="36"/>
      <c r="AT1141" s="36"/>
      <c r="AU1141" s="36"/>
      <c r="AV1141" s="36"/>
      <c r="AW1141" s="36"/>
      <c r="AX1141" s="36"/>
      <c r="AY1141" s="36"/>
      <c r="AZ1141" s="40"/>
      <c r="BA1141" s="40"/>
      <c r="BB1141" s="40"/>
      <c r="BC1141" s="40"/>
      <c r="BD1141" s="40"/>
      <c r="BE1141" s="40"/>
      <c r="BF1141" s="36"/>
      <c r="BG1141" s="36"/>
      <c r="BH1141" s="36"/>
      <c r="BJ1141" s="41"/>
      <c r="BK1141" s="41"/>
      <c r="BL1141" s="35"/>
      <c r="BM1141" s="35"/>
      <c r="BN1141" s="35"/>
      <c r="BO1141" s="35"/>
      <c r="BP1141" s="35"/>
      <c r="BQ1141" s="35"/>
      <c r="BR1141" s="35"/>
      <c r="BS1141" s="34"/>
      <c r="BT1141" s="35"/>
      <c r="BU1141" s="35"/>
      <c r="BV1141" s="35"/>
      <c r="BW1141" s="35"/>
      <c r="BX1141" s="37"/>
      <c r="BY1141" s="40"/>
      <c r="CA1141" s="38"/>
      <c r="CB1141" s="38"/>
      <c r="CC1141" s="36"/>
      <c r="CD1141" s="36"/>
      <c r="CE1141" s="35"/>
      <c r="CF1141" s="36"/>
      <c r="CG1141" s="42"/>
      <c r="CH1141" s="35"/>
      <c r="CI1141" s="42"/>
      <c r="CJ1141" s="42"/>
      <c r="CK1141" s="43"/>
      <c r="CM1141" s="39"/>
      <c r="CN1141" s="35"/>
      <c r="CO1141" s="42"/>
    </row>
    <row r="1142" spans="1:93" ht="11.25" customHeight="1">
      <c r="A1142" s="33"/>
      <c r="B1142" s="34"/>
      <c r="F1142" s="34"/>
      <c r="H1142" s="34"/>
      <c r="I1142" s="34"/>
      <c r="J1142" s="35"/>
      <c r="K1142" s="35"/>
      <c r="L1142" s="34"/>
      <c r="M1142" s="34"/>
      <c r="N1142" s="35"/>
      <c r="O1142" s="35"/>
      <c r="P1142" s="35"/>
      <c r="Q1142" s="34"/>
      <c r="R1142" s="34"/>
      <c r="U1142" s="36"/>
      <c r="V1142" s="38"/>
      <c r="W1142" s="36"/>
      <c r="X1142" s="35"/>
      <c r="Y1142" s="34"/>
      <c r="Z1142" s="35"/>
      <c r="AA1142" s="34"/>
      <c r="AB1142" s="34"/>
      <c r="AC1142" s="34"/>
      <c r="AD1142" s="34"/>
      <c r="AE1142" s="39"/>
      <c r="AF1142" s="39"/>
      <c r="AG1142" s="39"/>
      <c r="AH1142" s="35"/>
      <c r="AI1142" s="35"/>
      <c r="AJ1142" s="35"/>
      <c r="AK1142" s="35"/>
      <c r="AL1142" s="35"/>
      <c r="AM1142" s="35"/>
      <c r="AN1142" s="38"/>
      <c r="AO1142" s="38"/>
      <c r="AP1142" s="38"/>
      <c r="AQ1142" s="36"/>
      <c r="AR1142" s="36"/>
      <c r="AS1142" s="36"/>
      <c r="AT1142" s="36"/>
      <c r="AU1142" s="36"/>
      <c r="AV1142" s="36"/>
      <c r="AW1142" s="36"/>
      <c r="AX1142" s="36"/>
      <c r="AY1142" s="36"/>
      <c r="AZ1142" s="40"/>
      <c r="BA1142" s="40"/>
      <c r="BB1142" s="40"/>
      <c r="BC1142" s="40"/>
      <c r="BD1142" s="40"/>
      <c r="BE1142" s="40"/>
      <c r="BF1142" s="36"/>
      <c r="BG1142" s="36"/>
      <c r="BH1142" s="36"/>
      <c r="BJ1142" s="41"/>
      <c r="BK1142" s="41"/>
      <c r="BL1142" s="35"/>
      <c r="BM1142" s="35"/>
      <c r="BN1142" s="35"/>
      <c r="BO1142" s="35"/>
      <c r="BP1142" s="35"/>
      <c r="BQ1142" s="35"/>
      <c r="BR1142" s="35"/>
      <c r="BS1142" s="34"/>
      <c r="BT1142" s="35"/>
      <c r="BU1142" s="35"/>
      <c r="BV1142" s="35"/>
      <c r="BW1142" s="35"/>
      <c r="BX1142" s="37"/>
      <c r="BY1142" s="40"/>
      <c r="CA1142" s="38"/>
      <c r="CB1142" s="38"/>
      <c r="CC1142" s="36"/>
      <c r="CD1142" s="36"/>
      <c r="CE1142" s="35"/>
      <c r="CF1142" s="36"/>
      <c r="CG1142" s="42"/>
      <c r="CH1142" s="35"/>
      <c r="CI1142" s="42"/>
      <c r="CJ1142" s="42"/>
      <c r="CK1142" s="43"/>
      <c r="CM1142" s="39"/>
      <c r="CN1142" s="35"/>
      <c r="CO1142" s="42"/>
    </row>
    <row r="1143" spans="1:93" ht="11.25" customHeight="1">
      <c r="A1143" s="33"/>
      <c r="B1143" s="34"/>
      <c r="F1143" s="34"/>
      <c r="H1143" s="34"/>
      <c r="I1143" s="34"/>
      <c r="J1143" s="35"/>
      <c r="K1143" s="35"/>
      <c r="L1143" s="34"/>
      <c r="M1143" s="34"/>
      <c r="N1143" s="35"/>
      <c r="O1143" s="35"/>
      <c r="P1143" s="35"/>
      <c r="Q1143" s="34"/>
      <c r="R1143" s="34"/>
      <c r="U1143" s="36"/>
      <c r="V1143" s="38"/>
      <c r="W1143" s="36"/>
      <c r="X1143" s="35"/>
      <c r="Y1143" s="34"/>
      <c r="Z1143" s="35"/>
      <c r="AA1143" s="34"/>
      <c r="AB1143" s="34"/>
      <c r="AC1143" s="34"/>
      <c r="AD1143" s="34"/>
      <c r="AE1143" s="39"/>
      <c r="AF1143" s="39"/>
      <c r="AG1143" s="39"/>
      <c r="AH1143" s="35"/>
      <c r="AI1143" s="35"/>
      <c r="AJ1143" s="35"/>
      <c r="AK1143" s="35"/>
      <c r="AL1143" s="35"/>
      <c r="AM1143" s="35"/>
      <c r="AN1143" s="38"/>
      <c r="AO1143" s="38"/>
      <c r="AP1143" s="38"/>
      <c r="AQ1143" s="36"/>
      <c r="AR1143" s="36"/>
      <c r="AS1143" s="36"/>
      <c r="AT1143" s="36"/>
      <c r="AU1143" s="36"/>
      <c r="AV1143" s="36"/>
      <c r="AW1143" s="36"/>
      <c r="AX1143" s="36"/>
      <c r="AY1143" s="36"/>
      <c r="AZ1143" s="40"/>
      <c r="BA1143" s="40"/>
      <c r="BB1143" s="40"/>
      <c r="BC1143" s="40"/>
      <c r="BD1143" s="40"/>
      <c r="BE1143" s="40"/>
      <c r="BF1143" s="36"/>
      <c r="BG1143" s="36"/>
      <c r="BH1143" s="36"/>
      <c r="BJ1143" s="41"/>
      <c r="BK1143" s="41"/>
      <c r="BL1143" s="35"/>
      <c r="BM1143" s="35"/>
      <c r="BN1143" s="35"/>
      <c r="BO1143" s="35"/>
      <c r="BP1143" s="35"/>
      <c r="BQ1143" s="35"/>
      <c r="BR1143" s="35"/>
      <c r="BS1143" s="34"/>
      <c r="BT1143" s="35"/>
      <c r="BU1143" s="35"/>
      <c r="BV1143" s="35"/>
      <c r="BW1143" s="35"/>
      <c r="BX1143" s="37"/>
      <c r="BY1143" s="40"/>
      <c r="CA1143" s="38"/>
      <c r="CB1143" s="38"/>
      <c r="CC1143" s="36"/>
      <c r="CD1143" s="36"/>
      <c r="CE1143" s="35"/>
      <c r="CF1143" s="36"/>
      <c r="CG1143" s="42"/>
      <c r="CH1143" s="35"/>
      <c r="CI1143" s="42"/>
      <c r="CJ1143" s="42"/>
      <c r="CK1143" s="43"/>
      <c r="CM1143" s="39"/>
      <c r="CN1143" s="35"/>
      <c r="CO1143" s="42"/>
    </row>
    <row r="1144" spans="1:93" ht="11.25" customHeight="1">
      <c r="A1144" s="33"/>
      <c r="B1144" s="34"/>
      <c r="F1144" s="34"/>
      <c r="H1144" s="34"/>
      <c r="I1144" s="34"/>
      <c r="J1144" s="35"/>
      <c r="K1144" s="35"/>
      <c r="L1144" s="34"/>
      <c r="M1144" s="34"/>
      <c r="N1144" s="35"/>
      <c r="O1144" s="35"/>
      <c r="P1144" s="35"/>
      <c r="Q1144" s="34"/>
      <c r="R1144" s="34"/>
      <c r="U1144" s="36"/>
      <c r="V1144" s="38"/>
      <c r="W1144" s="36"/>
      <c r="X1144" s="35"/>
      <c r="Y1144" s="34"/>
      <c r="Z1144" s="35"/>
      <c r="AA1144" s="34"/>
      <c r="AB1144" s="34"/>
      <c r="AC1144" s="34"/>
      <c r="AD1144" s="34"/>
      <c r="AE1144" s="39"/>
      <c r="AF1144" s="39"/>
      <c r="AG1144" s="39"/>
      <c r="AH1144" s="35"/>
      <c r="AI1144" s="35"/>
      <c r="AJ1144" s="35"/>
      <c r="AK1144" s="35"/>
      <c r="AL1144" s="35"/>
      <c r="AM1144" s="35"/>
      <c r="AN1144" s="38"/>
      <c r="AO1144" s="38"/>
      <c r="AP1144" s="38"/>
      <c r="AQ1144" s="36"/>
      <c r="AR1144" s="36"/>
      <c r="AS1144" s="36"/>
      <c r="AT1144" s="36"/>
      <c r="AU1144" s="36"/>
      <c r="AV1144" s="36"/>
      <c r="AW1144" s="36"/>
      <c r="AX1144" s="36"/>
      <c r="AY1144" s="36"/>
      <c r="AZ1144" s="40"/>
      <c r="BA1144" s="40"/>
      <c r="BB1144" s="40"/>
      <c r="BC1144" s="40"/>
      <c r="BD1144" s="40"/>
      <c r="BE1144" s="40"/>
      <c r="BF1144" s="36"/>
      <c r="BG1144" s="36"/>
      <c r="BH1144" s="36"/>
      <c r="BJ1144" s="41"/>
      <c r="BK1144" s="41"/>
      <c r="BL1144" s="35"/>
      <c r="BM1144" s="35"/>
      <c r="BN1144" s="35"/>
      <c r="BO1144" s="35"/>
      <c r="BP1144" s="35"/>
      <c r="BQ1144" s="35"/>
      <c r="BR1144" s="35"/>
      <c r="BS1144" s="34"/>
      <c r="BT1144" s="35"/>
      <c r="BU1144" s="35"/>
      <c r="BV1144" s="35"/>
      <c r="BW1144" s="35"/>
      <c r="BX1144" s="37"/>
      <c r="BY1144" s="40"/>
      <c r="CA1144" s="38"/>
      <c r="CB1144" s="38"/>
      <c r="CC1144" s="36"/>
      <c r="CD1144" s="36"/>
      <c r="CE1144" s="35"/>
      <c r="CF1144" s="36"/>
      <c r="CG1144" s="42"/>
      <c r="CH1144" s="35"/>
      <c r="CI1144" s="42"/>
      <c r="CJ1144" s="42"/>
      <c r="CK1144" s="43"/>
      <c r="CM1144" s="39"/>
      <c r="CN1144" s="35"/>
      <c r="CO1144" s="42"/>
    </row>
    <row r="1145" spans="1:93" ht="11.25" customHeight="1">
      <c r="A1145" s="33"/>
      <c r="B1145" s="34"/>
      <c r="F1145" s="34"/>
      <c r="H1145" s="34"/>
      <c r="I1145" s="34"/>
      <c r="J1145" s="35"/>
      <c r="K1145" s="35"/>
      <c r="L1145" s="34"/>
      <c r="M1145" s="34"/>
      <c r="N1145" s="35"/>
      <c r="O1145" s="35"/>
      <c r="P1145" s="35"/>
      <c r="Q1145" s="34"/>
      <c r="R1145" s="34"/>
      <c r="U1145" s="36"/>
      <c r="V1145" s="38"/>
      <c r="W1145" s="36"/>
      <c r="X1145" s="35"/>
      <c r="Y1145" s="34"/>
      <c r="Z1145" s="35"/>
      <c r="AA1145" s="34"/>
      <c r="AB1145" s="34"/>
      <c r="AC1145" s="34"/>
      <c r="AD1145" s="34"/>
      <c r="AE1145" s="39"/>
      <c r="AF1145" s="39"/>
      <c r="AG1145" s="39"/>
      <c r="AH1145" s="35"/>
      <c r="AI1145" s="35"/>
      <c r="AJ1145" s="35"/>
      <c r="AK1145" s="35"/>
      <c r="AL1145" s="35"/>
      <c r="AM1145" s="35"/>
      <c r="AN1145" s="38"/>
      <c r="AO1145" s="38"/>
      <c r="AP1145" s="38"/>
      <c r="AQ1145" s="36"/>
      <c r="AR1145" s="36"/>
      <c r="AS1145" s="36"/>
      <c r="AT1145" s="36"/>
      <c r="AU1145" s="36"/>
      <c r="AV1145" s="36"/>
      <c r="AW1145" s="36"/>
      <c r="AX1145" s="36"/>
      <c r="AY1145" s="36"/>
      <c r="AZ1145" s="40"/>
      <c r="BA1145" s="40"/>
      <c r="BB1145" s="40"/>
      <c r="BC1145" s="40"/>
      <c r="BD1145" s="40"/>
      <c r="BE1145" s="40"/>
      <c r="BF1145" s="36"/>
      <c r="BG1145" s="36"/>
      <c r="BH1145" s="36"/>
      <c r="BJ1145" s="41"/>
      <c r="BK1145" s="41"/>
      <c r="BL1145" s="35"/>
      <c r="BM1145" s="35"/>
      <c r="BN1145" s="35"/>
      <c r="BO1145" s="35"/>
      <c r="BP1145" s="35"/>
      <c r="BQ1145" s="35"/>
      <c r="BR1145" s="35"/>
      <c r="BS1145" s="34"/>
      <c r="BT1145" s="35"/>
      <c r="BU1145" s="35"/>
      <c r="BV1145" s="35"/>
      <c r="BW1145" s="35"/>
      <c r="BX1145" s="37"/>
      <c r="BY1145" s="40"/>
      <c r="CA1145" s="38"/>
      <c r="CB1145" s="38"/>
      <c r="CC1145" s="36"/>
      <c r="CD1145" s="36"/>
      <c r="CE1145" s="35"/>
      <c r="CF1145" s="36"/>
      <c r="CG1145" s="42"/>
      <c r="CH1145" s="35"/>
      <c r="CI1145" s="42"/>
      <c r="CJ1145" s="42"/>
      <c r="CK1145" s="43"/>
      <c r="CM1145" s="39"/>
      <c r="CN1145" s="35"/>
      <c r="CO1145" s="42"/>
    </row>
    <row r="1146" spans="1:93" ht="11.25" customHeight="1">
      <c r="A1146" s="33"/>
      <c r="B1146" s="34"/>
      <c r="F1146" s="34"/>
      <c r="H1146" s="34"/>
      <c r="I1146" s="34"/>
      <c r="J1146" s="35"/>
      <c r="K1146" s="35"/>
      <c r="L1146" s="34"/>
      <c r="M1146" s="34"/>
      <c r="N1146" s="35"/>
      <c r="O1146" s="35"/>
      <c r="P1146" s="35"/>
      <c r="Q1146" s="34"/>
      <c r="R1146" s="34"/>
      <c r="U1146" s="36"/>
      <c r="V1146" s="38"/>
      <c r="W1146" s="36"/>
      <c r="X1146" s="35"/>
      <c r="Y1146" s="34"/>
      <c r="Z1146" s="35"/>
      <c r="AA1146" s="34"/>
      <c r="AB1146" s="34"/>
      <c r="AC1146" s="34"/>
      <c r="AD1146" s="34"/>
      <c r="AE1146" s="39"/>
      <c r="AF1146" s="39"/>
      <c r="AG1146" s="39"/>
      <c r="AH1146" s="35"/>
      <c r="AI1146" s="35"/>
      <c r="AJ1146" s="35"/>
      <c r="AK1146" s="35"/>
      <c r="AL1146" s="35"/>
      <c r="AM1146" s="35"/>
      <c r="AN1146" s="38"/>
      <c r="AO1146" s="38"/>
      <c r="AP1146" s="38"/>
      <c r="AQ1146" s="36"/>
      <c r="AR1146" s="36"/>
      <c r="AS1146" s="36"/>
      <c r="AT1146" s="36"/>
      <c r="AU1146" s="36"/>
      <c r="AV1146" s="36"/>
      <c r="AW1146" s="36"/>
      <c r="AX1146" s="36"/>
      <c r="AY1146" s="36"/>
      <c r="AZ1146" s="40"/>
      <c r="BA1146" s="40"/>
      <c r="BB1146" s="40"/>
      <c r="BC1146" s="40"/>
      <c r="BD1146" s="40"/>
      <c r="BE1146" s="40"/>
      <c r="BF1146" s="36"/>
      <c r="BG1146" s="36"/>
      <c r="BH1146" s="36"/>
      <c r="BJ1146" s="41"/>
      <c r="BK1146" s="41"/>
      <c r="BL1146" s="35"/>
      <c r="BM1146" s="35"/>
      <c r="BN1146" s="35"/>
      <c r="BO1146" s="35"/>
      <c r="BP1146" s="35"/>
      <c r="BQ1146" s="35"/>
      <c r="BR1146" s="35"/>
      <c r="BS1146" s="34"/>
      <c r="BT1146" s="35"/>
      <c r="BU1146" s="35"/>
      <c r="BV1146" s="35"/>
      <c r="BW1146" s="35"/>
      <c r="BX1146" s="37"/>
      <c r="BY1146" s="40"/>
      <c r="CA1146" s="38"/>
      <c r="CB1146" s="38"/>
      <c r="CC1146" s="36"/>
      <c r="CD1146" s="36"/>
      <c r="CE1146" s="35"/>
      <c r="CF1146" s="36"/>
      <c r="CG1146" s="42"/>
      <c r="CH1146" s="35"/>
      <c r="CI1146" s="42"/>
      <c r="CJ1146" s="42"/>
      <c r="CK1146" s="43"/>
      <c r="CM1146" s="39"/>
      <c r="CN1146" s="35"/>
      <c r="CO1146" s="42"/>
    </row>
    <row r="1147" spans="1:93" ht="11.25" customHeight="1">
      <c r="A1147" s="33"/>
      <c r="B1147" s="34"/>
      <c r="F1147" s="34"/>
      <c r="H1147" s="34"/>
      <c r="I1147" s="34"/>
      <c r="J1147" s="35"/>
      <c r="K1147" s="35"/>
      <c r="L1147" s="34"/>
      <c r="M1147" s="34"/>
      <c r="N1147" s="35"/>
      <c r="O1147" s="35"/>
      <c r="P1147" s="35"/>
      <c r="Q1147" s="34"/>
      <c r="R1147" s="34"/>
      <c r="U1147" s="36"/>
      <c r="V1147" s="38"/>
      <c r="W1147" s="36"/>
      <c r="X1147" s="35"/>
      <c r="Y1147" s="34"/>
      <c r="Z1147" s="35"/>
      <c r="AA1147" s="34"/>
      <c r="AB1147" s="34"/>
      <c r="AC1147" s="34"/>
      <c r="AD1147" s="34"/>
      <c r="AE1147" s="39"/>
      <c r="AF1147" s="39"/>
      <c r="AG1147" s="39"/>
      <c r="AH1147" s="35"/>
      <c r="AI1147" s="35"/>
      <c r="AJ1147" s="35"/>
      <c r="AK1147" s="35"/>
      <c r="AL1147" s="35"/>
      <c r="AM1147" s="35"/>
      <c r="AN1147" s="38"/>
      <c r="AO1147" s="38"/>
      <c r="AP1147" s="38"/>
      <c r="AQ1147" s="36"/>
      <c r="AR1147" s="36"/>
      <c r="AS1147" s="36"/>
      <c r="AT1147" s="36"/>
      <c r="AU1147" s="36"/>
      <c r="AV1147" s="36"/>
      <c r="AW1147" s="36"/>
      <c r="AX1147" s="36"/>
      <c r="AY1147" s="36"/>
      <c r="AZ1147" s="40"/>
      <c r="BA1147" s="40"/>
      <c r="BB1147" s="40"/>
      <c r="BC1147" s="40"/>
      <c r="BD1147" s="40"/>
      <c r="BE1147" s="40"/>
      <c r="BF1147" s="36"/>
      <c r="BG1147" s="36"/>
      <c r="BH1147" s="36"/>
      <c r="BJ1147" s="41"/>
      <c r="BK1147" s="41"/>
      <c r="BL1147" s="35"/>
      <c r="BM1147" s="35"/>
      <c r="BN1147" s="35"/>
      <c r="BO1147" s="35"/>
      <c r="BP1147" s="35"/>
      <c r="BQ1147" s="35"/>
      <c r="BR1147" s="35"/>
      <c r="BS1147" s="34"/>
      <c r="BT1147" s="35"/>
      <c r="BU1147" s="35"/>
      <c r="BV1147" s="35"/>
      <c r="BW1147" s="35"/>
      <c r="BX1147" s="37"/>
      <c r="BY1147" s="40"/>
      <c r="CA1147" s="38"/>
      <c r="CB1147" s="38"/>
      <c r="CC1147" s="36"/>
      <c r="CD1147" s="36"/>
      <c r="CE1147" s="35"/>
      <c r="CF1147" s="36"/>
      <c r="CG1147" s="42"/>
      <c r="CH1147" s="35"/>
      <c r="CI1147" s="42"/>
      <c r="CJ1147" s="42"/>
      <c r="CK1147" s="43"/>
      <c r="CM1147" s="39"/>
      <c r="CN1147" s="35"/>
      <c r="CO1147" s="42"/>
    </row>
    <row r="1148" spans="1:93" ht="11.25" customHeight="1">
      <c r="A1148" s="33"/>
      <c r="B1148" s="34"/>
      <c r="F1148" s="34"/>
      <c r="H1148" s="34"/>
      <c r="I1148" s="34"/>
      <c r="J1148" s="35"/>
      <c r="K1148" s="35"/>
      <c r="L1148" s="34"/>
      <c r="M1148" s="34"/>
      <c r="N1148" s="35"/>
      <c r="O1148" s="35"/>
      <c r="P1148" s="35"/>
      <c r="Q1148" s="34"/>
      <c r="R1148" s="34"/>
      <c r="U1148" s="36"/>
      <c r="V1148" s="38"/>
      <c r="W1148" s="36"/>
      <c r="X1148" s="35"/>
      <c r="Y1148" s="34"/>
      <c r="Z1148" s="35"/>
      <c r="AA1148" s="34"/>
      <c r="AB1148" s="34"/>
      <c r="AC1148" s="34"/>
      <c r="AD1148" s="34"/>
      <c r="AE1148" s="39"/>
      <c r="AF1148" s="39"/>
      <c r="AG1148" s="39"/>
      <c r="AH1148" s="35"/>
      <c r="AI1148" s="35"/>
      <c r="AJ1148" s="35"/>
      <c r="AK1148" s="35"/>
      <c r="AL1148" s="35"/>
      <c r="AM1148" s="35"/>
      <c r="AN1148" s="38"/>
      <c r="AO1148" s="38"/>
      <c r="AP1148" s="38"/>
      <c r="AQ1148" s="36"/>
      <c r="AR1148" s="36"/>
      <c r="AS1148" s="36"/>
      <c r="AT1148" s="36"/>
      <c r="AU1148" s="36"/>
      <c r="AV1148" s="36"/>
      <c r="AW1148" s="36"/>
      <c r="AX1148" s="36"/>
      <c r="AY1148" s="36"/>
      <c r="AZ1148" s="40"/>
      <c r="BA1148" s="40"/>
      <c r="BB1148" s="40"/>
      <c r="BC1148" s="40"/>
      <c r="BD1148" s="40"/>
      <c r="BE1148" s="40"/>
      <c r="BF1148" s="36"/>
      <c r="BG1148" s="36"/>
      <c r="BH1148" s="36"/>
      <c r="BJ1148" s="41"/>
      <c r="BK1148" s="41"/>
      <c r="BL1148" s="35"/>
      <c r="BM1148" s="35"/>
      <c r="BN1148" s="35"/>
      <c r="BO1148" s="35"/>
      <c r="BP1148" s="35"/>
      <c r="BQ1148" s="35"/>
      <c r="BR1148" s="35"/>
      <c r="BS1148" s="34"/>
      <c r="BT1148" s="35"/>
      <c r="BU1148" s="35"/>
      <c r="BV1148" s="35"/>
      <c r="BW1148" s="35"/>
      <c r="BX1148" s="37"/>
      <c r="BY1148" s="40"/>
      <c r="CA1148" s="38"/>
      <c r="CB1148" s="38"/>
      <c r="CC1148" s="36"/>
      <c r="CD1148" s="36"/>
      <c r="CE1148" s="35"/>
      <c r="CF1148" s="36"/>
      <c r="CG1148" s="42"/>
      <c r="CH1148" s="35"/>
      <c r="CI1148" s="42"/>
      <c r="CJ1148" s="42"/>
      <c r="CK1148" s="43"/>
      <c r="CM1148" s="39"/>
      <c r="CN1148" s="35"/>
      <c r="CO1148" s="42"/>
    </row>
    <row r="1149" spans="1:93" ht="11.25" customHeight="1">
      <c r="A1149" s="33"/>
      <c r="B1149" s="34"/>
      <c r="F1149" s="34"/>
      <c r="H1149" s="34"/>
      <c r="I1149" s="34"/>
      <c r="J1149" s="35"/>
      <c r="K1149" s="35"/>
      <c r="L1149" s="34"/>
      <c r="M1149" s="34"/>
      <c r="N1149" s="35"/>
      <c r="O1149" s="35"/>
      <c r="P1149" s="35"/>
      <c r="Q1149" s="34"/>
      <c r="R1149" s="34"/>
      <c r="U1149" s="36"/>
      <c r="V1149" s="38"/>
      <c r="W1149" s="36"/>
      <c r="X1149" s="35"/>
      <c r="Y1149" s="34"/>
      <c r="Z1149" s="35"/>
      <c r="AA1149" s="34"/>
      <c r="AB1149" s="34"/>
      <c r="AC1149" s="34"/>
      <c r="AD1149" s="34"/>
      <c r="AE1149" s="39"/>
      <c r="AF1149" s="39"/>
      <c r="AG1149" s="39"/>
      <c r="AH1149" s="35"/>
      <c r="AI1149" s="35"/>
      <c r="AJ1149" s="35"/>
      <c r="AK1149" s="35"/>
      <c r="AL1149" s="35"/>
      <c r="AM1149" s="35"/>
      <c r="AN1149" s="38"/>
      <c r="AO1149" s="38"/>
      <c r="AP1149" s="38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40"/>
      <c r="BA1149" s="40"/>
      <c r="BB1149" s="40"/>
      <c r="BC1149" s="40"/>
      <c r="BD1149" s="40"/>
      <c r="BE1149" s="40"/>
      <c r="BF1149" s="36"/>
      <c r="BG1149" s="36"/>
      <c r="BH1149" s="36"/>
      <c r="BJ1149" s="41"/>
      <c r="BK1149" s="41"/>
      <c r="BL1149" s="35"/>
      <c r="BM1149" s="35"/>
      <c r="BN1149" s="35"/>
      <c r="BO1149" s="35"/>
      <c r="BP1149" s="35"/>
      <c r="BQ1149" s="35"/>
      <c r="BR1149" s="35"/>
      <c r="BS1149" s="34"/>
      <c r="BT1149" s="35"/>
      <c r="BU1149" s="35"/>
      <c r="BV1149" s="35"/>
      <c r="BW1149" s="35"/>
      <c r="BX1149" s="37"/>
      <c r="BY1149" s="40"/>
      <c r="CA1149" s="38"/>
      <c r="CB1149" s="38"/>
      <c r="CC1149" s="36"/>
      <c r="CD1149" s="36"/>
      <c r="CE1149" s="35"/>
      <c r="CF1149" s="36"/>
      <c r="CG1149" s="42"/>
      <c r="CH1149" s="35"/>
      <c r="CI1149" s="42"/>
      <c r="CJ1149" s="42"/>
      <c r="CK1149" s="43"/>
      <c r="CM1149" s="39"/>
      <c r="CN1149" s="35"/>
      <c r="CO1149" s="42"/>
    </row>
    <row r="1150" spans="1:93" ht="11.25" customHeight="1">
      <c r="A1150" s="33"/>
      <c r="B1150" s="34"/>
      <c r="F1150" s="34"/>
      <c r="H1150" s="34"/>
      <c r="I1150" s="34"/>
      <c r="J1150" s="35"/>
      <c r="K1150" s="35"/>
      <c r="L1150" s="34"/>
      <c r="M1150" s="34"/>
      <c r="N1150" s="35"/>
      <c r="O1150" s="35"/>
      <c r="P1150" s="35"/>
      <c r="Q1150" s="34"/>
      <c r="R1150" s="34"/>
      <c r="U1150" s="36"/>
      <c r="V1150" s="38"/>
      <c r="W1150" s="36"/>
      <c r="X1150" s="35"/>
      <c r="Y1150" s="34"/>
      <c r="Z1150" s="35"/>
      <c r="AA1150" s="34"/>
      <c r="AB1150" s="34"/>
      <c r="AC1150" s="34"/>
      <c r="AD1150" s="34"/>
      <c r="AE1150" s="39"/>
      <c r="AF1150" s="39"/>
      <c r="AG1150" s="39"/>
      <c r="AH1150" s="35"/>
      <c r="AI1150" s="35"/>
      <c r="AJ1150" s="35"/>
      <c r="AK1150" s="35"/>
      <c r="AL1150" s="35"/>
      <c r="AM1150" s="35"/>
      <c r="AN1150" s="38"/>
      <c r="AO1150" s="38"/>
      <c r="AP1150" s="38"/>
      <c r="AQ1150" s="36"/>
      <c r="AR1150" s="36"/>
      <c r="AS1150" s="36"/>
      <c r="AT1150" s="36"/>
      <c r="AU1150" s="36"/>
      <c r="AV1150" s="36"/>
      <c r="AW1150" s="36"/>
      <c r="AX1150" s="36"/>
      <c r="AY1150" s="36"/>
      <c r="AZ1150" s="40"/>
      <c r="BA1150" s="40"/>
      <c r="BB1150" s="40"/>
      <c r="BC1150" s="40"/>
      <c r="BD1150" s="40"/>
      <c r="BE1150" s="40"/>
      <c r="BF1150" s="36"/>
      <c r="BG1150" s="36"/>
      <c r="BH1150" s="36"/>
      <c r="BJ1150" s="41"/>
      <c r="BK1150" s="41"/>
      <c r="BL1150" s="35"/>
      <c r="BM1150" s="35"/>
      <c r="BN1150" s="35"/>
      <c r="BO1150" s="35"/>
      <c r="BP1150" s="35"/>
      <c r="BQ1150" s="35"/>
      <c r="BR1150" s="35"/>
      <c r="BS1150" s="34"/>
      <c r="BT1150" s="35"/>
      <c r="BU1150" s="35"/>
      <c r="BV1150" s="35"/>
      <c r="BW1150" s="35"/>
      <c r="BX1150" s="37"/>
      <c r="BY1150" s="40"/>
      <c r="CA1150" s="38"/>
      <c r="CB1150" s="38"/>
      <c r="CC1150" s="36"/>
      <c r="CD1150" s="36"/>
      <c r="CE1150" s="35"/>
      <c r="CF1150" s="36"/>
      <c r="CG1150" s="42"/>
      <c r="CH1150" s="35"/>
      <c r="CI1150" s="42"/>
      <c r="CJ1150" s="42"/>
      <c r="CK1150" s="43"/>
      <c r="CM1150" s="39"/>
      <c r="CN1150" s="35"/>
      <c r="CO1150" s="42"/>
    </row>
    <row r="1151" spans="1:93" ht="11.25" customHeight="1">
      <c r="A1151" s="33"/>
      <c r="B1151" s="34"/>
      <c r="F1151" s="34"/>
      <c r="H1151" s="34"/>
      <c r="I1151" s="34"/>
      <c r="J1151" s="35"/>
      <c r="K1151" s="35"/>
      <c r="L1151" s="34"/>
      <c r="M1151" s="34"/>
      <c r="N1151" s="35"/>
      <c r="O1151" s="35"/>
      <c r="P1151" s="35"/>
      <c r="Q1151" s="34"/>
      <c r="R1151" s="34"/>
      <c r="U1151" s="36"/>
      <c r="V1151" s="38"/>
      <c r="W1151" s="36"/>
      <c r="X1151" s="35"/>
      <c r="Y1151" s="34"/>
      <c r="Z1151" s="35"/>
      <c r="AA1151" s="34"/>
      <c r="AB1151" s="34"/>
      <c r="AC1151" s="34"/>
      <c r="AD1151" s="34"/>
      <c r="AE1151" s="39"/>
      <c r="AF1151" s="39"/>
      <c r="AG1151" s="39"/>
      <c r="AH1151" s="35"/>
      <c r="AI1151" s="35"/>
      <c r="AJ1151" s="35"/>
      <c r="AK1151" s="35"/>
      <c r="AL1151" s="35"/>
      <c r="AM1151" s="35"/>
      <c r="AN1151" s="38"/>
      <c r="AO1151" s="38"/>
      <c r="AP1151" s="38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40"/>
      <c r="BA1151" s="40"/>
      <c r="BB1151" s="40"/>
      <c r="BC1151" s="40"/>
      <c r="BD1151" s="40"/>
      <c r="BE1151" s="40"/>
      <c r="BF1151" s="36"/>
      <c r="BG1151" s="36"/>
      <c r="BH1151" s="36"/>
      <c r="BJ1151" s="41"/>
      <c r="BK1151" s="41"/>
      <c r="BL1151" s="35"/>
      <c r="BM1151" s="35"/>
      <c r="BN1151" s="35"/>
      <c r="BO1151" s="35"/>
      <c r="BP1151" s="35"/>
      <c r="BQ1151" s="35"/>
      <c r="BR1151" s="35"/>
      <c r="BS1151" s="34"/>
      <c r="BT1151" s="35"/>
      <c r="BU1151" s="35"/>
      <c r="BV1151" s="35"/>
      <c r="BW1151" s="35"/>
      <c r="BX1151" s="37"/>
      <c r="BY1151" s="40"/>
      <c r="CA1151" s="38"/>
      <c r="CB1151" s="38"/>
      <c r="CC1151" s="36"/>
      <c r="CD1151" s="36"/>
      <c r="CE1151" s="35"/>
      <c r="CF1151" s="36"/>
      <c r="CG1151" s="42"/>
      <c r="CH1151" s="35"/>
      <c r="CI1151" s="42"/>
      <c r="CJ1151" s="42"/>
      <c r="CK1151" s="43"/>
      <c r="CM1151" s="39"/>
      <c r="CN1151" s="35"/>
      <c r="CO1151" s="42"/>
    </row>
    <row r="1152" spans="1:93" ht="11.25" customHeight="1">
      <c r="A1152" s="33"/>
      <c r="B1152" s="34"/>
      <c r="F1152" s="34"/>
      <c r="H1152" s="34"/>
      <c r="I1152" s="34"/>
      <c r="J1152" s="35"/>
      <c r="K1152" s="35"/>
      <c r="L1152" s="34"/>
      <c r="M1152" s="34"/>
      <c r="N1152" s="35"/>
      <c r="O1152" s="35"/>
      <c r="P1152" s="35"/>
      <c r="Q1152" s="34"/>
      <c r="R1152" s="34"/>
      <c r="U1152" s="36"/>
      <c r="V1152" s="38"/>
      <c r="W1152" s="36"/>
      <c r="X1152" s="35"/>
      <c r="Y1152" s="34"/>
      <c r="Z1152" s="35"/>
      <c r="AA1152" s="34"/>
      <c r="AB1152" s="34"/>
      <c r="AC1152" s="34"/>
      <c r="AD1152" s="34"/>
      <c r="AE1152" s="39"/>
      <c r="AF1152" s="39"/>
      <c r="AG1152" s="39"/>
      <c r="AH1152" s="35"/>
      <c r="AI1152" s="35"/>
      <c r="AJ1152" s="35"/>
      <c r="AK1152" s="35"/>
      <c r="AL1152" s="35"/>
      <c r="AM1152" s="35"/>
      <c r="AN1152" s="38"/>
      <c r="AO1152" s="38"/>
      <c r="AP1152" s="38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40"/>
      <c r="BA1152" s="40"/>
      <c r="BB1152" s="40"/>
      <c r="BC1152" s="40"/>
      <c r="BD1152" s="40"/>
      <c r="BE1152" s="40"/>
      <c r="BF1152" s="36"/>
      <c r="BG1152" s="36"/>
      <c r="BH1152" s="36"/>
      <c r="BJ1152" s="41"/>
      <c r="BK1152" s="41"/>
      <c r="BL1152" s="35"/>
      <c r="BM1152" s="35"/>
      <c r="BN1152" s="35"/>
      <c r="BO1152" s="35"/>
      <c r="BP1152" s="35"/>
      <c r="BQ1152" s="35"/>
      <c r="BR1152" s="35"/>
      <c r="BS1152" s="34"/>
      <c r="BT1152" s="35"/>
      <c r="BU1152" s="35"/>
      <c r="BV1152" s="35"/>
      <c r="BW1152" s="35"/>
      <c r="BX1152" s="37"/>
      <c r="BY1152" s="40"/>
      <c r="CA1152" s="38"/>
      <c r="CB1152" s="38"/>
      <c r="CC1152" s="36"/>
      <c r="CD1152" s="36"/>
      <c r="CE1152" s="35"/>
      <c r="CF1152" s="36"/>
      <c r="CG1152" s="42"/>
      <c r="CH1152" s="35"/>
      <c r="CI1152" s="42"/>
      <c r="CJ1152" s="42"/>
      <c r="CK1152" s="43"/>
      <c r="CM1152" s="39"/>
      <c r="CN1152" s="35"/>
      <c r="CO1152" s="42"/>
    </row>
    <row r="1153" spans="1:93" ht="11.25" customHeight="1">
      <c r="A1153" s="33"/>
      <c r="B1153" s="34"/>
      <c r="F1153" s="34"/>
      <c r="H1153" s="34"/>
      <c r="I1153" s="34"/>
      <c r="J1153" s="35"/>
      <c r="K1153" s="35"/>
      <c r="L1153" s="34"/>
      <c r="M1153" s="34"/>
      <c r="N1153" s="35"/>
      <c r="O1153" s="35"/>
      <c r="P1153" s="35"/>
      <c r="Q1153" s="34"/>
      <c r="R1153" s="34"/>
      <c r="U1153" s="36"/>
      <c r="V1153" s="38"/>
      <c r="W1153" s="36"/>
      <c r="X1153" s="35"/>
      <c r="Y1153" s="34"/>
      <c r="Z1153" s="35"/>
      <c r="AA1153" s="34"/>
      <c r="AB1153" s="34"/>
      <c r="AC1153" s="34"/>
      <c r="AD1153" s="34"/>
      <c r="AE1153" s="39"/>
      <c r="AF1153" s="39"/>
      <c r="AG1153" s="39"/>
      <c r="AH1153" s="35"/>
      <c r="AI1153" s="35"/>
      <c r="AJ1153" s="35"/>
      <c r="AK1153" s="35"/>
      <c r="AL1153" s="35"/>
      <c r="AM1153" s="35"/>
      <c r="AN1153" s="38"/>
      <c r="AO1153" s="38"/>
      <c r="AP1153" s="38"/>
      <c r="AQ1153" s="36"/>
      <c r="AR1153" s="36"/>
      <c r="AS1153" s="36"/>
      <c r="AT1153" s="36"/>
      <c r="AU1153" s="36"/>
      <c r="AV1153" s="36"/>
      <c r="AW1153" s="36"/>
      <c r="AX1153" s="36"/>
      <c r="AY1153" s="36"/>
      <c r="AZ1153" s="40"/>
      <c r="BA1153" s="40"/>
      <c r="BB1153" s="40"/>
      <c r="BC1153" s="40"/>
      <c r="BD1153" s="40"/>
      <c r="BE1153" s="40"/>
      <c r="BF1153" s="36"/>
      <c r="BG1153" s="36"/>
      <c r="BH1153" s="36"/>
      <c r="BJ1153" s="41"/>
      <c r="BK1153" s="41"/>
      <c r="BL1153" s="35"/>
      <c r="BM1153" s="35"/>
      <c r="BN1153" s="35"/>
      <c r="BO1153" s="35"/>
      <c r="BP1153" s="35"/>
      <c r="BQ1153" s="35"/>
      <c r="BR1153" s="35"/>
      <c r="BS1153" s="34"/>
      <c r="BT1153" s="35"/>
      <c r="BU1153" s="35"/>
      <c r="BV1153" s="35"/>
      <c r="BW1153" s="35"/>
      <c r="BX1153" s="37"/>
      <c r="BY1153" s="40"/>
      <c r="CA1153" s="38"/>
      <c r="CB1153" s="38"/>
      <c r="CC1153" s="36"/>
      <c r="CD1153" s="36"/>
      <c r="CE1153" s="35"/>
      <c r="CF1153" s="36"/>
      <c r="CG1153" s="42"/>
      <c r="CH1153" s="35"/>
      <c r="CI1153" s="42"/>
      <c r="CJ1153" s="42"/>
      <c r="CK1153" s="43"/>
      <c r="CM1153" s="39"/>
      <c r="CN1153" s="35"/>
      <c r="CO1153" s="42"/>
    </row>
    <row r="1154" spans="1:93" ht="11.25" customHeight="1">
      <c r="A1154" s="33"/>
      <c r="B1154" s="34"/>
      <c r="F1154" s="34"/>
      <c r="H1154" s="34"/>
      <c r="I1154" s="34"/>
      <c r="J1154" s="35"/>
      <c r="K1154" s="35"/>
      <c r="L1154" s="34"/>
      <c r="M1154" s="34"/>
      <c r="N1154" s="35"/>
      <c r="O1154" s="35"/>
      <c r="P1154" s="35"/>
      <c r="Q1154" s="34"/>
      <c r="R1154" s="34"/>
      <c r="U1154" s="36"/>
      <c r="V1154" s="38"/>
      <c r="W1154" s="36"/>
      <c r="X1154" s="35"/>
      <c r="Y1154" s="34"/>
      <c r="Z1154" s="35"/>
      <c r="AA1154" s="34"/>
      <c r="AB1154" s="34"/>
      <c r="AC1154" s="34"/>
      <c r="AD1154" s="34"/>
      <c r="AE1154" s="39"/>
      <c r="AF1154" s="39"/>
      <c r="AG1154" s="39"/>
      <c r="AH1154" s="35"/>
      <c r="AI1154" s="35"/>
      <c r="AJ1154" s="35"/>
      <c r="AK1154" s="35"/>
      <c r="AL1154" s="35"/>
      <c r="AM1154" s="35"/>
      <c r="AN1154" s="38"/>
      <c r="AO1154" s="38"/>
      <c r="AP1154" s="38"/>
      <c r="AQ1154" s="36"/>
      <c r="AR1154" s="36"/>
      <c r="AS1154" s="36"/>
      <c r="AT1154" s="36"/>
      <c r="AU1154" s="36"/>
      <c r="AV1154" s="36"/>
      <c r="AW1154" s="36"/>
      <c r="AX1154" s="36"/>
      <c r="AY1154" s="36"/>
      <c r="AZ1154" s="40"/>
      <c r="BA1154" s="40"/>
      <c r="BB1154" s="40"/>
      <c r="BC1154" s="40"/>
      <c r="BD1154" s="40"/>
      <c r="BE1154" s="40"/>
      <c r="BF1154" s="36"/>
      <c r="BG1154" s="36"/>
      <c r="BH1154" s="36"/>
      <c r="BJ1154" s="41"/>
      <c r="BK1154" s="41"/>
      <c r="BL1154" s="35"/>
      <c r="BM1154" s="35"/>
      <c r="BN1154" s="35"/>
      <c r="BO1154" s="35"/>
      <c r="BP1154" s="35"/>
      <c r="BQ1154" s="35"/>
      <c r="BR1154" s="35"/>
      <c r="BS1154" s="34"/>
      <c r="BT1154" s="35"/>
      <c r="BU1154" s="35"/>
      <c r="BV1154" s="35"/>
      <c r="BW1154" s="35"/>
      <c r="BX1154" s="37"/>
      <c r="BY1154" s="40"/>
      <c r="CA1154" s="38"/>
      <c r="CB1154" s="38"/>
      <c r="CC1154" s="36"/>
      <c r="CD1154" s="36"/>
      <c r="CE1154" s="35"/>
      <c r="CF1154" s="36"/>
      <c r="CG1154" s="42"/>
      <c r="CH1154" s="35"/>
      <c r="CI1154" s="42"/>
      <c r="CJ1154" s="42"/>
      <c r="CK1154" s="43"/>
      <c r="CM1154" s="39"/>
      <c r="CN1154" s="35"/>
      <c r="CO1154" s="42"/>
    </row>
    <row r="1155" spans="1:93" ht="11.25" customHeight="1">
      <c r="A1155" s="33"/>
      <c r="B1155" s="34"/>
      <c r="F1155" s="34"/>
      <c r="H1155" s="34"/>
      <c r="I1155" s="34"/>
      <c r="J1155" s="35"/>
      <c r="K1155" s="35"/>
      <c r="L1155" s="34"/>
      <c r="M1155" s="34"/>
      <c r="N1155" s="35"/>
      <c r="O1155" s="35"/>
      <c r="P1155" s="35"/>
      <c r="Q1155" s="34"/>
      <c r="R1155" s="34"/>
      <c r="U1155" s="36"/>
      <c r="V1155" s="38"/>
      <c r="W1155" s="36"/>
      <c r="X1155" s="35"/>
      <c r="Y1155" s="34"/>
      <c r="Z1155" s="35"/>
      <c r="AA1155" s="34"/>
      <c r="AB1155" s="34"/>
      <c r="AC1155" s="34"/>
      <c r="AD1155" s="34"/>
      <c r="AE1155" s="39"/>
      <c r="AF1155" s="39"/>
      <c r="AG1155" s="39"/>
      <c r="AH1155" s="35"/>
      <c r="AI1155" s="35"/>
      <c r="AJ1155" s="35"/>
      <c r="AK1155" s="35"/>
      <c r="AL1155" s="35"/>
      <c r="AM1155" s="35"/>
      <c r="AN1155" s="38"/>
      <c r="AO1155" s="38"/>
      <c r="AP1155" s="38"/>
      <c r="AQ1155" s="36"/>
      <c r="AR1155" s="36"/>
      <c r="AS1155" s="36"/>
      <c r="AT1155" s="36"/>
      <c r="AU1155" s="36"/>
      <c r="AV1155" s="36"/>
      <c r="AW1155" s="36"/>
      <c r="AX1155" s="36"/>
      <c r="AY1155" s="36"/>
      <c r="AZ1155" s="40"/>
      <c r="BA1155" s="40"/>
      <c r="BB1155" s="40"/>
      <c r="BC1155" s="40"/>
      <c r="BD1155" s="40"/>
      <c r="BE1155" s="40"/>
      <c r="BF1155" s="36"/>
      <c r="BG1155" s="36"/>
      <c r="BH1155" s="36"/>
      <c r="BJ1155" s="41"/>
      <c r="BK1155" s="41"/>
      <c r="BL1155" s="35"/>
      <c r="BM1155" s="35"/>
      <c r="BN1155" s="35"/>
      <c r="BO1155" s="35"/>
      <c r="BP1155" s="35"/>
      <c r="BQ1155" s="35"/>
      <c r="BR1155" s="35"/>
      <c r="BS1155" s="34"/>
      <c r="BT1155" s="35"/>
      <c r="BU1155" s="35"/>
      <c r="BV1155" s="35"/>
      <c r="BW1155" s="35"/>
      <c r="BX1155" s="37"/>
      <c r="BY1155" s="40"/>
      <c r="CA1155" s="38"/>
      <c r="CB1155" s="38"/>
      <c r="CC1155" s="36"/>
      <c r="CD1155" s="36"/>
      <c r="CE1155" s="35"/>
      <c r="CF1155" s="36"/>
      <c r="CG1155" s="42"/>
      <c r="CH1155" s="35"/>
      <c r="CI1155" s="42"/>
      <c r="CJ1155" s="42"/>
      <c r="CK1155" s="43"/>
      <c r="CM1155" s="39"/>
      <c r="CN1155" s="35"/>
      <c r="CO1155" s="42"/>
    </row>
    <row r="1156" spans="1:93" ht="11.25" customHeight="1">
      <c r="A1156" s="33"/>
      <c r="B1156" s="34"/>
      <c r="F1156" s="34"/>
      <c r="H1156" s="34"/>
      <c r="I1156" s="34"/>
      <c r="J1156" s="35"/>
      <c r="K1156" s="35"/>
      <c r="L1156" s="34"/>
      <c r="M1156" s="34"/>
      <c r="N1156" s="35"/>
      <c r="O1156" s="35"/>
      <c r="P1156" s="35"/>
      <c r="Q1156" s="34"/>
      <c r="R1156" s="34"/>
      <c r="U1156" s="36"/>
      <c r="V1156" s="38"/>
      <c r="W1156" s="36"/>
      <c r="X1156" s="35"/>
      <c r="Y1156" s="34"/>
      <c r="Z1156" s="35"/>
      <c r="AA1156" s="34"/>
      <c r="AB1156" s="34"/>
      <c r="AC1156" s="34"/>
      <c r="AD1156" s="34"/>
      <c r="AE1156" s="39"/>
      <c r="AF1156" s="39"/>
      <c r="AG1156" s="39"/>
      <c r="AH1156" s="35"/>
      <c r="AI1156" s="35"/>
      <c r="AJ1156" s="35"/>
      <c r="AK1156" s="35"/>
      <c r="AL1156" s="35"/>
      <c r="AM1156" s="35"/>
      <c r="AN1156" s="38"/>
      <c r="AO1156" s="38"/>
      <c r="AP1156" s="38"/>
      <c r="AQ1156" s="36"/>
      <c r="AR1156" s="36"/>
      <c r="AS1156" s="36"/>
      <c r="AT1156" s="36"/>
      <c r="AU1156" s="36"/>
      <c r="AV1156" s="36"/>
      <c r="AW1156" s="36"/>
      <c r="AX1156" s="36"/>
      <c r="AY1156" s="36"/>
      <c r="AZ1156" s="40"/>
      <c r="BA1156" s="40"/>
      <c r="BB1156" s="40"/>
      <c r="BC1156" s="40"/>
      <c r="BD1156" s="40"/>
      <c r="BE1156" s="40"/>
      <c r="BF1156" s="36"/>
      <c r="BG1156" s="36"/>
      <c r="BH1156" s="36"/>
      <c r="BJ1156" s="41"/>
      <c r="BK1156" s="41"/>
      <c r="BL1156" s="35"/>
      <c r="BM1156" s="35"/>
      <c r="BN1156" s="35"/>
      <c r="BO1156" s="35"/>
      <c r="BP1156" s="35"/>
      <c r="BQ1156" s="35"/>
      <c r="BR1156" s="35"/>
      <c r="BS1156" s="34"/>
      <c r="BT1156" s="35"/>
      <c r="BU1156" s="35"/>
      <c r="BV1156" s="35"/>
      <c r="BW1156" s="35"/>
      <c r="BX1156" s="37"/>
      <c r="BY1156" s="40"/>
      <c r="CA1156" s="38"/>
      <c r="CB1156" s="38"/>
      <c r="CC1156" s="36"/>
      <c r="CD1156" s="36"/>
      <c r="CE1156" s="35"/>
      <c r="CF1156" s="36"/>
      <c r="CG1156" s="42"/>
      <c r="CH1156" s="35"/>
      <c r="CI1156" s="42"/>
      <c r="CJ1156" s="42"/>
      <c r="CK1156" s="43"/>
      <c r="CM1156" s="39"/>
      <c r="CN1156" s="35"/>
      <c r="CO1156" s="42"/>
    </row>
    <row r="1157" spans="1:93" ht="11.25" customHeight="1">
      <c r="A1157" s="33"/>
      <c r="B1157" s="34"/>
      <c r="F1157" s="34"/>
      <c r="H1157" s="34"/>
      <c r="I1157" s="34"/>
      <c r="J1157" s="35"/>
      <c r="K1157" s="35"/>
      <c r="L1157" s="34"/>
      <c r="M1157" s="34"/>
      <c r="N1157" s="35"/>
      <c r="O1157" s="35"/>
      <c r="P1157" s="35"/>
      <c r="Q1157" s="34"/>
      <c r="R1157" s="34"/>
      <c r="U1157" s="36"/>
      <c r="V1157" s="38"/>
      <c r="W1157" s="36"/>
      <c r="X1157" s="35"/>
      <c r="Y1157" s="34"/>
      <c r="Z1157" s="35"/>
      <c r="AA1157" s="34"/>
      <c r="AB1157" s="34"/>
      <c r="AC1157" s="34"/>
      <c r="AD1157" s="34"/>
      <c r="AE1157" s="39"/>
      <c r="AF1157" s="39"/>
      <c r="AG1157" s="39"/>
      <c r="AH1157" s="35"/>
      <c r="AI1157" s="35"/>
      <c r="AJ1157" s="35"/>
      <c r="AK1157" s="35"/>
      <c r="AL1157" s="35"/>
      <c r="AM1157" s="35"/>
      <c r="AN1157" s="38"/>
      <c r="AO1157" s="38"/>
      <c r="AP1157" s="38"/>
      <c r="AQ1157" s="36"/>
      <c r="AR1157" s="36"/>
      <c r="AS1157" s="36"/>
      <c r="AT1157" s="36"/>
      <c r="AU1157" s="36"/>
      <c r="AV1157" s="36"/>
      <c r="AW1157" s="36"/>
      <c r="AX1157" s="36"/>
      <c r="AY1157" s="36"/>
      <c r="AZ1157" s="40"/>
      <c r="BA1157" s="40"/>
      <c r="BB1157" s="40"/>
      <c r="BC1157" s="40"/>
      <c r="BD1157" s="40"/>
      <c r="BE1157" s="40"/>
      <c r="BF1157" s="36"/>
      <c r="BG1157" s="36"/>
      <c r="BH1157" s="36"/>
      <c r="BJ1157" s="41"/>
      <c r="BK1157" s="41"/>
      <c r="BL1157" s="35"/>
      <c r="BM1157" s="35"/>
      <c r="BN1157" s="35"/>
      <c r="BO1157" s="35"/>
      <c r="BP1157" s="35"/>
      <c r="BQ1157" s="35"/>
      <c r="BR1157" s="35"/>
      <c r="BS1157" s="34"/>
      <c r="BT1157" s="35"/>
      <c r="BU1157" s="35"/>
      <c r="BV1157" s="35"/>
      <c r="BW1157" s="35"/>
      <c r="BX1157" s="37"/>
      <c r="BY1157" s="40"/>
      <c r="CA1157" s="38"/>
      <c r="CB1157" s="38"/>
      <c r="CC1157" s="36"/>
      <c r="CD1157" s="36"/>
      <c r="CE1157" s="35"/>
      <c r="CF1157" s="36"/>
      <c r="CG1157" s="42"/>
      <c r="CH1157" s="35"/>
      <c r="CI1157" s="42"/>
      <c r="CJ1157" s="42"/>
      <c r="CK1157" s="43"/>
      <c r="CM1157" s="39"/>
      <c r="CN1157" s="35"/>
      <c r="CO1157" s="42"/>
    </row>
    <row r="1158" spans="1:93" ht="11.25" customHeight="1">
      <c r="A1158" s="33"/>
      <c r="B1158" s="34"/>
      <c r="F1158" s="34"/>
      <c r="H1158" s="34"/>
      <c r="I1158" s="34"/>
      <c r="J1158" s="35"/>
      <c r="K1158" s="35"/>
      <c r="L1158" s="34"/>
      <c r="M1158" s="34"/>
      <c r="N1158" s="35"/>
      <c r="O1158" s="35"/>
      <c r="P1158" s="35"/>
      <c r="Q1158" s="34"/>
      <c r="R1158" s="34"/>
      <c r="U1158" s="36"/>
      <c r="V1158" s="38"/>
      <c r="W1158" s="36"/>
      <c r="X1158" s="35"/>
      <c r="Y1158" s="34"/>
      <c r="Z1158" s="35"/>
      <c r="AA1158" s="34"/>
      <c r="AB1158" s="34"/>
      <c r="AC1158" s="34"/>
      <c r="AD1158" s="34"/>
      <c r="AE1158" s="39"/>
      <c r="AF1158" s="39"/>
      <c r="AG1158" s="39"/>
      <c r="AH1158" s="35"/>
      <c r="AI1158" s="35"/>
      <c r="AJ1158" s="35"/>
      <c r="AK1158" s="35"/>
      <c r="AL1158" s="35"/>
      <c r="AM1158" s="35"/>
      <c r="AN1158" s="38"/>
      <c r="AO1158" s="38"/>
      <c r="AP1158" s="38"/>
      <c r="AQ1158" s="36"/>
      <c r="AR1158" s="36"/>
      <c r="AS1158" s="36"/>
      <c r="AT1158" s="36"/>
      <c r="AU1158" s="36"/>
      <c r="AV1158" s="36"/>
      <c r="AW1158" s="36"/>
      <c r="AX1158" s="36"/>
      <c r="AY1158" s="36"/>
      <c r="AZ1158" s="40"/>
      <c r="BA1158" s="40"/>
      <c r="BB1158" s="40"/>
      <c r="BC1158" s="40"/>
      <c r="BD1158" s="40"/>
      <c r="BE1158" s="40"/>
      <c r="BF1158" s="36"/>
      <c r="BG1158" s="36"/>
      <c r="BH1158" s="36"/>
      <c r="BJ1158" s="41"/>
      <c r="BK1158" s="41"/>
      <c r="BL1158" s="35"/>
      <c r="BM1158" s="35"/>
      <c r="BN1158" s="35"/>
      <c r="BO1158" s="35"/>
      <c r="BP1158" s="35"/>
      <c r="BQ1158" s="35"/>
      <c r="BR1158" s="35"/>
      <c r="BS1158" s="34"/>
      <c r="BT1158" s="35"/>
      <c r="BU1158" s="35"/>
      <c r="BV1158" s="35"/>
      <c r="BW1158" s="35"/>
      <c r="BX1158" s="37"/>
      <c r="BY1158" s="40"/>
      <c r="CA1158" s="38"/>
      <c r="CB1158" s="38"/>
      <c r="CC1158" s="36"/>
      <c r="CD1158" s="36"/>
      <c r="CE1158" s="35"/>
      <c r="CF1158" s="36"/>
      <c r="CG1158" s="42"/>
      <c r="CH1158" s="35"/>
      <c r="CI1158" s="42"/>
      <c r="CJ1158" s="42"/>
      <c r="CK1158" s="43"/>
      <c r="CM1158" s="39"/>
      <c r="CN1158" s="35"/>
      <c r="CO1158" s="42"/>
    </row>
    <row r="1159" spans="1:93" ht="11.25" customHeight="1">
      <c r="A1159" s="33"/>
      <c r="B1159" s="34"/>
      <c r="F1159" s="34"/>
      <c r="H1159" s="34"/>
      <c r="I1159" s="34"/>
      <c r="J1159" s="35"/>
      <c r="K1159" s="35"/>
      <c r="L1159" s="34"/>
      <c r="M1159" s="34"/>
      <c r="N1159" s="35"/>
      <c r="O1159" s="35"/>
      <c r="P1159" s="35"/>
      <c r="Q1159" s="34"/>
      <c r="R1159" s="34"/>
      <c r="U1159" s="36"/>
      <c r="V1159" s="38"/>
      <c r="W1159" s="36"/>
      <c r="X1159" s="35"/>
      <c r="Y1159" s="34"/>
      <c r="Z1159" s="35"/>
      <c r="AA1159" s="34"/>
      <c r="AB1159" s="34"/>
      <c r="AC1159" s="34"/>
      <c r="AD1159" s="34"/>
      <c r="AE1159" s="39"/>
      <c r="AF1159" s="39"/>
      <c r="AG1159" s="39"/>
      <c r="AH1159" s="35"/>
      <c r="AI1159" s="35"/>
      <c r="AJ1159" s="35"/>
      <c r="AK1159" s="35"/>
      <c r="AL1159" s="35"/>
      <c r="AM1159" s="35"/>
      <c r="AN1159" s="38"/>
      <c r="AO1159" s="38"/>
      <c r="AP1159" s="38"/>
      <c r="AQ1159" s="36"/>
      <c r="AR1159" s="36"/>
      <c r="AS1159" s="36"/>
      <c r="AT1159" s="36"/>
      <c r="AU1159" s="36"/>
      <c r="AV1159" s="36"/>
      <c r="AW1159" s="36"/>
      <c r="AX1159" s="36"/>
      <c r="AY1159" s="36"/>
      <c r="AZ1159" s="40"/>
      <c r="BA1159" s="40"/>
      <c r="BB1159" s="40"/>
      <c r="BC1159" s="40"/>
      <c r="BD1159" s="40"/>
      <c r="BE1159" s="40"/>
      <c r="BF1159" s="36"/>
      <c r="BG1159" s="36"/>
      <c r="BH1159" s="36"/>
      <c r="BJ1159" s="41"/>
      <c r="BK1159" s="41"/>
      <c r="BL1159" s="35"/>
      <c r="BM1159" s="35"/>
      <c r="BN1159" s="35"/>
      <c r="BO1159" s="35"/>
      <c r="BP1159" s="35"/>
      <c r="BQ1159" s="35"/>
      <c r="BR1159" s="35"/>
      <c r="BS1159" s="34"/>
      <c r="BT1159" s="35"/>
      <c r="BU1159" s="35"/>
      <c r="BV1159" s="35"/>
      <c r="BW1159" s="35"/>
      <c r="BX1159" s="37"/>
      <c r="BY1159" s="40"/>
      <c r="CA1159" s="38"/>
      <c r="CB1159" s="38"/>
      <c r="CC1159" s="36"/>
      <c r="CD1159" s="36"/>
      <c r="CE1159" s="35"/>
      <c r="CF1159" s="36"/>
      <c r="CG1159" s="42"/>
      <c r="CH1159" s="35"/>
      <c r="CI1159" s="42"/>
      <c r="CJ1159" s="42"/>
      <c r="CK1159" s="43"/>
      <c r="CM1159" s="39"/>
      <c r="CN1159" s="35"/>
      <c r="CO1159" s="42"/>
    </row>
    <row r="1160" spans="1:93" ht="11.25" customHeight="1">
      <c r="A1160" s="33"/>
      <c r="B1160" s="34"/>
      <c r="F1160" s="34"/>
      <c r="H1160" s="34"/>
      <c r="I1160" s="34"/>
      <c r="J1160" s="35"/>
      <c r="K1160" s="35"/>
      <c r="L1160" s="34"/>
      <c r="M1160" s="34"/>
      <c r="N1160" s="35"/>
      <c r="O1160" s="35"/>
      <c r="P1160" s="35"/>
      <c r="Q1160" s="34"/>
      <c r="R1160" s="34"/>
      <c r="U1160" s="36"/>
      <c r="V1160" s="38"/>
      <c r="W1160" s="36"/>
      <c r="X1160" s="35"/>
      <c r="Y1160" s="34"/>
      <c r="Z1160" s="35"/>
      <c r="AA1160" s="34"/>
      <c r="AB1160" s="34"/>
      <c r="AC1160" s="34"/>
      <c r="AD1160" s="34"/>
      <c r="AE1160" s="39"/>
      <c r="AF1160" s="39"/>
      <c r="AG1160" s="39"/>
      <c r="AH1160" s="35"/>
      <c r="AI1160" s="35"/>
      <c r="AJ1160" s="35"/>
      <c r="AK1160" s="35"/>
      <c r="AL1160" s="35"/>
      <c r="AM1160" s="35"/>
      <c r="AN1160" s="38"/>
      <c r="AO1160" s="38"/>
      <c r="AP1160" s="38"/>
      <c r="AQ1160" s="36"/>
      <c r="AR1160" s="36"/>
      <c r="AS1160" s="36"/>
      <c r="AT1160" s="36"/>
      <c r="AU1160" s="36"/>
      <c r="AV1160" s="36"/>
      <c r="AW1160" s="36"/>
      <c r="AX1160" s="36"/>
      <c r="AY1160" s="36"/>
      <c r="AZ1160" s="40"/>
      <c r="BA1160" s="40"/>
      <c r="BB1160" s="40"/>
      <c r="BC1160" s="40"/>
      <c r="BD1160" s="40"/>
      <c r="BE1160" s="40"/>
      <c r="BF1160" s="36"/>
      <c r="BG1160" s="36"/>
      <c r="BH1160" s="36"/>
      <c r="BJ1160" s="41"/>
      <c r="BK1160" s="41"/>
      <c r="BL1160" s="35"/>
      <c r="BM1160" s="35"/>
      <c r="BN1160" s="35"/>
      <c r="BO1160" s="35"/>
      <c r="BP1160" s="35"/>
      <c r="BQ1160" s="35"/>
      <c r="BR1160" s="35"/>
      <c r="BS1160" s="34"/>
      <c r="BT1160" s="35"/>
      <c r="BU1160" s="35"/>
      <c r="BV1160" s="35"/>
      <c r="BW1160" s="35"/>
      <c r="BX1160" s="37"/>
      <c r="BY1160" s="40"/>
      <c r="CA1160" s="38"/>
      <c r="CB1160" s="38"/>
      <c r="CC1160" s="36"/>
      <c r="CD1160" s="36"/>
      <c r="CE1160" s="35"/>
      <c r="CF1160" s="36"/>
      <c r="CG1160" s="42"/>
      <c r="CH1160" s="35"/>
      <c r="CI1160" s="42"/>
      <c r="CJ1160" s="42"/>
      <c r="CK1160" s="43"/>
      <c r="CM1160" s="39"/>
      <c r="CN1160" s="35"/>
      <c r="CO1160" s="42"/>
    </row>
    <row r="1161" spans="1:93" ht="11.25" customHeight="1">
      <c r="A1161" s="33"/>
      <c r="B1161" s="34"/>
      <c r="F1161" s="34"/>
      <c r="H1161" s="34"/>
      <c r="I1161" s="34"/>
      <c r="J1161" s="35"/>
      <c r="K1161" s="35"/>
      <c r="L1161" s="34"/>
      <c r="M1161" s="34"/>
      <c r="N1161" s="35"/>
      <c r="O1161" s="35"/>
      <c r="P1161" s="35"/>
      <c r="Q1161" s="34"/>
      <c r="R1161" s="34"/>
      <c r="U1161" s="36"/>
      <c r="V1161" s="38"/>
      <c r="W1161" s="36"/>
      <c r="X1161" s="35"/>
      <c r="Y1161" s="34"/>
      <c r="Z1161" s="35"/>
      <c r="AA1161" s="34"/>
      <c r="AB1161" s="34"/>
      <c r="AC1161" s="34"/>
      <c r="AD1161" s="34"/>
      <c r="AE1161" s="39"/>
      <c r="AF1161" s="39"/>
      <c r="AG1161" s="39"/>
      <c r="AH1161" s="35"/>
      <c r="AI1161" s="35"/>
      <c r="AJ1161" s="35"/>
      <c r="AK1161" s="35"/>
      <c r="AL1161" s="35"/>
      <c r="AM1161" s="35"/>
      <c r="AN1161" s="38"/>
      <c r="AO1161" s="38"/>
      <c r="AP1161" s="38"/>
      <c r="AQ1161" s="36"/>
      <c r="AR1161" s="36"/>
      <c r="AS1161" s="36"/>
      <c r="AT1161" s="36"/>
      <c r="AU1161" s="36"/>
      <c r="AV1161" s="36"/>
      <c r="AW1161" s="36"/>
      <c r="AX1161" s="36"/>
      <c r="AY1161" s="36"/>
      <c r="AZ1161" s="40"/>
      <c r="BA1161" s="40"/>
      <c r="BB1161" s="40"/>
      <c r="BC1161" s="40"/>
      <c r="BD1161" s="40"/>
      <c r="BE1161" s="40"/>
      <c r="BF1161" s="36"/>
      <c r="BG1161" s="36"/>
      <c r="BH1161" s="36"/>
      <c r="BJ1161" s="41"/>
      <c r="BK1161" s="41"/>
      <c r="BL1161" s="35"/>
      <c r="BM1161" s="35"/>
      <c r="BN1161" s="35"/>
      <c r="BO1161" s="35"/>
      <c r="BP1161" s="35"/>
      <c r="BQ1161" s="35"/>
      <c r="BR1161" s="35"/>
      <c r="BS1161" s="34"/>
      <c r="BT1161" s="35"/>
      <c r="BU1161" s="35"/>
      <c r="BV1161" s="35"/>
      <c r="BW1161" s="35"/>
      <c r="BX1161" s="37"/>
      <c r="BY1161" s="40"/>
      <c r="CA1161" s="38"/>
      <c r="CB1161" s="38"/>
      <c r="CC1161" s="36"/>
      <c r="CD1161" s="36"/>
      <c r="CE1161" s="35"/>
      <c r="CF1161" s="36"/>
      <c r="CG1161" s="42"/>
      <c r="CH1161" s="35"/>
      <c r="CI1161" s="42"/>
      <c r="CJ1161" s="42"/>
      <c r="CK1161" s="43"/>
      <c r="CM1161" s="39"/>
      <c r="CN1161" s="35"/>
      <c r="CO1161" s="42"/>
    </row>
    <row r="1162" spans="1:93" ht="11.25" customHeight="1">
      <c r="A1162" s="33"/>
      <c r="B1162" s="34"/>
      <c r="F1162" s="34"/>
      <c r="H1162" s="34"/>
      <c r="I1162" s="34"/>
      <c r="J1162" s="35"/>
      <c r="K1162" s="35"/>
      <c r="L1162" s="34"/>
      <c r="M1162" s="34"/>
      <c r="N1162" s="35"/>
      <c r="O1162" s="35"/>
      <c r="P1162" s="35"/>
      <c r="Q1162" s="34"/>
      <c r="R1162" s="34"/>
      <c r="U1162" s="36"/>
      <c r="V1162" s="38"/>
      <c r="W1162" s="36"/>
      <c r="X1162" s="35"/>
      <c r="Y1162" s="34"/>
      <c r="Z1162" s="35"/>
      <c r="AA1162" s="34"/>
      <c r="AB1162" s="34"/>
      <c r="AC1162" s="34"/>
      <c r="AD1162" s="34"/>
      <c r="AE1162" s="39"/>
      <c r="AF1162" s="39"/>
      <c r="AG1162" s="39"/>
      <c r="AH1162" s="35"/>
      <c r="AI1162" s="35"/>
      <c r="AJ1162" s="35"/>
      <c r="AK1162" s="35"/>
      <c r="AL1162" s="35"/>
      <c r="AM1162" s="35"/>
      <c r="AN1162" s="38"/>
      <c r="AO1162" s="38"/>
      <c r="AP1162" s="38"/>
      <c r="AQ1162" s="36"/>
      <c r="AR1162" s="36"/>
      <c r="AS1162" s="36"/>
      <c r="AT1162" s="36"/>
      <c r="AU1162" s="36"/>
      <c r="AV1162" s="36"/>
      <c r="AW1162" s="36"/>
      <c r="AX1162" s="36"/>
      <c r="AY1162" s="36"/>
      <c r="AZ1162" s="40"/>
      <c r="BA1162" s="40"/>
      <c r="BB1162" s="40"/>
      <c r="BC1162" s="40"/>
      <c r="BD1162" s="40"/>
      <c r="BE1162" s="40"/>
      <c r="BF1162" s="36"/>
      <c r="BG1162" s="36"/>
      <c r="BH1162" s="36"/>
      <c r="BJ1162" s="41"/>
      <c r="BK1162" s="41"/>
      <c r="BL1162" s="35"/>
      <c r="BM1162" s="35"/>
      <c r="BN1162" s="35"/>
      <c r="BO1162" s="35"/>
      <c r="BP1162" s="35"/>
      <c r="BQ1162" s="35"/>
      <c r="BR1162" s="35"/>
      <c r="BS1162" s="34"/>
      <c r="BT1162" s="35"/>
      <c r="BU1162" s="35"/>
      <c r="BV1162" s="35"/>
      <c r="BW1162" s="35"/>
      <c r="BX1162" s="37"/>
      <c r="BY1162" s="40"/>
      <c r="CA1162" s="38"/>
      <c r="CB1162" s="38"/>
      <c r="CC1162" s="36"/>
      <c r="CD1162" s="36"/>
      <c r="CE1162" s="35"/>
      <c r="CF1162" s="36"/>
      <c r="CG1162" s="42"/>
      <c r="CH1162" s="35"/>
      <c r="CI1162" s="42"/>
      <c r="CJ1162" s="42"/>
      <c r="CK1162" s="43"/>
      <c r="CM1162" s="39"/>
      <c r="CN1162" s="35"/>
      <c r="CO1162" s="42"/>
    </row>
    <row r="1163" spans="1:93" ht="11.25" customHeight="1">
      <c r="A1163" s="33"/>
      <c r="B1163" s="34"/>
      <c r="F1163" s="34"/>
      <c r="H1163" s="34"/>
      <c r="I1163" s="34"/>
      <c r="J1163" s="35"/>
      <c r="K1163" s="35"/>
      <c r="L1163" s="34"/>
      <c r="M1163" s="34"/>
      <c r="N1163" s="35"/>
      <c r="O1163" s="35"/>
      <c r="P1163" s="35"/>
      <c r="Q1163" s="34"/>
      <c r="R1163" s="34"/>
      <c r="U1163" s="36"/>
      <c r="V1163" s="38"/>
      <c r="W1163" s="36"/>
      <c r="X1163" s="35"/>
      <c r="Y1163" s="34"/>
      <c r="Z1163" s="35"/>
      <c r="AA1163" s="34"/>
      <c r="AB1163" s="34"/>
      <c r="AC1163" s="34"/>
      <c r="AD1163" s="34"/>
      <c r="AE1163" s="39"/>
      <c r="AF1163" s="39"/>
      <c r="AG1163" s="39"/>
      <c r="AH1163" s="35"/>
      <c r="AI1163" s="35"/>
      <c r="AJ1163" s="35"/>
      <c r="AK1163" s="35"/>
      <c r="AL1163" s="35"/>
      <c r="AM1163" s="35"/>
      <c r="AN1163" s="38"/>
      <c r="AO1163" s="38"/>
      <c r="AP1163" s="38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40"/>
      <c r="BA1163" s="40"/>
      <c r="BB1163" s="40"/>
      <c r="BC1163" s="40"/>
      <c r="BD1163" s="40"/>
      <c r="BE1163" s="40"/>
      <c r="BF1163" s="36"/>
      <c r="BG1163" s="36"/>
      <c r="BH1163" s="36"/>
      <c r="BJ1163" s="41"/>
      <c r="BK1163" s="41"/>
      <c r="BL1163" s="35"/>
      <c r="BM1163" s="35"/>
      <c r="BN1163" s="35"/>
      <c r="BO1163" s="35"/>
      <c r="BP1163" s="35"/>
      <c r="BQ1163" s="35"/>
      <c r="BR1163" s="35"/>
      <c r="BS1163" s="34"/>
      <c r="BT1163" s="35"/>
      <c r="BU1163" s="35"/>
      <c r="BV1163" s="35"/>
      <c r="BW1163" s="35"/>
      <c r="BX1163" s="37"/>
      <c r="BY1163" s="40"/>
      <c r="CA1163" s="38"/>
      <c r="CB1163" s="38"/>
      <c r="CC1163" s="36"/>
      <c r="CD1163" s="36"/>
      <c r="CE1163" s="35"/>
      <c r="CF1163" s="36"/>
      <c r="CG1163" s="42"/>
      <c r="CH1163" s="35"/>
      <c r="CI1163" s="42"/>
      <c r="CJ1163" s="42"/>
      <c r="CK1163" s="43"/>
      <c r="CM1163" s="39"/>
      <c r="CN1163" s="35"/>
      <c r="CO1163" s="42"/>
    </row>
    <row r="1164" spans="1:93" ht="11.25" customHeight="1">
      <c r="A1164" s="33"/>
      <c r="B1164" s="34"/>
      <c r="F1164" s="34"/>
      <c r="H1164" s="34"/>
      <c r="I1164" s="34"/>
      <c r="J1164" s="35"/>
      <c r="K1164" s="35"/>
      <c r="L1164" s="34"/>
      <c r="M1164" s="34"/>
      <c r="N1164" s="35"/>
      <c r="O1164" s="35"/>
      <c r="P1164" s="35"/>
      <c r="Q1164" s="34"/>
      <c r="R1164" s="34"/>
      <c r="U1164" s="36"/>
      <c r="V1164" s="38"/>
      <c r="W1164" s="36"/>
      <c r="X1164" s="35"/>
      <c r="Y1164" s="34"/>
      <c r="Z1164" s="35"/>
      <c r="AA1164" s="34"/>
      <c r="AB1164" s="34"/>
      <c r="AC1164" s="34"/>
      <c r="AD1164" s="34"/>
      <c r="AE1164" s="39"/>
      <c r="AF1164" s="39"/>
      <c r="AG1164" s="39"/>
      <c r="AH1164" s="35"/>
      <c r="AI1164" s="35"/>
      <c r="AJ1164" s="35"/>
      <c r="AK1164" s="35"/>
      <c r="AL1164" s="35"/>
      <c r="AM1164" s="35"/>
      <c r="AN1164" s="38"/>
      <c r="AO1164" s="38"/>
      <c r="AP1164" s="38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40"/>
      <c r="BA1164" s="40"/>
      <c r="BB1164" s="40"/>
      <c r="BC1164" s="40"/>
      <c r="BD1164" s="40"/>
      <c r="BE1164" s="40"/>
      <c r="BF1164" s="36"/>
      <c r="BG1164" s="36"/>
      <c r="BH1164" s="36"/>
      <c r="BJ1164" s="41"/>
      <c r="BK1164" s="41"/>
      <c r="BL1164" s="35"/>
      <c r="BM1164" s="35"/>
      <c r="BN1164" s="35"/>
      <c r="BO1164" s="35"/>
      <c r="BP1164" s="35"/>
      <c r="BQ1164" s="35"/>
      <c r="BR1164" s="35"/>
      <c r="BS1164" s="34"/>
      <c r="BT1164" s="35"/>
      <c r="BU1164" s="35"/>
      <c r="BV1164" s="35"/>
      <c r="BW1164" s="35"/>
      <c r="BX1164" s="37"/>
      <c r="BY1164" s="40"/>
      <c r="CA1164" s="38"/>
      <c r="CB1164" s="38"/>
      <c r="CC1164" s="36"/>
      <c r="CD1164" s="36"/>
      <c r="CE1164" s="35"/>
      <c r="CF1164" s="36"/>
      <c r="CG1164" s="42"/>
      <c r="CH1164" s="35"/>
      <c r="CI1164" s="42"/>
      <c r="CJ1164" s="42"/>
      <c r="CK1164" s="43"/>
      <c r="CM1164" s="39"/>
      <c r="CN1164" s="35"/>
      <c r="CO1164" s="42"/>
    </row>
    <row r="1165" spans="1:93" ht="11.25" customHeight="1">
      <c r="A1165" s="33"/>
      <c r="B1165" s="34"/>
      <c r="F1165" s="34"/>
      <c r="H1165" s="34"/>
      <c r="I1165" s="34"/>
      <c r="J1165" s="35"/>
      <c r="K1165" s="35"/>
      <c r="L1165" s="34"/>
      <c r="M1165" s="34"/>
      <c r="N1165" s="35"/>
      <c r="O1165" s="35"/>
      <c r="P1165" s="35"/>
      <c r="Q1165" s="34"/>
      <c r="R1165" s="34"/>
      <c r="U1165" s="36"/>
      <c r="V1165" s="38"/>
      <c r="W1165" s="36"/>
      <c r="X1165" s="35"/>
      <c r="Y1165" s="34"/>
      <c r="Z1165" s="35"/>
      <c r="AA1165" s="34"/>
      <c r="AB1165" s="34"/>
      <c r="AC1165" s="34"/>
      <c r="AD1165" s="34"/>
      <c r="AE1165" s="39"/>
      <c r="AF1165" s="39"/>
      <c r="AG1165" s="39"/>
      <c r="AH1165" s="35"/>
      <c r="AI1165" s="35"/>
      <c r="AJ1165" s="35"/>
      <c r="AK1165" s="35"/>
      <c r="AL1165" s="35"/>
      <c r="AM1165" s="35"/>
      <c r="AN1165" s="38"/>
      <c r="AO1165" s="38"/>
      <c r="AP1165" s="38"/>
      <c r="AQ1165" s="36"/>
      <c r="AR1165" s="36"/>
      <c r="AS1165" s="36"/>
      <c r="AT1165" s="36"/>
      <c r="AU1165" s="36"/>
      <c r="AV1165" s="36"/>
      <c r="AW1165" s="36"/>
      <c r="AX1165" s="36"/>
      <c r="AY1165" s="36"/>
      <c r="AZ1165" s="40"/>
      <c r="BA1165" s="40"/>
      <c r="BB1165" s="40"/>
      <c r="BC1165" s="40"/>
      <c r="BD1165" s="40"/>
      <c r="BE1165" s="40"/>
      <c r="BF1165" s="36"/>
      <c r="BG1165" s="36"/>
      <c r="BH1165" s="36"/>
      <c r="BJ1165" s="41"/>
      <c r="BK1165" s="41"/>
      <c r="BL1165" s="35"/>
      <c r="BM1165" s="35"/>
      <c r="BN1165" s="35"/>
      <c r="BO1165" s="35"/>
      <c r="BP1165" s="35"/>
      <c r="BQ1165" s="35"/>
      <c r="BR1165" s="35"/>
      <c r="BS1165" s="34"/>
      <c r="BT1165" s="35"/>
      <c r="BU1165" s="35"/>
      <c r="BV1165" s="35"/>
      <c r="BW1165" s="35"/>
      <c r="BX1165" s="37"/>
      <c r="BY1165" s="40"/>
      <c r="CA1165" s="38"/>
      <c r="CB1165" s="38"/>
      <c r="CC1165" s="36"/>
      <c r="CD1165" s="36"/>
      <c r="CE1165" s="35"/>
      <c r="CF1165" s="36"/>
      <c r="CG1165" s="42"/>
      <c r="CH1165" s="35"/>
      <c r="CI1165" s="42"/>
      <c r="CJ1165" s="42"/>
      <c r="CK1165" s="43"/>
      <c r="CM1165" s="39"/>
      <c r="CN1165" s="35"/>
      <c r="CO1165" s="42"/>
    </row>
    <row r="1166" spans="1:93" ht="11.25" customHeight="1">
      <c r="A1166" s="33"/>
      <c r="B1166" s="34"/>
      <c r="F1166" s="34"/>
      <c r="H1166" s="34"/>
      <c r="I1166" s="34"/>
      <c r="J1166" s="35"/>
      <c r="K1166" s="35"/>
      <c r="L1166" s="34"/>
      <c r="M1166" s="34"/>
      <c r="N1166" s="35"/>
      <c r="O1166" s="35"/>
      <c r="P1166" s="35"/>
      <c r="Q1166" s="34"/>
      <c r="R1166" s="34"/>
      <c r="U1166" s="36"/>
      <c r="V1166" s="38"/>
      <c r="W1166" s="36"/>
      <c r="X1166" s="35"/>
      <c r="Y1166" s="34"/>
      <c r="Z1166" s="35"/>
      <c r="AA1166" s="34"/>
      <c r="AB1166" s="34"/>
      <c r="AC1166" s="34"/>
      <c r="AD1166" s="34"/>
      <c r="AE1166" s="39"/>
      <c r="AF1166" s="39"/>
      <c r="AG1166" s="39"/>
      <c r="AH1166" s="35"/>
      <c r="AI1166" s="35"/>
      <c r="AJ1166" s="35"/>
      <c r="AK1166" s="35"/>
      <c r="AL1166" s="35"/>
      <c r="AM1166" s="35"/>
      <c r="AN1166" s="38"/>
      <c r="AO1166" s="38"/>
      <c r="AP1166" s="38"/>
      <c r="AQ1166" s="36"/>
      <c r="AR1166" s="36"/>
      <c r="AS1166" s="36"/>
      <c r="AT1166" s="36"/>
      <c r="AU1166" s="36"/>
      <c r="AV1166" s="36"/>
      <c r="AW1166" s="36"/>
      <c r="AX1166" s="36"/>
      <c r="AY1166" s="36"/>
      <c r="AZ1166" s="40"/>
      <c r="BA1166" s="40"/>
      <c r="BB1166" s="40"/>
      <c r="BC1166" s="40"/>
      <c r="BD1166" s="40"/>
      <c r="BE1166" s="40"/>
      <c r="BF1166" s="36"/>
      <c r="BG1166" s="36"/>
      <c r="BH1166" s="36"/>
      <c r="BJ1166" s="41"/>
      <c r="BK1166" s="41"/>
      <c r="BL1166" s="35"/>
      <c r="BM1166" s="35"/>
      <c r="BN1166" s="35"/>
      <c r="BO1166" s="35"/>
      <c r="BP1166" s="35"/>
      <c r="BQ1166" s="35"/>
      <c r="BR1166" s="35"/>
      <c r="BS1166" s="34"/>
      <c r="BT1166" s="35"/>
      <c r="BU1166" s="35"/>
      <c r="BV1166" s="35"/>
      <c r="BW1166" s="35"/>
      <c r="BX1166" s="37"/>
      <c r="BY1166" s="40"/>
      <c r="CA1166" s="38"/>
      <c r="CB1166" s="38"/>
      <c r="CC1166" s="36"/>
      <c r="CD1166" s="36"/>
      <c r="CE1166" s="35"/>
      <c r="CF1166" s="36"/>
      <c r="CG1166" s="42"/>
      <c r="CH1166" s="35"/>
      <c r="CI1166" s="42"/>
      <c r="CJ1166" s="42"/>
      <c r="CK1166" s="43"/>
      <c r="CM1166" s="39"/>
      <c r="CN1166" s="35"/>
      <c r="CO1166" s="42"/>
    </row>
    <row r="1167" spans="1:93" ht="11.25" customHeight="1">
      <c r="A1167" s="33"/>
      <c r="B1167" s="34"/>
      <c r="F1167" s="34"/>
      <c r="H1167" s="34"/>
      <c r="I1167" s="34"/>
      <c r="J1167" s="35"/>
      <c r="K1167" s="35"/>
      <c r="L1167" s="34"/>
      <c r="M1167" s="34"/>
      <c r="N1167" s="35"/>
      <c r="O1167" s="35"/>
      <c r="P1167" s="35"/>
      <c r="Q1167" s="34"/>
      <c r="R1167" s="34"/>
      <c r="U1167" s="36"/>
      <c r="V1167" s="38"/>
      <c r="W1167" s="36"/>
      <c r="X1167" s="35"/>
      <c r="Y1167" s="34"/>
      <c r="Z1167" s="35"/>
      <c r="AA1167" s="34"/>
      <c r="AB1167" s="34"/>
      <c r="AC1167" s="34"/>
      <c r="AD1167" s="34"/>
      <c r="AE1167" s="39"/>
      <c r="AF1167" s="39"/>
      <c r="AG1167" s="39"/>
      <c r="AH1167" s="35"/>
      <c r="AI1167" s="35"/>
      <c r="AJ1167" s="35"/>
      <c r="AK1167" s="35"/>
      <c r="AL1167" s="35"/>
      <c r="AM1167" s="35"/>
      <c r="AN1167" s="38"/>
      <c r="AO1167" s="38"/>
      <c r="AP1167" s="38"/>
      <c r="AQ1167" s="36"/>
      <c r="AR1167" s="36"/>
      <c r="AS1167" s="36"/>
      <c r="AT1167" s="36"/>
      <c r="AU1167" s="36"/>
      <c r="AV1167" s="36"/>
      <c r="AW1167" s="36"/>
      <c r="AX1167" s="36"/>
      <c r="AY1167" s="36"/>
      <c r="AZ1167" s="40"/>
      <c r="BA1167" s="40"/>
      <c r="BB1167" s="40"/>
      <c r="BC1167" s="40"/>
      <c r="BD1167" s="40"/>
      <c r="BE1167" s="40"/>
      <c r="BF1167" s="36"/>
      <c r="BG1167" s="36"/>
      <c r="BH1167" s="36"/>
      <c r="BJ1167" s="41"/>
      <c r="BK1167" s="41"/>
      <c r="BL1167" s="35"/>
      <c r="BM1167" s="35"/>
      <c r="BN1167" s="35"/>
      <c r="BO1167" s="35"/>
      <c r="BP1167" s="35"/>
      <c r="BQ1167" s="35"/>
      <c r="BR1167" s="35"/>
      <c r="BS1167" s="34"/>
      <c r="BT1167" s="35"/>
      <c r="BU1167" s="35"/>
      <c r="BV1167" s="35"/>
      <c r="BW1167" s="35"/>
      <c r="BX1167" s="37"/>
      <c r="BY1167" s="40"/>
      <c r="CA1167" s="38"/>
      <c r="CB1167" s="38"/>
      <c r="CC1167" s="36"/>
      <c r="CD1167" s="36"/>
      <c r="CE1167" s="35"/>
      <c r="CF1167" s="36"/>
      <c r="CG1167" s="42"/>
      <c r="CH1167" s="35"/>
      <c r="CI1167" s="42"/>
      <c r="CJ1167" s="42"/>
      <c r="CK1167" s="43"/>
      <c r="CM1167" s="39"/>
      <c r="CN1167" s="35"/>
      <c r="CO1167" s="42"/>
    </row>
    <row r="1168" spans="1:93" ht="11.25" customHeight="1">
      <c r="A1168" s="33"/>
      <c r="B1168" s="34"/>
      <c r="F1168" s="34"/>
      <c r="H1168" s="34"/>
      <c r="I1168" s="34"/>
      <c r="J1168" s="35"/>
      <c r="K1168" s="35"/>
      <c r="L1168" s="34"/>
      <c r="M1168" s="34"/>
      <c r="N1168" s="35"/>
      <c r="O1168" s="35"/>
      <c r="P1168" s="35"/>
      <c r="Q1168" s="34"/>
      <c r="R1168" s="34"/>
      <c r="U1168" s="36"/>
      <c r="V1168" s="38"/>
      <c r="W1168" s="36"/>
      <c r="X1168" s="35"/>
      <c r="Y1168" s="34"/>
      <c r="Z1168" s="35"/>
      <c r="AA1168" s="34"/>
      <c r="AB1168" s="34"/>
      <c r="AC1168" s="34"/>
      <c r="AD1168" s="34"/>
      <c r="AE1168" s="39"/>
      <c r="AF1168" s="39"/>
      <c r="AG1168" s="39"/>
      <c r="AH1168" s="35"/>
      <c r="AI1168" s="35"/>
      <c r="AJ1168" s="35"/>
      <c r="AK1168" s="35"/>
      <c r="AL1168" s="35"/>
      <c r="AM1168" s="35"/>
      <c r="AN1168" s="38"/>
      <c r="AO1168" s="38"/>
      <c r="AP1168" s="38"/>
      <c r="AQ1168" s="36"/>
      <c r="AR1168" s="36"/>
      <c r="AS1168" s="36"/>
      <c r="AT1168" s="36"/>
      <c r="AU1168" s="36"/>
      <c r="AV1168" s="36"/>
      <c r="AW1168" s="36"/>
      <c r="AX1168" s="36"/>
      <c r="AY1168" s="36"/>
      <c r="AZ1168" s="40"/>
      <c r="BA1168" s="40"/>
      <c r="BB1168" s="40"/>
      <c r="BC1168" s="40"/>
      <c r="BD1168" s="40"/>
      <c r="BE1168" s="40"/>
      <c r="BF1168" s="36"/>
      <c r="BG1168" s="36"/>
      <c r="BH1168" s="36"/>
      <c r="BJ1168" s="41"/>
      <c r="BK1168" s="41"/>
      <c r="BL1168" s="35"/>
      <c r="BM1168" s="35"/>
      <c r="BN1168" s="35"/>
      <c r="BO1168" s="35"/>
      <c r="BP1168" s="35"/>
      <c r="BQ1168" s="35"/>
      <c r="BR1168" s="35"/>
      <c r="BS1168" s="34"/>
      <c r="BT1168" s="35"/>
      <c r="BU1168" s="35"/>
      <c r="BV1168" s="35"/>
      <c r="BW1168" s="35"/>
      <c r="BX1168" s="37"/>
      <c r="BY1168" s="40"/>
      <c r="CA1168" s="38"/>
      <c r="CB1168" s="38"/>
      <c r="CC1168" s="36"/>
      <c r="CD1168" s="36"/>
      <c r="CE1168" s="35"/>
      <c r="CF1168" s="36"/>
      <c r="CG1168" s="42"/>
      <c r="CH1168" s="35"/>
      <c r="CI1168" s="42"/>
      <c r="CJ1168" s="42"/>
      <c r="CK1168" s="43"/>
      <c r="CM1168" s="39"/>
      <c r="CN1168" s="35"/>
      <c r="CO1168" s="42"/>
    </row>
    <row r="1169" spans="1:93" ht="11.25" customHeight="1">
      <c r="A1169" s="33"/>
      <c r="B1169" s="34"/>
      <c r="F1169" s="34"/>
      <c r="H1169" s="34"/>
      <c r="I1169" s="34"/>
      <c r="J1169" s="35"/>
      <c r="K1169" s="35"/>
      <c r="L1169" s="34"/>
      <c r="M1169" s="34"/>
      <c r="N1169" s="35"/>
      <c r="O1169" s="35"/>
      <c r="P1169" s="35"/>
      <c r="Q1169" s="34"/>
      <c r="R1169" s="34"/>
      <c r="U1169" s="36"/>
      <c r="V1169" s="38"/>
      <c r="W1169" s="36"/>
      <c r="X1169" s="35"/>
      <c r="Y1169" s="34"/>
      <c r="Z1169" s="35"/>
      <c r="AA1169" s="34"/>
      <c r="AB1169" s="34"/>
      <c r="AC1169" s="34"/>
      <c r="AD1169" s="34"/>
      <c r="AE1169" s="39"/>
      <c r="AF1169" s="39"/>
      <c r="AG1169" s="39"/>
      <c r="AH1169" s="35"/>
      <c r="AI1169" s="35"/>
      <c r="AJ1169" s="35"/>
      <c r="AK1169" s="35"/>
      <c r="AL1169" s="35"/>
      <c r="AM1169" s="35"/>
      <c r="AN1169" s="38"/>
      <c r="AO1169" s="38"/>
      <c r="AP1169" s="38"/>
      <c r="AQ1169" s="36"/>
      <c r="AR1169" s="36"/>
      <c r="AS1169" s="36"/>
      <c r="AT1169" s="36"/>
      <c r="AU1169" s="36"/>
      <c r="AV1169" s="36"/>
      <c r="AW1169" s="36"/>
      <c r="AX1169" s="36"/>
      <c r="AY1169" s="36"/>
      <c r="AZ1169" s="40"/>
      <c r="BA1169" s="40"/>
      <c r="BB1169" s="40"/>
      <c r="BC1169" s="40"/>
      <c r="BD1169" s="40"/>
      <c r="BE1169" s="40"/>
      <c r="BF1169" s="36"/>
      <c r="BG1169" s="36"/>
      <c r="BH1169" s="36"/>
      <c r="BJ1169" s="41"/>
      <c r="BK1169" s="41"/>
      <c r="BL1169" s="35"/>
      <c r="BM1169" s="35"/>
      <c r="BN1169" s="35"/>
      <c r="BO1169" s="35"/>
      <c r="BP1169" s="35"/>
      <c r="BQ1169" s="35"/>
      <c r="BR1169" s="35"/>
      <c r="BS1169" s="34"/>
      <c r="BT1169" s="35"/>
      <c r="BU1169" s="35"/>
      <c r="BV1169" s="35"/>
      <c r="BW1169" s="35"/>
      <c r="BX1169" s="37"/>
      <c r="BY1169" s="40"/>
      <c r="CA1169" s="38"/>
      <c r="CB1169" s="38"/>
      <c r="CC1169" s="36"/>
      <c r="CD1169" s="36"/>
      <c r="CE1169" s="35"/>
      <c r="CF1169" s="36"/>
      <c r="CG1169" s="42"/>
      <c r="CH1169" s="35"/>
      <c r="CI1169" s="42"/>
      <c r="CJ1169" s="42"/>
      <c r="CK1169" s="43"/>
      <c r="CM1169" s="39"/>
      <c r="CN1169" s="35"/>
      <c r="CO1169" s="42"/>
    </row>
    <row r="1170" spans="1:93" ht="11.25" customHeight="1">
      <c r="A1170" s="33"/>
      <c r="B1170" s="34"/>
      <c r="F1170" s="34"/>
      <c r="H1170" s="34"/>
      <c r="I1170" s="34"/>
      <c r="J1170" s="35"/>
      <c r="K1170" s="35"/>
      <c r="L1170" s="34"/>
      <c r="M1170" s="34"/>
      <c r="N1170" s="35"/>
      <c r="O1170" s="35"/>
      <c r="P1170" s="35"/>
      <c r="Q1170" s="34"/>
      <c r="R1170" s="34"/>
      <c r="U1170" s="36"/>
      <c r="V1170" s="38"/>
      <c r="W1170" s="36"/>
      <c r="X1170" s="35"/>
      <c r="Y1170" s="34"/>
      <c r="Z1170" s="35"/>
      <c r="AA1170" s="34"/>
      <c r="AB1170" s="34"/>
      <c r="AC1170" s="34"/>
      <c r="AD1170" s="34"/>
      <c r="AE1170" s="39"/>
      <c r="AF1170" s="39"/>
      <c r="AG1170" s="39"/>
      <c r="AH1170" s="35"/>
      <c r="AI1170" s="35"/>
      <c r="AJ1170" s="35"/>
      <c r="AK1170" s="35"/>
      <c r="AL1170" s="35"/>
      <c r="AM1170" s="35"/>
      <c r="AN1170" s="38"/>
      <c r="AO1170" s="38"/>
      <c r="AP1170" s="38"/>
      <c r="AQ1170" s="36"/>
      <c r="AR1170" s="36"/>
      <c r="AS1170" s="36"/>
      <c r="AT1170" s="36"/>
      <c r="AU1170" s="36"/>
      <c r="AV1170" s="36"/>
      <c r="AW1170" s="36"/>
      <c r="AX1170" s="36"/>
      <c r="AY1170" s="36"/>
      <c r="AZ1170" s="40"/>
      <c r="BA1170" s="40"/>
      <c r="BB1170" s="40"/>
      <c r="BC1170" s="40"/>
      <c r="BD1170" s="40"/>
      <c r="BE1170" s="40"/>
      <c r="BF1170" s="36"/>
      <c r="BG1170" s="36"/>
      <c r="BH1170" s="36"/>
      <c r="BJ1170" s="41"/>
      <c r="BK1170" s="41"/>
      <c r="BL1170" s="35"/>
      <c r="BM1170" s="35"/>
      <c r="BN1170" s="35"/>
      <c r="BO1170" s="35"/>
      <c r="BP1170" s="35"/>
      <c r="BQ1170" s="35"/>
      <c r="BR1170" s="35"/>
      <c r="BS1170" s="34"/>
      <c r="BT1170" s="35"/>
      <c r="BU1170" s="35"/>
      <c r="BV1170" s="35"/>
      <c r="BW1170" s="35"/>
      <c r="BX1170" s="37"/>
      <c r="BY1170" s="40"/>
      <c r="CA1170" s="38"/>
      <c r="CB1170" s="38"/>
      <c r="CC1170" s="36"/>
      <c r="CD1170" s="36"/>
      <c r="CE1170" s="35"/>
      <c r="CF1170" s="36"/>
      <c r="CG1170" s="42"/>
      <c r="CH1170" s="35"/>
      <c r="CI1170" s="42"/>
      <c r="CJ1170" s="42"/>
      <c r="CK1170" s="43"/>
      <c r="CM1170" s="39"/>
      <c r="CN1170" s="35"/>
      <c r="CO1170" s="42"/>
    </row>
    <row r="1171" spans="1:93" ht="11.25" customHeight="1">
      <c r="A1171" s="33"/>
      <c r="B1171" s="34"/>
      <c r="F1171" s="34"/>
      <c r="H1171" s="34"/>
      <c r="I1171" s="34"/>
      <c r="J1171" s="35"/>
      <c r="K1171" s="35"/>
      <c r="L1171" s="34"/>
      <c r="M1171" s="34"/>
      <c r="N1171" s="35"/>
      <c r="O1171" s="35"/>
      <c r="P1171" s="35"/>
      <c r="Q1171" s="34"/>
      <c r="R1171" s="34"/>
      <c r="U1171" s="36"/>
      <c r="V1171" s="38"/>
      <c r="W1171" s="36"/>
      <c r="X1171" s="35"/>
      <c r="Y1171" s="34"/>
      <c r="Z1171" s="35"/>
      <c r="AA1171" s="34"/>
      <c r="AB1171" s="34"/>
      <c r="AC1171" s="34"/>
      <c r="AD1171" s="34"/>
      <c r="AE1171" s="39"/>
      <c r="AF1171" s="39"/>
      <c r="AG1171" s="39"/>
      <c r="AH1171" s="35"/>
      <c r="AI1171" s="35"/>
      <c r="AJ1171" s="35"/>
      <c r="AK1171" s="35"/>
      <c r="AL1171" s="35"/>
      <c r="AM1171" s="35"/>
      <c r="AN1171" s="38"/>
      <c r="AO1171" s="38"/>
      <c r="AP1171" s="38"/>
      <c r="AQ1171" s="36"/>
      <c r="AR1171" s="36"/>
      <c r="AS1171" s="36"/>
      <c r="AT1171" s="36"/>
      <c r="AU1171" s="36"/>
      <c r="AV1171" s="36"/>
      <c r="AW1171" s="36"/>
      <c r="AX1171" s="36"/>
      <c r="AY1171" s="36"/>
      <c r="AZ1171" s="40"/>
      <c r="BA1171" s="40"/>
      <c r="BB1171" s="40"/>
      <c r="BC1171" s="40"/>
      <c r="BD1171" s="40"/>
      <c r="BE1171" s="40"/>
      <c r="BF1171" s="36"/>
      <c r="BG1171" s="36"/>
      <c r="BH1171" s="36"/>
      <c r="BJ1171" s="41"/>
      <c r="BK1171" s="41"/>
      <c r="BL1171" s="35"/>
      <c r="BM1171" s="35"/>
      <c r="BN1171" s="35"/>
      <c r="BO1171" s="35"/>
      <c r="BP1171" s="35"/>
      <c r="BQ1171" s="35"/>
      <c r="BR1171" s="35"/>
      <c r="BS1171" s="34"/>
      <c r="BT1171" s="35"/>
      <c r="BU1171" s="35"/>
      <c r="BV1171" s="35"/>
      <c r="BW1171" s="35"/>
      <c r="BX1171" s="37"/>
      <c r="BY1171" s="40"/>
      <c r="CA1171" s="38"/>
      <c r="CB1171" s="38"/>
      <c r="CC1171" s="36"/>
      <c r="CD1171" s="36"/>
      <c r="CE1171" s="35"/>
      <c r="CF1171" s="36"/>
      <c r="CG1171" s="42"/>
      <c r="CH1171" s="35"/>
      <c r="CI1171" s="42"/>
      <c r="CJ1171" s="42"/>
      <c r="CK1171" s="43"/>
      <c r="CM1171" s="39"/>
      <c r="CN1171" s="35"/>
      <c r="CO1171" s="42"/>
    </row>
    <row r="1172" spans="1:93" ht="11.25" customHeight="1">
      <c r="A1172" s="33"/>
      <c r="B1172" s="34"/>
      <c r="F1172" s="34"/>
      <c r="H1172" s="34"/>
      <c r="I1172" s="34"/>
      <c r="J1172" s="35"/>
      <c r="K1172" s="35"/>
      <c r="L1172" s="34"/>
      <c r="M1172" s="34"/>
      <c r="N1172" s="35"/>
      <c r="O1172" s="35"/>
      <c r="P1172" s="35"/>
      <c r="Q1172" s="34"/>
      <c r="R1172" s="34"/>
      <c r="U1172" s="36"/>
      <c r="V1172" s="38"/>
      <c r="W1172" s="36"/>
      <c r="X1172" s="35"/>
      <c r="Y1172" s="34"/>
      <c r="Z1172" s="35"/>
      <c r="AA1172" s="34"/>
      <c r="AB1172" s="34"/>
      <c r="AC1172" s="34"/>
      <c r="AD1172" s="34"/>
      <c r="AE1172" s="39"/>
      <c r="AF1172" s="39"/>
      <c r="AG1172" s="39"/>
      <c r="AH1172" s="35"/>
      <c r="AI1172" s="35"/>
      <c r="AJ1172" s="35"/>
      <c r="AK1172" s="35"/>
      <c r="AL1172" s="35"/>
      <c r="AM1172" s="35"/>
      <c r="AN1172" s="38"/>
      <c r="AO1172" s="38"/>
      <c r="AP1172" s="38"/>
      <c r="AQ1172" s="36"/>
      <c r="AR1172" s="36"/>
      <c r="AS1172" s="36"/>
      <c r="AT1172" s="36"/>
      <c r="AU1172" s="36"/>
      <c r="AV1172" s="36"/>
      <c r="AW1172" s="36"/>
      <c r="AX1172" s="36"/>
      <c r="AY1172" s="36"/>
      <c r="AZ1172" s="40"/>
      <c r="BA1172" s="40"/>
      <c r="BB1172" s="40"/>
      <c r="BC1172" s="40"/>
      <c r="BD1172" s="40"/>
      <c r="BE1172" s="40"/>
      <c r="BF1172" s="36"/>
      <c r="BG1172" s="36"/>
      <c r="BH1172" s="36"/>
      <c r="BJ1172" s="41"/>
      <c r="BK1172" s="41"/>
      <c r="BL1172" s="35"/>
      <c r="BM1172" s="35"/>
      <c r="BN1172" s="35"/>
      <c r="BO1172" s="35"/>
      <c r="BP1172" s="35"/>
      <c r="BQ1172" s="35"/>
      <c r="BR1172" s="35"/>
      <c r="BS1172" s="34"/>
      <c r="BT1172" s="35"/>
      <c r="BU1172" s="35"/>
      <c r="BV1172" s="35"/>
      <c r="BW1172" s="35"/>
      <c r="BX1172" s="37"/>
      <c r="BY1172" s="40"/>
      <c r="CA1172" s="38"/>
      <c r="CB1172" s="38"/>
      <c r="CC1172" s="36"/>
      <c r="CD1172" s="36"/>
      <c r="CE1172" s="35"/>
      <c r="CF1172" s="36"/>
      <c r="CG1172" s="42"/>
      <c r="CH1172" s="35"/>
      <c r="CI1172" s="42"/>
      <c r="CJ1172" s="42"/>
      <c r="CK1172" s="43"/>
      <c r="CM1172" s="39"/>
      <c r="CN1172" s="35"/>
      <c r="CO1172" s="42"/>
    </row>
    <row r="1173" spans="1:93" ht="11.25" customHeight="1">
      <c r="A1173" s="33"/>
      <c r="B1173" s="34"/>
      <c r="F1173" s="34"/>
      <c r="H1173" s="34"/>
      <c r="I1173" s="34"/>
      <c r="J1173" s="35"/>
      <c r="K1173" s="35"/>
      <c r="L1173" s="34"/>
      <c r="M1173" s="34"/>
      <c r="N1173" s="35"/>
      <c r="O1173" s="35"/>
      <c r="P1173" s="35"/>
      <c r="Q1173" s="34"/>
      <c r="R1173" s="34"/>
      <c r="U1173" s="36"/>
      <c r="V1173" s="38"/>
      <c r="W1173" s="36"/>
      <c r="X1173" s="35"/>
      <c r="Y1173" s="34"/>
      <c r="Z1173" s="35"/>
      <c r="AA1173" s="34"/>
      <c r="AB1173" s="34"/>
      <c r="AC1173" s="34"/>
      <c r="AD1173" s="34"/>
      <c r="AE1173" s="39"/>
      <c r="AF1173" s="39"/>
      <c r="AG1173" s="39"/>
      <c r="AH1173" s="35"/>
      <c r="AI1173" s="35"/>
      <c r="AJ1173" s="35"/>
      <c r="AK1173" s="35"/>
      <c r="AL1173" s="35"/>
      <c r="AM1173" s="35"/>
      <c r="AN1173" s="38"/>
      <c r="AO1173" s="38"/>
      <c r="AP1173" s="38"/>
      <c r="AQ1173" s="36"/>
      <c r="AR1173" s="36"/>
      <c r="AS1173" s="36"/>
      <c r="AT1173" s="36"/>
      <c r="AU1173" s="36"/>
      <c r="AV1173" s="36"/>
      <c r="AW1173" s="36"/>
      <c r="AX1173" s="36"/>
      <c r="AY1173" s="36"/>
      <c r="AZ1173" s="40"/>
      <c r="BA1173" s="40"/>
      <c r="BB1173" s="40"/>
      <c r="BC1173" s="40"/>
      <c r="BD1173" s="40"/>
      <c r="BE1173" s="40"/>
      <c r="BF1173" s="36"/>
      <c r="BG1173" s="36"/>
      <c r="BH1173" s="36"/>
      <c r="BJ1173" s="41"/>
      <c r="BK1173" s="41"/>
      <c r="BL1173" s="35"/>
      <c r="BM1173" s="35"/>
      <c r="BN1173" s="35"/>
      <c r="BO1173" s="35"/>
      <c r="BP1173" s="35"/>
      <c r="BQ1173" s="35"/>
      <c r="BR1173" s="35"/>
      <c r="BS1173" s="34"/>
      <c r="BT1173" s="35"/>
      <c r="BU1173" s="35"/>
      <c r="BV1173" s="35"/>
      <c r="BW1173" s="35"/>
      <c r="BX1173" s="37"/>
      <c r="BY1173" s="40"/>
      <c r="CA1173" s="38"/>
      <c r="CB1173" s="38"/>
      <c r="CC1173" s="36"/>
      <c r="CD1173" s="36"/>
      <c r="CE1173" s="35"/>
      <c r="CF1173" s="36"/>
      <c r="CG1173" s="42"/>
      <c r="CH1173" s="35"/>
      <c r="CI1173" s="42"/>
      <c r="CJ1173" s="42"/>
      <c r="CK1173" s="43"/>
      <c r="CM1173" s="39"/>
      <c r="CN1173" s="35"/>
      <c r="CO1173" s="42"/>
    </row>
    <row r="1174" spans="1:93" ht="11.25" customHeight="1">
      <c r="A1174" s="33"/>
      <c r="B1174" s="34"/>
      <c r="F1174" s="34"/>
      <c r="H1174" s="34"/>
      <c r="I1174" s="34"/>
      <c r="J1174" s="35"/>
      <c r="K1174" s="35"/>
      <c r="L1174" s="34"/>
      <c r="M1174" s="34"/>
      <c r="N1174" s="35"/>
      <c r="O1174" s="35"/>
      <c r="P1174" s="35"/>
      <c r="Q1174" s="34"/>
      <c r="R1174" s="34"/>
      <c r="U1174" s="36"/>
      <c r="V1174" s="38"/>
      <c r="W1174" s="36"/>
      <c r="X1174" s="35"/>
      <c r="Y1174" s="34"/>
      <c r="Z1174" s="35"/>
      <c r="AA1174" s="34"/>
      <c r="AB1174" s="34"/>
      <c r="AC1174" s="34"/>
      <c r="AD1174" s="34"/>
      <c r="AE1174" s="39"/>
      <c r="AF1174" s="39"/>
      <c r="AG1174" s="39"/>
      <c r="AH1174" s="35"/>
      <c r="AI1174" s="35"/>
      <c r="AJ1174" s="35"/>
      <c r="AK1174" s="35"/>
      <c r="AL1174" s="35"/>
      <c r="AM1174" s="35"/>
      <c r="AN1174" s="38"/>
      <c r="AO1174" s="38"/>
      <c r="AP1174" s="38"/>
      <c r="AQ1174" s="36"/>
      <c r="AR1174" s="36"/>
      <c r="AS1174" s="36"/>
      <c r="AT1174" s="36"/>
      <c r="AU1174" s="36"/>
      <c r="AV1174" s="36"/>
      <c r="AW1174" s="36"/>
      <c r="AX1174" s="36"/>
      <c r="AY1174" s="36"/>
      <c r="AZ1174" s="40"/>
      <c r="BA1174" s="40"/>
      <c r="BB1174" s="40"/>
      <c r="BC1174" s="40"/>
      <c r="BD1174" s="40"/>
      <c r="BE1174" s="40"/>
      <c r="BF1174" s="36"/>
      <c r="BG1174" s="36"/>
      <c r="BH1174" s="36"/>
      <c r="BJ1174" s="41"/>
      <c r="BK1174" s="41"/>
      <c r="BL1174" s="35"/>
      <c r="BM1174" s="35"/>
      <c r="BN1174" s="35"/>
      <c r="BO1174" s="35"/>
      <c r="BP1174" s="35"/>
      <c r="BQ1174" s="35"/>
      <c r="BR1174" s="35"/>
      <c r="BS1174" s="34"/>
      <c r="BT1174" s="35"/>
      <c r="BU1174" s="35"/>
      <c r="BV1174" s="35"/>
      <c r="BW1174" s="35"/>
      <c r="BX1174" s="37"/>
      <c r="BY1174" s="40"/>
      <c r="CA1174" s="38"/>
      <c r="CB1174" s="38"/>
      <c r="CC1174" s="36"/>
      <c r="CD1174" s="36"/>
      <c r="CE1174" s="35"/>
      <c r="CF1174" s="36"/>
      <c r="CG1174" s="42"/>
      <c r="CH1174" s="35"/>
      <c r="CI1174" s="42"/>
      <c r="CJ1174" s="42"/>
      <c r="CK1174" s="43"/>
      <c r="CM1174" s="39"/>
      <c r="CN1174" s="35"/>
      <c r="CO1174" s="42"/>
    </row>
    <row r="1175" spans="1:93" ht="11.25" customHeight="1">
      <c r="A1175" s="33"/>
      <c r="B1175" s="34"/>
      <c r="F1175" s="34"/>
      <c r="H1175" s="34"/>
      <c r="I1175" s="34"/>
      <c r="J1175" s="35"/>
      <c r="K1175" s="35"/>
      <c r="L1175" s="34"/>
      <c r="M1175" s="34"/>
      <c r="N1175" s="35"/>
      <c r="O1175" s="35"/>
      <c r="P1175" s="35"/>
      <c r="Q1175" s="34"/>
      <c r="R1175" s="34"/>
      <c r="U1175" s="36"/>
      <c r="V1175" s="38"/>
      <c r="W1175" s="36"/>
      <c r="X1175" s="35"/>
      <c r="Y1175" s="34"/>
      <c r="Z1175" s="35"/>
      <c r="AA1175" s="34"/>
      <c r="AB1175" s="34"/>
      <c r="AC1175" s="34"/>
      <c r="AD1175" s="34"/>
      <c r="AE1175" s="39"/>
      <c r="AF1175" s="39"/>
      <c r="AG1175" s="39"/>
      <c r="AH1175" s="35"/>
      <c r="AI1175" s="35"/>
      <c r="AJ1175" s="35"/>
      <c r="AK1175" s="35"/>
      <c r="AL1175" s="35"/>
      <c r="AM1175" s="35"/>
      <c r="AN1175" s="38"/>
      <c r="AO1175" s="38"/>
      <c r="AP1175" s="38"/>
      <c r="AQ1175" s="36"/>
      <c r="AR1175" s="36"/>
      <c r="AS1175" s="36"/>
      <c r="AT1175" s="36"/>
      <c r="AU1175" s="36"/>
      <c r="AV1175" s="36"/>
      <c r="AW1175" s="36"/>
      <c r="AX1175" s="36"/>
      <c r="AY1175" s="36"/>
      <c r="AZ1175" s="40"/>
      <c r="BA1175" s="40"/>
      <c r="BB1175" s="40"/>
      <c r="BC1175" s="40"/>
      <c r="BD1175" s="40"/>
      <c r="BE1175" s="40"/>
      <c r="BF1175" s="36"/>
      <c r="BG1175" s="36"/>
      <c r="BH1175" s="36"/>
      <c r="BJ1175" s="41"/>
      <c r="BK1175" s="41"/>
      <c r="BL1175" s="35"/>
      <c r="BM1175" s="35"/>
      <c r="BN1175" s="35"/>
      <c r="BO1175" s="35"/>
      <c r="BP1175" s="35"/>
      <c r="BQ1175" s="35"/>
      <c r="BR1175" s="35"/>
      <c r="BS1175" s="34"/>
      <c r="BT1175" s="35"/>
      <c r="BU1175" s="35"/>
      <c r="BV1175" s="35"/>
      <c r="BW1175" s="35"/>
      <c r="BX1175" s="37"/>
      <c r="BY1175" s="40"/>
      <c r="CA1175" s="38"/>
      <c r="CB1175" s="38"/>
      <c r="CC1175" s="36"/>
      <c r="CD1175" s="36"/>
      <c r="CE1175" s="35"/>
      <c r="CF1175" s="36"/>
      <c r="CG1175" s="42"/>
      <c r="CH1175" s="35"/>
      <c r="CI1175" s="42"/>
      <c r="CJ1175" s="42"/>
      <c r="CK1175" s="43"/>
      <c r="CM1175" s="39"/>
      <c r="CN1175" s="35"/>
      <c r="CO1175" s="42"/>
    </row>
    <row r="1176" spans="1:93" ht="11.25" customHeight="1">
      <c r="A1176" s="33"/>
      <c r="B1176" s="34"/>
      <c r="F1176" s="34"/>
      <c r="H1176" s="34"/>
      <c r="I1176" s="34"/>
      <c r="J1176" s="35"/>
      <c r="K1176" s="35"/>
      <c r="L1176" s="34"/>
      <c r="M1176" s="34"/>
      <c r="N1176" s="35"/>
      <c r="O1176" s="35"/>
      <c r="P1176" s="35"/>
      <c r="Q1176" s="34"/>
      <c r="R1176" s="34"/>
      <c r="U1176" s="36"/>
      <c r="V1176" s="38"/>
      <c r="W1176" s="36"/>
      <c r="X1176" s="35"/>
      <c r="Y1176" s="34"/>
      <c r="Z1176" s="35"/>
      <c r="AA1176" s="34"/>
      <c r="AB1176" s="34"/>
      <c r="AC1176" s="34"/>
      <c r="AD1176" s="34"/>
      <c r="AE1176" s="39"/>
      <c r="AF1176" s="39"/>
      <c r="AG1176" s="39"/>
      <c r="AH1176" s="35"/>
      <c r="AI1176" s="35"/>
      <c r="AJ1176" s="35"/>
      <c r="AK1176" s="35"/>
      <c r="AL1176" s="35"/>
      <c r="AM1176" s="35"/>
      <c r="AN1176" s="38"/>
      <c r="AO1176" s="38"/>
      <c r="AP1176" s="38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40"/>
      <c r="BA1176" s="40"/>
      <c r="BB1176" s="40"/>
      <c r="BC1176" s="40"/>
      <c r="BD1176" s="40"/>
      <c r="BE1176" s="40"/>
      <c r="BF1176" s="36"/>
      <c r="BG1176" s="36"/>
      <c r="BH1176" s="36"/>
      <c r="BJ1176" s="41"/>
      <c r="BK1176" s="41"/>
      <c r="BL1176" s="35"/>
      <c r="BM1176" s="35"/>
      <c r="BN1176" s="35"/>
      <c r="BO1176" s="35"/>
      <c r="BP1176" s="35"/>
      <c r="BQ1176" s="35"/>
      <c r="BR1176" s="35"/>
      <c r="BS1176" s="34"/>
      <c r="BT1176" s="35"/>
      <c r="BU1176" s="35"/>
      <c r="BV1176" s="35"/>
      <c r="BW1176" s="35"/>
      <c r="BX1176" s="37"/>
      <c r="BY1176" s="40"/>
      <c r="CA1176" s="38"/>
      <c r="CB1176" s="38"/>
      <c r="CC1176" s="36"/>
      <c r="CD1176" s="36"/>
      <c r="CE1176" s="35"/>
      <c r="CF1176" s="36"/>
      <c r="CG1176" s="42"/>
      <c r="CH1176" s="35"/>
      <c r="CI1176" s="42"/>
      <c r="CJ1176" s="42"/>
      <c r="CK1176" s="43"/>
      <c r="CM1176" s="39"/>
      <c r="CN1176" s="35"/>
      <c r="CO1176" s="42"/>
    </row>
    <row r="1177" spans="1:93" ht="11.25" customHeight="1">
      <c r="A1177" s="33"/>
      <c r="B1177" s="34"/>
      <c r="F1177" s="34"/>
      <c r="H1177" s="34"/>
      <c r="I1177" s="34"/>
      <c r="J1177" s="35"/>
      <c r="K1177" s="35"/>
      <c r="L1177" s="34"/>
      <c r="M1177" s="34"/>
      <c r="N1177" s="35"/>
      <c r="O1177" s="35"/>
      <c r="P1177" s="35"/>
      <c r="Q1177" s="34"/>
      <c r="R1177" s="34"/>
      <c r="U1177" s="36"/>
      <c r="V1177" s="38"/>
      <c r="W1177" s="36"/>
      <c r="X1177" s="35"/>
      <c r="Y1177" s="34"/>
      <c r="Z1177" s="35"/>
      <c r="AA1177" s="34"/>
      <c r="AB1177" s="34"/>
      <c r="AC1177" s="34"/>
      <c r="AD1177" s="34"/>
      <c r="AE1177" s="39"/>
      <c r="AF1177" s="39"/>
      <c r="AG1177" s="39"/>
      <c r="AH1177" s="35"/>
      <c r="AI1177" s="35"/>
      <c r="AJ1177" s="35"/>
      <c r="AK1177" s="35"/>
      <c r="AL1177" s="35"/>
      <c r="AM1177" s="35"/>
      <c r="AN1177" s="38"/>
      <c r="AO1177" s="38"/>
      <c r="AP1177" s="38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40"/>
      <c r="BA1177" s="40"/>
      <c r="BB1177" s="40"/>
      <c r="BC1177" s="40"/>
      <c r="BD1177" s="40"/>
      <c r="BE1177" s="40"/>
      <c r="BF1177" s="36"/>
      <c r="BG1177" s="36"/>
      <c r="BH1177" s="36"/>
      <c r="BJ1177" s="41"/>
      <c r="BK1177" s="41"/>
      <c r="BL1177" s="35"/>
      <c r="BM1177" s="35"/>
      <c r="BN1177" s="35"/>
      <c r="BO1177" s="35"/>
      <c r="BP1177" s="35"/>
      <c r="BQ1177" s="35"/>
      <c r="BR1177" s="35"/>
      <c r="BS1177" s="34"/>
      <c r="BT1177" s="35"/>
      <c r="BU1177" s="35"/>
      <c r="BV1177" s="35"/>
      <c r="BW1177" s="35"/>
      <c r="BX1177" s="37"/>
      <c r="BY1177" s="40"/>
      <c r="CA1177" s="38"/>
      <c r="CB1177" s="38"/>
      <c r="CC1177" s="36"/>
      <c r="CD1177" s="36"/>
      <c r="CE1177" s="35"/>
      <c r="CF1177" s="36"/>
      <c r="CG1177" s="42"/>
      <c r="CH1177" s="35"/>
      <c r="CI1177" s="42"/>
      <c r="CJ1177" s="42"/>
      <c r="CK1177" s="43"/>
      <c r="CM1177" s="39"/>
      <c r="CN1177" s="35"/>
      <c r="CO1177" s="42"/>
    </row>
    <row r="1178" spans="1:93" ht="11.25" customHeight="1">
      <c r="A1178" s="33"/>
      <c r="B1178" s="34"/>
      <c r="F1178" s="34"/>
      <c r="H1178" s="34"/>
      <c r="I1178" s="34"/>
      <c r="J1178" s="35"/>
      <c r="K1178" s="35"/>
      <c r="L1178" s="34"/>
      <c r="M1178" s="34"/>
      <c r="N1178" s="35"/>
      <c r="O1178" s="35"/>
      <c r="P1178" s="35"/>
      <c r="Q1178" s="34"/>
      <c r="R1178" s="34"/>
      <c r="U1178" s="36"/>
      <c r="V1178" s="38"/>
      <c r="W1178" s="36"/>
      <c r="X1178" s="35"/>
      <c r="Y1178" s="34"/>
      <c r="Z1178" s="35"/>
      <c r="AA1178" s="34"/>
      <c r="AB1178" s="34"/>
      <c r="AC1178" s="34"/>
      <c r="AD1178" s="34"/>
      <c r="AE1178" s="39"/>
      <c r="AF1178" s="39"/>
      <c r="AG1178" s="39"/>
      <c r="AH1178" s="35"/>
      <c r="AI1178" s="35"/>
      <c r="AJ1178" s="35"/>
      <c r="AK1178" s="35"/>
      <c r="AL1178" s="35"/>
      <c r="AM1178" s="35"/>
      <c r="AN1178" s="38"/>
      <c r="AO1178" s="38"/>
      <c r="AP1178" s="38"/>
      <c r="AQ1178" s="36"/>
      <c r="AR1178" s="36"/>
      <c r="AS1178" s="36"/>
      <c r="AT1178" s="36"/>
      <c r="AU1178" s="36"/>
      <c r="AV1178" s="36"/>
      <c r="AW1178" s="36"/>
      <c r="AX1178" s="36"/>
      <c r="AY1178" s="36"/>
      <c r="AZ1178" s="40"/>
      <c r="BA1178" s="40"/>
      <c r="BB1178" s="40"/>
      <c r="BC1178" s="40"/>
      <c r="BD1178" s="40"/>
      <c r="BE1178" s="40"/>
      <c r="BF1178" s="36"/>
      <c r="BG1178" s="36"/>
      <c r="BH1178" s="36"/>
      <c r="BJ1178" s="41"/>
      <c r="BK1178" s="41"/>
      <c r="BL1178" s="35"/>
      <c r="BM1178" s="35"/>
      <c r="BN1178" s="35"/>
      <c r="BO1178" s="35"/>
      <c r="BP1178" s="35"/>
      <c r="BQ1178" s="35"/>
      <c r="BR1178" s="35"/>
      <c r="BS1178" s="34"/>
      <c r="BT1178" s="35"/>
      <c r="BU1178" s="35"/>
      <c r="BV1178" s="35"/>
      <c r="BW1178" s="35"/>
      <c r="BX1178" s="37"/>
      <c r="BY1178" s="40"/>
      <c r="CA1178" s="38"/>
      <c r="CB1178" s="38"/>
      <c r="CC1178" s="36"/>
      <c r="CD1178" s="36"/>
      <c r="CE1178" s="35"/>
      <c r="CF1178" s="36"/>
      <c r="CG1178" s="42"/>
      <c r="CH1178" s="35"/>
      <c r="CI1178" s="42"/>
      <c r="CJ1178" s="42"/>
      <c r="CK1178" s="43"/>
      <c r="CM1178" s="39"/>
      <c r="CN1178" s="35"/>
      <c r="CO1178" s="42"/>
    </row>
    <row r="1179" spans="1:93" ht="11.25" customHeight="1">
      <c r="A1179" s="33"/>
      <c r="B1179" s="34"/>
      <c r="F1179" s="34"/>
      <c r="H1179" s="34"/>
      <c r="I1179" s="34"/>
      <c r="J1179" s="35"/>
      <c r="K1179" s="35"/>
      <c r="L1179" s="34"/>
      <c r="M1179" s="34"/>
      <c r="N1179" s="35"/>
      <c r="O1179" s="35"/>
      <c r="P1179" s="35"/>
      <c r="Q1179" s="34"/>
      <c r="R1179" s="34"/>
      <c r="U1179" s="36"/>
      <c r="V1179" s="38"/>
      <c r="W1179" s="36"/>
      <c r="X1179" s="35"/>
      <c r="Y1179" s="34"/>
      <c r="Z1179" s="35"/>
      <c r="AA1179" s="34"/>
      <c r="AB1179" s="34"/>
      <c r="AC1179" s="34"/>
      <c r="AD1179" s="34"/>
      <c r="AE1179" s="39"/>
      <c r="AF1179" s="39"/>
      <c r="AG1179" s="39"/>
      <c r="AH1179" s="35"/>
      <c r="AI1179" s="35"/>
      <c r="AJ1179" s="35"/>
      <c r="AK1179" s="35"/>
      <c r="AL1179" s="35"/>
      <c r="AM1179" s="35"/>
      <c r="AN1179" s="38"/>
      <c r="AO1179" s="38"/>
      <c r="AP1179" s="38"/>
      <c r="AQ1179" s="36"/>
      <c r="AR1179" s="36"/>
      <c r="AS1179" s="36"/>
      <c r="AT1179" s="36"/>
      <c r="AU1179" s="36"/>
      <c r="AV1179" s="36"/>
      <c r="AW1179" s="36"/>
      <c r="AX1179" s="36"/>
      <c r="AY1179" s="36"/>
      <c r="AZ1179" s="40"/>
      <c r="BA1179" s="40"/>
      <c r="BB1179" s="40"/>
      <c r="BC1179" s="40"/>
      <c r="BD1179" s="40"/>
      <c r="BE1179" s="40"/>
      <c r="BF1179" s="36"/>
      <c r="BG1179" s="36"/>
      <c r="BH1179" s="36"/>
      <c r="BJ1179" s="41"/>
      <c r="BK1179" s="41"/>
      <c r="BL1179" s="35"/>
      <c r="BM1179" s="35"/>
      <c r="BN1179" s="35"/>
      <c r="BO1179" s="35"/>
      <c r="BP1179" s="35"/>
      <c r="BQ1179" s="35"/>
      <c r="BR1179" s="35"/>
      <c r="BS1179" s="34"/>
      <c r="BT1179" s="35"/>
      <c r="BU1179" s="35"/>
      <c r="BV1179" s="35"/>
      <c r="BW1179" s="35"/>
      <c r="BX1179" s="37"/>
      <c r="BY1179" s="40"/>
      <c r="CA1179" s="38"/>
      <c r="CB1179" s="38"/>
      <c r="CC1179" s="36"/>
      <c r="CD1179" s="36"/>
      <c r="CE1179" s="35"/>
      <c r="CF1179" s="36"/>
      <c r="CG1179" s="42"/>
      <c r="CH1179" s="35"/>
      <c r="CI1179" s="42"/>
      <c r="CJ1179" s="42"/>
      <c r="CK1179" s="43"/>
      <c r="CM1179" s="39"/>
      <c r="CN1179" s="35"/>
      <c r="CO1179" s="42"/>
    </row>
    <row r="1180" spans="1:93" ht="11.25" customHeight="1">
      <c r="A1180" s="33"/>
      <c r="B1180" s="34"/>
      <c r="F1180" s="34"/>
      <c r="H1180" s="34"/>
      <c r="I1180" s="34"/>
      <c r="J1180" s="35"/>
      <c r="K1180" s="35"/>
      <c r="L1180" s="34"/>
      <c r="M1180" s="34"/>
      <c r="N1180" s="35"/>
      <c r="O1180" s="35"/>
      <c r="P1180" s="35"/>
      <c r="Q1180" s="34"/>
      <c r="R1180" s="34"/>
      <c r="U1180" s="36"/>
      <c r="V1180" s="38"/>
      <c r="W1180" s="36"/>
      <c r="X1180" s="35"/>
      <c r="Y1180" s="34"/>
      <c r="Z1180" s="35"/>
      <c r="AA1180" s="34"/>
      <c r="AB1180" s="34"/>
      <c r="AC1180" s="34"/>
      <c r="AD1180" s="34"/>
      <c r="AE1180" s="39"/>
      <c r="AF1180" s="39"/>
      <c r="AG1180" s="39"/>
      <c r="AH1180" s="35"/>
      <c r="AI1180" s="35"/>
      <c r="AJ1180" s="35"/>
      <c r="AK1180" s="35"/>
      <c r="AL1180" s="35"/>
      <c r="AM1180" s="35"/>
      <c r="AN1180" s="38"/>
      <c r="AO1180" s="38"/>
      <c r="AP1180" s="38"/>
      <c r="AQ1180" s="36"/>
      <c r="AR1180" s="36"/>
      <c r="AS1180" s="36"/>
      <c r="AT1180" s="36"/>
      <c r="AU1180" s="36"/>
      <c r="AV1180" s="36"/>
      <c r="AW1180" s="36"/>
      <c r="AX1180" s="36"/>
      <c r="AY1180" s="36"/>
      <c r="AZ1180" s="40"/>
      <c r="BA1180" s="40"/>
      <c r="BB1180" s="40"/>
      <c r="BC1180" s="40"/>
      <c r="BD1180" s="40"/>
      <c r="BE1180" s="40"/>
      <c r="BF1180" s="36"/>
      <c r="BG1180" s="36"/>
      <c r="BH1180" s="36"/>
      <c r="BJ1180" s="41"/>
      <c r="BK1180" s="41"/>
      <c r="BL1180" s="35"/>
      <c r="BM1180" s="35"/>
      <c r="BN1180" s="35"/>
      <c r="BO1180" s="35"/>
      <c r="BP1180" s="35"/>
      <c r="BQ1180" s="35"/>
      <c r="BR1180" s="35"/>
      <c r="BS1180" s="34"/>
      <c r="BT1180" s="35"/>
      <c r="BU1180" s="35"/>
      <c r="BV1180" s="35"/>
      <c r="BW1180" s="35"/>
      <c r="BX1180" s="37"/>
      <c r="BY1180" s="40"/>
      <c r="CA1180" s="38"/>
      <c r="CB1180" s="38"/>
      <c r="CC1180" s="36"/>
      <c r="CD1180" s="36"/>
      <c r="CE1180" s="35"/>
      <c r="CF1180" s="36"/>
      <c r="CG1180" s="42"/>
      <c r="CH1180" s="35"/>
      <c r="CI1180" s="42"/>
      <c r="CJ1180" s="42"/>
      <c r="CK1180" s="43"/>
      <c r="CM1180" s="39"/>
      <c r="CN1180" s="35"/>
      <c r="CO1180" s="42"/>
    </row>
    <row r="1181" spans="1:93" ht="11.25" customHeight="1">
      <c r="A1181" s="33"/>
      <c r="B1181" s="34"/>
      <c r="F1181" s="34"/>
      <c r="H1181" s="34"/>
      <c r="I1181" s="34"/>
      <c r="J1181" s="35"/>
      <c r="K1181" s="35"/>
      <c r="L1181" s="34"/>
      <c r="M1181" s="34"/>
      <c r="N1181" s="35"/>
      <c r="O1181" s="35"/>
      <c r="P1181" s="35"/>
      <c r="Q1181" s="34"/>
      <c r="R1181" s="34"/>
      <c r="U1181" s="36"/>
      <c r="V1181" s="38"/>
      <c r="W1181" s="36"/>
      <c r="X1181" s="35"/>
      <c r="Y1181" s="34"/>
      <c r="Z1181" s="35"/>
      <c r="AA1181" s="34"/>
      <c r="AB1181" s="34"/>
      <c r="AC1181" s="34"/>
      <c r="AD1181" s="34"/>
      <c r="AE1181" s="39"/>
      <c r="AF1181" s="39"/>
      <c r="AG1181" s="39"/>
      <c r="AH1181" s="35"/>
      <c r="AI1181" s="35"/>
      <c r="AJ1181" s="35"/>
      <c r="AK1181" s="35"/>
      <c r="AL1181" s="35"/>
      <c r="AM1181" s="35"/>
      <c r="AN1181" s="38"/>
      <c r="AO1181" s="38"/>
      <c r="AP1181" s="38"/>
      <c r="AQ1181" s="36"/>
      <c r="AR1181" s="36"/>
      <c r="AS1181" s="36"/>
      <c r="AT1181" s="36"/>
      <c r="AU1181" s="36"/>
      <c r="AV1181" s="36"/>
      <c r="AW1181" s="36"/>
      <c r="AX1181" s="36"/>
      <c r="AY1181" s="36"/>
      <c r="AZ1181" s="40"/>
      <c r="BA1181" s="40"/>
      <c r="BB1181" s="40"/>
      <c r="BC1181" s="40"/>
      <c r="BD1181" s="40"/>
      <c r="BE1181" s="40"/>
      <c r="BF1181" s="36"/>
      <c r="BG1181" s="36"/>
      <c r="BH1181" s="36"/>
      <c r="BJ1181" s="41"/>
      <c r="BK1181" s="41"/>
      <c r="BL1181" s="35"/>
      <c r="BM1181" s="35"/>
      <c r="BN1181" s="35"/>
      <c r="BO1181" s="35"/>
      <c r="BP1181" s="35"/>
      <c r="BQ1181" s="35"/>
      <c r="BR1181" s="35"/>
      <c r="BS1181" s="34"/>
      <c r="BT1181" s="35"/>
      <c r="BU1181" s="35"/>
      <c r="BV1181" s="35"/>
      <c r="BW1181" s="35"/>
      <c r="BX1181" s="37"/>
      <c r="BY1181" s="40"/>
      <c r="CA1181" s="38"/>
      <c r="CB1181" s="38"/>
      <c r="CC1181" s="36"/>
      <c r="CD1181" s="36"/>
      <c r="CE1181" s="35"/>
      <c r="CF1181" s="36"/>
      <c r="CG1181" s="42"/>
      <c r="CH1181" s="35"/>
      <c r="CI1181" s="42"/>
      <c r="CJ1181" s="42"/>
      <c r="CK1181" s="43"/>
      <c r="CM1181" s="39"/>
      <c r="CN1181" s="35"/>
      <c r="CO1181" s="42"/>
    </row>
    <row r="1182" spans="1:93" ht="11.25" customHeight="1">
      <c r="A1182" s="33"/>
      <c r="B1182" s="34"/>
      <c r="F1182" s="34"/>
      <c r="H1182" s="34"/>
      <c r="I1182" s="34"/>
      <c r="J1182" s="35"/>
      <c r="K1182" s="35"/>
      <c r="L1182" s="34"/>
      <c r="M1182" s="34"/>
      <c r="N1182" s="35"/>
      <c r="O1182" s="35"/>
      <c r="P1182" s="35"/>
      <c r="Q1182" s="34"/>
      <c r="R1182" s="34"/>
      <c r="U1182" s="36"/>
      <c r="V1182" s="38"/>
      <c r="W1182" s="36"/>
      <c r="X1182" s="35"/>
      <c r="Y1182" s="34"/>
      <c r="Z1182" s="35"/>
      <c r="AA1182" s="34"/>
      <c r="AB1182" s="34"/>
      <c r="AC1182" s="34"/>
      <c r="AD1182" s="34"/>
      <c r="AE1182" s="39"/>
      <c r="AF1182" s="39"/>
      <c r="AG1182" s="39"/>
      <c r="AH1182" s="35"/>
      <c r="AI1182" s="35"/>
      <c r="AJ1182" s="35"/>
      <c r="AK1182" s="35"/>
      <c r="AL1182" s="35"/>
      <c r="AM1182" s="35"/>
      <c r="AN1182" s="38"/>
      <c r="AO1182" s="38"/>
      <c r="AP1182" s="38"/>
      <c r="AQ1182" s="36"/>
      <c r="AR1182" s="36"/>
      <c r="AS1182" s="36"/>
      <c r="AT1182" s="36"/>
      <c r="AU1182" s="36"/>
      <c r="AV1182" s="36"/>
      <c r="AW1182" s="36"/>
      <c r="AX1182" s="36"/>
      <c r="AY1182" s="36"/>
      <c r="AZ1182" s="40"/>
      <c r="BA1182" s="40"/>
      <c r="BB1182" s="40"/>
      <c r="BC1182" s="40"/>
      <c r="BD1182" s="40"/>
      <c r="BE1182" s="40"/>
      <c r="BF1182" s="36"/>
      <c r="BG1182" s="36"/>
      <c r="BH1182" s="36"/>
      <c r="BJ1182" s="41"/>
      <c r="BK1182" s="41"/>
      <c r="BL1182" s="35"/>
      <c r="BM1182" s="35"/>
      <c r="BN1182" s="35"/>
      <c r="BO1182" s="35"/>
      <c r="BP1182" s="35"/>
      <c r="BQ1182" s="35"/>
      <c r="BR1182" s="35"/>
      <c r="BS1182" s="34"/>
      <c r="BT1182" s="35"/>
      <c r="BU1182" s="35"/>
      <c r="BV1182" s="35"/>
      <c r="BW1182" s="35"/>
      <c r="BX1182" s="37"/>
      <c r="BY1182" s="40"/>
      <c r="CA1182" s="38"/>
      <c r="CB1182" s="38"/>
      <c r="CC1182" s="36"/>
      <c r="CD1182" s="36"/>
      <c r="CE1182" s="35"/>
      <c r="CF1182" s="36"/>
      <c r="CG1182" s="42"/>
      <c r="CH1182" s="35"/>
      <c r="CI1182" s="42"/>
      <c r="CJ1182" s="42"/>
      <c r="CK1182" s="43"/>
      <c r="CM1182" s="39"/>
      <c r="CN1182" s="35"/>
      <c r="CO1182" s="42"/>
    </row>
    <row r="1183" spans="1:93" ht="11.25" customHeight="1">
      <c r="A1183" s="33"/>
      <c r="B1183" s="34"/>
      <c r="F1183" s="34"/>
      <c r="H1183" s="34"/>
      <c r="I1183" s="34"/>
      <c r="J1183" s="35"/>
      <c r="K1183" s="35"/>
      <c r="L1183" s="34"/>
      <c r="M1183" s="34"/>
      <c r="N1183" s="35"/>
      <c r="O1183" s="35"/>
      <c r="P1183" s="35"/>
      <c r="Q1183" s="34"/>
      <c r="R1183" s="34"/>
      <c r="U1183" s="36"/>
      <c r="V1183" s="38"/>
      <c r="W1183" s="36"/>
      <c r="X1183" s="35"/>
      <c r="Y1183" s="34"/>
      <c r="Z1183" s="35"/>
      <c r="AA1183" s="34"/>
      <c r="AB1183" s="34"/>
      <c r="AC1183" s="34"/>
      <c r="AD1183" s="34"/>
      <c r="AE1183" s="39"/>
      <c r="AF1183" s="39"/>
      <c r="AG1183" s="39"/>
      <c r="AH1183" s="35"/>
      <c r="AI1183" s="35"/>
      <c r="AJ1183" s="35"/>
      <c r="AK1183" s="35"/>
      <c r="AL1183" s="35"/>
      <c r="AM1183" s="35"/>
      <c r="AN1183" s="38"/>
      <c r="AO1183" s="38"/>
      <c r="AP1183" s="38"/>
      <c r="AQ1183" s="36"/>
      <c r="AR1183" s="36"/>
      <c r="AS1183" s="36"/>
      <c r="AT1183" s="36"/>
      <c r="AU1183" s="36"/>
      <c r="AV1183" s="36"/>
      <c r="AW1183" s="36"/>
      <c r="AX1183" s="36"/>
      <c r="AY1183" s="36"/>
      <c r="AZ1183" s="40"/>
      <c r="BA1183" s="40"/>
      <c r="BB1183" s="40"/>
      <c r="BC1183" s="40"/>
      <c r="BD1183" s="40"/>
      <c r="BE1183" s="40"/>
      <c r="BF1183" s="36"/>
      <c r="BG1183" s="36"/>
      <c r="BH1183" s="36"/>
      <c r="BJ1183" s="41"/>
      <c r="BK1183" s="41"/>
      <c r="BL1183" s="35"/>
      <c r="BM1183" s="35"/>
      <c r="BN1183" s="35"/>
      <c r="BO1183" s="35"/>
      <c r="BP1183" s="35"/>
      <c r="BQ1183" s="35"/>
      <c r="BR1183" s="35"/>
      <c r="BS1183" s="34"/>
      <c r="BT1183" s="35"/>
      <c r="BU1183" s="35"/>
      <c r="BV1183" s="35"/>
      <c r="BW1183" s="35"/>
      <c r="BX1183" s="37"/>
      <c r="BY1183" s="40"/>
      <c r="CA1183" s="38"/>
      <c r="CB1183" s="38"/>
      <c r="CC1183" s="36"/>
      <c r="CD1183" s="36"/>
      <c r="CE1183" s="35"/>
      <c r="CF1183" s="36"/>
      <c r="CG1183" s="42"/>
      <c r="CH1183" s="35"/>
      <c r="CI1183" s="42"/>
      <c r="CJ1183" s="42"/>
      <c r="CK1183" s="43"/>
      <c r="CM1183" s="39"/>
      <c r="CN1183" s="35"/>
      <c r="CO1183" s="42"/>
    </row>
    <row r="1184" spans="1:93" ht="11.25" customHeight="1">
      <c r="A1184" s="33"/>
      <c r="B1184" s="34"/>
      <c r="F1184" s="34"/>
      <c r="H1184" s="34"/>
      <c r="I1184" s="34"/>
      <c r="J1184" s="35"/>
      <c r="K1184" s="35"/>
      <c r="L1184" s="34"/>
      <c r="M1184" s="34"/>
      <c r="N1184" s="35"/>
      <c r="O1184" s="35"/>
      <c r="P1184" s="35"/>
      <c r="Q1184" s="34"/>
      <c r="R1184" s="34"/>
      <c r="U1184" s="36"/>
      <c r="V1184" s="38"/>
      <c r="W1184" s="36"/>
      <c r="X1184" s="35"/>
      <c r="Y1184" s="34"/>
      <c r="Z1184" s="35"/>
      <c r="AA1184" s="34"/>
      <c r="AB1184" s="34"/>
      <c r="AC1184" s="34"/>
      <c r="AD1184" s="34"/>
      <c r="AE1184" s="39"/>
      <c r="AF1184" s="39"/>
      <c r="AG1184" s="39"/>
      <c r="AH1184" s="35"/>
      <c r="AI1184" s="35"/>
      <c r="AJ1184" s="35"/>
      <c r="AK1184" s="35"/>
      <c r="AL1184" s="35"/>
      <c r="AM1184" s="35"/>
      <c r="AN1184" s="38"/>
      <c r="AO1184" s="38"/>
      <c r="AP1184" s="38"/>
      <c r="AQ1184" s="36"/>
      <c r="AR1184" s="36"/>
      <c r="AS1184" s="36"/>
      <c r="AT1184" s="36"/>
      <c r="AU1184" s="36"/>
      <c r="AV1184" s="36"/>
      <c r="AW1184" s="36"/>
      <c r="AX1184" s="36"/>
      <c r="AY1184" s="36"/>
      <c r="AZ1184" s="40"/>
      <c r="BA1184" s="40"/>
      <c r="BB1184" s="40"/>
      <c r="BC1184" s="40"/>
      <c r="BD1184" s="40"/>
      <c r="BE1184" s="40"/>
      <c r="BF1184" s="36"/>
      <c r="BG1184" s="36"/>
      <c r="BH1184" s="36"/>
      <c r="BJ1184" s="41"/>
      <c r="BK1184" s="41"/>
      <c r="BL1184" s="35"/>
      <c r="BM1184" s="35"/>
      <c r="BN1184" s="35"/>
      <c r="BO1184" s="35"/>
      <c r="BP1184" s="35"/>
      <c r="BQ1184" s="35"/>
      <c r="BR1184" s="35"/>
      <c r="BS1184" s="34"/>
      <c r="BT1184" s="35"/>
      <c r="BU1184" s="35"/>
      <c r="BV1184" s="35"/>
      <c r="BW1184" s="35"/>
      <c r="BX1184" s="37"/>
      <c r="BY1184" s="40"/>
      <c r="CA1184" s="38"/>
      <c r="CB1184" s="38"/>
      <c r="CC1184" s="36"/>
      <c r="CD1184" s="36"/>
      <c r="CE1184" s="35"/>
      <c r="CF1184" s="36"/>
      <c r="CG1184" s="42"/>
      <c r="CH1184" s="35"/>
      <c r="CI1184" s="42"/>
      <c r="CJ1184" s="42"/>
      <c r="CK1184" s="43"/>
      <c r="CM1184" s="39"/>
      <c r="CN1184" s="35"/>
      <c r="CO1184" s="42"/>
    </row>
    <row r="1185" spans="1:93" ht="11.25" customHeight="1">
      <c r="A1185" s="33"/>
      <c r="B1185" s="34"/>
      <c r="F1185" s="34"/>
      <c r="H1185" s="34"/>
      <c r="I1185" s="34"/>
      <c r="J1185" s="35"/>
      <c r="K1185" s="35"/>
      <c r="L1185" s="34"/>
      <c r="M1185" s="34"/>
      <c r="N1185" s="35"/>
      <c r="O1185" s="35"/>
      <c r="P1185" s="35"/>
      <c r="Q1185" s="34"/>
      <c r="R1185" s="34"/>
      <c r="U1185" s="36"/>
      <c r="V1185" s="38"/>
      <c r="W1185" s="36"/>
      <c r="X1185" s="35"/>
      <c r="Y1185" s="34"/>
      <c r="Z1185" s="35"/>
      <c r="AA1185" s="34"/>
      <c r="AB1185" s="34"/>
      <c r="AC1185" s="34"/>
      <c r="AD1185" s="34"/>
      <c r="AE1185" s="39"/>
      <c r="AF1185" s="39"/>
      <c r="AG1185" s="39"/>
      <c r="AH1185" s="35"/>
      <c r="AI1185" s="35"/>
      <c r="AJ1185" s="35"/>
      <c r="AK1185" s="35"/>
      <c r="AL1185" s="35"/>
      <c r="AM1185" s="35"/>
      <c r="AN1185" s="38"/>
      <c r="AO1185" s="38"/>
      <c r="AP1185" s="38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40"/>
      <c r="BA1185" s="40"/>
      <c r="BB1185" s="40"/>
      <c r="BC1185" s="40"/>
      <c r="BD1185" s="40"/>
      <c r="BE1185" s="40"/>
      <c r="BF1185" s="36"/>
      <c r="BG1185" s="36"/>
      <c r="BH1185" s="36"/>
      <c r="BJ1185" s="41"/>
      <c r="BK1185" s="41"/>
      <c r="BL1185" s="35"/>
      <c r="BM1185" s="35"/>
      <c r="BN1185" s="35"/>
      <c r="BO1185" s="35"/>
      <c r="BP1185" s="35"/>
      <c r="BQ1185" s="35"/>
      <c r="BR1185" s="35"/>
      <c r="BS1185" s="34"/>
      <c r="BT1185" s="35"/>
      <c r="BU1185" s="35"/>
      <c r="BV1185" s="35"/>
      <c r="BW1185" s="35"/>
      <c r="BX1185" s="37"/>
      <c r="BY1185" s="40"/>
      <c r="CA1185" s="38"/>
      <c r="CB1185" s="38"/>
      <c r="CC1185" s="36"/>
      <c r="CD1185" s="36"/>
      <c r="CE1185" s="35"/>
      <c r="CF1185" s="36"/>
      <c r="CG1185" s="42"/>
      <c r="CH1185" s="35"/>
      <c r="CI1185" s="42"/>
      <c r="CJ1185" s="42"/>
      <c r="CK1185" s="43"/>
      <c r="CM1185" s="39"/>
      <c r="CN1185" s="35"/>
      <c r="CO1185" s="42"/>
    </row>
    <row r="1186" spans="1:93" ht="11.25" customHeight="1">
      <c r="A1186" s="33"/>
      <c r="B1186" s="34"/>
      <c r="F1186" s="34"/>
      <c r="H1186" s="34"/>
      <c r="I1186" s="34"/>
      <c r="J1186" s="35"/>
      <c r="K1186" s="35"/>
      <c r="L1186" s="34"/>
      <c r="M1186" s="34"/>
      <c r="N1186" s="35"/>
      <c r="O1186" s="35"/>
      <c r="P1186" s="35"/>
      <c r="Q1186" s="34"/>
      <c r="R1186" s="34"/>
      <c r="U1186" s="36"/>
      <c r="V1186" s="38"/>
      <c r="W1186" s="36"/>
      <c r="X1186" s="35"/>
      <c r="Y1186" s="34"/>
      <c r="Z1186" s="35"/>
      <c r="AA1186" s="34"/>
      <c r="AB1186" s="34"/>
      <c r="AC1186" s="34"/>
      <c r="AD1186" s="34"/>
      <c r="AE1186" s="39"/>
      <c r="AF1186" s="39"/>
      <c r="AG1186" s="39"/>
      <c r="AH1186" s="35"/>
      <c r="AI1186" s="35"/>
      <c r="AJ1186" s="35"/>
      <c r="AK1186" s="35"/>
      <c r="AL1186" s="35"/>
      <c r="AM1186" s="35"/>
      <c r="AN1186" s="38"/>
      <c r="AO1186" s="38"/>
      <c r="AP1186" s="38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40"/>
      <c r="BA1186" s="40"/>
      <c r="BB1186" s="40"/>
      <c r="BC1186" s="40"/>
      <c r="BD1186" s="40"/>
      <c r="BE1186" s="40"/>
      <c r="BF1186" s="36"/>
      <c r="BG1186" s="36"/>
      <c r="BH1186" s="36"/>
      <c r="BJ1186" s="41"/>
      <c r="BK1186" s="41"/>
      <c r="BL1186" s="35"/>
      <c r="BM1186" s="35"/>
      <c r="BN1186" s="35"/>
      <c r="BO1186" s="35"/>
      <c r="BP1186" s="35"/>
      <c r="BQ1186" s="35"/>
      <c r="BR1186" s="35"/>
      <c r="BS1186" s="34"/>
      <c r="BT1186" s="35"/>
      <c r="BU1186" s="35"/>
      <c r="BV1186" s="35"/>
      <c r="BW1186" s="35"/>
      <c r="BX1186" s="37"/>
      <c r="BY1186" s="40"/>
      <c r="CA1186" s="38"/>
      <c r="CB1186" s="38"/>
      <c r="CC1186" s="36"/>
      <c r="CD1186" s="36"/>
      <c r="CE1186" s="35"/>
      <c r="CF1186" s="36"/>
      <c r="CG1186" s="42"/>
      <c r="CH1186" s="35"/>
      <c r="CI1186" s="42"/>
      <c r="CJ1186" s="42"/>
      <c r="CK1186" s="43"/>
      <c r="CM1186" s="39"/>
      <c r="CN1186" s="35"/>
      <c r="CO1186" s="42"/>
    </row>
    <row r="1187" spans="1:93" ht="11.25" customHeight="1">
      <c r="A1187" s="33"/>
      <c r="B1187" s="34"/>
      <c r="F1187" s="34"/>
      <c r="H1187" s="34"/>
      <c r="I1187" s="34"/>
      <c r="J1187" s="35"/>
      <c r="K1187" s="35"/>
      <c r="L1187" s="34"/>
      <c r="M1187" s="34"/>
      <c r="N1187" s="35"/>
      <c r="O1187" s="35"/>
      <c r="P1187" s="35"/>
      <c r="Q1187" s="34"/>
      <c r="R1187" s="34"/>
      <c r="U1187" s="36"/>
      <c r="V1187" s="38"/>
      <c r="W1187" s="36"/>
      <c r="X1187" s="35"/>
      <c r="Y1187" s="34"/>
      <c r="Z1187" s="35"/>
      <c r="AA1187" s="34"/>
      <c r="AB1187" s="34"/>
      <c r="AC1187" s="34"/>
      <c r="AD1187" s="34"/>
      <c r="AE1187" s="39"/>
      <c r="AF1187" s="39"/>
      <c r="AG1187" s="39"/>
      <c r="AH1187" s="35"/>
      <c r="AI1187" s="35"/>
      <c r="AJ1187" s="35"/>
      <c r="AK1187" s="35"/>
      <c r="AL1187" s="35"/>
      <c r="AM1187" s="35"/>
      <c r="AN1187" s="38"/>
      <c r="AO1187" s="38"/>
      <c r="AP1187" s="38"/>
      <c r="AQ1187" s="36"/>
      <c r="AR1187" s="36"/>
      <c r="AS1187" s="36"/>
      <c r="AT1187" s="36"/>
      <c r="AU1187" s="36"/>
      <c r="AV1187" s="36"/>
      <c r="AW1187" s="36"/>
      <c r="AX1187" s="36"/>
      <c r="AY1187" s="36"/>
      <c r="AZ1187" s="40"/>
      <c r="BA1187" s="40"/>
      <c r="BB1187" s="40"/>
      <c r="BC1187" s="40"/>
      <c r="BD1187" s="40"/>
      <c r="BE1187" s="40"/>
      <c r="BF1187" s="36"/>
      <c r="BG1187" s="36"/>
      <c r="BH1187" s="36"/>
      <c r="BJ1187" s="41"/>
      <c r="BK1187" s="41"/>
      <c r="BL1187" s="35"/>
      <c r="BM1187" s="35"/>
      <c r="BN1187" s="35"/>
      <c r="BO1187" s="35"/>
      <c r="BP1187" s="35"/>
      <c r="BQ1187" s="35"/>
      <c r="BR1187" s="35"/>
      <c r="BS1187" s="34"/>
      <c r="BT1187" s="35"/>
      <c r="BU1187" s="35"/>
      <c r="BV1187" s="35"/>
      <c r="BW1187" s="35"/>
      <c r="BX1187" s="37"/>
      <c r="BY1187" s="40"/>
      <c r="CA1187" s="38"/>
      <c r="CB1187" s="38"/>
      <c r="CC1187" s="36"/>
      <c r="CD1187" s="36"/>
      <c r="CE1187" s="35"/>
      <c r="CF1187" s="36"/>
      <c r="CG1187" s="42"/>
      <c r="CH1187" s="35"/>
      <c r="CI1187" s="42"/>
      <c r="CJ1187" s="42"/>
      <c r="CK1187" s="43"/>
      <c r="CM1187" s="39"/>
      <c r="CN1187" s="35"/>
      <c r="CO1187" s="42"/>
    </row>
    <row r="1188" spans="1:93" ht="11.25" customHeight="1">
      <c r="A1188" s="33"/>
      <c r="B1188" s="34"/>
      <c r="F1188" s="34"/>
      <c r="H1188" s="34"/>
      <c r="I1188" s="34"/>
      <c r="J1188" s="35"/>
      <c r="K1188" s="35"/>
      <c r="L1188" s="34"/>
      <c r="M1188" s="34"/>
      <c r="N1188" s="35"/>
      <c r="O1188" s="35"/>
      <c r="P1188" s="35"/>
      <c r="Q1188" s="34"/>
      <c r="R1188" s="34"/>
      <c r="U1188" s="36"/>
      <c r="V1188" s="38"/>
      <c r="W1188" s="36"/>
      <c r="X1188" s="35"/>
      <c r="Y1188" s="34"/>
      <c r="Z1188" s="35"/>
      <c r="AA1188" s="34"/>
      <c r="AB1188" s="34"/>
      <c r="AC1188" s="34"/>
      <c r="AD1188" s="34"/>
      <c r="AE1188" s="39"/>
      <c r="AF1188" s="39"/>
      <c r="AG1188" s="39"/>
      <c r="AH1188" s="35"/>
      <c r="AI1188" s="35"/>
      <c r="AJ1188" s="35"/>
      <c r="AK1188" s="35"/>
      <c r="AL1188" s="35"/>
      <c r="AM1188" s="35"/>
      <c r="AN1188" s="38"/>
      <c r="AO1188" s="38"/>
      <c r="AP1188" s="38"/>
      <c r="AQ1188" s="36"/>
      <c r="AR1188" s="36"/>
      <c r="AS1188" s="36"/>
      <c r="AT1188" s="36"/>
      <c r="AU1188" s="36"/>
      <c r="AV1188" s="36"/>
      <c r="AW1188" s="36"/>
      <c r="AX1188" s="36"/>
      <c r="AY1188" s="36"/>
      <c r="AZ1188" s="40"/>
      <c r="BA1188" s="40"/>
      <c r="BB1188" s="40"/>
      <c r="BC1188" s="40"/>
      <c r="BD1188" s="40"/>
      <c r="BE1188" s="40"/>
      <c r="BF1188" s="36"/>
      <c r="BG1188" s="36"/>
      <c r="BH1188" s="36"/>
      <c r="BJ1188" s="41"/>
      <c r="BK1188" s="41"/>
      <c r="BL1188" s="35"/>
      <c r="BM1188" s="35"/>
      <c r="BN1188" s="35"/>
      <c r="BO1188" s="35"/>
      <c r="BP1188" s="35"/>
      <c r="BQ1188" s="35"/>
      <c r="BR1188" s="35"/>
      <c r="BS1188" s="34"/>
      <c r="BT1188" s="35"/>
      <c r="BU1188" s="35"/>
      <c r="BV1188" s="35"/>
      <c r="BW1188" s="35"/>
      <c r="BX1188" s="37"/>
      <c r="BY1188" s="40"/>
      <c r="CA1188" s="38"/>
      <c r="CB1188" s="38"/>
      <c r="CC1188" s="36"/>
      <c r="CD1188" s="36"/>
      <c r="CE1188" s="35"/>
      <c r="CF1188" s="36"/>
      <c r="CG1188" s="42"/>
      <c r="CH1188" s="35"/>
      <c r="CI1188" s="42"/>
      <c r="CJ1188" s="42"/>
      <c r="CK1188" s="43"/>
      <c r="CM1188" s="39"/>
      <c r="CN1188" s="35"/>
      <c r="CO1188" s="42"/>
    </row>
    <row r="1189" spans="1:93" ht="11.25" customHeight="1">
      <c r="A1189" s="33"/>
      <c r="B1189" s="34"/>
      <c r="F1189" s="34"/>
      <c r="H1189" s="34"/>
      <c r="I1189" s="34"/>
      <c r="J1189" s="35"/>
      <c r="K1189" s="35"/>
      <c r="L1189" s="34"/>
      <c r="M1189" s="34"/>
      <c r="N1189" s="35"/>
      <c r="O1189" s="35"/>
      <c r="P1189" s="35"/>
      <c r="Q1189" s="34"/>
      <c r="R1189" s="34"/>
      <c r="U1189" s="36"/>
      <c r="V1189" s="38"/>
      <c r="W1189" s="36"/>
      <c r="X1189" s="35"/>
      <c r="Y1189" s="34"/>
      <c r="Z1189" s="35"/>
      <c r="AA1189" s="34"/>
      <c r="AB1189" s="34"/>
      <c r="AC1189" s="34"/>
      <c r="AD1189" s="34"/>
      <c r="AE1189" s="39"/>
      <c r="AF1189" s="39"/>
      <c r="AG1189" s="39"/>
      <c r="AH1189" s="35"/>
      <c r="AI1189" s="35"/>
      <c r="AJ1189" s="35"/>
      <c r="AK1189" s="35"/>
      <c r="AL1189" s="35"/>
      <c r="AM1189" s="35"/>
      <c r="AN1189" s="38"/>
      <c r="AO1189" s="38"/>
      <c r="AP1189" s="38"/>
      <c r="AQ1189" s="36"/>
      <c r="AR1189" s="36"/>
      <c r="AS1189" s="36"/>
      <c r="AT1189" s="36"/>
      <c r="AU1189" s="36"/>
      <c r="AV1189" s="36"/>
      <c r="AW1189" s="36"/>
      <c r="AX1189" s="36"/>
      <c r="AY1189" s="36"/>
      <c r="AZ1189" s="40"/>
      <c r="BA1189" s="40"/>
      <c r="BB1189" s="40"/>
      <c r="BC1189" s="40"/>
      <c r="BD1189" s="40"/>
      <c r="BE1189" s="40"/>
      <c r="BF1189" s="36"/>
      <c r="BG1189" s="36"/>
      <c r="BH1189" s="36"/>
      <c r="BJ1189" s="41"/>
      <c r="BK1189" s="41"/>
      <c r="BL1189" s="35"/>
      <c r="BM1189" s="35"/>
      <c r="BN1189" s="35"/>
      <c r="BO1189" s="35"/>
      <c r="BP1189" s="35"/>
      <c r="BQ1189" s="35"/>
      <c r="BR1189" s="35"/>
      <c r="BS1189" s="34"/>
      <c r="BT1189" s="35"/>
      <c r="BU1189" s="35"/>
      <c r="BV1189" s="35"/>
      <c r="BW1189" s="35"/>
      <c r="BX1189" s="37"/>
      <c r="BY1189" s="40"/>
      <c r="CA1189" s="38"/>
      <c r="CB1189" s="38"/>
      <c r="CC1189" s="36"/>
      <c r="CD1189" s="36"/>
      <c r="CE1189" s="35"/>
      <c r="CF1189" s="36"/>
      <c r="CG1189" s="42"/>
      <c r="CH1189" s="35"/>
      <c r="CI1189" s="42"/>
      <c r="CJ1189" s="42"/>
      <c r="CK1189" s="43"/>
      <c r="CM1189" s="39"/>
      <c r="CN1189" s="35"/>
      <c r="CO1189" s="42"/>
    </row>
    <row r="1190" spans="1:93" ht="11.25" customHeight="1">
      <c r="A1190" s="33"/>
      <c r="B1190" s="34"/>
      <c r="F1190" s="34"/>
      <c r="H1190" s="34"/>
      <c r="I1190" s="34"/>
      <c r="J1190" s="35"/>
      <c r="K1190" s="35"/>
      <c r="L1190" s="34"/>
      <c r="M1190" s="34"/>
      <c r="N1190" s="35"/>
      <c r="O1190" s="35"/>
      <c r="P1190" s="35"/>
      <c r="Q1190" s="34"/>
      <c r="R1190" s="34"/>
      <c r="U1190" s="36"/>
      <c r="V1190" s="38"/>
      <c r="W1190" s="36"/>
      <c r="X1190" s="35"/>
      <c r="Y1190" s="34"/>
      <c r="Z1190" s="35"/>
      <c r="AA1190" s="34"/>
      <c r="AB1190" s="34"/>
      <c r="AC1190" s="34"/>
      <c r="AD1190" s="34"/>
      <c r="AE1190" s="39"/>
      <c r="AF1190" s="39"/>
      <c r="AG1190" s="39"/>
      <c r="AH1190" s="35"/>
      <c r="AI1190" s="35"/>
      <c r="AJ1190" s="35"/>
      <c r="AK1190" s="35"/>
      <c r="AL1190" s="35"/>
      <c r="AM1190" s="35"/>
      <c r="AN1190" s="38"/>
      <c r="AO1190" s="38"/>
      <c r="AP1190" s="38"/>
      <c r="AQ1190" s="36"/>
      <c r="AR1190" s="36"/>
      <c r="AS1190" s="36"/>
      <c r="AT1190" s="36"/>
      <c r="AU1190" s="36"/>
      <c r="AV1190" s="36"/>
      <c r="AW1190" s="36"/>
      <c r="AX1190" s="36"/>
      <c r="AY1190" s="36"/>
      <c r="AZ1190" s="40"/>
      <c r="BA1190" s="40"/>
      <c r="BB1190" s="40"/>
      <c r="BC1190" s="40"/>
      <c r="BD1190" s="40"/>
      <c r="BE1190" s="40"/>
      <c r="BF1190" s="36"/>
      <c r="BG1190" s="36"/>
      <c r="BH1190" s="36"/>
      <c r="BJ1190" s="41"/>
      <c r="BK1190" s="41"/>
      <c r="BL1190" s="35"/>
      <c r="BM1190" s="35"/>
      <c r="BN1190" s="35"/>
      <c r="BO1190" s="35"/>
      <c r="BP1190" s="35"/>
      <c r="BQ1190" s="35"/>
      <c r="BR1190" s="35"/>
      <c r="BS1190" s="34"/>
      <c r="BT1190" s="35"/>
      <c r="BU1190" s="35"/>
      <c r="BV1190" s="35"/>
      <c r="BW1190" s="35"/>
      <c r="BX1190" s="37"/>
      <c r="BY1190" s="40"/>
      <c r="CA1190" s="38"/>
      <c r="CB1190" s="38"/>
      <c r="CC1190" s="36"/>
      <c r="CD1190" s="36"/>
      <c r="CE1190" s="35"/>
      <c r="CF1190" s="36"/>
      <c r="CG1190" s="42"/>
      <c r="CH1190" s="35"/>
      <c r="CI1190" s="42"/>
      <c r="CJ1190" s="42"/>
      <c r="CK1190" s="43"/>
      <c r="CM1190" s="39"/>
      <c r="CN1190" s="35"/>
      <c r="CO1190" s="42"/>
    </row>
    <row r="1191" spans="1:93" ht="11.25" customHeight="1">
      <c r="A1191" s="33"/>
      <c r="B1191" s="34"/>
      <c r="F1191" s="34"/>
      <c r="H1191" s="34"/>
      <c r="I1191" s="34"/>
      <c r="J1191" s="35"/>
      <c r="K1191" s="35"/>
      <c r="L1191" s="34"/>
      <c r="M1191" s="34"/>
      <c r="N1191" s="35"/>
      <c r="O1191" s="35"/>
      <c r="P1191" s="35"/>
      <c r="Q1191" s="34"/>
      <c r="R1191" s="34"/>
      <c r="U1191" s="36"/>
      <c r="V1191" s="38"/>
      <c r="W1191" s="36"/>
      <c r="X1191" s="35"/>
      <c r="Y1191" s="34"/>
      <c r="Z1191" s="35"/>
      <c r="AA1191" s="34"/>
      <c r="AB1191" s="34"/>
      <c r="AC1191" s="34"/>
      <c r="AD1191" s="34"/>
      <c r="AE1191" s="39"/>
      <c r="AF1191" s="39"/>
      <c r="AG1191" s="39"/>
      <c r="AH1191" s="35"/>
      <c r="AI1191" s="35"/>
      <c r="AJ1191" s="35"/>
      <c r="AK1191" s="35"/>
      <c r="AL1191" s="35"/>
      <c r="AM1191" s="35"/>
      <c r="AN1191" s="38"/>
      <c r="AO1191" s="38"/>
      <c r="AP1191" s="38"/>
      <c r="AQ1191" s="36"/>
      <c r="AR1191" s="36"/>
      <c r="AS1191" s="36"/>
      <c r="AT1191" s="36"/>
      <c r="AU1191" s="36"/>
      <c r="AV1191" s="36"/>
      <c r="AW1191" s="36"/>
      <c r="AX1191" s="36"/>
      <c r="AY1191" s="36"/>
      <c r="AZ1191" s="40"/>
      <c r="BA1191" s="40"/>
      <c r="BB1191" s="40"/>
      <c r="BC1191" s="40"/>
      <c r="BD1191" s="40"/>
      <c r="BE1191" s="40"/>
      <c r="BF1191" s="36"/>
      <c r="BG1191" s="36"/>
      <c r="BH1191" s="36"/>
      <c r="BJ1191" s="41"/>
      <c r="BK1191" s="41"/>
      <c r="BL1191" s="35"/>
      <c r="BM1191" s="35"/>
      <c r="BN1191" s="35"/>
      <c r="BO1191" s="35"/>
      <c r="BP1191" s="35"/>
      <c r="BQ1191" s="35"/>
      <c r="BR1191" s="35"/>
      <c r="BS1191" s="34"/>
      <c r="BT1191" s="35"/>
      <c r="BU1191" s="35"/>
      <c r="BV1191" s="35"/>
      <c r="BW1191" s="35"/>
      <c r="BX1191" s="37"/>
      <c r="BY1191" s="40"/>
      <c r="CA1191" s="38"/>
      <c r="CB1191" s="38"/>
      <c r="CC1191" s="36"/>
      <c r="CD1191" s="36"/>
      <c r="CE1191" s="35"/>
      <c r="CF1191" s="36"/>
      <c r="CG1191" s="42"/>
      <c r="CH1191" s="35"/>
      <c r="CI1191" s="42"/>
      <c r="CJ1191" s="42"/>
      <c r="CK1191" s="43"/>
      <c r="CM1191" s="39"/>
      <c r="CN1191" s="35"/>
      <c r="CO1191" s="42"/>
    </row>
    <row r="1192" spans="1:93" ht="11.25" customHeight="1">
      <c r="A1192" s="33"/>
      <c r="B1192" s="34"/>
      <c r="F1192" s="34"/>
      <c r="H1192" s="34"/>
      <c r="I1192" s="34"/>
      <c r="J1192" s="35"/>
      <c r="K1192" s="35"/>
      <c r="L1192" s="34"/>
      <c r="M1192" s="34"/>
      <c r="N1192" s="35"/>
      <c r="O1192" s="35"/>
      <c r="P1192" s="35"/>
      <c r="Q1192" s="34"/>
      <c r="R1192" s="34"/>
      <c r="U1192" s="36"/>
      <c r="V1192" s="38"/>
      <c r="W1192" s="36"/>
      <c r="X1192" s="35"/>
      <c r="Y1192" s="34"/>
      <c r="Z1192" s="35"/>
      <c r="AA1192" s="34"/>
      <c r="AB1192" s="34"/>
      <c r="AC1192" s="34"/>
      <c r="AD1192" s="34"/>
      <c r="AE1192" s="39"/>
      <c r="AF1192" s="39"/>
      <c r="AG1192" s="39"/>
      <c r="AH1192" s="35"/>
      <c r="AI1192" s="35"/>
      <c r="AJ1192" s="35"/>
      <c r="AK1192" s="35"/>
      <c r="AL1192" s="35"/>
      <c r="AM1192" s="35"/>
      <c r="AN1192" s="38"/>
      <c r="AO1192" s="38"/>
      <c r="AP1192" s="38"/>
      <c r="AQ1192" s="36"/>
      <c r="AR1192" s="36"/>
      <c r="AS1192" s="36"/>
      <c r="AT1192" s="36"/>
      <c r="AU1192" s="36"/>
      <c r="AV1192" s="36"/>
      <c r="AW1192" s="36"/>
      <c r="AX1192" s="36"/>
      <c r="AY1192" s="36"/>
      <c r="AZ1192" s="40"/>
      <c r="BA1192" s="40"/>
      <c r="BB1192" s="40"/>
      <c r="BC1192" s="40"/>
      <c r="BD1192" s="40"/>
      <c r="BE1192" s="40"/>
      <c r="BF1192" s="36"/>
      <c r="BG1192" s="36"/>
      <c r="BH1192" s="36"/>
      <c r="BJ1192" s="41"/>
      <c r="BK1192" s="41"/>
      <c r="BL1192" s="35"/>
      <c r="BM1192" s="35"/>
      <c r="BN1192" s="35"/>
      <c r="BO1192" s="35"/>
      <c r="BP1192" s="35"/>
      <c r="BQ1192" s="35"/>
      <c r="BR1192" s="35"/>
      <c r="BS1192" s="34"/>
      <c r="BT1192" s="35"/>
      <c r="BU1192" s="35"/>
      <c r="BV1192" s="35"/>
      <c r="BW1192" s="35"/>
      <c r="BX1192" s="37"/>
      <c r="BY1192" s="40"/>
      <c r="CA1192" s="38"/>
      <c r="CB1192" s="38"/>
      <c r="CC1192" s="36"/>
      <c r="CD1192" s="36"/>
      <c r="CE1192" s="35"/>
      <c r="CF1192" s="36"/>
      <c r="CG1192" s="42"/>
      <c r="CH1192" s="35"/>
      <c r="CI1192" s="42"/>
      <c r="CJ1192" s="42"/>
      <c r="CK1192" s="43"/>
      <c r="CM1192" s="39"/>
      <c r="CN1192" s="35"/>
      <c r="CO1192" s="42"/>
    </row>
    <row r="1193" spans="1:93" ht="11.25" customHeight="1">
      <c r="A1193" s="33"/>
      <c r="B1193" s="34"/>
      <c r="F1193" s="34"/>
      <c r="H1193" s="34"/>
      <c r="I1193" s="34"/>
      <c r="J1193" s="35"/>
      <c r="K1193" s="35"/>
      <c r="L1193" s="34"/>
      <c r="M1193" s="34"/>
      <c r="N1193" s="35"/>
      <c r="O1193" s="35"/>
      <c r="P1193" s="35"/>
      <c r="Q1193" s="34"/>
      <c r="R1193" s="34"/>
      <c r="U1193" s="36"/>
      <c r="V1193" s="38"/>
      <c r="W1193" s="36"/>
      <c r="X1193" s="35"/>
      <c r="Y1193" s="34"/>
      <c r="Z1193" s="35"/>
      <c r="AA1193" s="34"/>
      <c r="AB1193" s="34"/>
      <c r="AC1193" s="34"/>
      <c r="AD1193" s="34"/>
      <c r="AE1193" s="39"/>
      <c r="AF1193" s="39"/>
      <c r="AG1193" s="39"/>
      <c r="AH1193" s="35"/>
      <c r="AI1193" s="35"/>
      <c r="AJ1193" s="35"/>
      <c r="AK1193" s="35"/>
      <c r="AL1193" s="35"/>
      <c r="AM1193" s="35"/>
      <c r="AN1193" s="38"/>
      <c r="AO1193" s="38"/>
      <c r="AP1193" s="38"/>
      <c r="AQ1193" s="36"/>
      <c r="AR1193" s="36"/>
      <c r="AS1193" s="36"/>
      <c r="AT1193" s="36"/>
      <c r="AU1193" s="36"/>
      <c r="AV1193" s="36"/>
      <c r="AW1193" s="36"/>
      <c r="AX1193" s="36"/>
      <c r="AY1193" s="36"/>
      <c r="AZ1193" s="40"/>
      <c r="BA1193" s="40"/>
      <c r="BB1193" s="40"/>
      <c r="BC1193" s="40"/>
      <c r="BD1193" s="40"/>
      <c r="BE1193" s="40"/>
      <c r="BF1193" s="36"/>
      <c r="BG1193" s="36"/>
      <c r="BH1193" s="36"/>
      <c r="BJ1193" s="41"/>
      <c r="BK1193" s="41"/>
      <c r="BL1193" s="35"/>
      <c r="BM1193" s="35"/>
      <c r="BN1193" s="35"/>
      <c r="BO1193" s="35"/>
      <c r="BP1193" s="35"/>
      <c r="BQ1193" s="35"/>
      <c r="BR1193" s="35"/>
      <c r="BS1193" s="34"/>
      <c r="BT1193" s="35"/>
      <c r="BU1193" s="35"/>
      <c r="BV1193" s="35"/>
      <c r="BW1193" s="35"/>
      <c r="BX1193" s="37"/>
      <c r="BY1193" s="40"/>
      <c r="CA1193" s="38"/>
      <c r="CB1193" s="38"/>
      <c r="CC1193" s="36"/>
      <c r="CD1193" s="36"/>
      <c r="CE1193" s="35"/>
      <c r="CF1193" s="36"/>
      <c r="CG1193" s="42"/>
      <c r="CH1193" s="35"/>
      <c r="CI1193" s="42"/>
      <c r="CJ1193" s="42"/>
      <c r="CK1193" s="43"/>
      <c r="CM1193" s="39"/>
      <c r="CN1193" s="35"/>
      <c r="CO1193" s="42"/>
    </row>
    <row r="1194" spans="1:93" ht="11.25" customHeight="1">
      <c r="A1194" s="33"/>
      <c r="B1194" s="34"/>
      <c r="F1194" s="34"/>
      <c r="H1194" s="34"/>
      <c r="I1194" s="34"/>
      <c r="J1194" s="35"/>
      <c r="K1194" s="35"/>
      <c r="L1194" s="34"/>
      <c r="M1194" s="34"/>
      <c r="N1194" s="35"/>
      <c r="O1194" s="35"/>
      <c r="P1194" s="35"/>
      <c r="Q1194" s="34"/>
      <c r="R1194" s="34"/>
      <c r="U1194" s="36"/>
      <c r="V1194" s="38"/>
      <c r="W1194" s="36"/>
      <c r="X1194" s="35"/>
      <c r="Y1194" s="34"/>
      <c r="Z1194" s="35"/>
      <c r="AA1194" s="34"/>
      <c r="AB1194" s="34"/>
      <c r="AC1194" s="34"/>
      <c r="AD1194" s="34"/>
      <c r="AE1194" s="39"/>
      <c r="AF1194" s="39"/>
      <c r="AG1194" s="39"/>
      <c r="AH1194" s="35"/>
      <c r="AI1194" s="35"/>
      <c r="AJ1194" s="35"/>
      <c r="AK1194" s="35"/>
      <c r="AL1194" s="35"/>
      <c r="AM1194" s="35"/>
      <c r="AN1194" s="38"/>
      <c r="AO1194" s="38"/>
      <c r="AP1194" s="38"/>
      <c r="AQ1194" s="36"/>
      <c r="AR1194" s="36"/>
      <c r="AS1194" s="36"/>
      <c r="AT1194" s="36"/>
      <c r="AU1194" s="36"/>
      <c r="AV1194" s="36"/>
      <c r="AW1194" s="36"/>
      <c r="AX1194" s="36"/>
      <c r="AY1194" s="36"/>
      <c r="AZ1194" s="40"/>
      <c r="BA1194" s="40"/>
      <c r="BB1194" s="40"/>
      <c r="BC1194" s="40"/>
      <c r="BD1194" s="40"/>
      <c r="BE1194" s="40"/>
      <c r="BF1194" s="36"/>
      <c r="BG1194" s="36"/>
      <c r="BH1194" s="36"/>
      <c r="BJ1194" s="41"/>
      <c r="BK1194" s="41"/>
      <c r="BL1194" s="35"/>
      <c r="BM1194" s="35"/>
      <c r="BN1194" s="35"/>
      <c r="BO1194" s="35"/>
      <c r="BP1194" s="35"/>
      <c r="BQ1194" s="35"/>
      <c r="BR1194" s="35"/>
      <c r="BS1194" s="34"/>
      <c r="BT1194" s="35"/>
      <c r="BU1194" s="35"/>
      <c r="BV1194" s="35"/>
      <c r="BW1194" s="35"/>
      <c r="BX1194" s="37"/>
      <c r="BY1194" s="40"/>
      <c r="CA1194" s="38"/>
      <c r="CB1194" s="38"/>
      <c r="CC1194" s="36"/>
      <c r="CD1194" s="36"/>
      <c r="CE1194" s="35"/>
      <c r="CF1194" s="36"/>
      <c r="CG1194" s="42"/>
      <c r="CH1194" s="35"/>
      <c r="CI1194" s="42"/>
      <c r="CJ1194" s="42"/>
      <c r="CK1194" s="43"/>
      <c r="CM1194" s="39"/>
      <c r="CN1194" s="35"/>
      <c r="CO1194" s="42"/>
    </row>
    <row r="1195" spans="1:93" ht="11.25" customHeight="1">
      <c r="A1195" s="33"/>
      <c r="B1195" s="34"/>
      <c r="F1195" s="34"/>
      <c r="H1195" s="34"/>
      <c r="I1195" s="34"/>
      <c r="J1195" s="35"/>
      <c r="K1195" s="35"/>
      <c r="L1195" s="34"/>
      <c r="M1195" s="34"/>
      <c r="N1195" s="35"/>
      <c r="O1195" s="35"/>
      <c r="P1195" s="35"/>
      <c r="Q1195" s="34"/>
      <c r="R1195" s="34"/>
      <c r="U1195" s="36"/>
      <c r="V1195" s="38"/>
      <c r="W1195" s="36"/>
      <c r="X1195" s="35"/>
      <c r="Y1195" s="34"/>
      <c r="Z1195" s="35"/>
      <c r="AA1195" s="34"/>
      <c r="AB1195" s="34"/>
      <c r="AC1195" s="34"/>
      <c r="AD1195" s="34"/>
      <c r="AE1195" s="39"/>
      <c r="AF1195" s="39"/>
      <c r="AG1195" s="39"/>
      <c r="AH1195" s="35"/>
      <c r="AI1195" s="35"/>
      <c r="AJ1195" s="35"/>
      <c r="AK1195" s="35"/>
      <c r="AL1195" s="35"/>
      <c r="AM1195" s="35"/>
      <c r="AN1195" s="38"/>
      <c r="AO1195" s="38"/>
      <c r="AP1195" s="38"/>
      <c r="AQ1195" s="36"/>
      <c r="AR1195" s="36"/>
      <c r="AS1195" s="36"/>
      <c r="AT1195" s="36"/>
      <c r="AU1195" s="36"/>
      <c r="AV1195" s="36"/>
      <c r="AW1195" s="36"/>
      <c r="AX1195" s="36"/>
      <c r="AY1195" s="36"/>
      <c r="AZ1195" s="40"/>
      <c r="BA1195" s="40"/>
      <c r="BB1195" s="40"/>
      <c r="BC1195" s="40"/>
      <c r="BD1195" s="40"/>
      <c r="BE1195" s="40"/>
      <c r="BF1195" s="36"/>
      <c r="BG1195" s="36"/>
      <c r="BH1195" s="36"/>
      <c r="BJ1195" s="41"/>
      <c r="BK1195" s="41"/>
      <c r="BL1195" s="35"/>
      <c r="BM1195" s="35"/>
      <c r="BN1195" s="35"/>
      <c r="BO1195" s="35"/>
      <c r="BP1195" s="35"/>
      <c r="BQ1195" s="35"/>
      <c r="BR1195" s="35"/>
      <c r="BS1195" s="34"/>
      <c r="BT1195" s="35"/>
      <c r="BU1195" s="35"/>
      <c r="BV1195" s="35"/>
      <c r="BW1195" s="35"/>
      <c r="BX1195" s="37"/>
      <c r="BY1195" s="40"/>
      <c r="CA1195" s="38"/>
      <c r="CB1195" s="38"/>
      <c r="CC1195" s="36"/>
      <c r="CD1195" s="36"/>
      <c r="CE1195" s="35"/>
      <c r="CF1195" s="36"/>
      <c r="CG1195" s="42"/>
      <c r="CH1195" s="35"/>
      <c r="CI1195" s="42"/>
      <c r="CJ1195" s="42"/>
      <c r="CK1195" s="43"/>
      <c r="CM1195" s="39"/>
      <c r="CN1195" s="35"/>
      <c r="CO1195" s="42"/>
    </row>
    <row r="1196" spans="1:93" ht="11.25" customHeight="1">
      <c r="A1196" s="33"/>
      <c r="B1196" s="34"/>
      <c r="F1196" s="34"/>
      <c r="H1196" s="34"/>
      <c r="I1196" s="34"/>
      <c r="J1196" s="35"/>
      <c r="K1196" s="35"/>
      <c r="L1196" s="34"/>
      <c r="M1196" s="34"/>
      <c r="N1196" s="35"/>
      <c r="O1196" s="35"/>
      <c r="P1196" s="35"/>
      <c r="Q1196" s="34"/>
      <c r="R1196" s="34"/>
      <c r="U1196" s="36"/>
      <c r="V1196" s="38"/>
      <c r="W1196" s="36"/>
      <c r="X1196" s="35"/>
      <c r="Y1196" s="34"/>
      <c r="Z1196" s="35"/>
      <c r="AA1196" s="34"/>
      <c r="AB1196" s="34"/>
      <c r="AC1196" s="34"/>
      <c r="AD1196" s="34"/>
      <c r="AE1196" s="39"/>
      <c r="AF1196" s="39"/>
      <c r="AG1196" s="39"/>
      <c r="AH1196" s="35"/>
      <c r="AI1196" s="35"/>
      <c r="AJ1196" s="35"/>
      <c r="AK1196" s="35"/>
      <c r="AL1196" s="35"/>
      <c r="AM1196" s="35"/>
      <c r="AN1196" s="38"/>
      <c r="AO1196" s="38"/>
      <c r="AP1196" s="38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40"/>
      <c r="BA1196" s="40"/>
      <c r="BB1196" s="40"/>
      <c r="BC1196" s="40"/>
      <c r="BD1196" s="40"/>
      <c r="BE1196" s="40"/>
      <c r="BF1196" s="36"/>
      <c r="BG1196" s="36"/>
      <c r="BH1196" s="36"/>
      <c r="BJ1196" s="41"/>
      <c r="BK1196" s="41"/>
      <c r="BL1196" s="35"/>
      <c r="BM1196" s="35"/>
      <c r="BN1196" s="35"/>
      <c r="BO1196" s="35"/>
      <c r="BP1196" s="35"/>
      <c r="BQ1196" s="35"/>
      <c r="BR1196" s="35"/>
      <c r="BS1196" s="34"/>
      <c r="BT1196" s="35"/>
      <c r="BU1196" s="35"/>
      <c r="BV1196" s="35"/>
      <c r="BW1196" s="35"/>
      <c r="BX1196" s="37"/>
      <c r="BY1196" s="40"/>
      <c r="CA1196" s="38"/>
      <c r="CB1196" s="38"/>
      <c r="CC1196" s="36"/>
      <c r="CD1196" s="36"/>
      <c r="CE1196" s="35"/>
      <c r="CF1196" s="36"/>
      <c r="CG1196" s="42"/>
      <c r="CH1196" s="35"/>
      <c r="CI1196" s="42"/>
      <c r="CJ1196" s="42"/>
      <c r="CK1196" s="43"/>
      <c r="CM1196" s="39"/>
      <c r="CN1196" s="35"/>
      <c r="CO1196" s="42"/>
    </row>
    <row r="1197" spans="1:93" ht="11.25" customHeight="1">
      <c r="A1197" s="33"/>
      <c r="B1197" s="34"/>
      <c r="F1197" s="34"/>
      <c r="H1197" s="34"/>
      <c r="I1197" s="34"/>
      <c r="J1197" s="35"/>
      <c r="K1197" s="35"/>
      <c r="L1197" s="34"/>
      <c r="M1197" s="34"/>
      <c r="N1197" s="35"/>
      <c r="O1197" s="35"/>
      <c r="P1197" s="35"/>
      <c r="Q1197" s="34"/>
      <c r="R1197" s="34"/>
      <c r="U1197" s="36"/>
      <c r="V1197" s="38"/>
      <c r="W1197" s="36"/>
      <c r="X1197" s="35"/>
      <c r="Y1197" s="34"/>
      <c r="Z1197" s="35"/>
      <c r="AA1197" s="34"/>
      <c r="AB1197" s="34"/>
      <c r="AC1197" s="34"/>
      <c r="AD1197" s="34"/>
      <c r="AE1197" s="39"/>
      <c r="AF1197" s="39"/>
      <c r="AG1197" s="39"/>
      <c r="AH1197" s="35"/>
      <c r="AI1197" s="35"/>
      <c r="AJ1197" s="35"/>
      <c r="AK1197" s="35"/>
      <c r="AL1197" s="35"/>
      <c r="AM1197" s="35"/>
      <c r="AN1197" s="38"/>
      <c r="AO1197" s="38"/>
      <c r="AP1197" s="38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40"/>
      <c r="BA1197" s="40"/>
      <c r="BB1197" s="40"/>
      <c r="BC1197" s="40"/>
      <c r="BD1197" s="40"/>
      <c r="BE1197" s="40"/>
      <c r="BF1197" s="36"/>
      <c r="BG1197" s="36"/>
      <c r="BH1197" s="36"/>
      <c r="BJ1197" s="41"/>
      <c r="BK1197" s="41"/>
      <c r="BL1197" s="35"/>
      <c r="BM1197" s="35"/>
      <c r="BN1197" s="35"/>
      <c r="BO1197" s="35"/>
      <c r="BP1197" s="35"/>
      <c r="BQ1197" s="35"/>
      <c r="BR1197" s="35"/>
      <c r="BS1197" s="34"/>
      <c r="BT1197" s="35"/>
      <c r="BU1197" s="35"/>
      <c r="BV1197" s="35"/>
      <c r="BW1197" s="35"/>
      <c r="BX1197" s="37"/>
      <c r="BY1197" s="40"/>
      <c r="CA1197" s="38"/>
      <c r="CB1197" s="38"/>
      <c r="CC1197" s="36"/>
      <c r="CD1197" s="36"/>
      <c r="CE1197" s="35"/>
      <c r="CF1197" s="36"/>
      <c r="CG1197" s="42"/>
      <c r="CH1197" s="35"/>
      <c r="CI1197" s="42"/>
      <c r="CJ1197" s="42"/>
      <c r="CK1197" s="43"/>
      <c r="CM1197" s="39"/>
      <c r="CN1197" s="35"/>
      <c r="CO1197" s="42"/>
    </row>
    <row r="1198" spans="1:93" ht="11.25" customHeight="1">
      <c r="A1198" s="33"/>
      <c r="B1198" s="34"/>
      <c r="F1198" s="34"/>
      <c r="H1198" s="34"/>
      <c r="I1198" s="34"/>
      <c r="J1198" s="35"/>
      <c r="K1198" s="35"/>
      <c r="L1198" s="34"/>
      <c r="M1198" s="34"/>
      <c r="N1198" s="35"/>
      <c r="O1198" s="35"/>
      <c r="P1198" s="35"/>
      <c r="Q1198" s="34"/>
      <c r="R1198" s="34"/>
      <c r="U1198" s="36"/>
      <c r="V1198" s="38"/>
      <c r="W1198" s="36"/>
      <c r="X1198" s="35"/>
      <c r="Y1198" s="34"/>
      <c r="Z1198" s="35"/>
      <c r="AA1198" s="34"/>
      <c r="AB1198" s="34"/>
      <c r="AC1198" s="34"/>
      <c r="AD1198" s="34"/>
      <c r="AE1198" s="39"/>
      <c r="AF1198" s="39"/>
      <c r="AG1198" s="39"/>
      <c r="AH1198" s="35"/>
      <c r="AI1198" s="35"/>
      <c r="AJ1198" s="35"/>
      <c r="AK1198" s="35"/>
      <c r="AL1198" s="35"/>
      <c r="AM1198" s="35"/>
      <c r="AN1198" s="38"/>
      <c r="AO1198" s="38"/>
      <c r="AP1198" s="38"/>
      <c r="AQ1198" s="36"/>
      <c r="AR1198" s="36"/>
      <c r="AS1198" s="36"/>
      <c r="AT1198" s="36"/>
      <c r="AU1198" s="36"/>
      <c r="AV1198" s="36"/>
      <c r="AW1198" s="36"/>
      <c r="AX1198" s="36"/>
      <c r="AY1198" s="36"/>
      <c r="AZ1198" s="40"/>
      <c r="BA1198" s="40"/>
      <c r="BB1198" s="40"/>
      <c r="BC1198" s="40"/>
      <c r="BD1198" s="40"/>
      <c r="BE1198" s="40"/>
      <c r="BF1198" s="36"/>
      <c r="BG1198" s="36"/>
      <c r="BH1198" s="36"/>
      <c r="BJ1198" s="41"/>
      <c r="BK1198" s="41"/>
      <c r="BL1198" s="35"/>
      <c r="BM1198" s="35"/>
      <c r="BN1198" s="35"/>
      <c r="BO1198" s="35"/>
      <c r="BP1198" s="35"/>
      <c r="BQ1198" s="35"/>
      <c r="BR1198" s="35"/>
      <c r="BS1198" s="34"/>
      <c r="BT1198" s="35"/>
      <c r="BU1198" s="35"/>
      <c r="BV1198" s="35"/>
      <c r="BW1198" s="35"/>
      <c r="BX1198" s="37"/>
      <c r="BY1198" s="40"/>
      <c r="CA1198" s="38"/>
      <c r="CB1198" s="38"/>
      <c r="CC1198" s="36"/>
      <c r="CD1198" s="36"/>
      <c r="CE1198" s="35"/>
      <c r="CF1198" s="36"/>
      <c r="CG1198" s="42"/>
      <c r="CH1198" s="35"/>
      <c r="CI1198" s="42"/>
      <c r="CJ1198" s="42"/>
      <c r="CK1198" s="43"/>
      <c r="CM1198" s="39"/>
      <c r="CN1198" s="35"/>
      <c r="CO1198" s="42"/>
    </row>
    <row r="1199" spans="1:93" ht="11.25" customHeight="1">
      <c r="A1199" s="33"/>
      <c r="B1199" s="34"/>
      <c r="F1199" s="34"/>
      <c r="H1199" s="34"/>
      <c r="I1199" s="34"/>
      <c r="J1199" s="35"/>
      <c r="K1199" s="35"/>
      <c r="L1199" s="34"/>
      <c r="M1199" s="34"/>
      <c r="N1199" s="35"/>
      <c r="O1199" s="35"/>
      <c r="P1199" s="35"/>
      <c r="Q1199" s="34"/>
      <c r="R1199" s="34"/>
      <c r="U1199" s="36"/>
      <c r="V1199" s="38"/>
      <c r="W1199" s="36"/>
      <c r="X1199" s="35"/>
      <c r="Y1199" s="34"/>
      <c r="Z1199" s="35"/>
      <c r="AA1199" s="34"/>
      <c r="AB1199" s="34"/>
      <c r="AC1199" s="34"/>
      <c r="AD1199" s="34"/>
      <c r="AE1199" s="39"/>
      <c r="AF1199" s="39"/>
      <c r="AG1199" s="39"/>
      <c r="AH1199" s="35"/>
      <c r="AI1199" s="35"/>
      <c r="AJ1199" s="35"/>
      <c r="AK1199" s="35"/>
      <c r="AL1199" s="35"/>
      <c r="AM1199" s="35"/>
      <c r="AN1199" s="38"/>
      <c r="AO1199" s="38"/>
      <c r="AP1199" s="38"/>
      <c r="AQ1199" s="36"/>
      <c r="AR1199" s="36"/>
      <c r="AS1199" s="36"/>
      <c r="AT1199" s="36"/>
      <c r="AU1199" s="36"/>
      <c r="AV1199" s="36"/>
      <c r="AW1199" s="36"/>
      <c r="AX1199" s="36"/>
      <c r="AY1199" s="36"/>
      <c r="AZ1199" s="40"/>
      <c r="BA1199" s="40"/>
      <c r="BB1199" s="40"/>
      <c r="BC1199" s="40"/>
      <c r="BD1199" s="40"/>
      <c r="BE1199" s="40"/>
      <c r="BF1199" s="36"/>
      <c r="BG1199" s="36"/>
      <c r="BH1199" s="36"/>
      <c r="BJ1199" s="41"/>
      <c r="BK1199" s="41"/>
      <c r="BL1199" s="35"/>
      <c r="BM1199" s="35"/>
      <c r="BN1199" s="35"/>
      <c r="BO1199" s="35"/>
      <c r="BP1199" s="35"/>
      <c r="BQ1199" s="35"/>
      <c r="BR1199" s="35"/>
      <c r="BS1199" s="34"/>
      <c r="BT1199" s="35"/>
      <c r="BU1199" s="35"/>
      <c r="BV1199" s="35"/>
      <c r="BW1199" s="35"/>
      <c r="BX1199" s="37"/>
      <c r="BY1199" s="40"/>
      <c r="CA1199" s="38"/>
      <c r="CB1199" s="38"/>
      <c r="CC1199" s="36"/>
      <c r="CD1199" s="36"/>
      <c r="CE1199" s="35"/>
      <c r="CF1199" s="36"/>
      <c r="CG1199" s="42"/>
      <c r="CH1199" s="35"/>
      <c r="CI1199" s="42"/>
      <c r="CJ1199" s="42"/>
      <c r="CK1199" s="43"/>
      <c r="CM1199" s="39"/>
      <c r="CN1199" s="35"/>
      <c r="CO1199" s="42"/>
    </row>
    <row r="1200" spans="1:93" ht="11.25" customHeight="1">
      <c r="A1200" s="33"/>
      <c r="B1200" s="34"/>
      <c r="F1200" s="34"/>
      <c r="H1200" s="34"/>
      <c r="I1200" s="34"/>
      <c r="J1200" s="35"/>
      <c r="K1200" s="35"/>
      <c r="L1200" s="34"/>
      <c r="M1200" s="34"/>
      <c r="N1200" s="35"/>
      <c r="O1200" s="35"/>
      <c r="P1200" s="35"/>
      <c r="Q1200" s="34"/>
      <c r="R1200" s="34"/>
      <c r="U1200" s="36"/>
      <c r="V1200" s="38"/>
      <c r="W1200" s="36"/>
      <c r="X1200" s="35"/>
      <c r="Y1200" s="34"/>
      <c r="Z1200" s="35"/>
      <c r="AA1200" s="34"/>
      <c r="AB1200" s="34"/>
      <c r="AC1200" s="34"/>
      <c r="AD1200" s="34"/>
      <c r="AE1200" s="39"/>
      <c r="AF1200" s="39"/>
      <c r="AG1200" s="39"/>
      <c r="AH1200" s="35"/>
      <c r="AI1200" s="35"/>
      <c r="AJ1200" s="35"/>
      <c r="AK1200" s="35"/>
      <c r="AL1200" s="35"/>
      <c r="AM1200" s="35"/>
      <c r="AN1200" s="38"/>
      <c r="AO1200" s="38"/>
      <c r="AP1200" s="38"/>
      <c r="AQ1200" s="36"/>
      <c r="AR1200" s="36"/>
      <c r="AS1200" s="36"/>
      <c r="AT1200" s="36"/>
      <c r="AU1200" s="36"/>
      <c r="AV1200" s="36"/>
      <c r="AW1200" s="36"/>
      <c r="AX1200" s="36"/>
      <c r="AY1200" s="36"/>
      <c r="AZ1200" s="40"/>
      <c r="BA1200" s="40"/>
      <c r="BB1200" s="40"/>
      <c r="BC1200" s="40"/>
      <c r="BD1200" s="40"/>
      <c r="BE1200" s="40"/>
      <c r="BF1200" s="36"/>
      <c r="BG1200" s="36"/>
      <c r="BH1200" s="36"/>
      <c r="BJ1200" s="41"/>
      <c r="BK1200" s="41"/>
      <c r="BL1200" s="35"/>
      <c r="BM1200" s="35"/>
      <c r="BN1200" s="35"/>
      <c r="BO1200" s="35"/>
      <c r="BP1200" s="35"/>
      <c r="BQ1200" s="35"/>
      <c r="BR1200" s="35"/>
      <c r="BS1200" s="34"/>
      <c r="BT1200" s="35"/>
      <c r="BU1200" s="35"/>
      <c r="BV1200" s="35"/>
      <c r="BW1200" s="35"/>
      <c r="BX1200" s="37"/>
      <c r="BY1200" s="40"/>
      <c r="CA1200" s="38"/>
      <c r="CB1200" s="38"/>
      <c r="CC1200" s="36"/>
      <c r="CD1200" s="36"/>
      <c r="CE1200" s="35"/>
      <c r="CF1200" s="36"/>
      <c r="CG1200" s="42"/>
      <c r="CH1200" s="35"/>
      <c r="CI1200" s="42"/>
      <c r="CJ1200" s="42"/>
      <c r="CK1200" s="43"/>
      <c r="CM1200" s="39"/>
      <c r="CN1200" s="35"/>
      <c r="CO1200" s="42"/>
    </row>
    <row r="1201" spans="1:93" ht="11.25" customHeight="1">
      <c r="A1201" s="33"/>
      <c r="B1201" s="34"/>
      <c r="F1201" s="34"/>
      <c r="H1201" s="34"/>
      <c r="I1201" s="34"/>
      <c r="J1201" s="35"/>
      <c r="K1201" s="35"/>
      <c r="L1201" s="34"/>
      <c r="M1201" s="34"/>
      <c r="N1201" s="35"/>
      <c r="O1201" s="35"/>
      <c r="P1201" s="35"/>
      <c r="Q1201" s="34"/>
      <c r="R1201" s="34"/>
      <c r="U1201" s="36"/>
      <c r="V1201" s="38"/>
      <c r="W1201" s="36"/>
      <c r="X1201" s="35"/>
      <c r="Y1201" s="34"/>
      <c r="Z1201" s="35"/>
      <c r="AA1201" s="34"/>
      <c r="AB1201" s="34"/>
      <c r="AC1201" s="34"/>
      <c r="AD1201" s="34"/>
      <c r="AE1201" s="39"/>
      <c r="AF1201" s="39"/>
      <c r="AG1201" s="39"/>
      <c r="AH1201" s="35"/>
      <c r="AI1201" s="35"/>
      <c r="AJ1201" s="35"/>
      <c r="AK1201" s="35"/>
      <c r="AL1201" s="35"/>
      <c r="AM1201" s="35"/>
      <c r="AN1201" s="38"/>
      <c r="AO1201" s="38"/>
      <c r="AP1201" s="38"/>
      <c r="AQ1201" s="36"/>
      <c r="AR1201" s="36"/>
      <c r="AS1201" s="36"/>
      <c r="AT1201" s="36"/>
      <c r="AU1201" s="36"/>
      <c r="AV1201" s="36"/>
      <c r="AW1201" s="36"/>
      <c r="AX1201" s="36"/>
      <c r="AY1201" s="36"/>
      <c r="AZ1201" s="40"/>
      <c r="BA1201" s="40"/>
      <c r="BB1201" s="40"/>
      <c r="BC1201" s="40"/>
      <c r="BD1201" s="40"/>
      <c r="BE1201" s="40"/>
      <c r="BF1201" s="36"/>
      <c r="BG1201" s="36"/>
      <c r="BH1201" s="36"/>
      <c r="BJ1201" s="41"/>
      <c r="BK1201" s="41"/>
      <c r="BL1201" s="35"/>
      <c r="BM1201" s="35"/>
      <c r="BN1201" s="35"/>
      <c r="BO1201" s="35"/>
      <c r="BP1201" s="35"/>
      <c r="BQ1201" s="35"/>
      <c r="BR1201" s="35"/>
      <c r="BS1201" s="34"/>
      <c r="BT1201" s="35"/>
      <c r="BU1201" s="35"/>
      <c r="BV1201" s="35"/>
      <c r="BW1201" s="35"/>
      <c r="BX1201" s="37"/>
      <c r="BY1201" s="40"/>
      <c r="CA1201" s="38"/>
      <c r="CB1201" s="38"/>
      <c r="CC1201" s="36"/>
      <c r="CD1201" s="36"/>
      <c r="CE1201" s="35"/>
      <c r="CF1201" s="36"/>
      <c r="CG1201" s="42"/>
      <c r="CH1201" s="35"/>
      <c r="CI1201" s="42"/>
      <c r="CJ1201" s="42"/>
      <c r="CK1201" s="43"/>
      <c r="CM1201" s="39"/>
      <c r="CN1201" s="35"/>
      <c r="CO1201" s="42"/>
    </row>
    <row r="1202" spans="1:93" ht="11.25" customHeight="1">
      <c r="A1202" s="33"/>
      <c r="B1202" s="34"/>
      <c r="F1202" s="34"/>
      <c r="H1202" s="34"/>
      <c r="I1202" s="34"/>
      <c r="J1202" s="35"/>
      <c r="K1202" s="35"/>
      <c r="L1202" s="34"/>
      <c r="M1202" s="34"/>
      <c r="N1202" s="35"/>
      <c r="O1202" s="35"/>
      <c r="P1202" s="35"/>
      <c r="Q1202" s="34"/>
      <c r="R1202" s="34"/>
      <c r="U1202" s="36"/>
      <c r="V1202" s="38"/>
      <c r="W1202" s="36"/>
      <c r="X1202" s="35"/>
      <c r="Y1202" s="34"/>
      <c r="Z1202" s="35"/>
      <c r="AA1202" s="34"/>
      <c r="AB1202" s="34"/>
      <c r="AC1202" s="34"/>
      <c r="AD1202" s="34"/>
      <c r="AE1202" s="39"/>
      <c r="AF1202" s="39"/>
      <c r="AG1202" s="39"/>
      <c r="AH1202" s="35"/>
      <c r="AI1202" s="35"/>
      <c r="AJ1202" s="35"/>
      <c r="AK1202" s="35"/>
      <c r="AL1202" s="35"/>
      <c r="AM1202" s="35"/>
      <c r="AN1202" s="38"/>
      <c r="AO1202" s="38"/>
      <c r="AP1202" s="38"/>
      <c r="AQ1202" s="36"/>
      <c r="AR1202" s="36"/>
      <c r="AS1202" s="36"/>
      <c r="AT1202" s="36"/>
      <c r="AU1202" s="36"/>
      <c r="AV1202" s="36"/>
      <c r="AW1202" s="36"/>
      <c r="AX1202" s="36"/>
      <c r="AY1202" s="36"/>
      <c r="AZ1202" s="40"/>
      <c r="BA1202" s="40"/>
      <c r="BB1202" s="40"/>
      <c r="BC1202" s="40"/>
      <c r="BD1202" s="40"/>
      <c r="BE1202" s="40"/>
      <c r="BF1202" s="36"/>
      <c r="BG1202" s="36"/>
      <c r="BH1202" s="36"/>
      <c r="BJ1202" s="41"/>
      <c r="BK1202" s="41"/>
      <c r="BL1202" s="35"/>
      <c r="BM1202" s="35"/>
      <c r="BN1202" s="35"/>
      <c r="BO1202" s="35"/>
      <c r="BP1202" s="35"/>
      <c r="BQ1202" s="35"/>
      <c r="BR1202" s="35"/>
      <c r="BS1202" s="34"/>
      <c r="BT1202" s="35"/>
      <c r="BU1202" s="35"/>
      <c r="BV1202" s="35"/>
      <c r="BW1202" s="35"/>
      <c r="BX1202" s="37"/>
      <c r="BY1202" s="40"/>
      <c r="CA1202" s="38"/>
      <c r="CB1202" s="38"/>
      <c r="CC1202" s="36"/>
      <c r="CD1202" s="36"/>
      <c r="CE1202" s="35"/>
      <c r="CF1202" s="36"/>
      <c r="CG1202" s="42"/>
      <c r="CH1202" s="35"/>
      <c r="CI1202" s="42"/>
      <c r="CJ1202" s="42"/>
      <c r="CK1202" s="43"/>
      <c r="CM1202" s="39"/>
      <c r="CN1202" s="35"/>
      <c r="CO1202" s="42"/>
    </row>
    <row r="1203" spans="1:93" ht="11.25" customHeight="1">
      <c r="A1203" s="33"/>
      <c r="B1203" s="34"/>
      <c r="F1203" s="34"/>
      <c r="H1203" s="34"/>
      <c r="I1203" s="34"/>
      <c r="J1203" s="35"/>
      <c r="K1203" s="35"/>
      <c r="L1203" s="34"/>
      <c r="M1203" s="34"/>
      <c r="N1203" s="35"/>
      <c r="O1203" s="35"/>
      <c r="P1203" s="35"/>
      <c r="Q1203" s="34"/>
      <c r="R1203" s="34"/>
      <c r="U1203" s="36"/>
      <c r="V1203" s="38"/>
      <c r="W1203" s="36"/>
      <c r="X1203" s="35"/>
      <c r="Y1203" s="34"/>
      <c r="Z1203" s="35"/>
      <c r="AA1203" s="34"/>
      <c r="AB1203" s="34"/>
      <c r="AC1203" s="34"/>
      <c r="AD1203" s="34"/>
      <c r="AE1203" s="39"/>
      <c r="AF1203" s="39"/>
      <c r="AG1203" s="39"/>
      <c r="AH1203" s="35"/>
      <c r="AI1203" s="35"/>
      <c r="AJ1203" s="35"/>
      <c r="AK1203" s="35"/>
      <c r="AL1203" s="35"/>
      <c r="AM1203" s="35"/>
      <c r="AN1203" s="38"/>
      <c r="AO1203" s="38"/>
      <c r="AP1203" s="38"/>
      <c r="AQ1203" s="36"/>
      <c r="AR1203" s="36"/>
      <c r="AS1203" s="36"/>
      <c r="AT1203" s="36"/>
      <c r="AU1203" s="36"/>
      <c r="AV1203" s="36"/>
      <c r="AW1203" s="36"/>
      <c r="AX1203" s="36"/>
      <c r="AY1203" s="36"/>
      <c r="AZ1203" s="40"/>
      <c r="BA1203" s="40"/>
      <c r="BB1203" s="40"/>
      <c r="BC1203" s="40"/>
      <c r="BD1203" s="40"/>
      <c r="BE1203" s="40"/>
      <c r="BF1203" s="36"/>
      <c r="BG1203" s="36"/>
      <c r="BH1203" s="36"/>
      <c r="BJ1203" s="41"/>
      <c r="BK1203" s="41"/>
      <c r="BL1203" s="35"/>
      <c r="BM1203" s="35"/>
      <c r="BN1203" s="35"/>
      <c r="BO1203" s="35"/>
      <c r="BP1203" s="35"/>
      <c r="BQ1203" s="35"/>
      <c r="BR1203" s="35"/>
      <c r="BS1203" s="34"/>
      <c r="BT1203" s="35"/>
      <c r="BU1203" s="35"/>
      <c r="BV1203" s="35"/>
      <c r="BW1203" s="35"/>
      <c r="BX1203" s="37"/>
      <c r="BY1203" s="40"/>
      <c r="CA1203" s="38"/>
      <c r="CB1203" s="38"/>
      <c r="CC1203" s="36"/>
      <c r="CD1203" s="36"/>
      <c r="CE1203" s="35"/>
      <c r="CF1203" s="36"/>
      <c r="CG1203" s="42"/>
      <c r="CH1203" s="35"/>
      <c r="CI1203" s="42"/>
      <c r="CJ1203" s="42"/>
      <c r="CK1203" s="43"/>
      <c r="CM1203" s="39"/>
      <c r="CN1203" s="35"/>
      <c r="CO1203" s="42"/>
    </row>
    <row r="1204" spans="1:93" ht="11.25" customHeight="1">
      <c r="A1204" s="33"/>
      <c r="B1204" s="34"/>
      <c r="F1204" s="34"/>
      <c r="H1204" s="34"/>
      <c r="I1204" s="34"/>
      <c r="J1204" s="35"/>
      <c r="K1204" s="35"/>
      <c r="L1204" s="34"/>
      <c r="M1204" s="34"/>
      <c r="N1204" s="35"/>
      <c r="O1204" s="35"/>
      <c r="P1204" s="35"/>
      <c r="Q1204" s="34"/>
      <c r="R1204" s="34"/>
      <c r="U1204" s="36"/>
      <c r="V1204" s="38"/>
      <c r="W1204" s="36"/>
      <c r="X1204" s="35"/>
      <c r="Y1204" s="34"/>
      <c r="Z1204" s="35"/>
      <c r="AA1204" s="34"/>
      <c r="AB1204" s="34"/>
      <c r="AC1204" s="34"/>
      <c r="AD1204" s="34"/>
      <c r="AE1204" s="39"/>
      <c r="AF1204" s="39"/>
      <c r="AG1204" s="39"/>
      <c r="AH1204" s="35"/>
      <c r="AI1204" s="35"/>
      <c r="AJ1204" s="35"/>
      <c r="AK1204" s="35"/>
      <c r="AL1204" s="35"/>
      <c r="AM1204" s="35"/>
      <c r="AN1204" s="38"/>
      <c r="AO1204" s="38"/>
      <c r="AP1204" s="38"/>
      <c r="AQ1204" s="36"/>
      <c r="AR1204" s="36"/>
      <c r="AS1204" s="36"/>
      <c r="AT1204" s="36"/>
      <c r="AU1204" s="36"/>
      <c r="AV1204" s="36"/>
      <c r="AW1204" s="36"/>
      <c r="AX1204" s="36"/>
      <c r="AY1204" s="36"/>
      <c r="AZ1204" s="40"/>
      <c r="BA1204" s="40"/>
      <c r="BB1204" s="40"/>
      <c r="BC1204" s="40"/>
      <c r="BD1204" s="40"/>
      <c r="BE1204" s="40"/>
      <c r="BF1204" s="36"/>
      <c r="BG1204" s="36"/>
      <c r="BH1204" s="36"/>
      <c r="BJ1204" s="41"/>
      <c r="BK1204" s="41"/>
      <c r="BL1204" s="35"/>
      <c r="BM1204" s="35"/>
      <c r="BN1204" s="35"/>
      <c r="BO1204" s="35"/>
      <c r="BP1204" s="35"/>
      <c r="BQ1204" s="35"/>
      <c r="BR1204" s="35"/>
      <c r="BS1204" s="34"/>
      <c r="BT1204" s="35"/>
      <c r="BU1204" s="35"/>
      <c r="BV1204" s="35"/>
      <c r="BW1204" s="35"/>
      <c r="BX1204" s="37"/>
      <c r="BY1204" s="40"/>
      <c r="CA1204" s="38"/>
      <c r="CB1204" s="38"/>
      <c r="CC1204" s="36"/>
      <c r="CD1204" s="36"/>
      <c r="CE1204" s="35"/>
      <c r="CF1204" s="36"/>
      <c r="CG1204" s="42"/>
      <c r="CH1204" s="35"/>
      <c r="CI1204" s="42"/>
      <c r="CJ1204" s="42"/>
      <c r="CK1204" s="43"/>
      <c r="CM1204" s="39"/>
      <c r="CN1204" s="35"/>
      <c r="CO1204" s="42"/>
    </row>
    <row r="1205" spans="1:93" ht="11.25" customHeight="1">
      <c r="A1205" s="33"/>
      <c r="B1205" s="34"/>
      <c r="F1205" s="34"/>
      <c r="H1205" s="34"/>
      <c r="I1205" s="34"/>
      <c r="J1205" s="35"/>
      <c r="K1205" s="35"/>
      <c r="L1205" s="34"/>
      <c r="M1205" s="34"/>
      <c r="N1205" s="35"/>
      <c r="O1205" s="35"/>
      <c r="P1205" s="35"/>
      <c r="Q1205" s="34"/>
      <c r="R1205" s="34"/>
      <c r="U1205" s="36"/>
      <c r="V1205" s="38"/>
      <c r="W1205" s="36"/>
      <c r="X1205" s="35"/>
      <c r="Y1205" s="34"/>
      <c r="Z1205" s="35"/>
      <c r="AA1205" s="34"/>
      <c r="AB1205" s="34"/>
      <c r="AC1205" s="34"/>
      <c r="AD1205" s="34"/>
      <c r="AE1205" s="39"/>
      <c r="AF1205" s="39"/>
      <c r="AG1205" s="39"/>
      <c r="AH1205" s="35"/>
      <c r="AI1205" s="35"/>
      <c r="AJ1205" s="35"/>
      <c r="AK1205" s="35"/>
      <c r="AL1205" s="35"/>
      <c r="AM1205" s="35"/>
      <c r="AN1205" s="38"/>
      <c r="AO1205" s="38"/>
      <c r="AP1205" s="38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40"/>
      <c r="BA1205" s="40"/>
      <c r="BB1205" s="40"/>
      <c r="BC1205" s="40"/>
      <c r="BD1205" s="40"/>
      <c r="BE1205" s="40"/>
      <c r="BF1205" s="36"/>
      <c r="BG1205" s="36"/>
      <c r="BH1205" s="36"/>
      <c r="BJ1205" s="41"/>
      <c r="BK1205" s="41"/>
      <c r="BL1205" s="35"/>
      <c r="BM1205" s="35"/>
      <c r="BN1205" s="35"/>
      <c r="BO1205" s="35"/>
      <c r="BP1205" s="35"/>
      <c r="BQ1205" s="35"/>
      <c r="BR1205" s="35"/>
      <c r="BS1205" s="34"/>
      <c r="BT1205" s="35"/>
      <c r="BU1205" s="35"/>
      <c r="BV1205" s="35"/>
      <c r="BW1205" s="35"/>
      <c r="BX1205" s="37"/>
      <c r="BY1205" s="40"/>
      <c r="CA1205" s="38"/>
      <c r="CB1205" s="38"/>
      <c r="CC1205" s="36"/>
      <c r="CD1205" s="36"/>
      <c r="CE1205" s="35"/>
      <c r="CF1205" s="36"/>
      <c r="CG1205" s="42"/>
      <c r="CH1205" s="35"/>
      <c r="CI1205" s="42"/>
      <c r="CJ1205" s="42"/>
      <c r="CK1205" s="43"/>
      <c r="CM1205" s="39"/>
      <c r="CN1205" s="35"/>
      <c r="CO1205" s="42"/>
    </row>
    <row r="1206" spans="1:93" ht="11.25" customHeight="1">
      <c r="A1206" s="33"/>
      <c r="B1206" s="34"/>
      <c r="F1206" s="34"/>
      <c r="H1206" s="34"/>
      <c r="I1206" s="34"/>
      <c r="J1206" s="35"/>
      <c r="K1206" s="35"/>
      <c r="L1206" s="34"/>
      <c r="M1206" s="34"/>
      <c r="N1206" s="35"/>
      <c r="O1206" s="35"/>
      <c r="P1206" s="35"/>
      <c r="Q1206" s="34"/>
      <c r="R1206" s="34"/>
      <c r="U1206" s="36"/>
      <c r="V1206" s="38"/>
      <c r="W1206" s="36"/>
      <c r="X1206" s="35"/>
      <c r="Y1206" s="34"/>
      <c r="Z1206" s="35"/>
      <c r="AA1206" s="34"/>
      <c r="AB1206" s="34"/>
      <c r="AC1206" s="34"/>
      <c r="AD1206" s="34"/>
      <c r="AE1206" s="39"/>
      <c r="AF1206" s="39"/>
      <c r="AG1206" s="39"/>
      <c r="AH1206" s="35"/>
      <c r="AI1206" s="35"/>
      <c r="AJ1206" s="35"/>
      <c r="AK1206" s="35"/>
      <c r="AL1206" s="35"/>
      <c r="AM1206" s="35"/>
      <c r="AN1206" s="38"/>
      <c r="AO1206" s="38"/>
      <c r="AP1206" s="38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40"/>
      <c r="BA1206" s="40"/>
      <c r="BB1206" s="40"/>
      <c r="BC1206" s="40"/>
      <c r="BD1206" s="40"/>
      <c r="BE1206" s="40"/>
      <c r="BF1206" s="36"/>
      <c r="BG1206" s="36"/>
      <c r="BH1206" s="36"/>
      <c r="BJ1206" s="41"/>
      <c r="BK1206" s="41"/>
      <c r="BL1206" s="35"/>
      <c r="BM1206" s="35"/>
      <c r="BN1206" s="35"/>
      <c r="BO1206" s="35"/>
      <c r="BP1206" s="35"/>
      <c r="BQ1206" s="35"/>
      <c r="BR1206" s="35"/>
      <c r="BS1206" s="34"/>
      <c r="BT1206" s="35"/>
      <c r="BU1206" s="35"/>
      <c r="BV1206" s="35"/>
      <c r="BW1206" s="35"/>
      <c r="BX1206" s="37"/>
      <c r="BY1206" s="40"/>
      <c r="CA1206" s="38"/>
      <c r="CB1206" s="38"/>
      <c r="CC1206" s="36"/>
      <c r="CD1206" s="36"/>
      <c r="CE1206" s="35"/>
      <c r="CF1206" s="36"/>
      <c r="CG1206" s="42"/>
      <c r="CH1206" s="35"/>
      <c r="CI1206" s="42"/>
      <c r="CJ1206" s="42"/>
      <c r="CK1206" s="43"/>
      <c r="CM1206" s="39"/>
      <c r="CN1206" s="35"/>
      <c r="CO1206" s="42"/>
    </row>
    <row r="1207" spans="1:93" ht="11.25" customHeight="1">
      <c r="A1207" s="33"/>
      <c r="B1207" s="34"/>
      <c r="F1207" s="34"/>
      <c r="H1207" s="34"/>
      <c r="I1207" s="34"/>
      <c r="J1207" s="35"/>
      <c r="K1207" s="35"/>
      <c r="L1207" s="34"/>
      <c r="M1207" s="34"/>
      <c r="N1207" s="35"/>
      <c r="O1207" s="35"/>
      <c r="P1207" s="35"/>
      <c r="Q1207" s="34"/>
      <c r="R1207" s="34"/>
      <c r="U1207" s="36"/>
      <c r="V1207" s="38"/>
      <c r="W1207" s="36"/>
      <c r="X1207" s="35"/>
      <c r="Y1207" s="34"/>
      <c r="Z1207" s="35"/>
      <c r="AA1207" s="34"/>
      <c r="AB1207" s="34"/>
      <c r="AC1207" s="34"/>
      <c r="AD1207" s="34"/>
      <c r="AE1207" s="39"/>
      <c r="AF1207" s="39"/>
      <c r="AG1207" s="39"/>
      <c r="AH1207" s="35"/>
      <c r="AI1207" s="35"/>
      <c r="AJ1207" s="35"/>
      <c r="AK1207" s="35"/>
      <c r="AL1207" s="35"/>
      <c r="AM1207" s="35"/>
      <c r="AN1207" s="38"/>
      <c r="AO1207" s="38"/>
      <c r="AP1207" s="38"/>
      <c r="AQ1207" s="36"/>
      <c r="AR1207" s="36"/>
      <c r="AS1207" s="36"/>
      <c r="AT1207" s="36"/>
      <c r="AU1207" s="36"/>
      <c r="AV1207" s="36"/>
      <c r="AW1207" s="36"/>
      <c r="AX1207" s="36"/>
      <c r="AY1207" s="36"/>
      <c r="AZ1207" s="40"/>
      <c r="BA1207" s="40"/>
      <c r="BB1207" s="40"/>
      <c r="BC1207" s="40"/>
      <c r="BD1207" s="40"/>
      <c r="BE1207" s="40"/>
      <c r="BF1207" s="36"/>
      <c r="BG1207" s="36"/>
      <c r="BH1207" s="36"/>
      <c r="BJ1207" s="41"/>
      <c r="BK1207" s="41"/>
      <c r="BL1207" s="35"/>
      <c r="BM1207" s="35"/>
      <c r="BN1207" s="35"/>
      <c r="BO1207" s="35"/>
      <c r="BP1207" s="35"/>
      <c r="BQ1207" s="35"/>
      <c r="BR1207" s="35"/>
      <c r="BS1207" s="34"/>
      <c r="BT1207" s="35"/>
      <c r="BU1207" s="35"/>
      <c r="BV1207" s="35"/>
      <c r="BW1207" s="35"/>
      <c r="BX1207" s="37"/>
      <c r="BY1207" s="40"/>
      <c r="CA1207" s="38"/>
      <c r="CB1207" s="38"/>
      <c r="CC1207" s="36"/>
      <c r="CD1207" s="36"/>
      <c r="CE1207" s="35"/>
      <c r="CF1207" s="36"/>
      <c r="CG1207" s="42"/>
      <c r="CH1207" s="35"/>
      <c r="CI1207" s="42"/>
      <c r="CJ1207" s="42"/>
      <c r="CK1207" s="43"/>
      <c r="CM1207" s="39"/>
      <c r="CN1207" s="35"/>
      <c r="CO1207" s="42"/>
    </row>
    <row r="1208" spans="1:93" ht="11.25" customHeight="1">
      <c r="A1208" s="33"/>
      <c r="B1208" s="34"/>
      <c r="F1208" s="34"/>
      <c r="H1208" s="34"/>
      <c r="I1208" s="34"/>
      <c r="J1208" s="35"/>
      <c r="K1208" s="35"/>
      <c r="L1208" s="34"/>
      <c r="M1208" s="34"/>
      <c r="N1208" s="35"/>
      <c r="O1208" s="35"/>
      <c r="P1208" s="35"/>
      <c r="Q1208" s="34"/>
      <c r="R1208" s="34"/>
      <c r="U1208" s="36"/>
      <c r="V1208" s="38"/>
      <c r="W1208" s="36"/>
      <c r="X1208" s="35"/>
      <c r="Y1208" s="34"/>
      <c r="Z1208" s="35"/>
      <c r="AA1208" s="34"/>
      <c r="AB1208" s="34"/>
      <c r="AC1208" s="34"/>
      <c r="AD1208" s="34"/>
      <c r="AE1208" s="39"/>
      <c r="AF1208" s="39"/>
      <c r="AG1208" s="39"/>
      <c r="AH1208" s="35"/>
      <c r="AI1208" s="35"/>
      <c r="AJ1208" s="35"/>
      <c r="AK1208" s="35"/>
      <c r="AL1208" s="35"/>
      <c r="AM1208" s="35"/>
      <c r="AN1208" s="38"/>
      <c r="AO1208" s="38"/>
      <c r="AP1208" s="38"/>
      <c r="AQ1208" s="36"/>
      <c r="AR1208" s="36"/>
      <c r="AS1208" s="36"/>
      <c r="AT1208" s="36"/>
      <c r="AU1208" s="36"/>
      <c r="AV1208" s="36"/>
      <c r="AW1208" s="36"/>
      <c r="AX1208" s="36"/>
      <c r="AY1208" s="36"/>
      <c r="AZ1208" s="40"/>
      <c r="BA1208" s="40"/>
      <c r="BB1208" s="40"/>
      <c r="BC1208" s="40"/>
      <c r="BD1208" s="40"/>
      <c r="BE1208" s="40"/>
      <c r="BF1208" s="36"/>
      <c r="BG1208" s="36"/>
      <c r="BH1208" s="36"/>
      <c r="BJ1208" s="41"/>
      <c r="BK1208" s="41"/>
      <c r="BL1208" s="35"/>
      <c r="BM1208" s="35"/>
      <c r="BN1208" s="35"/>
      <c r="BO1208" s="35"/>
      <c r="BP1208" s="35"/>
      <c r="BQ1208" s="35"/>
      <c r="BR1208" s="35"/>
      <c r="BS1208" s="34"/>
      <c r="BT1208" s="35"/>
      <c r="BU1208" s="35"/>
      <c r="BV1208" s="35"/>
      <c r="BW1208" s="35"/>
      <c r="BX1208" s="37"/>
      <c r="BY1208" s="40"/>
      <c r="CA1208" s="38"/>
      <c r="CB1208" s="38"/>
      <c r="CC1208" s="36"/>
      <c r="CD1208" s="36"/>
      <c r="CE1208" s="35"/>
      <c r="CF1208" s="36"/>
      <c r="CG1208" s="42"/>
      <c r="CH1208" s="35"/>
      <c r="CI1208" s="42"/>
      <c r="CJ1208" s="42"/>
      <c r="CK1208" s="43"/>
      <c r="CM1208" s="39"/>
      <c r="CN1208" s="35"/>
      <c r="CO1208" s="42"/>
    </row>
    <row r="1209" spans="1:93" ht="11.25" customHeight="1">
      <c r="A1209" s="33"/>
      <c r="B1209" s="34"/>
      <c r="F1209" s="34"/>
      <c r="H1209" s="34"/>
      <c r="I1209" s="34"/>
      <c r="J1209" s="35"/>
      <c r="K1209" s="35"/>
      <c r="L1209" s="34"/>
      <c r="M1209" s="34"/>
      <c r="N1209" s="35"/>
      <c r="O1209" s="35"/>
      <c r="P1209" s="35"/>
      <c r="Q1209" s="34"/>
      <c r="R1209" s="34"/>
      <c r="U1209" s="36"/>
      <c r="V1209" s="38"/>
      <c r="W1209" s="36"/>
      <c r="X1209" s="35"/>
      <c r="Y1209" s="34"/>
      <c r="Z1209" s="35"/>
      <c r="AA1209" s="34"/>
      <c r="AB1209" s="34"/>
      <c r="AC1209" s="34"/>
      <c r="AD1209" s="34"/>
      <c r="AE1209" s="39"/>
      <c r="AF1209" s="39"/>
      <c r="AG1209" s="39"/>
      <c r="AH1209" s="35"/>
      <c r="AI1209" s="35"/>
      <c r="AJ1209" s="35"/>
      <c r="AK1209" s="35"/>
      <c r="AL1209" s="35"/>
      <c r="AM1209" s="35"/>
      <c r="AN1209" s="38"/>
      <c r="AO1209" s="38"/>
      <c r="AP1209" s="38"/>
      <c r="AQ1209" s="36"/>
      <c r="AR1209" s="36"/>
      <c r="AS1209" s="36"/>
      <c r="AT1209" s="36"/>
      <c r="AU1209" s="36"/>
      <c r="AV1209" s="36"/>
      <c r="AW1209" s="36"/>
      <c r="AX1209" s="36"/>
      <c r="AY1209" s="36"/>
      <c r="AZ1209" s="40"/>
      <c r="BA1209" s="40"/>
      <c r="BB1209" s="40"/>
      <c r="BC1209" s="40"/>
      <c r="BD1209" s="40"/>
      <c r="BE1209" s="40"/>
      <c r="BF1209" s="36"/>
      <c r="BG1209" s="36"/>
      <c r="BH1209" s="36"/>
      <c r="BJ1209" s="41"/>
      <c r="BK1209" s="41"/>
      <c r="BL1209" s="35"/>
      <c r="BM1209" s="35"/>
      <c r="BN1209" s="35"/>
      <c r="BO1209" s="35"/>
      <c r="BP1209" s="35"/>
      <c r="BQ1209" s="35"/>
      <c r="BR1209" s="35"/>
      <c r="BS1209" s="34"/>
      <c r="BT1209" s="35"/>
      <c r="BU1209" s="35"/>
      <c r="BV1209" s="35"/>
      <c r="BW1209" s="35"/>
      <c r="BX1209" s="37"/>
      <c r="BY1209" s="40"/>
      <c r="CA1209" s="38"/>
      <c r="CB1209" s="38"/>
      <c r="CC1209" s="36"/>
      <c r="CD1209" s="36"/>
      <c r="CE1209" s="35"/>
      <c r="CF1209" s="36"/>
      <c r="CG1209" s="42"/>
      <c r="CH1209" s="35"/>
      <c r="CI1209" s="42"/>
      <c r="CJ1209" s="42"/>
      <c r="CK1209" s="43"/>
      <c r="CM1209" s="39"/>
      <c r="CN1209" s="35"/>
      <c r="CO1209" s="42"/>
    </row>
    <row r="1210" spans="1:93" ht="11.25" customHeight="1">
      <c r="A1210" s="33"/>
      <c r="B1210" s="34"/>
      <c r="F1210" s="34"/>
      <c r="H1210" s="34"/>
      <c r="I1210" s="34"/>
      <c r="J1210" s="35"/>
      <c r="K1210" s="35"/>
      <c r="L1210" s="34"/>
      <c r="M1210" s="34"/>
      <c r="N1210" s="35"/>
      <c r="O1210" s="35"/>
      <c r="P1210" s="35"/>
      <c r="Q1210" s="34"/>
      <c r="R1210" s="34"/>
      <c r="U1210" s="36"/>
      <c r="V1210" s="38"/>
      <c r="W1210" s="36"/>
      <c r="X1210" s="35"/>
      <c r="Y1210" s="34"/>
      <c r="Z1210" s="35"/>
      <c r="AA1210" s="34"/>
      <c r="AB1210" s="34"/>
      <c r="AC1210" s="34"/>
      <c r="AD1210" s="34"/>
      <c r="AE1210" s="39"/>
      <c r="AF1210" s="39"/>
      <c r="AG1210" s="39"/>
      <c r="AH1210" s="35"/>
      <c r="AI1210" s="35"/>
      <c r="AJ1210" s="35"/>
      <c r="AK1210" s="35"/>
      <c r="AL1210" s="35"/>
      <c r="AM1210" s="35"/>
      <c r="AN1210" s="38"/>
      <c r="AO1210" s="38"/>
      <c r="AP1210" s="38"/>
      <c r="AQ1210" s="36"/>
      <c r="AR1210" s="36"/>
      <c r="AS1210" s="36"/>
      <c r="AT1210" s="36"/>
      <c r="AU1210" s="36"/>
      <c r="AV1210" s="36"/>
      <c r="AW1210" s="36"/>
      <c r="AX1210" s="36"/>
      <c r="AY1210" s="36"/>
      <c r="AZ1210" s="40"/>
      <c r="BA1210" s="40"/>
      <c r="BB1210" s="40"/>
      <c r="BC1210" s="40"/>
      <c r="BD1210" s="40"/>
      <c r="BE1210" s="40"/>
      <c r="BF1210" s="36"/>
      <c r="BG1210" s="36"/>
      <c r="BH1210" s="36"/>
      <c r="BJ1210" s="41"/>
      <c r="BK1210" s="41"/>
      <c r="BL1210" s="35"/>
      <c r="BM1210" s="35"/>
      <c r="BN1210" s="35"/>
      <c r="BO1210" s="35"/>
      <c r="BP1210" s="35"/>
      <c r="BQ1210" s="35"/>
      <c r="BR1210" s="35"/>
      <c r="BS1210" s="34"/>
      <c r="BT1210" s="35"/>
      <c r="BU1210" s="35"/>
      <c r="BV1210" s="35"/>
      <c r="BW1210" s="35"/>
      <c r="BX1210" s="37"/>
      <c r="BY1210" s="40"/>
      <c r="CA1210" s="38"/>
      <c r="CB1210" s="38"/>
      <c r="CC1210" s="36"/>
      <c r="CD1210" s="36"/>
      <c r="CE1210" s="35"/>
      <c r="CF1210" s="36"/>
      <c r="CG1210" s="42"/>
      <c r="CH1210" s="35"/>
      <c r="CI1210" s="42"/>
      <c r="CJ1210" s="42"/>
      <c r="CK1210" s="43"/>
      <c r="CM1210" s="39"/>
      <c r="CN1210" s="35"/>
      <c r="CO1210" s="42"/>
    </row>
    <row r="1211" spans="1:93" ht="11.25" customHeight="1">
      <c r="A1211" s="33"/>
      <c r="B1211" s="34"/>
      <c r="F1211" s="34"/>
      <c r="H1211" s="34"/>
      <c r="I1211" s="34"/>
      <c r="J1211" s="35"/>
      <c r="K1211" s="35"/>
      <c r="L1211" s="34"/>
      <c r="M1211" s="34"/>
      <c r="N1211" s="35"/>
      <c r="O1211" s="35"/>
      <c r="P1211" s="35"/>
      <c r="Q1211" s="34"/>
      <c r="R1211" s="34"/>
      <c r="U1211" s="36"/>
      <c r="V1211" s="38"/>
      <c r="W1211" s="36"/>
      <c r="X1211" s="35"/>
      <c r="Y1211" s="34"/>
      <c r="Z1211" s="35"/>
      <c r="AA1211" s="34"/>
      <c r="AB1211" s="34"/>
      <c r="AC1211" s="34"/>
      <c r="AD1211" s="34"/>
      <c r="AE1211" s="39"/>
      <c r="AF1211" s="39"/>
      <c r="AG1211" s="39"/>
      <c r="AH1211" s="35"/>
      <c r="AI1211" s="35"/>
      <c r="AJ1211" s="35"/>
      <c r="AK1211" s="35"/>
      <c r="AL1211" s="35"/>
      <c r="AM1211" s="35"/>
      <c r="AN1211" s="38"/>
      <c r="AO1211" s="38"/>
      <c r="AP1211" s="38"/>
      <c r="AQ1211" s="36"/>
      <c r="AR1211" s="36"/>
      <c r="AS1211" s="36"/>
      <c r="AT1211" s="36"/>
      <c r="AU1211" s="36"/>
      <c r="AV1211" s="36"/>
      <c r="AW1211" s="36"/>
      <c r="AX1211" s="36"/>
      <c r="AY1211" s="36"/>
      <c r="AZ1211" s="40"/>
      <c r="BA1211" s="40"/>
      <c r="BB1211" s="40"/>
      <c r="BC1211" s="40"/>
      <c r="BD1211" s="40"/>
      <c r="BE1211" s="40"/>
      <c r="BF1211" s="36"/>
      <c r="BG1211" s="36"/>
      <c r="BH1211" s="36"/>
      <c r="BJ1211" s="41"/>
      <c r="BK1211" s="41"/>
      <c r="BL1211" s="35"/>
      <c r="BM1211" s="35"/>
      <c r="BN1211" s="35"/>
      <c r="BO1211" s="35"/>
      <c r="BP1211" s="35"/>
      <c r="BQ1211" s="35"/>
      <c r="BR1211" s="35"/>
      <c r="BS1211" s="34"/>
      <c r="BT1211" s="35"/>
      <c r="BU1211" s="35"/>
      <c r="BV1211" s="35"/>
      <c r="BW1211" s="35"/>
      <c r="BX1211" s="37"/>
      <c r="BY1211" s="40"/>
      <c r="CA1211" s="38"/>
      <c r="CB1211" s="38"/>
      <c r="CC1211" s="36"/>
      <c r="CD1211" s="36"/>
      <c r="CE1211" s="35"/>
      <c r="CF1211" s="36"/>
      <c r="CG1211" s="42"/>
      <c r="CH1211" s="35"/>
      <c r="CI1211" s="42"/>
      <c r="CJ1211" s="42"/>
      <c r="CK1211" s="43"/>
      <c r="CM1211" s="39"/>
      <c r="CN1211" s="35"/>
      <c r="CO1211" s="42"/>
    </row>
    <row r="1212" spans="1:93" ht="11.25" customHeight="1">
      <c r="A1212" s="33"/>
      <c r="B1212" s="34"/>
      <c r="F1212" s="34"/>
      <c r="H1212" s="34"/>
      <c r="I1212" s="34"/>
      <c r="J1212" s="35"/>
      <c r="K1212" s="35"/>
      <c r="L1212" s="34"/>
      <c r="M1212" s="34"/>
      <c r="N1212" s="35"/>
      <c r="O1212" s="35"/>
      <c r="P1212" s="35"/>
      <c r="Q1212" s="34"/>
      <c r="R1212" s="34"/>
      <c r="U1212" s="36"/>
      <c r="V1212" s="38"/>
      <c r="W1212" s="36"/>
      <c r="X1212" s="35"/>
      <c r="Y1212" s="34"/>
      <c r="Z1212" s="35"/>
      <c r="AA1212" s="34"/>
      <c r="AB1212" s="34"/>
      <c r="AC1212" s="34"/>
      <c r="AD1212" s="34"/>
      <c r="AE1212" s="39"/>
      <c r="AF1212" s="39"/>
      <c r="AG1212" s="39"/>
      <c r="AH1212" s="35"/>
      <c r="AI1212" s="35"/>
      <c r="AJ1212" s="35"/>
      <c r="AK1212" s="35"/>
      <c r="AL1212" s="35"/>
      <c r="AM1212" s="35"/>
      <c r="AN1212" s="38"/>
      <c r="AO1212" s="38"/>
      <c r="AP1212" s="38"/>
      <c r="AQ1212" s="36"/>
      <c r="AR1212" s="36"/>
      <c r="AS1212" s="36"/>
      <c r="AT1212" s="36"/>
      <c r="AU1212" s="36"/>
      <c r="AV1212" s="36"/>
      <c r="AW1212" s="36"/>
      <c r="AX1212" s="36"/>
      <c r="AY1212" s="36"/>
      <c r="AZ1212" s="40"/>
      <c r="BA1212" s="40"/>
      <c r="BB1212" s="40"/>
      <c r="BC1212" s="40"/>
      <c r="BD1212" s="40"/>
      <c r="BE1212" s="40"/>
      <c r="BF1212" s="36"/>
      <c r="BG1212" s="36"/>
      <c r="BH1212" s="36"/>
      <c r="BJ1212" s="41"/>
      <c r="BK1212" s="41"/>
      <c r="BL1212" s="35"/>
      <c r="BM1212" s="35"/>
      <c r="BN1212" s="35"/>
      <c r="BO1212" s="35"/>
      <c r="BP1212" s="35"/>
      <c r="BQ1212" s="35"/>
      <c r="BR1212" s="35"/>
      <c r="BS1212" s="34"/>
      <c r="BT1212" s="35"/>
      <c r="BU1212" s="35"/>
      <c r="BV1212" s="35"/>
      <c r="BW1212" s="35"/>
      <c r="BX1212" s="37"/>
      <c r="BY1212" s="40"/>
      <c r="CA1212" s="38"/>
      <c r="CB1212" s="38"/>
      <c r="CC1212" s="36"/>
      <c r="CD1212" s="36"/>
      <c r="CE1212" s="35"/>
      <c r="CF1212" s="36"/>
      <c r="CG1212" s="42"/>
      <c r="CH1212" s="35"/>
      <c r="CI1212" s="42"/>
      <c r="CJ1212" s="42"/>
      <c r="CK1212" s="43"/>
      <c r="CM1212" s="39"/>
      <c r="CN1212" s="35"/>
      <c r="CO1212" s="42"/>
    </row>
    <row r="1213" spans="1:93" ht="11.25" customHeight="1">
      <c r="A1213" s="33"/>
      <c r="B1213" s="34"/>
      <c r="F1213" s="34"/>
      <c r="H1213" s="34"/>
      <c r="I1213" s="34"/>
      <c r="J1213" s="35"/>
      <c r="K1213" s="35"/>
      <c r="L1213" s="34"/>
      <c r="M1213" s="34"/>
      <c r="N1213" s="35"/>
      <c r="O1213" s="35"/>
      <c r="P1213" s="35"/>
      <c r="Q1213" s="34"/>
      <c r="R1213" s="34"/>
      <c r="U1213" s="36"/>
      <c r="V1213" s="38"/>
      <c r="W1213" s="36"/>
      <c r="X1213" s="35"/>
      <c r="Y1213" s="34"/>
      <c r="Z1213" s="35"/>
      <c r="AA1213" s="34"/>
      <c r="AB1213" s="34"/>
      <c r="AC1213" s="34"/>
      <c r="AD1213" s="34"/>
      <c r="AE1213" s="39"/>
      <c r="AF1213" s="39"/>
      <c r="AG1213" s="39"/>
      <c r="AH1213" s="35"/>
      <c r="AI1213" s="35"/>
      <c r="AJ1213" s="35"/>
      <c r="AK1213" s="35"/>
      <c r="AL1213" s="35"/>
      <c r="AM1213" s="35"/>
      <c r="AN1213" s="38"/>
      <c r="AO1213" s="38"/>
      <c r="AP1213" s="38"/>
      <c r="AQ1213" s="36"/>
      <c r="AR1213" s="36"/>
      <c r="AS1213" s="36"/>
      <c r="AT1213" s="36"/>
      <c r="AU1213" s="36"/>
      <c r="AV1213" s="36"/>
      <c r="AW1213" s="36"/>
      <c r="AX1213" s="36"/>
      <c r="AY1213" s="36"/>
      <c r="AZ1213" s="40"/>
      <c r="BA1213" s="40"/>
      <c r="BB1213" s="40"/>
      <c r="BC1213" s="40"/>
      <c r="BD1213" s="40"/>
      <c r="BE1213" s="40"/>
      <c r="BF1213" s="36"/>
      <c r="BG1213" s="36"/>
      <c r="BH1213" s="36"/>
      <c r="BJ1213" s="41"/>
      <c r="BK1213" s="41"/>
      <c r="BL1213" s="35"/>
      <c r="BM1213" s="35"/>
      <c r="BN1213" s="35"/>
      <c r="BO1213" s="35"/>
      <c r="BP1213" s="35"/>
      <c r="BQ1213" s="35"/>
      <c r="BR1213" s="35"/>
      <c r="BS1213" s="34"/>
      <c r="BT1213" s="35"/>
      <c r="BU1213" s="35"/>
      <c r="BV1213" s="35"/>
      <c r="BW1213" s="35"/>
      <c r="BX1213" s="37"/>
      <c r="BY1213" s="40"/>
      <c r="CA1213" s="38"/>
      <c r="CB1213" s="38"/>
      <c r="CC1213" s="36"/>
      <c r="CD1213" s="36"/>
      <c r="CE1213" s="35"/>
      <c r="CF1213" s="36"/>
      <c r="CG1213" s="42"/>
      <c r="CH1213" s="35"/>
      <c r="CI1213" s="42"/>
      <c r="CJ1213" s="42"/>
      <c r="CK1213" s="43"/>
      <c r="CM1213" s="39"/>
      <c r="CN1213" s="35"/>
      <c r="CO1213" s="42"/>
    </row>
    <row r="1214" spans="1:93" ht="11.25" customHeight="1">
      <c r="A1214" s="33"/>
      <c r="B1214" s="34"/>
      <c r="F1214" s="34"/>
      <c r="H1214" s="34"/>
      <c r="I1214" s="34"/>
      <c r="J1214" s="35"/>
      <c r="K1214" s="35"/>
      <c r="L1214" s="34"/>
      <c r="M1214" s="34"/>
      <c r="N1214" s="35"/>
      <c r="O1214" s="35"/>
      <c r="P1214" s="35"/>
      <c r="Q1214" s="34"/>
      <c r="R1214" s="34"/>
      <c r="U1214" s="36"/>
      <c r="V1214" s="38"/>
      <c r="W1214" s="36"/>
      <c r="X1214" s="35"/>
      <c r="Y1214" s="34"/>
      <c r="Z1214" s="35"/>
      <c r="AA1214" s="34"/>
      <c r="AB1214" s="34"/>
      <c r="AC1214" s="34"/>
      <c r="AD1214" s="34"/>
      <c r="AE1214" s="39"/>
      <c r="AF1214" s="39"/>
      <c r="AG1214" s="39"/>
      <c r="AH1214" s="35"/>
      <c r="AI1214" s="35"/>
      <c r="AJ1214" s="35"/>
      <c r="AK1214" s="35"/>
      <c r="AL1214" s="35"/>
      <c r="AM1214" s="35"/>
      <c r="AN1214" s="38"/>
      <c r="AO1214" s="38"/>
      <c r="AP1214" s="38"/>
      <c r="AQ1214" s="36"/>
      <c r="AR1214" s="36"/>
      <c r="AS1214" s="36"/>
      <c r="AT1214" s="36"/>
      <c r="AU1214" s="36"/>
      <c r="AV1214" s="36"/>
      <c r="AW1214" s="36"/>
      <c r="AX1214" s="36"/>
      <c r="AY1214" s="36"/>
      <c r="AZ1214" s="40"/>
      <c r="BA1214" s="40"/>
      <c r="BB1214" s="40"/>
      <c r="BC1214" s="40"/>
      <c r="BD1214" s="40"/>
      <c r="BE1214" s="40"/>
      <c r="BF1214" s="36"/>
      <c r="BG1214" s="36"/>
      <c r="BH1214" s="36"/>
      <c r="BJ1214" s="41"/>
      <c r="BK1214" s="41"/>
      <c r="BL1214" s="35"/>
      <c r="BM1214" s="35"/>
      <c r="BN1214" s="35"/>
      <c r="BO1214" s="35"/>
      <c r="BP1214" s="35"/>
      <c r="BQ1214" s="35"/>
      <c r="BR1214" s="35"/>
      <c r="BS1214" s="34"/>
      <c r="BT1214" s="35"/>
      <c r="BU1214" s="35"/>
      <c r="BV1214" s="35"/>
      <c r="BW1214" s="35"/>
      <c r="BX1214" s="37"/>
      <c r="BY1214" s="40"/>
      <c r="CA1214" s="38"/>
      <c r="CB1214" s="38"/>
      <c r="CC1214" s="36"/>
      <c r="CD1214" s="36"/>
      <c r="CE1214" s="35"/>
      <c r="CF1214" s="36"/>
      <c r="CG1214" s="42"/>
      <c r="CH1214" s="35"/>
      <c r="CI1214" s="42"/>
      <c r="CJ1214" s="42"/>
      <c r="CK1214" s="43"/>
      <c r="CM1214" s="39"/>
      <c r="CN1214" s="35"/>
      <c r="CO1214" s="42"/>
    </row>
    <row r="1215" spans="1:93" ht="11.25" customHeight="1">
      <c r="A1215" s="33"/>
      <c r="B1215" s="34"/>
      <c r="F1215" s="34"/>
      <c r="H1215" s="34"/>
      <c r="I1215" s="34"/>
      <c r="J1215" s="35"/>
      <c r="K1215" s="35"/>
      <c r="L1215" s="34"/>
      <c r="M1215" s="34"/>
      <c r="N1215" s="35"/>
      <c r="O1215" s="35"/>
      <c r="P1215" s="35"/>
      <c r="Q1215" s="34"/>
      <c r="R1215" s="34"/>
      <c r="U1215" s="36"/>
      <c r="V1215" s="38"/>
      <c r="W1215" s="36"/>
      <c r="X1215" s="35"/>
      <c r="Y1215" s="34"/>
      <c r="Z1215" s="35"/>
      <c r="AA1215" s="34"/>
      <c r="AB1215" s="34"/>
      <c r="AC1215" s="34"/>
      <c r="AD1215" s="34"/>
      <c r="AE1215" s="39"/>
      <c r="AF1215" s="39"/>
      <c r="AG1215" s="39"/>
      <c r="AH1215" s="35"/>
      <c r="AI1215" s="35"/>
      <c r="AJ1215" s="35"/>
      <c r="AK1215" s="35"/>
      <c r="AL1215" s="35"/>
      <c r="AM1215" s="35"/>
      <c r="AN1215" s="38"/>
      <c r="AO1215" s="38"/>
      <c r="AP1215" s="38"/>
      <c r="AQ1215" s="36"/>
      <c r="AR1215" s="36"/>
      <c r="AS1215" s="36"/>
      <c r="AT1215" s="36"/>
      <c r="AU1215" s="36"/>
      <c r="AV1215" s="36"/>
      <c r="AW1215" s="36"/>
      <c r="AX1215" s="36"/>
      <c r="AY1215" s="36"/>
      <c r="AZ1215" s="40"/>
      <c r="BA1215" s="40"/>
      <c r="BB1215" s="40"/>
      <c r="BC1215" s="40"/>
      <c r="BD1215" s="40"/>
      <c r="BE1215" s="40"/>
      <c r="BF1215" s="36"/>
      <c r="BG1215" s="36"/>
      <c r="BH1215" s="36"/>
      <c r="BJ1215" s="41"/>
      <c r="BK1215" s="41"/>
      <c r="BL1215" s="35"/>
      <c r="BM1215" s="35"/>
      <c r="BN1215" s="35"/>
      <c r="BO1215" s="35"/>
      <c r="BP1215" s="35"/>
      <c r="BQ1215" s="35"/>
      <c r="BR1215" s="35"/>
      <c r="BS1215" s="34"/>
      <c r="BT1215" s="35"/>
      <c r="BU1215" s="35"/>
      <c r="BV1215" s="35"/>
      <c r="BW1215" s="35"/>
      <c r="BX1215" s="37"/>
      <c r="BY1215" s="40"/>
      <c r="CA1215" s="38"/>
      <c r="CB1215" s="38"/>
      <c r="CC1215" s="36"/>
      <c r="CD1215" s="36"/>
      <c r="CE1215" s="35"/>
      <c r="CF1215" s="36"/>
      <c r="CG1215" s="42"/>
      <c r="CH1215" s="35"/>
      <c r="CI1215" s="42"/>
      <c r="CJ1215" s="42"/>
      <c r="CK1215" s="43"/>
      <c r="CM1215" s="39"/>
      <c r="CN1215" s="35"/>
      <c r="CO1215" s="42"/>
    </row>
    <row r="1216" spans="1:93" ht="11.25" customHeight="1">
      <c r="A1216" s="33"/>
      <c r="B1216" s="34"/>
      <c r="F1216" s="34"/>
      <c r="H1216" s="34"/>
      <c r="I1216" s="34"/>
      <c r="J1216" s="35"/>
      <c r="K1216" s="35"/>
      <c r="L1216" s="34"/>
      <c r="M1216" s="34"/>
      <c r="N1216" s="35"/>
      <c r="O1216" s="35"/>
      <c r="P1216" s="35"/>
      <c r="Q1216" s="34"/>
      <c r="R1216" s="34"/>
      <c r="U1216" s="36"/>
      <c r="V1216" s="38"/>
      <c r="W1216" s="36"/>
      <c r="X1216" s="35"/>
      <c r="Y1216" s="34"/>
      <c r="Z1216" s="35"/>
      <c r="AA1216" s="34"/>
      <c r="AB1216" s="34"/>
      <c r="AC1216" s="34"/>
      <c r="AD1216" s="34"/>
      <c r="AE1216" s="39"/>
      <c r="AF1216" s="39"/>
      <c r="AG1216" s="39"/>
      <c r="AH1216" s="35"/>
      <c r="AI1216" s="35"/>
      <c r="AJ1216" s="35"/>
      <c r="AK1216" s="35"/>
      <c r="AL1216" s="35"/>
      <c r="AM1216" s="35"/>
      <c r="AN1216" s="38"/>
      <c r="AO1216" s="38"/>
      <c r="AP1216" s="38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40"/>
      <c r="BA1216" s="40"/>
      <c r="BB1216" s="40"/>
      <c r="BC1216" s="40"/>
      <c r="BD1216" s="40"/>
      <c r="BE1216" s="40"/>
      <c r="BF1216" s="36"/>
      <c r="BG1216" s="36"/>
      <c r="BH1216" s="36"/>
      <c r="BJ1216" s="41"/>
      <c r="BK1216" s="41"/>
      <c r="BL1216" s="35"/>
      <c r="BM1216" s="35"/>
      <c r="BN1216" s="35"/>
      <c r="BO1216" s="35"/>
      <c r="BP1216" s="35"/>
      <c r="BQ1216" s="35"/>
      <c r="BR1216" s="35"/>
      <c r="BS1216" s="34"/>
      <c r="BT1216" s="35"/>
      <c r="BU1216" s="35"/>
      <c r="BV1216" s="35"/>
      <c r="BW1216" s="35"/>
      <c r="BX1216" s="37"/>
      <c r="BY1216" s="40"/>
      <c r="CA1216" s="38"/>
      <c r="CB1216" s="38"/>
      <c r="CC1216" s="36"/>
      <c r="CD1216" s="36"/>
      <c r="CE1216" s="35"/>
      <c r="CF1216" s="36"/>
      <c r="CG1216" s="42"/>
      <c r="CH1216" s="35"/>
      <c r="CI1216" s="42"/>
      <c r="CJ1216" s="42"/>
      <c r="CK1216" s="43"/>
      <c r="CM1216" s="39"/>
      <c r="CN1216" s="35"/>
      <c r="CO1216" s="42"/>
    </row>
    <row r="1217" spans="1:93" ht="11.25" customHeight="1">
      <c r="A1217" s="33"/>
      <c r="B1217" s="34"/>
      <c r="F1217" s="34"/>
      <c r="H1217" s="34"/>
      <c r="I1217" s="34"/>
      <c r="J1217" s="35"/>
      <c r="K1217" s="35"/>
      <c r="L1217" s="34"/>
      <c r="M1217" s="34"/>
      <c r="N1217" s="35"/>
      <c r="O1217" s="35"/>
      <c r="P1217" s="35"/>
      <c r="Q1217" s="34"/>
      <c r="R1217" s="34"/>
      <c r="U1217" s="36"/>
      <c r="V1217" s="38"/>
      <c r="W1217" s="36"/>
      <c r="X1217" s="35"/>
      <c r="Y1217" s="34"/>
      <c r="Z1217" s="35"/>
      <c r="AA1217" s="34"/>
      <c r="AB1217" s="34"/>
      <c r="AC1217" s="34"/>
      <c r="AD1217" s="34"/>
      <c r="AE1217" s="39"/>
      <c r="AF1217" s="39"/>
      <c r="AG1217" s="39"/>
      <c r="AH1217" s="35"/>
      <c r="AI1217" s="35"/>
      <c r="AJ1217" s="35"/>
      <c r="AK1217" s="35"/>
      <c r="AL1217" s="35"/>
      <c r="AM1217" s="35"/>
      <c r="AN1217" s="38"/>
      <c r="AO1217" s="38"/>
      <c r="AP1217" s="38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40"/>
      <c r="BA1217" s="40"/>
      <c r="BB1217" s="40"/>
      <c r="BC1217" s="40"/>
      <c r="BD1217" s="40"/>
      <c r="BE1217" s="40"/>
      <c r="BF1217" s="36"/>
      <c r="BG1217" s="36"/>
      <c r="BH1217" s="36"/>
      <c r="BJ1217" s="41"/>
      <c r="BK1217" s="41"/>
      <c r="BL1217" s="35"/>
      <c r="BM1217" s="35"/>
      <c r="BN1217" s="35"/>
      <c r="BO1217" s="35"/>
      <c r="BP1217" s="35"/>
      <c r="BQ1217" s="35"/>
      <c r="BR1217" s="35"/>
      <c r="BS1217" s="34"/>
      <c r="BT1217" s="35"/>
      <c r="BU1217" s="35"/>
      <c r="BV1217" s="35"/>
      <c r="BW1217" s="35"/>
      <c r="BX1217" s="37"/>
      <c r="BY1217" s="40"/>
      <c r="CA1217" s="38"/>
      <c r="CB1217" s="38"/>
      <c r="CC1217" s="36"/>
      <c r="CD1217" s="36"/>
      <c r="CE1217" s="35"/>
      <c r="CF1217" s="36"/>
      <c r="CG1217" s="42"/>
      <c r="CH1217" s="35"/>
      <c r="CI1217" s="42"/>
      <c r="CJ1217" s="42"/>
      <c r="CK1217" s="43"/>
      <c r="CM1217" s="39"/>
      <c r="CN1217" s="35"/>
      <c r="CO1217" s="42"/>
    </row>
    <row r="1218" spans="1:93" ht="11.25" customHeight="1">
      <c r="A1218" s="33"/>
      <c r="B1218" s="34"/>
      <c r="F1218" s="34"/>
      <c r="H1218" s="34"/>
      <c r="I1218" s="34"/>
      <c r="J1218" s="35"/>
      <c r="K1218" s="35"/>
      <c r="L1218" s="34"/>
      <c r="M1218" s="34"/>
      <c r="N1218" s="35"/>
      <c r="O1218" s="35"/>
      <c r="P1218" s="35"/>
      <c r="Q1218" s="34"/>
      <c r="R1218" s="34"/>
      <c r="U1218" s="36"/>
      <c r="V1218" s="38"/>
      <c r="W1218" s="36"/>
      <c r="X1218" s="35"/>
      <c r="Y1218" s="34"/>
      <c r="Z1218" s="35"/>
      <c r="AA1218" s="34"/>
      <c r="AB1218" s="34"/>
      <c r="AC1218" s="34"/>
      <c r="AD1218" s="34"/>
      <c r="AE1218" s="39"/>
      <c r="AF1218" s="39"/>
      <c r="AG1218" s="39"/>
      <c r="AH1218" s="35"/>
      <c r="AI1218" s="35"/>
      <c r="AJ1218" s="35"/>
      <c r="AK1218" s="35"/>
      <c r="AL1218" s="35"/>
      <c r="AM1218" s="35"/>
      <c r="AN1218" s="38"/>
      <c r="AO1218" s="38"/>
      <c r="AP1218" s="38"/>
      <c r="AQ1218" s="36"/>
      <c r="AR1218" s="36"/>
      <c r="AS1218" s="36"/>
      <c r="AT1218" s="36"/>
      <c r="AU1218" s="36"/>
      <c r="AV1218" s="36"/>
      <c r="AW1218" s="36"/>
      <c r="AX1218" s="36"/>
      <c r="AY1218" s="36"/>
      <c r="AZ1218" s="40"/>
      <c r="BA1218" s="40"/>
      <c r="BB1218" s="40"/>
      <c r="BC1218" s="40"/>
      <c r="BD1218" s="40"/>
      <c r="BE1218" s="40"/>
      <c r="BF1218" s="36"/>
      <c r="BG1218" s="36"/>
      <c r="BH1218" s="36"/>
      <c r="BJ1218" s="41"/>
      <c r="BK1218" s="41"/>
      <c r="BL1218" s="35"/>
      <c r="BM1218" s="35"/>
      <c r="BN1218" s="35"/>
      <c r="BO1218" s="35"/>
      <c r="BP1218" s="35"/>
      <c r="BQ1218" s="35"/>
      <c r="BR1218" s="35"/>
      <c r="BS1218" s="34"/>
      <c r="BT1218" s="35"/>
      <c r="BU1218" s="35"/>
      <c r="BV1218" s="35"/>
      <c r="BW1218" s="35"/>
      <c r="BX1218" s="37"/>
      <c r="BY1218" s="40"/>
      <c r="CA1218" s="38"/>
      <c r="CB1218" s="38"/>
      <c r="CC1218" s="36"/>
      <c r="CD1218" s="36"/>
      <c r="CE1218" s="35"/>
      <c r="CF1218" s="36"/>
      <c r="CG1218" s="42"/>
      <c r="CH1218" s="35"/>
      <c r="CI1218" s="42"/>
      <c r="CJ1218" s="42"/>
      <c r="CK1218" s="43"/>
      <c r="CM1218" s="39"/>
      <c r="CN1218" s="35"/>
      <c r="CO1218" s="42"/>
    </row>
    <row r="1219" spans="1:93" ht="11.25" customHeight="1">
      <c r="A1219" s="33"/>
      <c r="B1219" s="34"/>
      <c r="F1219" s="34"/>
      <c r="H1219" s="34"/>
      <c r="I1219" s="34"/>
      <c r="J1219" s="35"/>
      <c r="K1219" s="35"/>
      <c r="L1219" s="34"/>
      <c r="M1219" s="34"/>
      <c r="N1219" s="35"/>
      <c r="O1219" s="35"/>
      <c r="P1219" s="35"/>
      <c r="Q1219" s="34"/>
      <c r="R1219" s="34"/>
      <c r="U1219" s="36"/>
      <c r="V1219" s="38"/>
      <c r="W1219" s="36"/>
      <c r="X1219" s="35"/>
      <c r="Y1219" s="34"/>
      <c r="Z1219" s="35"/>
      <c r="AA1219" s="34"/>
      <c r="AB1219" s="34"/>
      <c r="AC1219" s="34"/>
      <c r="AD1219" s="34"/>
      <c r="AE1219" s="39"/>
      <c r="AF1219" s="39"/>
      <c r="AG1219" s="39"/>
      <c r="AH1219" s="35"/>
      <c r="AI1219" s="35"/>
      <c r="AJ1219" s="35"/>
      <c r="AK1219" s="35"/>
      <c r="AL1219" s="35"/>
      <c r="AM1219" s="35"/>
      <c r="AN1219" s="38"/>
      <c r="AO1219" s="38"/>
      <c r="AP1219" s="38"/>
      <c r="AQ1219" s="36"/>
      <c r="AR1219" s="36"/>
      <c r="AS1219" s="36"/>
      <c r="AT1219" s="36"/>
      <c r="AU1219" s="36"/>
      <c r="AV1219" s="36"/>
      <c r="AW1219" s="36"/>
      <c r="AX1219" s="36"/>
      <c r="AY1219" s="36"/>
      <c r="AZ1219" s="40"/>
      <c r="BA1219" s="40"/>
      <c r="BB1219" s="40"/>
      <c r="BC1219" s="40"/>
      <c r="BD1219" s="40"/>
      <c r="BE1219" s="40"/>
      <c r="BF1219" s="36"/>
      <c r="BG1219" s="36"/>
      <c r="BH1219" s="36"/>
      <c r="BJ1219" s="41"/>
      <c r="BK1219" s="41"/>
      <c r="BL1219" s="35"/>
      <c r="BM1219" s="35"/>
      <c r="BN1219" s="35"/>
      <c r="BO1219" s="35"/>
      <c r="BP1219" s="35"/>
      <c r="BQ1219" s="35"/>
      <c r="BR1219" s="35"/>
      <c r="BS1219" s="34"/>
      <c r="BT1219" s="35"/>
      <c r="BU1219" s="35"/>
      <c r="BV1219" s="35"/>
      <c r="BW1219" s="35"/>
      <c r="BX1219" s="37"/>
      <c r="BY1219" s="40"/>
      <c r="CA1219" s="38"/>
      <c r="CB1219" s="38"/>
      <c r="CC1219" s="36"/>
      <c r="CD1219" s="36"/>
      <c r="CE1219" s="35"/>
      <c r="CF1219" s="36"/>
      <c r="CG1219" s="42"/>
      <c r="CH1219" s="35"/>
      <c r="CI1219" s="42"/>
      <c r="CJ1219" s="42"/>
      <c r="CK1219" s="43"/>
      <c r="CM1219" s="39"/>
      <c r="CN1219" s="35"/>
      <c r="CO1219" s="42"/>
    </row>
    <row r="1220" spans="1:93" ht="11.25" customHeight="1">
      <c r="A1220" s="33"/>
      <c r="B1220" s="34"/>
      <c r="F1220" s="34"/>
      <c r="H1220" s="34"/>
      <c r="I1220" s="34"/>
      <c r="J1220" s="35"/>
      <c r="K1220" s="35"/>
      <c r="L1220" s="34"/>
      <c r="M1220" s="34"/>
      <c r="N1220" s="35"/>
      <c r="O1220" s="35"/>
      <c r="P1220" s="35"/>
      <c r="Q1220" s="34"/>
      <c r="R1220" s="34"/>
      <c r="U1220" s="36"/>
      <c r="V1220" s="38"/>
      <c r="W1220" s="36"/>
      <c r="X1220" s="35"/>
      <c r="Y1220" s="34"/>
      <c r="Z1220" s="35"/>
      <c r="AA1220" s="34"/>
      <c r="AB1220" s="34"/>
      <c r="AC1220" s="34"/>
      <c r="AD1220" s="34"/>
      <c r="AE1220" s="39"/>
      <c r="AF1220" s="39"/>
      <c r="AG1220" s="39"/>
      <c r="AH1220" s="35"/>
      <c r="AI1220" s="35"/>
      <c r="AJ1220" s="35"/>
      <c r="AK1220" s="35"/>
      <c r="AL1220" s="35"/>
      <c r="AM1220" s="35"/>
      <c r="AN1220" s="38"/>
      <c r="AO1220" s="38"/>
      <c r="AP1220" s="38"/>
      <c r="AQ1220" s="36"/>
      <c r="AR1220" s="36"/>
      <c r="AS1220" s="36"/>
      <c r="AT1220" s="36"/>
      <c r="AU1220" s="36"/>
      <c r="AV1220" s="36"/>
      <c r="AW1220" s="36"/>
      <c r="AX1220" s="36"/>
      <c r="AY1220" s="36"/>
      <c r="AZ1220" s="40"/>
      <c r="BA1220" s="40"/>
      <c r="BB1220" s="40"/>
      <c r="BC1220" s="40"/>
      <c r="BD1220" s="40"/>
      <c r="BE1220" s="40"/>
      <c r="BF1220" s="36"/>
      <c r="BG1220" s="36"/>
      <c r="BH1220" s="36"/>
      <c r="BJ1220" s="41"/>
      <c r="BK1220" s="41"/>
      <c r="BL1220" s="35"/>
      <c r="BM1220" s="35"/>
      <c r="BN1220" s="35"/>
      <c r="BO1220" s="35"/>
      <c r="BP1220" s="35"/>
      <c r="BQ1220" s="35"/>
      <c r="BR1220" s="35"/>
      <c r="BS1220" s="34"/>
      <c r="BT1220" s="35"/>
      <c r="BU1220" s="35"/>
      <c r="BV1220" s="35"/>
      <c r="BW1220" s="35"/>
      <c r="BX1220" s="37"/>
      <c r="BY1220" s="40"/>
      <c r="CA1220" s="38"/>
      <c r="CB1220" s="38"/>
      <c r="CC1220" s="36"/>
      <c r="CD1220" s="36"/>
      <c r="CE1220" s="35"/>
      <c r="CF1220" s="36"/>
      <c r="CG1220" s="42"/>
      <c r="CH1220" s="35"/>
      <c r="CI1220" s="42"/>
      <c r="CJ1220" s="42"/>
      <c r="CK1220" s="43"/>
      <c r="CM1220" s="39"/>
      <c r="CN1220" s="35"/>
      <c r="CO1220" s="42"/>
    </row>
    <row r="1221" spans="1:93" ht="11.25" customHeight="1">
      <c r="A1221" s="33"/>
      <c r="B1221" s="34"/>
      <c r="F1221" s="34"/>
      <c r="H1221" s="34"/>
      <c r="I1221" s="34"/>
      <c r="J1221" s="35"/>
      <c r="K1221" s="35"/>
      <c r="L1221" s="34"/>
      <c r="M1221" s="34"/>
      <c r="N1221" s="35"/>
      <c r="O1221" s="35"/>
      <c r="P1221" s="35"/>
      <c r="Q1221" s="34"/>
      <c r="R1221" s="34"/>
      <c r="U1221" s="36"/>
      <c r="V1221" s="38"/>
      <c r="W1221" s="36"/>
      <c r="X1221" s="35"/>
      <c r="Y1221" s="34"/>
      <c r="Z1221" s="35"/>
      <c r="AA1221" s="34"/>
      <c r="AB1221" s="34"/>
      <c r="AC1221" s="34"/>
      <c r="AD1221" s="34"/>
      <c r="AE1221" s="39"/>
      <c r="AF1221" s="39"/>
      <c r="AG1221" s="39"/>
      <c r="AH1221" s="35"/>
      <c r="AI1221" s="35"/>
      <c r="AJ1221" s="35"/>
      <c r="AK1221" s="35"/>
      <c r="AL1221" s="35"/>
      <c r="AM1221" s="35"/>
      <c r="AN1221" s="38"/>
      <c r="AO1221" s="38"/>
      <c r="AP1221" s="38"/>
      <c r="AQ1221" s="36"/>
      <c r="AR1221" s="36"/>
      <c r="AS1221" s="36"/>
      <c r="AT1221" s="36"/>
      <c r="AU1221" s="36"/>
      <c r="AV1221" s="36"/>
      <c r="AW1221" s="36"/>
      <c r="AX1221" s="36"/>
      <c r="AY1221" s="36"/>
      <c r="AZ1221" s="40"/>
      <c r="BA1221" s="40"/>
      <c r="BB1221" s="40"/>
      <c r="BC1221" s="40"/>
      <c r="BD1221" s="40"/>
      <c r="BE1221" s="40"/>
      <c r="BF1221" s="36"/>
      <c r="BG1221" s="36"/>
      <c r="BH1221" s="36"/>
      <c r="BJ1221" s="41"/>
      <c r="BK1221" s="41"/>
      <c r="BL1221" s="35"/>
      <c r="BM1221" s="35"/>
      <c r="BN1221" s="35"/>
      <c r="BO1221" s="35"/>
      <c r="BP1221" s="35"/>
      <c r="BQ1221" s="35"/>
      <c r="BR1221" s="35"/>
      <c r="BS1221" s="34"/>
      <c r="BT1221" s="35"/>
      <c r="BU1221" s="35"/>
      <c r="BV1221" s="35"/>
      <c r="BW1221" s="35"/>
      <c r="BX1221" s="37"/>
      <c r="BY1221" s="40"/>
      <c r="CA1221" s="38"/>
      <c r="CB1221" s="38"/>
      <c r="CC1221" s="36"/>
      <c r="CD1221" s="36"/>
      <c r="CE1221" s="35"/>
      <c r="CF1221" s="36"/>
      <c r="CG1221" s="42"/>
      <c r="CH1221" s="35"/>
      <c r="CI1221" s="42"/>
      <c r="CJ1221" s="42"/>
      <c r="CK1221" s="43"/>
      <c r="CM1221" s="39"/>
      <c r="CN1221" s="35"/>
      <c r="CO1221" s="42"/>
    </row>
    <row r="1222" spans="1:93" ht="11.25" customHeight="1">
      <c r="A1222" s="33"/>
      <c r="B1222" s="34"/>
      <c r="F1222" s="34"/>
      <c r="H1222" s="34"/>
      <c r="I1222" s="34"/>
      <c r="J1222" s="35"/>
      <c r="K1222" s="35"/>
      <c r="L1222" s="34"/>
      <c r="M1222" s="34"/>
      <c r="N1222" s="35"/>
      <c r="O1222" s="35"/>
      <c r="P1222" s="35"/>
      <c r="Q1222" s="34"/>
      <c r="R1222" s="34"/>
      <c r="U1222" s="36"/>
      <c r="V1222" s="38"/>
      <c r="W1222" s="36"/>
      <c r="X1222" s="35"/>
      <c r="Y1222" s="34"/>
      <c r="Z1222" s="35"/>
      <c r="AA1222" s="34"/>
      <c r="AB1222" s="34"/>
      <c r="AC1222" s="34"/>
      <c r="AD1222" s="34"/>
      <c r="AE1222" s="39"/>
      <c r="AF1222" s="39"/>
      <c r="AG1222" s="39"/>
      <c r="AH1222" s="35"/>
      <c r="AI1222" s="35"/>
      <c r="AJ1222" s="35"/>
      <c r="AK1222" s="35"/>
      <c r="AL1222" s="35"/>
      <c r="AM1222" s="35"/>
      <c r="AN1222" s="38"/>
      <c r="AO1222" s="38"/>
      <c r="AP1222" s="38"/>
      <c r="AQ1222" s="36"/>
      <c r="AR1222" s="36"/>
      <c r="AS1222" s="36"/>
      <c r="AT1222" s="36"/>
      <c r="AU1222" s="36"/>
      <c r="AV1222" s="36"/>
      <c r="AW1222" s="36"/>
      <c r="AX1222" s="36"/>
      <c r="AY1222" s="36"/>
      <c r="AZ1222" s="40"/>
      <c r="BA1222" s="40"/>
      <c r="BB1222" s="40"/>
      <c r="BC1222" s="40"/>
      <c r="BD1222" s="40"/>
      <c r="BE1222" s="40"/>
      <c r="BF1222" s="36"/>
      <c r="BG1222" s="36"/>
      <c r="BH1222" s="36"/>
      <c r="BJ1222" s="41"/>
      <c r="BK1222" s="41"/>
      <c r="BL1222" s="35"/>
      <c r="BM1222" s="35"/>
      <c r="BN1222" s="35"/>
      <c r="BO1222" s="35"/>
      <c r="BP1222" s="35"/>
      <c r="BQ1222" s="35"/>
      <c r="BR1222" s="35"/>
      <c r="BS1222" s="34"/>
      <c r="BT1222" s="35"/>
      <c r="BU1222" s="35"/>
      <c r="BV1222" s="35"/>
      <c r="BW1222" s="35"/>
      <c r="BX1222" s="37"/>
      <c r="BY1222" s="40"/>
      <c r="CA1222" s="38"/>
      <c r="CB1222" s="38"/>
      <c r="CC1222" s="36"/>
      <c r="CD1222" s="36"/>
      <c r="CE1222" s="35"/>
      <c r="CF1222" s="36"/>
      <c r="CG1222" s="42"/>
      <c r="CH1222" s="35"/>
      <c r="CI1222" s="42"/>
      <c r="CJ1222" s="42"/>
      <c r="CK1222" s="43"/>
      <c r="CM1222" s="39"/>
      <c r="CN1222" s="35"/>
      <c r="CO1222" s="42"/>
    </row>
    <row r="1223" spans="1:93" ht="11.25" customHeight="1">
      <c r="A1223" s="33"/>
      <c r="B1223" s="34"/>
      <c r="F1223" s="34"/>
      <c r="H1223" s="34"/>
      <c r="I1223" s="34"/>
      <c r="J1223" s="35"/>
      <c r="K1223" s="35"/>
      <c r="L1223" s="34"/>
      <c r="M1223" s="34"/>
      <c r="N1223" s="35"/>
      <c r="O1223" s="35"/>
      <c r="P1223" s="35"/>
      <c r="Q1223" s="34"/>
      <c r="R1223" s="34"/>
      <c r="U1223" s="36"/>
      <c r="V1223" s="38"/>
      <c r="W1223" s="36"/>
      <c r="X1223" s="35"/>
      <c r="Y1223" s="34"/>
      <c r="Z1223" s="35"/>
      <c r="AA1223" s="34"/>
      <c r="AB1223" s="34"/>
      <c r="AC1223" s="34"/>
      <c r="AD1223" s="34"/>
      <c r="AE1223" s="39"/>
      <c r="AF1223" s="39"/>
      <c r="AG1223" s="39"/>
      <c r="AH1223" s="35"/>
      <c r="AI1223" s="35"/>
      <c r="AJ1223" s="35"/>
      <c r="AK1223" s="35"/>
      <c r="AL1223" s="35"/>
      <c r="AM1223" s="35"/>
      <c r="AN1223" s="38"/>
      <c r="AO1223" s="38"/>
      <c r="AP1223" s="38"/>
      <c r="AQ1223" s="36"/>
      <c r="AR1223" s="36"/>
      <c r="AS1223" s="36"/>
      <c r="AT1223" s="36"/>
      <c r="AU1223" s="36"/>
      <c r="AV1223" s="36"/>
      <c r="AW1223" s="36"/>
      <c r="AX1223" s="36"/>
      <c r="AY1223" s="36"/>
      <c r="AZ1223" s="40"/>
      <c r="BA1223" s="40"/>
      <c r="BB1223" s="40"/>
      <c r="BC1223" s="40"/>
      <c r="BD1223" s="40"/>
      <c r="BE1223" s="40"/>
      <c r="BF1223" s="36"/>
      <c r="BG1223" s="36"/>
      <c r="BH1223" s="36"/>
      <c r="BJ1223" s="41"/>
      <c r="BK1223" s="41"/>
      <c r="BL1223" s="35"/>
      <c r="BM1223" s="35"/>
      <c r="BN1223" s="35"/>
      <c r="BO1223" s="35"/>
      <c r="BP1223" s="35"/>
      <c r="BQ1223" s="35"/>
      <c r="BR1223" s="35"/>
      <c r="BS1223" s="34"/>
      <c r="BT1223" s="35"/>
      <c r="BU1223" s="35"/>
      <c r="BV1223" s="35"/>
      <c r="BW1223" s="35"/>
      <c r="BX1223" s="37"/>
      <c r="BY1223" s="40"/>
      <c r="CA1223" s="38"/>
      <c r="CB1223" s="38"/>
      <c r="CC1223" s="36"/>
      <c r="CD1223" s="36"/>
      <c r="CE1223" s="35"/>
      <c r="CF1223" s="36"/>
      <c r="CG1223" s="42"/>
      <c r="CH1223" s="35"/>
      <c r="CI1223" s="42"/>
      <c r="CJ1223" s="42"/>
      <c r="CK1223" s="43"/>
      <c r="CM1223" s="39"/>
      <c r="CN1223" s="35"/>
      <c r="CO1223" s="42"/>
    </row>
    <row r="1224" spans="1:93" ht="11.25" customHeight="1">
      <c r="A1224" s="33"/>
      <c r="B1224" s="34"/>
      <c r="F1224" s="34"/>
      <c r="H1224" s="34"/>
      <c r="I1224" s="34"/>
      <c r="J1224" s="35"/>
      <c r="K1224" s="35"/>
      <c r="L1224" s="34"/>
      <c r="M1224" s="34"/>
      <c r="N1224" s="35"/>
      <c r="O1224" s="35"/>
      <c r="P1224" s="35"/>
      <c r="Q1224" s="34"/>
      <c r="R1224" s="34"/>
      <c r="U1224" s="36"/>
      <c r="V1224" s="38"/>
      <c r="W1224" s="36"/>
      <c r="X1224" s="35"/>
      <c r="Y1224" s="34"/>
      <c r="Z1224" s="35"/>
      <c r="AA1224" s="34"/>
      <c r="AB1224" s="34"/>
      <c r="AC1224" s="34"/>
      <c r="AD1224" s="34"/>
      <c r="AE1224" s="39"/>
      <c r="AF1224" s="39"/>
      <c r="AG1224" s="39"/>
      <c r="AH1224" s="35"/>
      <c r="AI1224" s="35"/>
      <c r="AJ1224" s="35"/>
      <c r="AK1224" s="35"/>
      <c r="AL1224" s="35"/>
      <c r="AM1224" s="35"/>
      <c r="AN1224" s="38"/>
      <c r="AO1224" s="38"/>
      <c r="AP1224" s="38"/>
      <c r="AQ1224" s="36"/>
      <c r="AR1224" s="36"/>
      <c r="AS1224" s="36"/>
      <c r="AT1224" s="36"/>
      <c r="AU1224" s="36"/>
      <c r="AV1224" s="36"/>
      <c r="AW1224" s="36"/>
      <c r="AX1224" s="36"/>
      <c r="AY1224" s="36"/>
      <c r="AZ1224" s="40"/>
      <c r="BA1224" s="40"/>
      <c r="BB1224" s="40"/>
      <c r="BC1224" s="40"/>
      <c r="BD1224" s="40"/>
      <c r="BE1224" s="40"/>
      <c r="BF1224" s="36"/>
      <c r="BG1224" s="36"/>
      <c r="BH1224" s="36"/>
      <c r="BJ1224" s="41"/>
      <c r="BK1224" s="41"/>
      <c r="BL1224" s="35"/>
      <c r="BM1224" s="35"/>
      <c r="BN1224" s="35"/>
      <c r="BO1224" s="35"/>
      <c r="BP1224" s="35"/>
      <c r="BQ1224" s="35"/>
      <c r="BR1224" s="35"/>
      <c r="BS1224" s="34"/>
      <c r="BT1224" s="35"/>
      <c r="BU1224" s="35"/>
      <c r="BV1224" s="35"/>
      <c r="BW1224" s="35"/>
      <c r="BX1224" s="37"/>
      <c r="BY1224" s="40"/>
      <c r="CA1224" s="38"/>
      <c r="CB1224" s="38"/>
      <c r="CC1224" s="36"/>
      <c r="CD1224" s="36"/>
      <c r="CE1224" s="35"/>
      <c r="CF1224" s="36"/>
      <c r="CG1224" s="42"/>
      <c r="CH1224" s="35"/>
      <c r="CI1224" s="42"/>
      <c r="CJ1224" s="42"/>
      <c r="CK1224" s="43"/>
      <c r="CM1224" s="39"/>
      <c r="CN1224" s="35"/>
      <c r="CO1224" s="42"/>
    </row>
    <row r="1225" spans="1:93" ht="11.25" customHeight="1">
      <c r="A1225" s="33"/>
      <c r="B1225" s="34"/>
      <c r="F1225" s="34"/>
      <c r="H1225" s="34"/>
      <c r="I1225" s="34"/>
      <c r="J1225" s="35"/>
      <c r="K1225" s="35"/>
      <c r="L1225" s="34"/>
      <c r="M1225" s="34"/>
      <c r="N1225" s="35"/>
      <c r="O1225" s="35"/>
      <c r="P1225" s="35"/>
      <c r="Q1225" s="34"/>
      <c r="R1225" s="34"/>
      <c r="U1225" s="36"/>
      <c r="V1225" s="38"/>
      <c r="W1225" s="36"/>
      <c r="X1225" s="35"/>
      <c r="Y1225" s="34"/>
      <c r="Z1225" s="35"/>
      <c r="AA1225" s="34"/>
      <c r="AB1225" s="34"/>
      <c r="AC1225" s="34"/>
      <c r="AD1225" s="34"/>
      <c r="AE1225" s="39"/>
      <c r="AF1225" s="39"/>
      <c r="AG1225" s="39"/>
      <c r="AH1225" s="35"/>
      <c r="AI1225" s="35"/>
      <c r="AJ1225" s="35"/>
      <c r="AK1225" s="35"/>
      <c r="AL1225" s="35"/>
      <c r="AM1225" s="35"/>
      <c r="AN1225" s="38"/>
      <c r="AO1225" s="38"/>
      <c r="AP1225" s="38"/>
      <c r="AQ1225" s="36"/>
      <c r="AR1225" s="36"/>
      <c r="AS1225" s="36"/>
      <c r="AT1225" s="36"/>
      <c r="AU1225" s="36"/>
      <c r="AV1225" s="36"/>
      <c r="AW1225" s="36"/>
      <c r="AX1225" s="36"/>
      <c r="AY1225" s="36"/>
      <c r="AZ1225" s="40"/>
      <c r="BA1225" s="40"/>
      <c r="BB1225" s="40"/>
      <c r="BC1225" s="40"/>
      <c r="BD1225" s="40"/>
      <c r="BE1225" s="40"/>
      <c r="BF1225" s="36"/>
      <c r="BG1225" s="36"/>
      <c r="BH1225" s="36"/>
      <c r="BJ1225" s="41"/>
      <c r="BK1225" s="41"/>
      <c r="BL1225" s="35"/>
      <c r="BM1225" s="35"/>
      <c r="BN1225" s="35"/>
      <c r="BO1225" s="35"/>
      <c r="BP1225" s="35"/>
      <c r="BQ1225" s="35"/>
      <c r="BR1225" s="35"/>
      <c r="BS1225" s="34"/>
      <c r="BT1225" s="35"/>
      <c r="BU1225" s="35"/>
      <c r="BV1225" s="35"/>
      <c r="BW1225" s="35"/>
      <c r="BX1225" s="37"/>
      <c r="BY1225" s="40"/>
      <c r="CA1225" s="38"/>
      <c r="CB1225" s="38"/>
      <c r="CC1225" s="36"/>
      <c r="CD1225" s="36"/>
      <c r="CE1225" s="35"/>
      <c r="CF1225" s="36"/>
      <c r="CG1225" s="42"/>
      <c r="CH1225" s="35"/>
      <c r="CI1225" s="42"/>
      <c r="CJ1225" s="42"/>
      <c r="CK1225" s="43"/>
      <c r="CM1225" s="39"/>
      <c r="CN1225" s="35"/>
      <c r="CO1225" s="42"/>
    </row>
    <row r="1226" spans="1:93" ht="11.25" customHeight="1">
      <c r="A1226" s="33"/>
      <c r="B1226" s="34"/>
      <c r="F1226" s="34"/>
      <c r="H1226" s="34"/>
      <c r="I1226" s="34"/>
      <c r="J1226" s="35"/>
      <c r="K1226" s="35"/>
      <c r="L1226" s="34"/>
      <c r="M1226" s="34"/>
      <c r="N1226" s="35"/>
      <c r="O1226" s="35"/>
      <c r="P1226" s="35"/>
      <c r="Q1226" s="34"/>
      <c r="R1226" s="34"/>
      <c r="U1226" s="36"/>
      <c r="V1226" s="38"/>
      <c r="W1226" s="36"/>
      <c r="X1226" s="35"/>
      <c r="Y1226" s="34"/>
      <c r="Z1226" s="35"/>
      <c r="AA1226" s="34"/>
      <c r="AB1226" s="34"/>
      <c r="AC1226" s="34"/>
      <c r="AD1226" s="34"/>
      <c r="AE1226" s="39"/>
      <c r="AF1226" s="39"/>
      <c r="AG1226" s="39"/>
      <c r="AH1226" s="35"/>
      <c r="AI1226" s="35"/>
      <c r="AJ1226" s="35"/>
      <c r="AK1226" s="35"/>
      <c r="AL1226" s="35"/>
      <c r="AM1226" s="35"/>
      <c r="AN1226" s="38"/>
      <c r="AO1226" s="38"/>
      <c r="AP1226" s="38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40"/>
      <c r="BA1226" s="40"/>
      <c r="BB1226" s="40"/>
      <c r="BC1226" s="40"/>
      <c r="BD1226" s="40"/>
      <c r="BE1226" s="40"/>
      <c r="BF1226" s="36"/>
      <c r="BG1226" s="36"/>
      <c r="BH1226" s="36"/>
      <c r="BJ1226" s="41"/>
      <c r="BK1226" s="41"/>
      <c r="BL1226" s="35"/>
      <c r="BM1226" s="35"/>
      <c r="BN1226" s="35"/>
      <c r="BO1226" s="35"/>
      <c r="BP1226" s="35"/>
      <c r="BQ1226" s="35"/>
      <c r="BR1226" s="35"/>
      <c r="BS1226" s="34"/>
      <c r="BT1226" s="35"/>
      <c r="BU1226" s="35"/>
      <c r="BV1226" s="35"/>
      <c r="BW1226" s="35"/>
      <c r="BX1226" s="37"/>
      <c r="BY1226" s="40"/>
      <c r="CA1226" s="38"/>
      <c r="CB1226" s="38"/>
      <c r="CC1226" s="36"/>
      <c r="CD1226" s="36"/>
      <c r="CE1226" s="35"/>
      <c r="CF1226" s="36"/>
      <c r="CG1226" s="42"/>
      <c r="CH1226" s="35"/>
      <c r="CI1226" s="42"/>
      <c r="CJ1226" s="42"/>
      <c r="CK1226" s="43"/>
      <c r="CM1226" s="39"/>
      <c r="CN1226" s="35"/>
      <c r="CO1226" s="42"/>
    </row>
    <row r="1227" spans="1:93" ht="11.25" customHeight="1">
      <c r="A1227" s="33"/>
      <c r="B1227" s="34"/>
      <c r="F1227" s="34"/>
      <c r="H1227" s="34"/>
      <c r="I1227" s="34"/>
      <c r="J1227" s="35"/>
      <c r="K1227" s="35"/>
      <c r="L1227" s="34"/>
      <c r="M1227" s="34"/>
      <c r="N1227" s="35"/>
      <c r="O1227" s="35"/>
      <c r="P1227" s="35"/>
      <c r="Q1227" s="34"/>
      <c r="R1227" s="34"/>
      <c r="U1227" s="36"/>
      <c r="V1227" s="38"/>
      <c r="W1227" s="36"/>
      <c r="X1227" s="35"/>
      <c r="Y1227" s="34"/>
      <c r="Z1227" s="35"/>
      <c r="AA1227" s="34"/>
      <c r="AB1227" s="34"/>
      <c r="AC1227" s="34"/>
      <c r="AD1227" s="34"/>
      <c r="AE1227" s="39"/>
      <c r="AF1227" s="39"/>
      <c r="AG1227" s="39"/>
      <c r="AH1227" s="35"/>
      <c r="AI1227" s="35"/>
      <c r="AJ1227" s="35"/>
      <c r="AK1227" s="35"/>
      <c r="AL1227" s="35"/>
      <c r="AM1227" s="35"/>
      <c r="AN1227" s="38"/>
      <c r="AO1227" s="38"/>
      <c r="AP1227" s="38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40"/>
      <c r="BA1227" s="40"/>
      <c r="BB1227" s="40"/>
      <c r="BC1227" s="40"/>
      <c r="BD1227" s="40"/>
      <c r="BE1227" s="40"/>
      <c r="BF1227" s="36"/>
      <c r="BG1227" s="36"/>
      <c r="BH1227" s="36"/>
      <c r="BJ1227" s="41"/>
      <c r="BK1227" s="41"/>
      <c r="BL1227" s="35"/>
      <c r="BM1227" s="35"/>
      <c r="BN1227" s="35"/>
      <c r="BO1227" s="35"/>
      <c r="BP1227" s="35"/>
      <c r="BQ1227" s="35"/>
      <c r="BR1227" s="35"/>
      <c r="BS1227" s="34"/>
      <c r="BT1227" s="35"/>
      <c r="BU1227" s="35"/>
      <c r="BV1227" s="35"/>
      <c r="BW1227" s="35"/>
      <c r="BX1227" s="37"/>
      <c r="BY1227" s="40"/>
      <c r="CA1227" s="38"/>
      <c r="CB1227" s="38"/>
      <c r="CC1227" s="36"/>
      <c r="CD1227" s="36"/>
      <c r="CE1227" s="35"/>
      <c r="CF1227" s="36"/>
      <c r="CG1227" s="42"/>
      <c r="CH1227" s="35"/>
      <c r="CI1227" s="42"/>
      <c r="CJ1227" s="42"/>
      <c r="CK1227" s="43"/>
      <c r="CM1227" s="39"/>
      <c r="CN1227" s="35"/>
      <c r="CO1227" s="42"/>
    </row>
    <row r="1228" spans="1:93" ht="11.25" customHeight="1">
      <c r="A1228" s="33"/>
      <c r="B1228" s="34"/>
      <c r="F1228" s="34"/>
      <c r="H1228" s="34"/>
      <c r="I1228" s="34"/>
      <c r="J1228" s="35"/>
      <c r="K1228" s="35"/>
      <c r="L1228" s="34"/>
      <c r="M1228" s="34"/>
      <c r="N1228" s="35"/>
      <c r="O1228" s="35"/>
      <c r="P1228" s="35"/>
      <c r="Q1228" s="34"/>
      <c r="R1228" s="34"/>
      <c r="U1228" s="36"/>
      <c r="V1228" s="38"/>
      <c r="W1228" s="36"/>
      <c r="X1228" s="35"/>
      <c r="Y1228" s="34"/>
      <c r="Z1228" s="35"/>
      <c r="AA1228" s="34"/>
      <c r="AB1228" s="34"/>
      <c r="AC1228" s="34"/>
      <c r="AD1228" s="34"/>
      <c r="AE1228" s="39"/>
      <c r="AF1228" s="39"/>
      <c r="AG1228" s="39"/>
      <c r="AH1228" s="35"/>
      <c r="AI1228" s="35"/>
      <c r="AJ1228" s="35"/>
      <c r="AK1228" s="35"/>
      <c r="AL1228" s="35"/>
      <c r="AM1228" s="35"/>
      <c r="AN1228" s="38"/>
      <c r="AO1228" s="38"/>
      <c r="AP1228" s="38"/>
      <c r="AQ1228" s="36"/>
      <c r="AR1228" s="36"/>
      <c r="AS1228" s="36"/>
      <c r="AT1228" s="36"/>
      <c r="AU1228" s="36"/>
      <c r="AV1228" s="36"/>
      <c r="AW1228" s="36"/>
      <c r="AX1228" s="36"/>
      <c r="AY1228" s="36"/>
      <c r="AZ1228" s="40"/>
      <c r="BA1228" s="40"/>
      <c r="BB1228" s="40"/>
      <c r="BC1228" s="40"/>
      <c r="BD1228" s="40"/>
      <c r="BE1228" s="40"/>
      <c r="BF1228" s="36"/>
      <c r="BG1228" s="36"/>
      <c r="BH1228" s="36"/>
      <c r="BJ1228" s="41"/>
      <c r="BK1228" s="41"/>
      <c r="BL1228" s="35"/>
      <c r="BM1228" s="35"/>
      <c r="BN1228" s="35"/>
      <c r="BO1228" s="35"/>
      <c r="BP1228" s="35"/>
      <c r="BQ1228" s="35"/>
      <c r="BR1228" s="35"/>
      <c r="BS1228" s="34"/>
      <c r="BT1228" s="35"/>
      <c r="BU1228" s="35"/>
      <c r="BV1228" s="35"/>
      <c r="BW1228" s="35"/>
      <c r="BX1228" s="37"/>
      <c r="BY1228" s="40"/>
      <c r="CA1228" s="38"/>
      <c r="CB1228" s="38"/>
      <c r="CC1228" s="36"/>
      <c r="CD1228" s="36"/>
      <c r="CE1228" s="35"/>
      <c r="CF1228" s="36"/>
      <c r="CG1228" s="42"/>
      <c r="CH1228" s="35"/>
      <c r="CI1228" s="42"/>
      <c r="CJ1228" s="42"/>
      <c r="CK1228" s="43"/>
      <c r="CM1228" s="39"/>
      <c r="CN1228" s="35"/>
      <c r="CO1228" s="42"/>
    </row>
    <row r="1229" spans="1:93" ht="11.25" customHeight="1">
      <c r="A1229" s="33"/>
      <c r="B1229" s="34"/>
      <c r="F1229" s="34"/>
      <c r="H1229" s="34"/>
      <c r="I1229" s="34"/>
      <c r="J1229" s="35"/>
      <c r="K1229" s="35"/>
      <c r="L1229" s="34"/>
      <c r="M1229" s="34"/>
      <c r="N1229" s="35"/>
      <c r="O1229" s="35"/>
      <c r="P1229" s="35"/>
      <c r="Q1229" s="34"/>
      <c r="R1229" s="34"/>
      <c r="U1229" s="36"/>
      <c r="V1229" s="38"/>
      <c r="W1229" s="36"/>
      <c r="X1229" s="35"/>
      <c r="Y1229" s="34"/>
      <c r="Z1229" s="35"/>
      <c r="AA1229" s="34"/>
      <c r="AB1229" s="34"/>
      <c r="AC1229" s="34"/>
      <c r="AD1229" s="34"/>
      <c r="AE1229" s="39"/>
      <c r="AF1229" s="39"/>
      <c r="AG1229" s="39"/>
      <c r="AH1229" s="35"/>
      <c r="AI1229" s="35"/>
      <c r="AJ1229" s="35"/>
      <c r="AK1229" s="35"/>
      <c r="AL1229" s="35"/>
      <c r="AM1229" s="35"/>
      <c r="AN1229" s="38"/>
      <c r="AO1229" s="38"/>
      <c r="AP1229" s="38"/>
      <c r="AQ1229" s="36"/>
      <c r="AR1229" s="36"/>
      <c r="AS1229" s="36"/>
      <c r="AT1229" s="36"/>
      <c r="AU1229" s="36"/>
      <c r="AV1229" s="36"/>
      <c r="AW1229" s="36"/>
      <c r="AX1229" s="36"/>
      <c r="AY1229" s="36"/>
      <c r="AZ1229" s="40"/>
      <c r="BA1229" s="40"/>
      <c r="BB1229" s="40"/>
      <c r="BC1229" s="40"/>
      <c r="BD1229" s="40"/>
      <c r="BE1229" s="40"/>
      <c r="BF1229" s="36"/>
      <c r="BG1229" s="36"/>
      <c r="BH1229" s="36"/>
      <c r="BJ1229" s="41"/>
      <c r="BK1229" s="41"/>
      <c r="BL1229" s="35"/>
      <c r="BM1229" s="35"/>
      <c r="BN1229" s="35"/>
      <c r="BO1229" s="35"/>
      <c r="BP1229" s="35"/>
      <c r="BQ1229" s="35"/>
      <c r="BR1229" s="35"/>
      <c r="BS1229" s="34"/>
      <c r="BT1229" s="35"/>
      <c r="BU1229" s="35"/>
      <c r="BV1229" s="35"/>
      <c r="BW1229" s="35"/>
      <c r="BX1229" s="37"/>
      <c r="BY1229" s="40"/>
      <c r="CA1229" s="38"/>
      <c r="CB1229" s="38"/>
      <c r="CC1229" s="36"/>
      <c r="CD1229" s="36"/>
      <c r="CE1229" s="35"/>
      <c r="CF1229" s="36"/>
      <c r="CG1229" s="42"/>
      <c r="CH1229" s="35"/>
      <c r="CI1229" s="42"/>
      <c r="CJ1229" s="42"/>
      <c r="CK1229" s="43"/>
      <c r="CM1229" s="39"/>
      <c r="CN1229" s="35"/>
      <c r="CO1229" s="42"/>
    </row>
    <row r="1230" spans="1:93" ht="11.25" customHeight="1">
      <c r="A1230" s="33"/>
      <c r="B1230" s="34"/>
      <c r="F1230" s="34"/>
      <c r="H1230" s="34"/>
      <c r="I1230" s="34"/>
      <c r="J1230" s="35"/>
      <c r="K1230" s="35"/>
      <c r="L1230" s="34"/>
      <c r="M1230" s="34"/>
      <c r="N1230" s="35"/>
      <c r="O1230" s="35"/>
      <c r="P1230" s="35"/>
      <c r="Q1230" s="34"/>
      <c r="R1230" s="34"/>
      <c r="U1230" s="36"/>
      <c r="V1230" s="38"/>
      <c r="W1230" s="36"/>
      <c r="X1230" s="35"/>
      <c r="Y1230" s="34"/>
      <c r="Z1230" s="35"/>
      <c r="AA1230" s="34"/>
      <c r="AB1230" s="34"/>
      <c r="AC1230" s="34"/>
      <c r="AD1230" s="34"/>
      <c r="AE1230" s="39"/>
      <c r="AF1230" s="39"/>
      <c r="AG1230" s="39"/>
      <c r="AH1230" s="35"/>
      <c r="AI1230" s="35"/>
      <c r="AJ1230" s="35"/>
      <c r="AK1230" s="35"/>
      <c r="AL1230" s="35"/>
      <c r="AM1230" s="35"/>
      <c r="AN1230" s="38"/>
      <c r="AO1230" s="38"/>
      <c r="AP1230" s="38"/>
      <c r="AQ1230" s="36"/>
      <c r="AR1230" s="36"/>
      <c r="AS1230" s="36"/>
      <c r="AT1230" s="36"/>
      <c r="AU1230" s="36"/>
      <c r="AV1230" s="36"/>
      <c r="AW1230" s="36"/>
      <c r="AX1230" s="36"/>
      <c r="AY1230" s="36"/>
      <c r="AZ1230" s="40"/>
      <c r="BA1230" s="40"/>
      <c r="BB1230" s="40"/>
      <c r="BC1230" s="40"/>
      <c r="BD1230" s="40"/>
      <c r="BE1230" s="40"/>
      <c r="BF1230" s="36"/>
      <c r="BG1230" s="36"/>
      <c r="BH1230" s="36"/>
      <c r="BJ1230" s="41"/>
      <c r="BK1230" s="41"/>
      <c r="BL1230" s="35"/>
      <c r="BM1230" s="35"/>
      <c r="BN1230" s="35"/>
      <c r="BO1230" s="35"/>
      <c r="BP1230" s="35"/>
      <c r="BQ1230" s="35"/>
      <c r="BR1230" s="35"/>
      <c r="BS1230" s="34"/>
      <c r="BT1230" s="35"/>
      <c r="BU1230" s="35"/>
      <c r="BV1230" s="35"/>
      <c r="BW1230" s="35"/>
      <c r="BX1230" s="37"/>
      <c r="BY1230" s="40"/>
      <c r="CA1230" s="38"/>
      <c r="CB1230" s="38"/>
      <c r="CC1230" s="36"/>
      <c r="CD1230" s="36"/>
      <c r="CE1230" s="35"/>
      <c r="CF1230" s="36"/>
      <c r="CG1230" s="42"/>
      <c r="CH1230" s="35"/>
      <c r="CI1230" s="42"/>
      <c r="CJ1230" s="42"/>
      <c r="CK1230" s="43"/>
      <c r="CM1230" s="39"/>
      <c r="CN1230" s="35"/>
      <c r="CO1230" s="42"/>
    </row>
    <row r="1231" spans="1:93" ht="11.25" customHeight="1">
      <c r="A1231" s="33"/>
      <c r="B1231" s="34"/>
      <c r="F1231" s="34"/>
      <c r="H1231" s="34"/>
      <c r="I1231" s="34"/>
      <c r="J1231" s="35"/>
      <c r="K1231" s="35"/>
      <c r="L1231" s="34"/>
      <c r="M1231" s="34"/>
      <c r="N1231" s="35"/>
      <c r="O1231" s="35"/>
      <c r="P1231" s="35"/>
      <c r="Q1231" s="34"/>
      <c r="R1231" s="34"/>
      <c r="U1231" s="36"/>
      <c r="V1231" s="38"/>
      <c r="W1231" s="36"/>
      <c r="X1231" s="35"/>
      <c r="Y1231" s="34"/>
      <c r="Z1231" s="35"/>
      <c r="AA1231" s="34"/>
      <c r="AB1231" s="34"/>
      <c r="AC1231" s="34"/>
      <c r="AD1231" s="34"/>
      <c r="AE1231" s="39"/>
      <c r="AF1231" s="39"/>
      <c r="AG1231" s="39"/>
      <c r="AH1231" s="35"/>
      <c r="AI1231" s="35"/>
      <c r="AJ1231" s="35"/>
      <c r="AK1231" s="35"/>
      <c r="AL1231" s="35"/>
      <c r="AM1231" s="35"/>
      <c r="AN1231" s="38"/>
      <c r="AO1231" s="38"/>
      <c r="AP1231" s="38"/>
      <c r="AQ1231" s="36"/>
      <c r="AR1231" s="36"/>
      <c r="AS1231" s="36"/>
      <c r="AT1231" s="36"/>
      <c r="AU1231" s="36"/>
      <c r="AV1231" s="36"/>
      <c r="AW1231" s="36"/>
      <c r="AX1231" s="36"/>
      <c r="AY1231" s="36"/>
      <c r="AZ1231" s="40"/>
      <c r="BA1231" s="40"/>
      <c r="BB1231" s="40"/>
      <c r="BC1231" s="40"/>
      <c r="BD1231" s="40"/>
      <c r="BE1231" s="40"/>
      <c r="BF1231" s="36"/>
      <c r="BG1231" s="36"/>
      <c r="BH1231" s="36"/>
      <c r="BJ1231" s="41"/>
      <c r="BK1231" s="41"/>
      <c r="BL1231" s="35"/>
      <c r="BM1231" s="35"/>
      <c r="BN1231" s="35"/>
      <c r="BO1231" s="35"/>
      <c r="BP1231" s="35"/>
      <c r="BQ1231" s="35"/>
      <c r="BR1231" s="35"/>
      <c r="BS1231" s="34"/>
      <c r="BT1231" s="35"/>
      <c r="BU1231" s="35"/>
      <c r="BV1231" s="35"/>
      <c r="BW1231" s="35"/>
      <c r="BX1231" s="37"/>
      <c r="BY1231" s="40"/>
      <c r="CA1231" s="38"/>
      <c r="CB1231" s="38"/>
      <c r="CC1231" s="36"/>
      <c r="CD1231" s="36"/>
      <c r="CE1231" s="35"/>
      <c r="CF1231" s="36"/>
      <c r="CG1231" s="42"/>
      <c r="CH1231" s="35"/>
      <c r="CI1231" s="42"/>
      <c r="CJ1231" s="42"/>
      <c r="CK1231" s="43"/>
      <c r="CM1231" s="39"/>
      <c r="CN1231" s="35"/>
      <c r="CO1231" s="42"/>
    </row>
    <row r="1232" spans="1:93" ht="11.25" customHeight="1">
      <c r="A1232" s="33"/>
      <c r="B1232" s="34"/>
      <c r="F1232" s="34"/>
      <c r="H1232" s="34"/>
      <c r="I1232" s="34"/>
      <c r="J1232" s="35"/>
      <c r="K1232" s="35"/>
      <c r="L1232" s="34"/>
      <c r="M1232" s="34"/>
      <c r="N1232" s="35"/>
      <c r="O1232" s="35"/>
      <c r="P1232" s="35"/>
      <c r="Q1232" s="34"/>
      <c r="R1232" s="34"/>
      <c r="U1232" s="36"/>
      <c r="V1232" s="38"/>
      <c r="W1232" s="36"/>
      <c r="X1232" s="35"/>
      <c r="Y1232" s="34"/>
      <c r="Z1232" s="35"/>
      <c r="AA1232" s="34"/>
      <c r="AB1232" s="34"/>
      <c r="AC1232" s="34"/>
      <c r="AD1232" s="34"/>
      <c r="AE1232" s="39"/>
      <c r="AF1232" s="39"/>
      <c r="AG1232" s="39"/>
      <c r="AH1232" s="35"/>
      <c r="AI1232" s="35"/>
      <c r="AJ1232" s="35"/>
      <c r="AK1232" s="35"/>
      <c r="AL1232" s="35"/>
      <c r="AM1232" s="35"/>
      <c r="AN1232" s="38"/>
      <c r="AO1232" s="38"/>
      <c r="AP1232" s="38"/>
      <c r="AQ1232" s="36"/>
      <c r="AR1232" s="36"/>
      <c r="AS1232" s="36"/>
      <c r="AT1232" s="36"/>
      <c r="AU1232" s="36"/>
      <c r="AV1232" s="36"/>
      <c r="AW1232" s="36"/>
      <c r="AX1232" s="36"/>
      <c r="AY1232" s="36"/>
      <c r="AZ1232" s="40"/>
      <c r="BA1232" s="40"/>
      <c r="BB1232" s="40"/>
      <c r="BC1232" s="40"/>
      <c r="BD1232" s="40"/>
      <c r="BE1232" s="40"/>
      <c r="BF1232" s="36"/>
      <c r="BG1232" s="36"/>
      <c r="BH1232" s="36"/>
      <c r="BJ1232" s="41"/>
      <c r="BK1232" s="41"/>
      <c r="BL1232" s="35"/>
      <c r="BM1232" s="35"/>
      <c r="BN1232" s="35"/>
      <c r="BO1232" s="35"/>
      <c r="BP1232" s="35"/>
      <c r="BQ1232" s="35"/>
      <c r="BR1232" s="35"/>
      <c r="BS1232" s="34"/>
      <c r="BT1232" s="35"/>
      <c r="BU1232" s="35"/>
      <c r="BV1232" s="35"/>
      <c r="BW1232" s="35"/>
      <c r="BX1232" s="37"/>
      <c r="BY1232" s="40"/>
      <c r="CA1232" s="38"/>
      <c r="CB1232" s="38"/>
      <c r="CC1232" s="36"/>
      <c r="CD1232" s="36"/>
      <c r="CE1232" s="35"/>
      <c r="CF1232" s="36"/>
      <c r="CG1232" s="42"/>
      <c r="CH1232" s="35"/>
      <c r="CI1232" s="42"/>
      <c r="CJ1232" s="42"/>
      <c r="CK1232" s="43"/>
      <c r="CM1232" s="39"/>
      <c r="CN1232" s="35"/>
      <c r="CO1232" s="42"/>
    </row>
    <row r="1233" spans="1:93" ht="11.25" customHeight="1">
      <c r="A1233" s="33"/>
      <c r="B1233" s="34"/>
      <c r="F1233" s="34"/>
      <c r="H1233" s="34"/>
      <c r="I1233" s="34"/>
      <c r="J1233" s="35"/>
      <c r="K1233" s="35"/>
      <c r="L1233" s="34"/>
      <c r="M1233" s="34"/>
      <c r="N1233" s="35"/>
      <c r="O1233" s="35"/>
      <c r="P1233" s="35"/>
      <c r="Q1233" s="34"/>
      <c r="R1233" s="34"/>
      <c r="U1233" s="36"/>
      <c r="V1233" s="38"/>
      <c r="W1233" s="36"/>
      <c r="X1233" s="35"/>
      <c r="Y1233" s="34"/>
      <c r="Z1233" s="35"/>
      <c r="AA1233" s="34"/>
      <c r="AB1233" s="34"/>
      <c r="AC1233" s="34"/>
      <c r="AD1233" s="34"/>
      <c r="AE1233" s="39"/>
      <c r="AF1233" s="39"/>
      <c r="AG1233" s="39"/>
      <c r="AH1233" s="35"/>
      <c r="AI1233" s="35"/>
      <c r="AJ1233" s="35"/>
      <c r="AK1233" s="35"/>
      <c r="AL1233" s="35"/>
      <c r="AM1233" s="35"/>
      <c r="AN1233" s="38"/>
      <c r="AO1233" s="38"/>
      <c r="AP1233" s="38"/>
      <c r="AQ1233" s="36"/>
      <c r="AR1233" s="36"/>
      <c r="AS1233" s="36"/>
      <c r="AT1233" s="36"/>
      <c r="AU1233" s="36"/>
      <c r="AV1233" s="36"/>
      <c r="AW1233" s="36"/>
      <c r="AX1233" s="36"/>
      <c r="AY1233" s="36"/>
      <c r="AZ1233" s="40"/>
      <c r="BA1233" s="40"/>
      <c r="BB1233" s="40"/>
      <c r="BC1233" s="40"/>
      <c r="BD1233" s="40"/>
      <c r="BE1233" s="40"/>
      <c r="BF1233" s="36"/>
      <c r="BG1233" s="36"/>
      <c r="BH1233" s="36"/>
      <c r="BJ1233" s="41"/>
      <c r="BK1233" s="41"/>
      <c r="BL1233" s="35"/>
      <c r="BM1233" s="35"/>
      <c r="BN1233" s="35"/>
      <c r="BO1233" s="35"/>
      <c r="BP1233" s="35"/>
      <c r="BQ1233" s="35"/>
      <c r="BR1233" s="35"/>
      <c r="BS1233" s="34"/>
      <c r="BT1233" s="35"/>
      <c r="BU1233" s="35"/>
      <c r="BV1233" s="35"/>
      <c r="BW1233" s="35"/>
      <c r="BX1233" s="37"/>
      <c r="BY1233" s="40"/>
      <c r="CA1233" s="38"/>
      <c r="CB1233" s="38"/>
      <c r="CC1233" s="36"/>
      <c r="CD1233" s="36"/>
      <c r="CE1233" s="35"/>
      <c r="CF1233" s="36"/>
      <c r="CG1233" s="42"/>
      <c r="CH1233" s="35"/>
      <c r="CI1233" s="42"/>
      <c r="CJ1233" s="42"/>
      <c r="CK1233" s="43"/>
      <c r="CM1233" s="39"/>
      <c r="CN1233" s="35"/>
      <c r="CO1233" s="42"/>
    </row>
    <row r="1234" spans="1:93" ht="11.25" customHeight="1">
      <c r="A1234" s="33"/>
      <c r="B1234" s="34"/>
      <c r="F1234" s="34"/>
      <c r="H1234" s="34"/>
      <c r="I1234" s="34"/>
      <c r="J1234" s="35"/>
      <c r="K1234" s="35"/>
      <c r="L1234" s="34"/>
      <c r="M1234" s="34"/>
      <c r="N1234" s="35"/>
      <c r="O1234" s="35"/>
      <c r="P1234" s="35"/>
      <c r="Q1234" s="34"/>
      <c r="R1234" s="34"/>
      <c r="U1234" s="36"/>
      <c r="V1234" s="38"/>
      <c r="W1234" s="36"/>
      <c r="X1234" s="35"/>
      <c r="Y1234" s="34"/>
      <c r="Z1234" s="35"/>
      <c r="AA1234" s="34"/>
      <c r="AB1234" s="34"/>
      <c r="AC1234" s="34"/>
      <c r="AD1234" s="34"/>
      <c r="AE1234" s="39"/>
      <c r="AF1234" s="39"/>
      <c r="AG1234" s="39"/>
      <c r="AH1234" s="35"/>
      <c r="AI1234" s="35"/>
      <c r="AJ1234" s="35"/>
      <c r="AK1234" s="35"/>
      <c r="AL1234" s="35"/>
      <c r="AM1234" s="35"/>
      <c r="AN1234" s="38"/>
      <c r="AO1234" s="38"/>
      <c r="AP1234" s="38"/>
      <c r="AQ1234" s="36"/>
      <c r="AR1234" s="36"/>
      <c r="AS1234" s="36"/>
      <c r="AT1234" s="36"/>
      <c r="AU1234" s="36"/>
      <c r="AV1234" s="36"/>
      <c r="AW1234" s="36"/>
      <c r="AX1234" s="36"/>
      <c r="AY1234" s="36"/>
      <c r="AZ1234" s="40"/>
      <c r="BA1234" s="40"/>
      <c r="BB1234" s="40"/>
      <c r="BC1234" s="40"/>
      <c r="BD1234" s="40"/>
      <c r="BE1234" s="40"/>
      <c r="BF1234" s="36"/>
      <c r="BG1234" s="36"/>
      <c r="BH1234" s="36"/>
      <c r="BJ1234" s="41"/>
      <c r="BK1234" s="41"/>
      <c r="BL1234" s="35"/>
      <c r="BM1234" s="35"/>
      <c r="BN1234" s="35"/>
      <c r="BO1234" s="35"/>
      <c r="BP1234" s="35"/>
      <c r="BQ1234" s="35"/>
      <c r="BR1234" s="35"/>
      <c r="BS1234" s="34"/>
      <c r="BT1234" s="35"/>
      <c r="BU1234" s="35"/>
      <c r="BV1234" s="35"/>
      <c r="BW1234" s="35"/>
      <c r="BX1234" s="37"/>
      <c r="BY1234" s="40"/>
      <c r="CA1234" s="38"/>
      <c r="CB1234" s="38"/>
      <c r="CC1234" s="36"/>
      <c r="CD1234" s="36"/>
      <c r="CE1234" s="35"/>
      <c r="CF1234" s="36"/>
      <c r="CG1234" s="42"/>
      <c r="CH1234" s="35"/>
      <c r="CI1234" s="42"/>
      <c r="CJ1234" s="42"/>
      <c r="CK1234" s="43"/>
      <c r="CM1234" s="39"/>
      <c r="CN1234" s="35"/>
      <c r="CO1234" s="42"/>
    </row>
    <row r="1235" spans="1:93" ht="11.25" customHeight="1">
      <c r="A1235" s="33"/>
      <c r="B1235" s="34"/>
      <c r="F1235" s="34"/>
      <c r="H1235" s="34"/>
      <c r="I1235" s="34"/>
      <c r="J1235" s="35"/>
      <c r="K1235" s="35"/>
      <c r="L1235" s="34"/>
      <c r="M1235" s="34"/>
      <c r="N1235" s="35"/>
      <c r="O1235" s="35"/>
      <c r="P1235" s="35"/>
      <c r="Q1235" s="34"/>
      <c r="R1235" s="34"/>
      <c r="U1235" s="36"/>
      <c r="V1235" s="38"/>
      <c r="W1235" s="36"/>
      <c r="X1235" s="35"/>
      <c r="Y1235" s="34"/>
      <c r="Z1235" s="35"/>
      <c r="AA1235" s="34"/>
      <c r="AB1235" s="34"/>
      <c r="AC1235" s="34"/>
      <c r="AD1235" s="34"/>
      <c r="AE1235" s="39"/>
      <c r="AF1235" s="39"/>
      <c r="AG1235" s="39"/>
      <c r="AH1235" s="35"/>
      <c r="AI1235" s="35"/>
      <c r="AJ1235" s="35"/>
      <c r="AK1235" s="35"/>
      <c r="AL1235" s="35"/>
      <c r="AM1235" s="35"/>
      <c r="AN1235" s="38"/>
      <c r="AO1235" s="38"/>
      <c r="AP1235" s="38"/>
      <c r="AQ1235" s="36"/>
      <c r="AR1235" s="36"/>
      <c r="AS1235" s="36"/>
      <c r="AT1235" s="36"/>
      <c r="AU1235" s="36"/>
      <c r="AV1235" s="36"/>
      <c r="AW1235" s="36"/>
      <c r="AX1235" s="36"/>
      <c r="AY1235" s="36"/>
      <c r="AZ1235" s="40"/>
      <c r="BA1235" s="40"/>
      <c r="BB1235" s="40"/>
      <c r="BC1235" s="40"/>
      <c r="BD1235" s="40"/>
      <c r="BE1235" s="40"/>
      <c r="BF1235" s="36"/>
      <c r="BG1235" s="36"/>
      <c r="BH1235" s="36"/>
      <c r="BJ1235" s="41"/>
      <c r="BK1235" s="41"/>
      <c r="BL1235" s="35"/>
      <c r="BM1235" s="35"/>
      <c r="BN1235" s="35"/>
      <c r="BO1235" s="35"/>
      <c r="BP1235" s="35"/>
      <c r="BQ1235" s="35"/>
      <c r="BR1235" s="35"/>
      <c r="BS1235" s="34"/>
      <c r="BT1235" s="35"/>
      <c r="BU1235" s="35"/>
      <c r="BV1235" s="35"/>
      <c r="BW1235" s="35"/>
      <c r="BX1235" s="37"/>
      <c r="BY1235" s="40"/>
      <c r="CA1235" s="38"/>
      <c r="CB1235" s="38"/>
      <c r="CC1235" s="36"/>
      <c r="CD1235" s="36"/>
      <c r="CE1235" s="35"/>
      <c r="CF1235" s="36"/>
      <c r="CG1235" s="42"/>
      <c r="CH1235" s="35"/>
      <c r="CI1235" s="42"/>
      <c r="CJ1235" s="42"/>
      <c r="CK1235" s="43"/>
      <c r="CM1235" s="39"/>
      <c r="CN1235" s="35"/>
      <c r="CO1235" s="42"/>
    </row>
    <row r="1236" spans="1:93" ht="11.25" customHeight="1">
      <c r="A1236" s="33"/>
      <c r="B1236" s="34"/>
      <c r="F1236" s="34"/>
      <c r="H1236" s="34"/>
      <c r="I1236" s="34"/>
      <c r="J1236" s="35"/>
      <c r="K1236" s="35"/>
      <c r="L1236" s="34"/>
      <c r="M1236" s="34"/>
      <c r="N1236" s="35"/>
      <c r="O1236" s="35"/>
      <c r="P1236" s="35"/>
      <c r="Q1236" s="34"/>
      <c r="R1236" s="34"/>
      <c r="U1236" s="36"/>
      <c r="V1236" s="38"/>
      <c r="W1236" s="36"/>
      <c r="X1236" s="35"/>
      <c r="Y1236" s="34"/>
      <c r="Z1236" s="35"/>
      <c r="AA1236" s="34"/>
      <c r="AB1236" s="34"/>
      <c r="AC1236" s="34"/>
      <c r="AD1236" s="34"/>
      <c r="AE1236" s="39"/>
      <c r="AF1236" s="39"/>
      <c r="AG1236" s="39"/>
      <c r="AH1236" s="35"/>
      <c r="AI1236" s="35"/>
      <c r="AJ1236" s="35"/>
      <c r="AK1236" s="35"/>
      <c r="AL1236" s="35"/>
      <c r="AM1236" s="35"/>
      <c r="AN1236" s="38"/>
      <c r="AO1236" s="38"/>
      <c r="AP1236" s="38"/>
      <c r="AQ1236" s="36"/>
      <c r="AR1236" s="36"/>
      <c r="AS1236" s="36"/>
      <c r="AT1236" s="36"/>
      <c r="AU1236" s="36"/>
      <c r="AV1236" s="36"/>
      <c r="AW1236" s="36"/>
      <c r="AX1236" s="36"/>
      <c r="AY1236" s="36"/>
      <c r="AZ1236" s="40"/>
      <c r="BA1236" s="40"/>
      <c r="BB1236" s="40"/>
      <c r="BC1236" s="40"/>
      <c r="BD1236" s="40"/>
      <c r="BE1236" s="40"/>
      <c r="BF1236" s="36"/>
      <c r="BG1236" s="36"/>
      <c r="BH1236" s="36"/>
      <c r="BJ1236" s="41"/>
      <c r="BK1236" s="41"/>
      <c r="BL1236" s="35"/>
      <c r="BM1236" s="35"/>
      <c r="BN1236" s="35"/>
      <c r="BO1236" s="35"/>
      <c r="BP1236" s="35"/>
      <c r="BQ1236" s="35"/>
      <c r="BR1236" s="35"/>
      <c r="BS1236" s="34"/>
      <c r="BT1236" s="35"/>
      <c r="BU1236" s="35"/>
      <c r="BV1236" s="35"/>
      <c r="BW1236" s="35"/>
      <c r="BX1236" s="37"/>
      <c r="BY1236" s="40"/>
      <c r="CA1236" s="38"/>
      <c r="CB1236" s="38"/>
      <c r="CC1236" s="36"/>
      <c r="CD1236" s="36"/>
      <c r="CE1236" s="35"/>
      <c r="CF1236" s="36"/>
      <c r="CG1236" s="42"/>
      <c r="CH1236" s="35"/>
      <c r="CI1236" s="42"/>
      <c r="CJ1236" s="42"/>
      <c r="CK1236" s="43"/>
      <c r="CM1236" s="39"/>
      <c r="CN1236" s="35"/>
      <c r="CO1236" s="42"/>
    </row>
    <row r="1237" spans="1:93" ht="11.25" customHeight="1">
      <c r="A1237" s="33"/>
      <c r="B1237" s="34"/>
      <c r="F1237" s="34"/>
      <c r="H1237" s="34"/>
      <c r="I1237" s="34"/>
      <c r="J1237" s="35"/>
      <c r="K1237" s="35"/>
      <c r="L1237" s="34"/>
      <c r="M1237" s="34"/>
      <c r="N1237" s="35"/>
      <c r="O1237" s="35"/>
      <c r="P1237" s="35"/>
      <c r="Q1237" s="34"/>
      <c r="R1237" s="34"/>
      <c r="U1237" s="36"/>
      <c r="V1237" s="38"/>
      <c r="W1237" s="36"/>
      <c r="X1237" s="35"/>
      <c r="Y1237" s="34"/>
      <c r="Z1237" s="35"/>
      <c r="AA1237" s="34"/>
      <c r="AB1237" s="34"/>
      <c r="AC1237" s="34"/>
      <c r="AD1237" s="34"/>
      <c r="AE1237" s="39"/>
      <c r="AF1237" s="39"/>
      <c r="AG1237" s="39"/>
      <c r="AH1237" s="35"/>
      <c r="AI1237" s="35"/>
      <c r="AJ1237" s="35"/>
      <c r="AK1237" s="35"/>
      <c r="AL1237" s="35"/>
      <c r="AM1237" s="35"/>
      <c r="AN1237" s="38"/>
      <c r="AO1237" s="38"/>
      <c r="AP1237" s="38"/>
      <c r="AQ1237" s="36"/>
      <c r="AR1237" s="36"/>
      <c r="AS1237" s="36"/>
      <c r="AT1237" s="36"/>
      <c r="AU1237" s="36"/>
      <c r="AV1237" s="36"/>
      <c r="AW1237" s="36"/>
      <c r="AX1237" s="36"/>
      <c r="AY1237" s="36"/>
      <c r="AZ1237" s="40"/>
      <c r="BA1237" s="40"/>
      <c r="BB1237" s="40"/>
      <c r="BC1237" s="40"/>
      <c r="BD1237" s="40"/>
      <c r="BE1237" s="40"/>
      <c r="BF1237" s="36"/>
      <c r="BG1237" s="36"/>
      <c r="BH1237" s="36"/>
      <c r="BJ1237" s="41"/>
      <c r="BK1237" s="41"/>
      <c r="BL1237" s="35"/>
      <c r="BM1237" s="35"/>
      <c r="BN1237" s="35"/>
      <c r="BO1237" s="35"/>
      <c r="BP1237" s="35"/>
      <c r="BQ1237" s="35"/>
      <c r="BR1237" s="35"/>
      <c r="BS1237" s="34"/>
      <c r="BT1237" s="35"/>
      <c r="BU1237" s="35"/>
      <c r="BV1237" s="35"/>
      <c r="BW1237" s="35"/>
      <c r="BX1237" s="37"/>
      <c r="BY1237" s="40"/>
      <c r="CA1237" s="38"/>
      <c r="CB1237" s="38"/>
      <c r="CC1237" s="36"/>
      <c r="CD1237" s="36"/>
      <c r="CE1237" s="35"/>
      <c r="CF1237" s="36"/>
      <c r="CG1237" s="42"/>
      <c r="CH1237" s="35"/>
      <c r="CI1237" s="42"/>
      <c r="CJ1237" s="42"/>
      <c r="CK1237" s="43"/>
      <c r="CM1237" s="39"/>
      <c r="CN1237" s="35"/>
      <c r="CO1237" s="42"/>
    </row>
    <row r="1238" spans="1:93" ht="11.25" customHeight="1">
      <c r="A1238" s="33"/>
      <c r="B1238" s="34"/>
      <c r="F1238" s="34"/>
      <c r="H1238" s="34"/>
      <c r="I1238" s="34"/>
      <c r="J1238" s="35"/>
      <c r="K1238" s="35"/>
      <c r="L1238" s="34"/>
      <c r="M1238" s="34"/>
      <c r="N1238" s="35"/>
      <c r="O1238" s="35"/>
      <c r="P1238" s="35"/>
      <c r="Q1238" s="34"/>
      <c r="R1238" s="34"/>
      <c r="U1238" s="36"/>
      <c r="V1238" s="38"/>
      <c r="W1238" s="36"/>
      <c r="X1238" s="35"/>
      <c r="Y1238" s="34"/>
      <c r="Z1238" s="35"/>
      <c r="AA1238" s="34"/>
      <c r="AB1238" s="34"/>
      <c r="AC1238" s="34"/>
      <c r="AD1238" s="34"/>
      <c r="AE1238" s="39"/>
      <c r="AF1238" s="39"/>
      <c r="AG1238" s="39"/>
      <c r="AH1238" s="35"/>
      <c r="AI1238" s="35"/>
      <c r="AJ1238" s="35"/>
      <c r="AK1238" s="35"/>
      <c r="AL1238" s="35"/>
      <c r="AM1238" s="35"/>
      <c r="AN1238" s="38"/>
      <c r="AO1238" s="38"/>
      <c r="AP1238" s="38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40"/>
      <c r="BA1238" s="40"/>
      <c r="BB1238" s="40"/>
      <c r="BC1238" s="40"/>
      <c r="BD1238" s="40"/>
      <c r="BE1238" s="40"/>
      <c r="BF1238" s="36"/>
      <c r="BG1238" s="36"/>
      <c r="BH1238" s="36"/>
      <c r="BJ1238" s="41"/>
      <c r="BK1238" s="41"/>
      <c r="BL1238" s="35"/>
      <c r="BM1238" s="35"/>
      <c r="BN1238" s="35"/>
      <c r="BO1238" s="35"/>
      <c r="BP1238" s="35"/>
      <c r="BQ1238" s="35"/>
      <c r="BR1238" s="35"/>
      <c r="BS1238" s="34"/>
      <c r="BT1238" s="35"/>
      <c r="BU1238" s="35"/>
      <c r="BV1238" s="35"/>
      <c r="BW1238" s="35"/>
      <c r="BX1238" s="37"/>
      <c r="BY1238" s="40"/>
      <c r="CA1238" s="38"/>
      <c r="CB1238" s="38"/>
      <c r="CC1238" s="36"/>
      <c r="CD1238" s="36"/>
      <c r="CE1238" s="35"/>
      <c r="CF1238" s="36"/>
      <c r="CG1238" s="42"/>
      <c r="CH1238" s="35"/>
      <c r="CI1238" s="42"/>
      <c r="CJ1238" s="42"/>
      <c r="CK1238" s="43"/>
      <c r="CM1238" s="39"/>
      <c r="CN1238" s="35"/>
      <c r="CO1238" s="42"/>
    </row>
    <row r="1239" spans="1:93" ht="11.25" customHeight="1">
      <c r="A1239" s="33"/>
      <c r="B1239" s="34"/>
      <c r="F1239" s="34"/>
      <c r="H1239" s="34"/>
      <c r="I1239" s="34"/>
      <c r="J1239" s="35"/>
      <c r="K1239" s="35"/>
      <c r="L1239" s="34"/>
      <c r="M1239" s="34"/>
      <c r="N1239" s="35"/>
      <c r="O1239" s="35"/>
      <c r="P1239" s="35"/>
      <c r="Q1239" s="34"/>
      <c r="R1239" s="34"/>
      <c r="U1239" s="36"/>
      <c r="V1239" s="38"/>
      <c r="W1239" s="36"/>
      <c r="X1239" s="35"/>
      <c r="Y1239" s="34"/>
      <c r="Z1239" s="35"/>
      <c r="AA1239" s="34"/>
      <c r="AB1239" s="34"/>
      <c r="AC1239" s="34"/>
      <c r="AD1239" s="34"/>
      <c r="AE1239" s="39"/>
      <c r="AF1239" s="39"/>
      <c r="AG1239" s="39"/>
      <c r="AH1239" s="35"/>
      <c r="AI1239" s="35"/>
      <c r="AJ1239" s="35"/>
      <c r="AK1239" s="35"/>
      <c r="AL1239" s="35"/>
      <c r="AM1239" s="35"/>
      <c r="AN1239" s="38"/>
      <c r="AO1239" s="38"/>
      <c r="AP1239" s="38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40"/>
      <c r="BA1239" s="40"/>
      <c r="BB1239" s="40"/>
      <c r="BC1239" s="40"/>
      <c r="BD1239" s="40"/>
      <c r="BE1239" s="40"/>
      <c r="BF1239" s="36"/>
      <c r="BG1239" s="36"/>
      <c r="BH1239" s="36"/>
      <c r="BJ1239" s="41"/>
      <c r="BK1239" s="41"/>
      <c r="BL1239" s="35"/>
      <c r="BM1239" s="35"/>
      <c r="BN1239" s="35"/>
      <c r="BO1239" s="35"/>
      <c r="BP1239" s="35"/>
      <c r="BQ1239" s="35"/>
      <c r="BR1239" s="35"/>
      <c r="BS1239" s="34"/>
      <c r="BT1239" s="35"/>
      <c r="BU1239" s="35"/>
      <c r="BV1239" s="35"/>
      <c r="BW1239" s="35"/>
      <c r="BX1239" s="37"/>
      <c r="BY1239" s="40"/>
      <c r="CA1239" s="38"/>
      <c r="CB1239" s="38"/>
      <c r="CC1239" s="36"/>
      <c r="CD1239" s="36"/>
      <c r="CE1239" s="35"/>
      <c r="CF1239" s="36"/>
      <c r="CG1239" s="42"/>
      <c r="CH1239" s="35"/>
      <c r="CI1239" s="42"/>
      <c r="CJ1239" s="42"/>
      <c r="CK1239" s="43"/>
      <c r="CM1239" s="39"/>
      <c r="CN1239" s="35"/>
      <c r="CO1239" s="42"/>
    </row>
    <row r="1240" spans="1:93" ht="11.25" customHeight="1">
      <c r="A1240" s="33"/>
      <c r="B1240" s="34"/>
      <c r="F1240" s="34"/>
      <c r="H1240" s="34"/>
      <c r="I1240" s="34"/>
      <c r="J1240" s="35"/>
      <c r="K1240" s="35"/>
      <c r="L1240" s="34"/>
      <c r="M1240" s="34"/>
      <c r="N1240" s="35"/>
      <c r="O1240" s="35"/>
      <c r="P1240" s="35"/>
      <c r="Q1240" s="34"/>
      <c r="R1240" s="34"/>
      <c r="U1240" s="36"/>
      <c r="V1240" s="38"/>
      <c r="W1240" s="36"/>
      <c r="X1240" s="35"/>
      <c r="Y1240" s="34"/>
      <c r="Z1240" s="35"/>
      <c r="AA1240" s="34"/>
      <c r="AB1240" s="34"/>
      <c r="AC1240" s="34"/>
      <c r="AD1240" s="34"/>
      <c r="AE1240" s="39"/>
      <c r="AF1240" s="39"/>
      <c r="AG1240" s="39"/>
      <c r="AH1240" s="35"/>
      <c r="AI1240" s="35"/>
      <c r="AJ1240" s="35"/>
      <c r="AK1240" s="35"/>
      <c r="AL1240" s="35"/>
      <c r="AM1240" s="35"/>
      <c r="AN1240" s="38"/>
      <c r="AO1240" s="38"/>
      <c r="AP1240" s="38"/>
      <c r="AQ1240" s="36"/>
      <c r="AR1240" s="36"/>
      <c r="AS1240" s="36"/>
      <c r="AT1240" s="36"/>
      <c r="AU1240" s="36"/>
      <c r="AV1240" s="36"/>
      <c r="AW1240" s="36"/>
      <c r="AX1240" s="36"/>
      <c r="AY1240" s="36"/>
      <c r="AZ1240" s="40"/>
      <c r="BA1240" s="40"/>
      <c r="BB1240" s="40"/>
      <c r="BC1240" s="40"/>
      <c r="BD1240" s="40"/>
      <c r="BE1240" s="40"/>
      <c r="BF1240" s="36"/>
      <c r="BG1240" s="36"/>
      <c r="BH1240" s="36"/>
      <c r="BJ1240" s="41"/>
      <c r="BK1240" s="41"/>
      <c r="BL1240" s="35"/>
      <c r="BM1240" s="35"/>
      <c r="BN1240" s="35"/>
      <c r="BO1240" s="35"/>
      <c r="BP1240" s="35"/>
      <c r="BQ1240" s="35"/>
      <c r="BR1240" s="35"/>
      <c r="BS1240" s="34"/>
      <c r="BT1240" s="35"/>
      <c r="BU1240" s="35"/>
      <c r="BV1240" s="35"/>
      <c r="BW1240" s="35"/>
      <c r="BX1240" s="37"/>
      <c r="BY1240" s="40"/>
      <c r="CA1240" s="38"/>
      <c r="CB1240" s="38"/>
      <c r="CC1240" s="36"/>
      <c r="CD1240" s="36"/>
      <c r="CE1240" s="35"/>
      <c r="CF1240" s="36"/>
      <c r="CG1240" s="42"/>
      <c r="CH1240" s="35"/>
      <c r="CI1240" s="42"/>
      <c r="CJ1240" s="42"/>
      <c r="CK1240" s="43"/>
      <c r="CM1240" s="39"/>
      <c r="CN1240" s="35"/>
      <c r="CO1240" s="42"/>
    </row>
    <row r="1241" spans="1:93" ht="11.25" customHeight="1">
      <c r="A1241" s="33"/>
      <c r="B1241" s="34"/>
      <c r="F1241" s="34"/>
      <c r="H1241" s="34"/>
      <c r="I1241" s="34"/>
      <c r="J1241" s="35"/>
      <c r="K1241" s="35"/>
      <c r="L1241" s="34"/>
      <c r="M1241" s="34"/>
      <c r="N1241" s="35"/>
      <c r="O1241" s="35"/>
      <c r="P1241" s="35"/>
      <c r="Q1241" s="34"/>
      <c r="R1241" s="34"/>
      <c r="U1241" s="36"/>
      <c r="V1241" s="38"/>
      <c r="W1241" s="36"/>
      <c r="X1241" s="35"/>
      <c r="Y1241" s="34"/>
      <c r="Z1241" s="35"/>
      <c r="AA1241" s="34"/>
      <c r="AB1241" s="34"/>
      <c r="AC1241" s="34"/>
      <c r="AD1241" s="34"/>
      <c r="AE1241" s="39"/>
      <c r="AF1241" s="39"/>
      <c r="AG1241" s="39"/>
      <c r="AH1241" s="35"/>
      <c r="AI1241" s="35"/>
      <c r="AJ1241" s="35"/>
      <c r="AK1241" s="35"/>
      <c r="AL1241" s="35"/>
      <c r="AM1241" s="35"/>
      <c r="AN1241" s="38"/>
      <c r="AO1241" s="38"/>
      <c r="AP1241" s="38"/>
      <c r="AQ1241" s="36"/>
      <c r="AR1241" s="36"/>
      <c r="AS1241" s="36"/>
      <c r="AT1241" s="36"/>
      <c r="AU1241" s="36"/>
      <c r="AV1241" s="36"/>
      <c r="AW1241" s="36"/>
      <c r="AX1241" s="36"/>
      <c r="AY1241" s="36"/>
      <c r="AZ1241" s="40"/>
      <c r="BA1241" s="40"/>
      <c r="BB1241" s="40"/>
      <c r="BC1241" s="40"/>
      <c r="BD1241" s="40"/>
      <c r="BE1241" s="40"/>
      <c r="BF1241" s="36"/>
      <c r="BG1241" s="36"/>
      <c r="BH1241" s="36"/>
      <c r="BJ1241" s="41"/>
      <c r="BK1241" s="41"/>
      <c r="BL1241" s="35"/>
      <c r="BM1241" s="35"/>
      <c r="BN1241" s="35"/>
      <c r="BO1241" s="35"/>
      <c r="BP1241" s="35"/>
      <c r="BQ1241" s="35"/>
      <c r="BR1241" s="35"/>
      <c r="BS1241" s="34"/>
      <c r="BT1241" s="35"/>
      <c r="BU1241" s="35"/>
      <c r="BV1241" s="35"/>
      <c r="BW1241" s="35"/>
      <c r="BX1241" s="37"/>
      <c r="BY1241" s="40"/>
      <c r="CA1241" s="38"/>
      <c r="CB1241" s="38"/>
      <c r="CC1241" s="36"/>
      <c r="CD1241" s="36"/>
      <c r="CE1241" s="35"/>
      <c r="CF1241" s="36"/>
      <c r="CG1241" s="42"/>
      <c r="CH1241" s="35"/>
      <c r="CI1241" s="42"/>
      <c r="CJ1241" s="42"/>
      <c r="CK1241" s="43"/>
      <c r="CM1241" s="39"/>
      <c r="CN1241" s="35"/>
      <c r="CO1241" s="42"/>
    </row>
    <row r="1242" spans="1:93" ht="11.25" customHeight="1">
      <c r="A1242" s="33"/>
      <c r="B1242" s="34"/>
      <c r="F1242" s="34"/>
      <c r="H1242" s="34"/>
      <c r="I1242" s="34"/>
      <c r="J1242" s="35"/>
      <c r="K1242" s="35"/>
      <c r="L1242" s="34"/>
      <c r="M1242" s="34"/>
      <c r="N1242" s="35"/>
      <c r="O1242" s="35"/>
      <c r="P1242" s="35"/>
      <c r="Q1242" s="34"/>
      <c r="R1242" s="34"/>
      <c r="U1242" s="36"/>
      <c r="V1242" s="38"/>
      <c r="W1242" s="36"/>
      <c r="X1242" s="35"/>
      <c r="Y1242" s="34"/>
      <c r="Z1242" s="35"/>
      <c r="AA1242" s="34"/>
      <c r="AB1242" s="34"/>
      <c r="AC1242" s="34"/>
      <c r="AD1242" s="34"/>
      <c r="AE1242" s="39"/>
      <c r="AF1242" s="39"/>
      <c r="AG1242" s="39"/>
      <c r="AH1242" s="35"/>
      <c r="AI1242" s="35"/>
      <c r="AJ1242" s="35"/>
      <c r="AK1242" s="35"/>
      <c r="AL1242" s="35"/>
      <c r="AM1242" s="35"/>
      <c r="AN1242" s="38"/>
      <c r="AO1242" s="38"/>
      <c r="AP1242" s="38"/>
      <c r="AQ1242" s="36"/>
      <c r="AR1242" s="36"/>
      <c r="AS1242" s="36"/>
      <c r="AT1242" s="36"/>
      <c r="AU1242" s="36"/>
      <c r="AV1242" s="36"/>
      <c r="AW1242" s="36"/>
      <c r="AX1242" s="36"/>
      <c r="AY1242" s="36"/>
      <c r="AZ1242" s="40"/>
      <c r="BA1242" s="40"/>
      <c r="BB1242" s="40"/>
      <c r="BC1242" s="40"/>
      <c r="BD1242" s="40"/>
      <c r="BE1242" s="40"/>
      <c r="BF1242" s="36"/>
      <c r="BG1242" s="36"/>
      <c r="BH1242" s="36"/>
      <c r="BJ1242" s="41"/>
      <c r="BK1242" s="41"/>
      <c r="BL1242" s="35"/>
      <c r="BM1242" s="35"/>
      <c r="BN1242" s="35"/>
      <c r="BO1242" s="35"/>
      <c r="BP1242" s="35"/>
      <c r="BQ1242" s="35"/>
      <c r="BR1242" s="35"/>
      <c r="BS1242" s="34"/>
      <c r="BT1242" s="35"/>
      <c r="BU1242" s="35"/>
      <c r="BV1242" s="35"/>
      <c r="BW1242" s="35"/>
      <c r="BX1242" s="37"/>
      <c r="BY1242" s="40"/>
      <c r="CA1242" s="38"/>
      <c r="CB1242" s="38"/>
      <c r="CC1242" s="36"/>
      <c r="CD1242" s="36"/>
      <c r="CE1242" s="35"/>
      <c r="CF1242" s="36"/>
      <c r="CG1242" s="42"/>
      <c r="CH1242" s="35"/>
      <c r="CI1242" s="42"/>
      <c r="CJ1242" s="42"/>
      <c r="CK1242" s="43"/>
      <c r="CM1242" s="39"/>
      <c r="CN1242" s="35"/>
      <c r="CO1242" s="42"/>
    </row>
    <row r="1243" spans="1:93" ht="11.25" customHeight="1">
      <c r="A1243" s="33"/>
      <c r="B1243" s="34"/>
      <c r="F1243" s="34"/>
      <c r="H1243" s="34"/>
      <c r="I1243" s="34"/>
      <c r="J1243" s="35"/>
      <c r="K1243" s="35"/>
      <c r="L1243" s="34"/>
      <c r="M1243" s="34"/>
      <c r="N1243" s="35"/>
      <c r="O1243" s="35"/>
      <c r="P1243" s="35"/>
      <c r="Q1243" s="34"/>
      <c r="R1243" s="34"/>
      <c r="U1243" s="36"/>
      <c r="V1243" s="38"/>
      <c r="W1243" s="36"/>
      <c r="X1243" s="35"/>
      <c r="Y1243" s="34"/>
      <c r="Z1243" s="35"/>
      <c r="AA1243" s="34"/>
      <c r="AB1243" s="34"/>
      <c r="AC1243" s="34"/>
      <c r="AD1243" s="34"/>
      <c r="AE1243" s="39"/>
      <c r="AF1243" s="39"/>
      <c r="AG1243" s="39"/>
      <c r="AH1243" s="35"/>
      <c r="AI1243" s="35"/>
      <c r="AJ1243" s="35"/>
      <c r="AK1243" s="35"/>
      <c r="AL1243" s="35"/>
      <c r="AM1243" s="35"/>
      <c r="AN1243" s="38"/>
      <c r="AO1243" s="38"/>
      <c r="AP1243" s="38"/>
      <c r="AQ1243" s="36"/>
      <c r="AR1243" s="36"/>
      <c r="AS1243" s="36"/>
      <c r="AT1243" s="36"/>
      <c r="AU1243" s="36"/>
      <c r="AV1243" s="36"/>
      <c r="AW1243" s="36"/>
      <c r="AX1243" s="36"/>
      <c r="AY1243" s="36"/>
      <c r="AZ1243" s="40"/>
      <c r="BA1243" s="40"/>
      <c r="BB1243" s="40"/>
      <c r="BC1243" s="40"/>
      <c r="BD1243" s="40"/>
      <c r="BE1243" s="40"/>
      <c r="BF1243" s="36"/>
      <c r="BG1243" s="36"/>
      <c r="BH1243" s="36"/>
      <c r="BJ1243" s="41"/>
      <c r="BK1243" s="41"/>
      <c r="BL1243" s="35"/>
      <c r="BM1243" s="35"/>
      <c r="BN1243" s="35"/>
      <c r="BO1243" s="35"/>
      <c r="BP1243" s="35"/>
      <c r="BQ1243" s="35"/>
      <c r="BR1243" s="35"/>
      <c r="BS1243" s="34"/>
      <c r="BT1243" s="35"/>
      <c r="BU1243" s="35"/>
      <c r="BV1243" s="35"/>
      <c r="BW1243" s="35"/>
      <c r="BX1243" s="37"/>
      <c r="BY1243" s="40"/>
      <c r="CA1243" s="38"/>
      <c r="CB1243" s="38"/>
      <c r="CC1243" s="36"/>
      <c r="CD1243" s="36"/>
      <c r="CE1243" s="35"/>
      <c r="CF1243" s="36"/>
      <c r="CG1243" s="42"/>
      <c r="CH1243" s="35"/>
      <c r="CI1243" s="42"/>
      <c r="CJ1243" s="42"/>
      <c r="CK1243" s="43"/>
      <c r="CM1243" s="39"/>
      <c r="CN1243" s="35"/>
      <c r="CO1243" s="42"/>
    </row>
    <row r="1244" spans="1:93" ht="11.25" customHeight="1">
      <c r="A1244" s="33"/>
      <c r="B1244" s="34"/>
      <c r="F1244" s="34"/>
      <c r="H1244" s="34"/>
      <c r="I1244" s="34"/>
      <c r="J1244" s="35"/>
      <c r="K1244" s="35"/>
      <c r="L1244" s="34"/>
      <c r="M1244" s="34"/>
      <c r="N1244" s="35"/>
      <c r="O1244" s="35"/>
      <c r="P1244" s="35"/>
      <c r="Q1244" s="34"/>
      <c r="R1244" s="34"/>
      <c r="U1244" s="36"/>
      <c r="V1244" s="38"/>
      <c r="W1244" s="36"/>
      <c r="X1244" s="35"/>
      <c r="Y1244" s="34"/>
      <c r="Z1244" s="35"/>
      <c r="AA1244" s="34"/>
      <c r="AB1244" s="34"/>
      <c r="AC1244" s="34"/>
      <c r="AD1244" s="34"/>
      <c r="AE1244" s="39"/>
      <c r="AF1244" s="39"/>
      <c r="AG1244" s="39"/>
      <c r="AH1244" s="35"/>
      <c r="AI1244" s="35"/>
      <c r="AJ1244" s="35"/>
      <c r="AK1244" s="35"/>
      <c r="AL1244" s="35"/>
      <c r="AM1244" s="35"/>
      <c r="AN1244" s="38"/>
      <c r="AO1244" s="38"/>
      <c r="AP1244" s="38"/>
      <c r="AQ1244" s="36"/>
      <c r="AR1244" s="36"/>
      <c r="AS1244" s="36"/>
      <c r="AT1244" s="36"/>
      <c r="AU1244" s="36"/>
      <c r="AV1244" s="36"/>
      <c r="AW1244" s="36"/>
      <c r="AX1244" s="36"/>
      <c r="AY1244" s="36"/>
      <c r="AZ1244" s="40"/>
      <c r="BA1244" s="40"/>
      <c r="BB1244" s="40"/>
      <c r="BC1244" s="40"/>
      <c r="BD1244" s="40"/>
      <c r="BE1244" s="40"/>
      <c r="BF1244" s="36"/>
      <c r="BG1244" s="36"/>
      <c r="BH1244" s="36"/>
      <c r="BJ1244" s="41"/>
      <c r="BK1244" s="41"/>
      <c r="BL1244" s="35"/>
      <c r="BM1244" s="35"/>
      <c r="BN1244" s="35"/>
      <c r="BO1244" s="35"/>
      <c r="BP1244" s="35"/>
      <c r="BQ1244" s="35"/>
      <c r="BR1244" s="35"/>
      <c r="BS1244" s="34"/>
      <c r="BT1244" s="35"/>
      <c r="BU1244" s="35"/>
      <c r="BV1244" s="35"/>
      <c r="BW1244" s="35"/>
      <c r="BX1244" s="37"/>
      <c r="BY1244" s="40"/>
      <c r="CA1244" s="38"/>
      <c r="CB1244" s="38"/>
      <c r="CC1244" s="36"/>
      <c r="CD1244" s="36"/>
      <c r="CE1244" s="35"/>
      <c r="CF1244" s="36"/>
      <c r="CG1244" s="42"/>
      <c r="CH1244" s="35"/>
      <c r="CI1244" s="42"/>
      <c r="CJ1244" s="42"/>
      <c r="CK1244" s="43"/>
      <c r="CM1244" s="39"/>
      <c r="CN1244" s="35"/>
      <c r="CO1244" s="42"/>
    </row>
    <row r="1245" spans="1:93" ht="11.25" customHeight="1">
      <c r="A1245" s="33"/>
      <c r="B1245" s="34"/>
      <c r="F1245" s="34"/>
      <c r="H1245" s="34"/>
      <c r="I1245" s="34"/>
      <c r="J1245" s="35"/>
      <c r="K1245" s="35"/>
      <c r="L1245" s="34"/>
      <c r="M1245" s="34"/>
      <c r="N1245" s="35"/>
      <c r="O1245" s="35"/>
      <c r="P1245" s="35"/>
      <c r="Q1245" s="34"/>
      <c r="R1245" s="34"/>
      <c r="U1245" s="36"/>
      <c r="V1245" s="38"/>
      <c r="W1245" s="36"/>
      <c r="X1245" s="35"/>
      <c r="Y1245" s="34"/>
      <c r="Z1245" s="35"/>
      <c r="AA1245" s="34"/>
      <c r="AB1245" s="34"/>
      <c r="AC1245" s="34"/>
      <c r="AD1245" s="34"/>
      <c r="AE1245" s="39"/>
      <c r="AF1245" s="39"/>
      <c r="AG1245" s="39"/>
      <c r="AH1245" s="35"/>
      <c r="AI1245" s="35"/>
      <c r="AJ1245" s="35"/>
      <c r="AK1245" s="35"/>
      <c r="AL1245" s="35"/>
      <c r="AM1245" s="35"/>
      <c r="AN1245" s="38"/>
      <c r="AO1245" s="38"/>
      <c r="AP1245" s="38"/>
      <c r="AQ1245" s="36"/>
      <c r="AR1245" s="36"/>
      <c r="AS1245" s="36"/>
      <c r="AT1245" s="36"/>
      <c r="AU1245" s="36"/>
      <c r="AV1245" s="36"/>
      <c r="AW1245" s="36"/>
      <c r="AX1245" s="36"/>
      <c r="AY1245" s="36"/>
      <c r="AZ1245" s="40"/>
      <c r="BA1245" s="40"/>
      <c r="BB1245" s="40"/>
      <c r="BC1245" s="40"/>
      <c r="BD1245" s="40"/>
      <c r="BE1245" s="40"/>
      <c r="BF1245" s="36"/>
      <c r="BG1245" s="36"/>
      <c r="BH1245" s="36"/>
      <c r="BJ1245" s="41"/>
      <c r="BK1245" s="41"/>
      <c r="BL1245" s="35"/>
      <c r="BM1245" s="35"/>
      <c r="BN1245" s="35"/>
      <c r="BO1245" s="35"/>
      <c r="BP1245" s="35"/>
      <c r="BQ1245" s="35"/>
      <c r="BR1245" s="35"/>
      <c r="BS1245" s="34"/>
      <c r="BT1245" s="35"/>
      <c r="BU1245" s="35"/>
      <c r="BV1245" s="35"/>
      <c r="BW1245" s="35"/>
      <c r="BX1245" s="37"/>
      <c r="BY1245" s="40"/>
      <c r="CA1245" s="38"/>
      <c r="CB1245" s="38"/>
      <c r="CC1245" s="36"/>
      <c r="CD1245" s="36"/>
      <c r="CE1245" s="35"/>
      <c r="CF1245" s="36"/>
      <c r="CG1245" s="42"/>
      <c r="CH1245" s="35"/>
      <c r="CI1245" s="42"/>
      <c r="CJ1245" s="42"/>
      <c r="CK1245" s="43"/>
      <c r="CM1245" s="39"/>
      <c r="CN1245" s="35"/>
      <c r="CO1245" s="42"/>
    </row>
    <row r="1246" spans="1:93" ht="11.25" customHeight="1">
      <c r="A1246" s="33"/>
      <c r="B1246" s="34"/>
      <c r="F1246" s="34"/>
      <c r="H1246" s="34"/>
      <c r="I1246" s="34"/>
      <c r="J1246" s="35"/>
      <c r="K1246" s="35"/>
      <c r="L1246" s="34"/>
      <c r="M1246" s="34"/>
      <c r="N1246" s="35"/>
      <c r="O1246" s="35"/>
      <c r="P1246" s="35"/>
      <c r="Q1246" s="34"/>
      <c r="R1246" s="34"/>
      <c r="U1246" s="36"/>
      <c r="V1246" s="38"/>
      <c r="W1246" s="36"/>
      <c r="X1246" s="35"/>
      <c r="Y1246" s="34"/>
      <c r="Z1246" s="35"/>
      <c r="AA1246" s="34"/>
      <c r="AB1246" s="34"/>
      <c r="AC1246" s="34"/>
      <c r="AD1246" s="34"/>
      <c r="AE1246" s="39"/>
      <c r="AF1246" s="39"/>
      <c r="AG1246" s="39"/>
      <c r="AH1246" s="35"/>
      <c r="AI1246" s="35"/>
      <c r="AJ1246" s="35"/>
      <c r="AK1246" s="35"/>
      <c r="AL1246" s="35"/>
      <c r="AM1246" s="35"/>
      <c r="AN1246" s="38"/>
      <c r="AO1246" s="38"/>
      <c r="AP1246" s="38"/>
      <c r="AQ1246" s="36"/>
      <c r="AR1246" s="36"/>
      <c r="AS1246" s="36"/>
      <c r="AT1246" s="36"/>
      <c r="AU1246" s="36"/>
      <c r="AV1246" s="36"/>
      <c r="AW1246" s="36"/>
      <c r="AX1246" s="36"/>
      <c r="AY1246" s="36"/>
      <c r="AZ1246" s="40"/>
      <c r="BA1246" s="40"/>
      <c r="BB1246" s="40"/>
      <c r="BC1246" s="40"/>
      <c r="BD1246" s="40"/>
      <c r="BE1246" s="40"/>
      <c r="BF1246" s="36"/>
      <c r="BG1246" s="36"/>
      <c r="BH1246" s="36"/>
      <c r="BJ1246" s="41"/>
      <c r="BK1246" s="41"/>
      <c r="BL1246" s="35"/>
      <c r="BM1246" s="35"/>
      <c r="BN1246" s="35"/>
      <c r="BO1246" s="35"/>
      <c r="BP1246" s="35"/>
      <c r="BQ1246" s="35"/>
      <c r="BR1246" s="35"/>
      <c r="BS1246" s="34"/>
      <c r="BT1246" s="35"/>
      <c r="BU1246" s="35"/>
      <c r="BV1246" s="35"/>
      <c r="BW1246" s="35"/>
      <c r="BX1246" s="37"/>
      <c r="BY1246" s="40"/>
      <c r="CA1246" s="38"/>
      <c r="CB1246" s="38"/>
      <c r="CC1246" s="36"/>
      <c r="CD1246" s="36"/>
      <c r="CE1246" s="35"/>
      <c r="CF1246" s="36"/>
      <c r="CG1246" s="42"/>
      <c r="CH1246" s="35"/>
      <c r="CI1246" s="42"/>
      <c r="CJ1246" s="42"/>
      <c r="CK1246" s="43"/>
      <c r="CM1246" s="39"/>
      <c r="CN1246" s="35"/>
      <c r="CO1246" s="42"/>
    </row>
    <row r="1247" spans="1:93" ht="11.25" customHeight="1">
      <c r="A1247" s="33"/>
      <c r="B1247" s="34"/>
      <c r="F1247" s="34"/>
      <c r="H1247" s="34"/>
      <c r="I1247" s="34"/>
      <c r="J1247" s="35"/>
      <c r="K1247" s="35"/>
      <c r="L1247" s="34"/>
      <c r="M1247" s="34"/>
      <c r="N1247" s="35"/>
      <c r="O1247" s="35"/>
      <c r="P1247" s="35"/>
      <c r="Q1247" s="34"/>
      <c r="R1247" s="34"/>
      <c r="U1247" s="36"/>
      <c r="V1247" s="38"/>
      <c r="W1247" s="36"/>
      <c r="X1247" s="35"/>
      <c r="Y1247" s="34"/>
      <c r="Z1247" s="35"/>
      <c r="AA1247" s="34"/>
      <c r="AB1247" s="34"/>
      <c r="AC1247" s="34"/>
      <c r="AD1247" s="34"/>
      <c r="AE1247" s="39"/>
      <c r="AF1247" s="39"/>
      <c r="AG1247" s="39"/>
      <c r="AH1247" s="35"/>
      <c r="AI1247" s="35"/>
      <c r="AJ1247" s="35"/>
      <c r="AK1247" s="35"/>
      <c r="AL1247" s="35"/>
      <c r="AM1247" s="35"/>
      <c r="AN1247" s="38"/>
      <c r="AO1247" s="38"/>
      <c r="AP1247" s="38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40"/>
      <c r="BA1247" s="40"/>
      <c r="BB1247" s="40"/>
      <c r="BC1247" s="40"/>
      <c r="BD1247" s="40"/>
      <c r="BE1247" s="40"/>
      <c r="BF1247" s="36"/>
      <c r="BG1247" s="36"/>
      <c r="BH1247" s="36"/>
      <c r="BJ1247" s="41"/>
      <c r="BK1247" s="41"/>
      <c r="BL1247" s="35"/>
      <c r="BM1247" s="35"/>
      <c r="BN1247" s="35"/>
      <c r="BO1247" s="35"/>
      <c r="BP1247" s="35"/>
      <c r="BQ1247" s="35"/>
      <c r="BR1247" s="35"/>
      <c r="BS1247" s="34"/>
      <c r="BT1247" s="35"/>
      <c r="BU1247" s="35"/>
      <c r="BV1247" s="35"/>
      <c r="BW1247" s="35"/>
      <c r="BX1247" s="37"/>
      <c r="BY1247" s="40"/>
      <c r="CA1247" s="38"/>
      <c r="CB1247" s="38"/>
      <c r="CC1247" s="36"/>
      <c r="CD1247" s="36"/>
      <c r="CE1247" s="35"/>
      <c r="CF1247" s="36"/>
      <c r="CG1247" s="42"/>
      <c r="CH1247" s="35"/>
      <c r="CI1247" s="42"/>
      <c r="CJ1247" s="42"/>
      <c r="CK1247" s="43"/>
      <c r="CM1247" s="39"/>
      <c r="CN1247" s="35"/>
      <c r="CO1247" s="42"/>
    </row>
    <row r="1248" spans="1:93" ht="11.25" customHeight="1">
      <c r="A1248" s="33"/>
      <c r="B1248" s="34"/>
      <c r="F1248" s="34"/>
      <c r="H1248" s="34"/>
      <c r="I1248" s="34"/>
      <c r="J1248" s="35"/>
      <c r="K1248" s="35"/>
      <c r="L1248" s="34"/>
      <c r="M1248" s="34"/>
      <c r="N1248" s="35"/>
      <c r="O1248" s="35"/>
      <c r="P1248" s="35"/>
      <c r="Q1248" s="34"/>
      <c r="R1248" s="34"/>
      <c r="U1248" s="36"/>
      <c r="V1248" s="38"/>
      <c r="W1248" s="36"/>
      <c r="X1248" s="35"/>
      <c r="Y1248" s="34"/>
      <c r="Z1248" s="35"/>
      <c r="AA1248" s="34"/>
      <c r="AB1248" s="34"/>
      <c r="AC1248" s="34"/>
      <c r="AD1248" s="34"/>
      <c r="AE1248" s="39"/>
      <c r="AF1248" s="39"/>
      <c r="AG1248" s="39"/>
      <c r="AH1248" s="35"/>
      <c r="AI1248" s="35"/>
      <c r="AJ1248" s="35"/>
      <c r="AK1248" s="35"/>
      <c r="AL1248" s="35"/>
      <c r="AM1248" s="35"/>
      <c r="AN1248" s="38"/>
      <c r="AO1248" s="38"/>
      <c r="AP1248" s="38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40"/>
      <c r="BA1248" s="40"/>
      <c r="BB1248" s="40"/>
      <c r="BC1248" s="40"/>
      <c r="BD1248" s="40"/>
      <c r="BE1248" s="40"/>
      <c r="BF1248" s="36"/>
      <c r="BG1248" s="36"/>
      <c r="BH1248" s="36"/>
      <c r="BJ1248" s="41"/>
      <c r="BK1248" s="41"/>
      <c r="BL1248" s="35"/>
      <c r="BM1248" s="35"/>
      <c r="BN1248" s="35"/>
      <c r="BO1248" s="35"/>
      <c r="BP1248" s="35"/>
      <c r="BQ1248" s="35"/>
      <c r="BR1248" s="35"/>
      <c r="BS1248" s="34"/>
      <c r="BT1248" s="35"/>
      <c r="BU1248" s="35"/>
      <c r="BV1248" s="35"/>
      <c r="BW1248" s="35"/>
      <c r="BX1248" s="37"/>
      <c r="BY1248" s="40"/>
      <c r="CA1248" s="38"/>
      <c r="CB1248" s="38"/>
      <c r="CC1248" s="36"/>
      <c r="CD1248" s="36"/>
      <c r="CE1248" s="35"/>
      <c r="CF1248" s="36"/>
      <c r="CG1248" s="42"/>
      <c r="CH1248" s="35"/>
      <c r="CI1248" s="42"/>
      <c r="CJ1248" s="42"/>
      <c r="CK1248" s="43"/>
      <c r="CM1248" s="39"/>
      <c r="CN1248" s="35"/>
      <c r="CO1248" s="42"/>
    </row>
    <row r="1249" spans="1:93" ht="11.25" customHeight="1">
      <c r="A1249" s="33"/>
      <c r="B1249" s="34"/>
      <c r="F1249" s="34"/>
      <c r="H1249" s="34"/>
      <c r="I1249" s="34"/>
      <c r="J1249" s="35"/>
      <c r="K1249" s="35"/>
      <c r="L1249" s="34"/>
      <c r="M1249" s="34"/>
      <c r="N1249" s="35"/>
      <c r="O1249" s="35"/>
      <c r="P1249" s="35"/>
      <c r="Q1249" s="34"/>
      <c r="R1249" s="34"/>
      <c r="U1249" s="36"/>
      <c r="V1249" s="38"/>
      <c r="W1249" s="36"/>
      <c r="X1249" s="35"/>
      <c r="Y1249" s="34"/>
      <c r="Z1249" s="35"/>
      <c r="AA1249" s="34"/>
      <c r="AB1249" s="34"/>
      <c r="AC1249" s="34"/>
      <c r="AD1249" s="34"/>
      <c r="AE1249" s="39"/>
      <c r="AF1249" s="39"/>
      <c r="AG1249" s="39"/>
      <c r="AH1249" s="35"/>
      <c r="AI1249" s="35"/>
      <c r="AJ1249" s="35"/>
      <c r="AK1249" s="35"/>
      <c r="AL1249" s="35"/>
      <c r="AM1249" s="35"/>
      <c r="AN1249" s="38"/>
      <c r="AO1249" s="38"/>
      <c r="AP1249" s="38"/>
      <c r="AQ1249" s="36"/>
      <c r="AR1249" s="36"/>
      <c r="AS1249" s="36"/>
      <c r="AT1249" s="36"/>
      <c r="AU1249" s="36"/>
      <c r="AV1249" s="36"/>
      <c r="AW1249" s="36"/>
      <c r="AX1249" s="36"/>
      <c r="AY1249" s="36"/>
      <c r="AZ1249" s="40"/>
      <c r="BA1249" s="40"/>
      <c r="BB1249" s="40"/>
      <c r="BC1249" s="40"/>
      <c r="BD1249" s="40"/>
      <c r="BE1249" s="40"/>
      <c r="BF1249" s="36"/>
      <c r="BG1249" s="36"/>
      <c r="BH1249" s="36"/>
      <c r="BJ1249" s="41"/>
      <c r="BK1249" s="41"/>
      <c r="BL1249" s="35"/>
      <c r="BM1249" s="35"/>
      <c r="BN1249" s="35"/>
      <c r="BO1249" s="35"/>
      <c r="BP1249" s="35"/>
      <c r="BQ1249" s="35"/>
      <c r="BR1249" s="35"/>
      <c r="BS1249" s="34"/>
      <c r="BT1249" s="35"/>
      <c r="BU1249" s="35"/>
      <c r="BV1249" s="35"/>
      <c r="BW1249" s="35"/>
      <c r="BX1249" s="37"/>
      <c r="BY1249" s="40"/>
      <c r="CA1249" s="38"/>
      <c r="CB1249" s="38"/>
      <c r="CC1249" s="36"/>
      <c r="CD1249" s="36"/>
      <c r="CE1249" s="35"/>
      <c r="CF1249" s="36"/>
      <c r="CG1249" s="42"/>
      <c r="CH1249" s="35"/>
      <c r="CI1249" s="42"/>
      <c r="CJ1249" s="42"/>
      <c r="CK1249" s="43"/>
      <c r="CM1249" s="39"/>
      <c r="CN1249" s="35"/>
      <c r="CO1249" s="42"/>
    </row>
    <row r="1250" spans="1:93" ht="11.25" customHeight="1">
      <c r="A1250" s="33"/>
      <c r="B1250" s="34"/>
      <c r="F1250" s="34"/>
      <c r="H1250" s="34"/>
      <c r="I1250" s="34"/>
      <c r="J1250" s="35"/>
      <c r="K1250" s="35"/>
      <c r="L1250" s="34"/>
      <c r="M1250" s="34"/>
      <c r="N1250" s="35"/>
      <c r="O1250" s="35"/>
      <c r="P1250" s="35"/>
      <c r="Q1250" s="34"/>
      <c r="R1250" s="34"/>
      <c r="U1250" s="36"/>
      <c r="V1250" s="38"/>
      <c r="W1250" s="36"/>
      <c r="X1250" s="35"/>
      <c r="Y1250" s="34"/>
      <c r="Z1250" s="35"/>
      <c r="AA1250" s="34"/>
      <c r="AB1250" s="34"/>
      <c r="AC1250" s="34"/>
      <c r="AD1250" s="34"/>
      <c r="AE1250" s="39"/>
      <c r="AF1250" s="39"/>
      <c r="AG1250" s="39"/>
      <c r="AH1250" s="35"/>
      <c r="AI1250" s="35"/>
      <c r="AJ1250" s="35"/>
      <c r="AK1250" s="35"/>
      <c r="AL1250" s="35"/>
      <c r="AM1250" s="35"/>
      <c r="AN1250" s="38"/>
      <c r="AO1250" s="38"/>
      <c r="AP1250" s="38"/>
      <c r="AQ1250" s="36"/>
      <c r="AR1250" s="36"/>
      <c r="AS1250" s="36"/>
      <c r="AT1250" s="36"/>
      <c r="AU1250" s="36"/>
      <c r="AV1250" s="36"/>
      <c r="AW1250" s="36"/>
      <c r="AX1250" s="36"/>
      <c r="AY1250" s="36"/>
      <c r="AZ1250" s="40"/>
      <c r="BA1250" s="40"/>
      <c r="BB1250" s="40"/>
      <c r="BC1250" s="40"/>
      <c r="BD1250" s="40"/>
      <c r="BE1250" s="40"/>
      <c r="BF1250" s="36"/>
      <c r="BG1250" s="36"/>
      <c r="BH1250" s="36"/>
      <c r="BJ1250" s="41"/>
      <c r="BK1250" s="41"/>
      <c r="BL1250" s="35"/>
      <c r="BM1250" s="35"/>
      <c r="BN1250" s="35"/>
      <c r="BO1250" s="35"/>
      <c r="BP1250" s="35"/>
      <c r="BQ1250" s="35"/>
      <c r="BR1250" s="35"/>
      <c r="BS1250" s="34"/>
      <c r="BT1250" s="35"/>
      <c r="BU1250" s="35"/>
      <c r="BV1250" s="35"/>
      <c r="BW1250" s="35"/>
      <c r="BX1250" s="37"/>
      <c r="BY1250" s="40"/>
      <c r="CA1250" s="38"/>
      <c r="CB1250" s="38"/>
      <c r="CC1250" s="36"/>
      <c r="CD1250" s="36"/>
      <c r="CE1250" s="35"/>
      <c r="CF1250" s="36"/>
      <c r="CG1250" s="42"/>
      <c r="CH1250" s="35"/>
      <c r="CI1250" s="42"/>
      <c r="CJ1250" s="42"/>
      <c r="CK1250" s="43"/>
      <c r="CM1250" s="39"/>
      <c r="CN1250" s="35"/>
      <c r="CO1250" s="42"/>
    </row>
    <row r="1251" spans="1:93" ht="11.25" customHeight="1">
      <c r="A1251" s="33"/>
      <c r="B1251" s="34"/>
      <c r="F1251" s="34"/>
      <c r="H1251" s="34"/>
      <c r="I1251" s="34"/>
      <c r="J1251" s="35"/>
      <c r="K1251" s="35"/>
      <c r="L1251" s="34"/>
      <c r="M1251" s="34"/>
      <c r="N1251" s="35"/>
      <c r="O1251" s="35"/>
      <c r="P1251" s="35"/>
      <c r="Q1251" s="34"/>
      <c r="R1251" s="34"/>
      <c r="U1251" s="36"/>
      <c r="V1251" s="38"/>
      <c r="W1251" s="36"/>
      <c r="X1251" s="35"/>
      <c r="Y1251" s="34"/>
      <c r="Z1251" s="35"/>
      <c r="AA1251" s="34"/>
      <c r="AB1251" s="34"/>
      <c r="AC1251" s="34"/>
      <c r="AD1251" s="34"/>
      <c r="AE1251" s="39"/>
      <c r="AF1251" s="39"/>
      <c r="AG1251" s="39"/>
      <c r="AH1251" s="35"/>
      <c r="AI1251" s="35"/>
      <c r="AJ1251" s="35"/>
      <c r="AK1251" s="35"/>
      <c r="AL1251" s="35"/>
      <c r="AM1251" s="35"/>
      <c r="AN1251" s="38"/>
      <c r="AO1251" s="38"/>
      <c r="AP1251" s="38"/>
      <c r="AQ1251" s="36"/>
      <c r="AR1251" s="36"/>
      <c r="AS1251" s="36"/>
      <c r="AT1251" s="36"/>
      <c r="AU1251" s="36"/>
      <c r="AV1251" s="36"/>
      <c r="AW1251" s="36"/>
      <c r="AX1251" s="36"/>
      <c r="AY1251" s="36"/>
      <c r="AZ1251" s="40"/>
      <c r="BA1251" s="40"/>
      <c r="BB1251" s="40"/>
      <c r="BC1251" s="40"/>
      <c r="BD1251" s="40"/>
      <c r="BE1251" s="40"/>
      <c r="BF1251" s="36"/>
      <c r="BG1251" s="36"/>
      <c r="BH1251" s="36"/>
      <c r="BJ1251" s="41"/>
      <c r="BK1251" s="41"/>
      <c r="BL1251" s="35"/>
      <c r="BM1251" s="35"/>
      <c r="BN1251" s="35"/>
      <c r="BO1251" s="35"/>
      <c r="BP1251" s="35"/>
      <c r="BQ1251" s="35"/>
      <c r="BR1251" s="35"/>
      <c r="BS1251" s="34"/>
      <c r="BT1251" s="35"/>
      <c r="BU1251" s="35"/>
      <c r="BV1251" s="35"/>
      <c r="BW1251" s="35"/>
      <c r="BX1251" s="37"/>
      <c r="BY1251" s="40"/>
      <c r="CA1251" s="38"/>
      <c r="CB1251" s="38"/>
      <c r="CC1251" s="36"/>
      <c r="CD1251" s="36"/>
      <c r="CE1251" s="35"/>
      <c r="CF1251" s="36"/>
      <c r="CG1251" s="42"/>
      <c r="CH1251" s="35"/>
      <c r="CI1251" s="42"/>
      <c r="CJ1251" s="42"/>
      <c r="CK1251" s="43"/>
      <c r="CM1251" s="39"/>
      <c r="CN1251" s="35"/>
      <c r="CO1251" s="42"/>
    </row>
    <row r="1252" spans="1:93" ht="11.25" customHeight="1">
      <c r="A1252" s="33"/>
      <c r="B1252" s="34"/>
      <c r="F1252" s="34"/>
      <c r="H1252" s="34"/>
      <c r="I1252" s="34"/>
      <c r="J1252" s="35"/>
      <c r="K1252" s="35"/>
      <c r="L1252" s="34"/>
      <c r="M1252" s="34"/>
      <c r="N1252" s="35"/>
      <c r="O1252" s="35"/>
      <c r="P1252" s="35"/>
      <c r="Q1252" s="34"/>
      <c r="R1252" s="34"/>
      <c r="U1252" s="36"/>
      <c r="V1252" s="38"/>
      <c r="W1252" s="36"/>
      <c r="X1252" s="35"/>
      <c r="Y1252" s="34"/>
      <c r="Z1252" s="35"/>
      <c r="AA1252" s="34"/>
      <c r="AB1252" s="34"/>
      <c r="AC1252" s="34"/>
      <c r="AD1252" s="34"/>
      <c r="AE1252" s="39"/>
      <c r="AF1252" s="39"/>
      <c r="AG1252" s="39"/>
      <c r="AH1252" s="35"/>
      <c r="AI1252" s="35"/>
      <c r="AJ1252" s="35"/>
      <c r="AK1252" s="35"/>
      <c r="AL1252" s="35"/>
      <c r="AM1252" s="35"/>
      <c r="AN1252" s="38"/>
      <c r="AO1252" s="38"/>
      <c r="AP1252" s="38"/>
      <c r="AQ1252" s="36"/>
      <c r="AR1252" s="36"/>
      <c r="AS1252" s="36"/>
      <c r="AT1252" s="36"/>
      <c r="AU1252" s="36"/>
      <c r="AV1252" s="36"/>
      <c r="AW1252" s="36"/>
      <c r="AX1252" s="36"/>
      <c r="AY1252" s="36"/>
      <c r="AZ1252" s="40"/>
      <c r="BA1252" s="40"/>
      <c r="BB1252" s="40"/>
      <c r="BC1252" s="40"/>
      <c r="BD1252" s="40"/>
      <c r="BE1252" s="40"/>
      <c r="BF1252" s="36"/>
      <c r="BG1252" s="36"/>
      <c r="BH1252" s="36"/>
      <c r="BJ1252" s="41"/>
      <c r="BK1252" s="41"/>
      <c r="BL1252" s="35"/>
      <c r="BM1252" s="35"/>
      <c r="BN1252" s="35"/>
      <c r="BO1252" s="35"/>
      <c r="BP1252" s="35"/>
      <c r="BQ1252" s="35"/>
      <c r="BR1252" s="35"/>
      <c r="BS1252" s="34"/>
      <c r="BT1252" s="35"/>
      <c r="BU1252" s="35"/>
      <c r="BV1252" s="35"/>
      <c r="BW1252" s="35"/>
      <c r="BX1252" s="37"/>
      <c r="BY1252" s="40"/>
      <c r="CA1252" s="38"/>
      <c r="CB1252" s="38"/>
      <c r="CC1252" s="36"/>
      <c r="CD1252" s="36"/>
      <c r="CE1252" s="35"/>
      <c r="CF1252" s="36"/>
      <c r="CG1252" s="42"/>
      <c r="CH1252" s="35"/>
      <c r="CI1252" s="42"/>
      <c r="CJ1252" s="42"/>
      <c r="CK1252" s="43"/>
      <c r="CM1252" s="39"/>
      <c r="CN1252" s="35"/>
      <c r="CO1252" s="42"/>
    </row>
    <row r="1253" spans="1:93" ht="11.25" customHeight="1">
      <c r="A1253" s="33"/>
      <c r="B1253" s="34"/>
      <c r="F1253" s="34"/>
      <c r="H1253" s="34"/>
      <c r="I1253" s="34"/>
      <c r="J1253" s="35"/>
      <c r="K1253" s="35"/>
      <c r="L1253" s="34"/>
      <c r="M1253" s="34"/>
      <c r="N1253" s="35"/>
      <c r="O1253" s="35"/>
      <c r="P1253" s="35"/>
      <c r="Q1253" s="34"/>
      <c r="R1253" s="34"/>
      <c r="U1253" s="36"/>
      <c r="V1253" s="38"/>
      <c r="W1253" s="36"/>
      <c r="X1253" s="35"/>
      <c r="Y1253" s="34"/>
      <c r="Z1253" s="35"/>
      <c r="AA1253" s="34"/>
      <c r="AB1253" s="34"/>
      <c r="AC1253" s="34"/>
      <c r="AD1253" s="34"/>
      <c r="AE1253" s="39"/>
      <c r="AF1253" s="39"/>
      <c r="AG1253" s="39"/>
      <c r="AH1253" s="35"/>
      <c r="AI1253" s="35"/>
      <c r="AJ1253" s="35"/>
      <c r="AK1253" s="35"/>
      <c r="AL1253" s="35"/>
      <c r="AM1253" s="35"/>
      <c r="AN1253" s="38"/>
      <c r="AO1253" s="38"/>
      <c r="AP1253" s="38"/>
      <c r="AQ1253" s="36"/>
      <c r="AR1253" s="36"/>
      <c r="AS1253" s="36"/>
      <c r="AT1253" s="36"/>
      <c r="AU1253" s="36"/>
      <c r="AV1253" s="36"/>
      <c r="AW1253" s="36"/>
      <c r="AX1253" s="36"/>
      <c r="AY1253" s="36"/>
      <c r="AZ1253" s="40"/>
      <c r="BA1253" s="40"/>
      <c r="BB1253" s="40"/>
      <c r="BC1253" s="40"/>
      <c r="BD1253" s="40"/>
      <c r="BE1253" s="40"/>
      <c r="BF1253" s="36"/>
      <c r="BG1253" s="36"/>
      <c r="BH1253" s="36"/>
      <c r="BJ1253" s="41"/>
      <c r="BK1253" s="41"/>
      <c r="BL1253" s="35"/>
      <c r="BM1253" s="35"/>
      <c r="BN1253" s="35"/>
      <c r="BO1253" s="35"/>
      <c r="BP1253" s="35"/>
      <c r="BQ1253" s="35"/>
      <c r="BR1253" s="35"/>
      <c r="BS1253" s="34"/>
      <c r="BT1253" s="35"/>
      <c r="BU1253" s="35"/>
      <c r="BV1253" s="35"/>
      <c r="BW1253" s="35"/>
      <c r="BX1253" s="37"/>
      <c r="BY1253" s="40"/>
      <c r="CA1253" s="38"/>
      <c r="CB1253" s="38"/>
      <c r="CC1253" s="36"/>
      <c r="CD1253" s="36"/>
      <c r="CE1253" s="35"/>
      <c r="CF1253" s="36"/>
      <c r="CG1253" s="42"/>
      <c r="CH1253" s="35"/>
      <c r="CI1253" s="42"/>
      <c r="CJ1253" s="42"/>
      <c r="CK1253" s="43"/>
      <c r="CM1253" s="39"/>
      <c r="CN1253" s="35"/>
      <c r="CO1253" s="42"/>
    </row>
    <row r="1254" spans="1:93" ht="11.25" customHeight="1">
      <c r="A1254" s="33"/>
      <c r="B1254" s="34"/>
      <c r="F1254" s="34"/>
      <c r="H1254" s="34"/>
      <c r="I1254" s="34"/>
      <c r="J1254" s="35"/>
      <c r="K1254" s="35"/>
      <c r="L1254" s="34"/>
      <c r="M1254" s="34"/>
      <c r="N1254" s="35"/>
      <c r="O1254" s="35"/>
      <c r="P1254" s="35"/>
      <c r="Q1254" s="34"/>
      <c r="R1254" s="34"/>
      <c r="U1254" s="36"/>
      <c r="V1254" s="38"/>
      <c r="W1254" s="36"/>
      <c r="X1254" s="35"/>
      <c r="Y1254" s="34"/>
      <c r="Z1254" s="35"/>
      <c r="AA1254" s="34"/>
      <c r="AB1254" s="34"/>
      <c r="AC1254" s="34"/>
      <c r="AD1254" s="34"/>
      <c r="AE1254" s="39"/>
      <c r="AF1254" s="39"/>
      <c r="AG1254" s="39"/>
      <c r="AH1254" s="35"/>
      <c r="AI1254" s="35"/>
      <c r="AJ1254" s="35"/>
      <c r="AK1254" s="35"/>
      <c r="AL1254" s="35"/>
      <c r="AM1254" s="35"/>
      <c r="AN1254" s="38"/>
      <c r="AO1254" s="38"/>
      <c r="AP1254" s="38"/>
      <c r="AQ1254" s="36"/>
      <c r="AR1254" s="36"/>
      <c r="AS1254" s="36"/>
      <c r="AT1254" s="36"/>
      <c r="AU1254" s="36"/>
      <c r="AV1254" s="36"/>
      <c r="AW1254" s="36"/>
      <c r="AX1254" s="36"/>
      <c r="AY1254" s="36"/>
      <c r="AZ1254" s="40"/>
      <c r="BA1254" s="40"/>
      <c r="BB1254" s="40"/>
      <c r="BC1254" s="40"/>
      <c r="BD1254" s="40"/>
      <c r="BE1254" s="40"/>
      <c r="BF1254" s="36"/>
      <c r="BG1254" s="36"/>
      <c r="BH1254" s="36"/>
      <c r="BJ1254" s="41"/>
      <c r="BK1254" s="41"/>
      <c r="BL1254" s="35"/>
      <c r="BM1254" s="35"/>
      <c r="BN1254" s="35"/>
      <c r="BO1254" s="35"/>
      <c r="BP1254" s="35"/>
      <c r="BQ1254" s="35"/>
      <c r="BR1254" s="35"/>
      <c r="BS1254" s="34"/>
      <c r="BT1254" s="35"/>
      <c r="BU1254" s="35"/>
      <c r="BV1254" s="35"/>
      <c r="BW1254" s="35"/>
      <c r="BX1254" s="37"/>
      <c r="BY1254" s="40"/>
      <c r="CA1254" s="38"/>
      <c r="CB1254" s="38"/>
      <c r="CC1254" s="36"/>
      <c r="CD1254" s="36"/>
      <c r="CE1254" s="35"/>
      <c r="CF1254" s="36"/>
      <c r="CG1254" s="42"/>
      <c r="CH1254" s="35"/>
      <c r="CI1254" s="42"/>
      <c r="CJ1254" s="42"/>
      <c r="CK1254" s="43"/>
      <c r="CM1254" s="39"/>
      <c r="CN1254" s="35"/>
      <c r="CO1254" s="42"/>
    </row>
    <row r="1255" spans="1:93" ht="11.25" customHeight="1">
      <c r="A1255" s="33"/>
      <c r="B1255" s="34"/>
      <c r="F1255" s="34"/>
      <c r="H1255" s="34"/>
      <c r="I1255" s="34"/>
      <c r="J1255" s="35"/>
      <c r="K1255" s="35"/>
      <c r="L1255" s="34"/>
      <c r="M1255" s="34"/>
      <c r="N1255" s="35"/>
      <c r="O1255" s="35"/>
      <c r="P1255" s="35"/>
      <c r="Q1255" s="34"/>
      <c r="R1255" s="34"/>
      <c r="U1255" s="36"/>
      <c r="V1255" s="38"/>
      <c r="W1255" s="36"/>
      <c r="X1255" s="35"/>
      <c r="Y1255" s="34"/>
      <c r="Z1255" s="35"/>
      <c r="AA1255" s="34"/>
      <c r="AB1255" s="34"/>
      <c r="AC1255" s="34"/>
      <c r="AD1255" s="34"/>
      <c r="AE1255" s="39"/>
      <c r="AF1255" s="39"/>
      <c r="AG1255" s="39"/>
      <c r="AH1255" s="35"/>
      <c r="AI1255" s="35"/>
      <c r="AJ1255" s="35"/>
      <c r="AK1255" s="35"/>
      <c r="AL1255" s="35"/>
      <c r="AM1255" s="35"/>
      <c r="AN1255" s="38"/>
      <c r="AO1255" s="38"/>
      <c r="AP1255" s="38"/>
      <c r="AQ1255" s="36"/>
      <c r="AR1255" s="36"/>
      <c r="AS1255" s="36"/>
      <c r="AT1255" s="36"/>
      <c r="AU1255" s="36"/>
      <c r="AV1255" s="36"/>
      <c r="AW1255" s="36"/>
      <c r="AX1255" s="36"/>
      <c r="AY1255" s="36"/>
      <c r="AZ1255" s="40"/>
      <c r="BA1255" s="40"/>
      <c r="BB1255" s="40"/>
      <c r="BC1255" s="40"/>
      <c r="BD1255" s="40"/>
      <c r="BE1255" s="40"/>
      <c r="BF1255" s="36"/>
      <c r="BG1255" s="36"/>
      <c r="BH1255" s="36"/>
      <c r="BJ1255" s="41"/>
      <c r="BK1255" s="41"/>
      <c r="BL1255" s="35"/>
      <c r="BM1255" s="35"/>
      <c r="BN1255" s="35"/>
      <c r="BO1255" s="35"/>
      <c r="BP1255" s="35"/>
      <c r="BQ1255" s="35"/>
      <c r="BR1255" s="35"/>
      <c r="BS1255" s="34"/>
      <c r="BT1255" s="35"/>
      <c r="BU1255" s="35"/>
      <c r="BV1255" s="35"/>
      <c r="BW1255" s="35"/>
      <c r="BX1255" s="37"/>
      <c r="BY1255" s="40"/>
      <c r="CA1255" s="38"/>
      <c r="CB1255" s="38"/>
      <c r="CC1255" s="36"/>
      <c r="CD1255" s="36"/>
      <c r="CE1255" s="35"/>
      <c r="CF1255" s="36"/>
      <c r="CG1255" s="42"/>
      <c r="CH1255" s="35"/>
      <c r="CI1255" s="42"/>
      <c r="CJ1255" s="42"/>
      <c r="CK1255" s="43"/>
      <c r="CM1255" s="39"/>
      <c r="CN1255" s="35"/>
      <c r="CO1255" s="42"/>
    </row>
    <row r="1256" spans="1:93" ht="11.25" customHeight="1">
      <c r="A1256" s="33"/>
      <c r="B1256" s="34"/>
      <c r="F1256" s="34"/>
      <c r="H1256" s="34"/>
      <c r="I1256" s="34"/>
      <c r="J1256" s="35"/>
      <c r="K1256" s="35"/>
      <c r="L1256" s="34"/>
      <c r="M1256" s="34"/>
      <c r="N1256" s="35"/>
      <c r="O1256" s="35"/>
      <c r="P1256" s="35"/>
      <c r="Q1256" s="34"/>
      <c r="R1256" s="34"/>
      <c r="U1256" s="36"/>
      <c r="V1256" s="38"/>
      <c r="W1256" s="36"/>
      <c r="X1256" s="35"/>
      <c r="Y1256" s="34"/>
      <c r="Z1256" s="35"/>
      <c r="AA1256" s="34"/>
      <c r="AB1256" s="34"/>
      <c r="AC1256" s="34"/>
      <c r="AD1256" s="34"/>
      <c r="AE1256" s="39"/>
      <c r="AF1256" s="39"/>
      <c r="AG1256" s="39"/>
      <c r="AH1256" s="35"/>
      <c r="AI1256" s="35"/>
      <c r="AJ1256" s="35"/>
      <c r="AK1256" s="35"/>
      <c r="AL1256" s="35"/>
      <c r="AM1256" s="35"/>
      <c r="AN1256" s="38"/>
      <c r="AO1256" s="38"/>
      <c r="AP1256" s="38"/>
      <c r="AQ1256" s="36"/>
      <c r="AR1256" s="36"/>
      <c r="AS1256" s="36"/>
      <c r="AT1256" s="36"/>
      <c r="AU1256" s="36"/>
      <c r="AV1256" s="36"/>
      <c r="AW1256" s="36"/>
      <c r="AX1256" s="36"/>
      <c r="AY1256" s="36"/>
      <c r="AZ1256" s="40"/>
      <c r="BA1256" s="40"/>
      <c r="BB1256" s="40"/>
      <c r="BC1256" s="40"/>
      <c r="BD1256" s="40"/>
      <c r="BE1256" s="40"/>
      <c r="BF1256" s="36"/>
      <c r="BG1256" s="36"/>
      <c r="BH1256" s="36"/>
      <c r="BJ1256" s="41"/>
      <c r="BK1256" s="41"/>
      <c r="BL1256" s="35"/>
      <c r="BM1256" s="35"/>
      <c r="BN1256" s="35"/>
      <c r="BO1256" s="35"/>
      <c r="BP1256" s="35"/>
      <c r="BQ1256" s="35"/>
      <c r="BR1256" s="35"/>
      <c r="BS1256" s="34"/>
      <c r="BT1256" s="35"/>
      <c r="BU1256" s="35"/>
      <c r="BV1256" s="35"/>
      <c r="BW1256" s="35"/>
      <c r="BX1256" s="37"/>
      <c r="BY1256" s="40"/>
      <c r="CA1256" s="38"/>
      <c r="CB1256" s="38"/>
      <c r="CC1256" s="36"/>
      <c r="CD1256" s="36"/>
      <c r="CE1256" s="35"/>
      <c r="CF1256" s="36"/>
      <c r="CG1256" s="42"/>
      <c r="CH1256" s="35"/>
      <c r="CI1256" s="42"/>
      <c r="CJ1256" s="42"/>
      <c r="CK1256" s="43"/>
      <c r="CM1256" s="39"/>
      <c r="CN1256" s="35"/>
      <c r="CO1256" s="42"/>
    </row>
    <row r="1257" spans="1:93" ht="11.25" customHeight="1">
      <c r="A1257" s="33"/>
      <c r="B1257" s="34"/>
      <c r="F1257" s="34"/>
      <c r="H1257" s="34"/>
      <c r="I1257" s="34"/>
      <c r="J1257" s="35"/>
      <c r="K1257" s="35"/>
      <c r="L1257" s="34"/>
      <c r="M1257" s="34"/>
      <c r="N1257" s="35"/>
      <c r="O1257" s="35"/>
      <c r="P1257" s="35"/>
      <c r="Q1257" s="34"/>
      <c r="R1257" s="34"/>
      <c r="U1257" s="36"/>
      <c r="V1257" s="38"/>
      <c r="W1257" s="36"/>
      <c r="X1257" s="35"/>
      <c r="Y1257" s="34"/>
      <c r="Z1257" s="35"/>
      <c r="AA1257" s="34"/>
      <c r="AB1257" s="34"/>
      <c r="AC1257" s="34"/>
      <c r="AD1257" s="34"/>
      <c r="AE1257" s="39"/>
      <c r="AF1257" s="39"/>
      <c r="AG1257" s="39"/>
      <c r="AH1257" s="35"/>
      <c r="AI1257" s="35"/>
      <c r="AJ1257" s="35"/>
      <c r="AK1257" s="35"/>
      <c r="AL1257" s="35"/>
      <c r="AM1257" s="35"/>
      <c r="AN1257" s="38"/>
      <c r="AO1257" s="38"/>
      <c r="AP1257" s="38"/>
      <c r="AQ1257" s="36"/>
      <c r="AR1257" s="36"/>
      <c r="AS1257" s="36"/>
      <c r="AT1257" s="36"/>
      <c r="AU1257" s="36"/>
      <c r="AV1257" s="36"/>
      <c r="AW1257" s="36"/>
      <c r="AX1257" s="36"/>
      <c r="AY1257" s="36"/>
      <c r="AZ1257" s="40"/>
      <c r="BA1257" s="40"/>
      <c r="BB1257" s="40"/>
      <c r="BC1257" s="40"/>
      <c r="BD1257" s="40"/>
      <c r="BE1257" s="40"/>
      <c r="BF1257" s="36"/>
      <c r="BG1257" s="36"/>
      <c r="BH1257" s="36"/>
      <c r="BJ1257" s="41"/>
      <c r="BK1257" s="41"/>
      <c r="BL1257" s="35"/>
      <c r="BM1257" s="35"/>
      <c r="BN1257" s="35"/>
      <c r="BO1257" s="35"/>
      <c r="BP1257" s="35"/>
      <c r="BQ1257" s="35"/>
      <c r="BR1257" s="35"/>
      <c r="BS1257" s="34"/>
      <c r="BT1257" s="35"/>
      <c r="BU1257" s="35"/>
      <c r="BV1257" s="35"/>
      <c r="BW1257" s="35"/>
      <c r="BX1257" s="37"/>
      <c r="BY1257" s="40"/>
      <c r="CA1257" s="38"/>
      <c r="CB1257" s="38"/>
      <c r="CC1257" s="36"/>
      <c r="CD1257" s="36"/>
      <c r="CE1257" s="35"/>
      <c r="CF1257" s="36"/>
      <c r="CG1257" s="42"/>
      <c r="CH1257" s="35"/>
      <c r="CI1257" s="42"/>
      <c r="CJ1257" s="42"/>
      <c r="CK1257" s="43"/>
      <c r="CM1257" s="39"/>
      <c r="CN1257" s="35"/>
      <c r="CO1257" s="42"/>
    </row>
    <row r="1258" spans="1:93" ht="11.25" customHeight="1">
      <c r="A1258" s="33"/>
      <c r="B1258" s="34"/>
      <c r="F1258" s="34"/>
      <c r="H1258" s="34"/>
      <c r="I1258" s="34"/>
      <c r="J1258" s="35"/>
      <c r="K1258" s="35"/>
      <c r="L1258" s="34"/>
      <c r="M1258" s="34"/>
      <c r="N1258" s="35"/>
      <c r="O1258" s="35"/>
      <c r="P1258" s="35"/>
      <c r="Q1258" s="34"/>
      <c r="R1258" s="34"/>
      <c r="U1258" s="36"/>
      <c r="V1258" s="38"/>
      <c r="W1258" s="36"/>
      <c r="X1258" s="35"/>
      <c r="Y1258" s="34"/>
      <c r="Z1258" s="35"/>
      <c r="AA1258" s="34"/>
      <c r="AB1258" s="34"/>
      <c r="AC1258" s="34"/>
      <c r="AD1258" s="34"/>
      <c r="AE1258" s="39"/>
      <c r="AF1258" s="39"/>
      <c r="AG1258" s="39"/>
      <c r="AH1258" s="35"/>
      <c r="AI1258" s="35"/>
      <c r="AJ1258" s="35"/>
      <c r="AK1258" s="35"/>
      <c r="AL1258" s="35"/>
      <c r="AM1258" s="35"/>
      <c r="AN1258" s="38"/>
      <c r="AO1258" s="38"/>
      <c r="AP1258" s="38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40"/>
      <c r="BA1258" s="40"/>
      <c r="BB1258" s="40"/>
      <c r="BC1258" s="40"/>
      <c r="BD1258" s="40"/>
      <c r="BE1258" s="40"/>
      <c r="BF1258" s="36"/>
      <c r="BG1258" s="36"/>
      <c r="BH1258" s="36"/>
      <c r="BJ1258" s="41"/>
      <c r="BK1258" s="41"/>
      <c r="BL1258" s="35"/>
      <c r="BM1258" s="35"/>
      <c r="BN1258" s="35"/>
      <c r="BO1258" s="35"/>
      <c r="BP1258" s="35"/>
      <c r="BQ1258" s="35"/>
      <c r="BR1258" s="35"/>
      <c r="BS1258" s="34"/>
      <c r="BT1258" s="35"/>
      <c r="BU1258" s="35"/>
      <c r="BV1258" s="35"/>
      <c r="BW1258" s="35"/>
      <c r="BX1258" s="37"/>
      <c r="BY1258" s="40"/>
      <c r="CA1258" s="38"/>
      <c r="CB1258" s="38"/>
      <c r="CC1258" s="36"/>
      <c r="CD1258" s="36"/>
      <c r="CE1258" s="35"/>
      <c r="CF1258" s="36"/>
      <c r="CG1258" s="42"/>
      <c r="CH1258" s="35"/>
      <c r="CI1258" s="42"/>
      <c r="CJ1258" s="42"/>
      <c r="CK1258" s="43"/>
      <c r="CM1258" s="39"/>
      <c r="CN1258" s="35"/>
      <c r="CO1258" s="42"/>
    </row>
    <row r="1259" spans="1:93" ht="11.25" customHeight="1">
      <c r="A1259" s="33"/>
      <c r="B1259" s="34"/>
      <c r="F1259" s="34"/>
      <c r="H1259" s="34"/>
      <c r="I1259" s="34"/>
      <c r="J1259" s="35"/>
      <c r="K1259" s="35"/>
      <c r="L1259" s="34"/>
      <c r="M1259" s="34"/>
      <c r="N1259" s="35"/>
      <c r="O1259" s="35"/>
      <c r="P1259" s="35"/>
      <c r="Q1259" s="34"/>
      <c r="R1259" s="34"/>
      <c r="U1259" s="36"/>
      <c r="V1259" s="38"/>
      <c r="W1259" s="36"/>
      <c r="X1259" s="35"/>
      <c r="Y1259" s="34"/>
      <c r="Z1259" s="35"/>
      <c r="AA1259" s="34"/>
      <c r="AB1259" s="34"/>
      <c r="AC1259" s="34"/>
      <c r="AD1259" s="34"/>
      <c r="AE1259" s="39"/>
      <c r="AF1259" s="39"/>
      <c r="AG1259" s="39"/>
      <c r="AH1259" s="35"/>
      <c r="AI1259" s="35"/>
      <c r="AJ1259" s="35"/>
      <c r="AK1259" s="35"/>
      <c r="AL1259" s="35"/>
      <c r="AM1259" s="35"/>
      <c r="AN1259" s="38"/>
      <c r="AO1259" s="38"/>
      <c r="AP1259" s="38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40"/>
      <c r="BA1259" s="40"/>
      <c r="BB1259" s="40"/>
      <c r="BC1259" s="40"/>
      <c r="BD1259" s="40"/>
      <c r="BE1259" s="40"/>
      <c r="BF1259" s="36"/>
      <c r="BG1259" s="36"/>
      <c r="BH1259" s="36"/>
      <c r="BJ1259" s="41"/>
      <c r="BK1259" s="41"/>
      <c r="BL1259" s="35"/>
      <c r="BM1259" s="35"/>
      <c r="BN1259" s="35"/>
      <c r="BO1259" s="35"/>
      <c r="BP1259" s="35"/>
      <c r="BQ1259" s="35"/>
      <c r="BR1259" s="35"/>
      <c r="BS1259" s="34"/>
      <c r="BT1259" s="35"/>
      <c r="BU1259" s="35"/>
      <c r="BV1259" s="35"/>
      <c r="BW1259" s="35"/>
      <c r="BX1259" s="37"/>
      <c r="BY1259" s="40"/>
      <c r="CA1259" s="38"/>
      <c r="CB1259" s="38"/>
      <c r="CC1259" s="36"/>
      <c r="CD1259" s="36"/>
      <c r="CE1259" s="35"/>
      <c r="CF1259" s="36"/>
      <c r="CG1259" s="42"/>
      <c r="CH1259" s="35"/>
      <c r="CI1259" s="42"/>
      <c r="CJ1259" s="42"/>
      <c r="CK1259" s="43"/>
      <c r="CM1259" s="39"/>
      <c r="CN1259" s="35"/>
      <c r="CO1259" s="42"/>
    </row>
    <row r="1260" spans="1:93" ht="11.25" customHeight="1">
      <c r="A1260" s="33"/>
      <c r="B1260" s="34"/>
      <c r="F1260" s="34"/>
      <c r="H1260" s="34"/>
      <c r="I1260" s="34"/>
      <c r="J1260" s="35"/>
      <c r="K1260" s="35"/>
      <c r="L1260" s="34"/>
      <c r="M1260" s="34"/>
      <c r="N1260" s="35"/>
      <c r="O1260" s="35"/>
      <c r="P1260" s="35"/>
      <c r="Q1260" s="34"/>
      <c r="R1260" s="34"/>
      <c r="U1260" s="36"/>
      <c r="V1260" s="38"/>
      <c r="W1260" s="36"/>
      <c r="X1260" s="35"/>
      <c r="Y1260" s="34"/>
      <c r="Z1260" s="35"/>
      <c r="AA1260" s="34"/>
      <c r="AB1260" s="34"/>
      <c r="AC1260" s="34"/>
      <c r="AD1260" s="34"/>
      <c r="AE1260" s="39"/>
      <c r="AF1260" s="39"/>
      <c r="AG1260" s="39"/>
      <c r="AH1260" s="35"/>
      <c r="AI1260" s="35"/>
      <c r="AJ1260" s="35"/>
      <c r="AK1260" s="35"/>
      <c r="AL1260" s="35"/>
      <c r="AM1260" s="35"/>
      <c r="AN1260" s="38"/>
      <c r="AO1260" s="38"/>
      <c r="AP1260" s="38"/>
      <c r="AQ1260" s="36"/>
      <c r="AR1260" s="36"/>
      <c r="AS1260" s="36"/>
      <c r="AT1260" s="36"/>
      <c r="AU1260" s="36"/>
      <c r="AV1260" s="36"/>
      <c r="AW1260" s="36"/>
      <c r="AX1260" s="36"/>
      <c r="AY1260" s="36"/>
      <c r="AZ1260" s="40"/>
      <c r="BA1260" s="40"/>
      <c r="BB1260" s="40"/>
      <c r="BC1260" s="40"/>
      <c r="BD1260" s="40"/>
      <c r="BE1260" s="40"/>
      <c r="BF1260" s="36"/>
      <c r="BG1260" s="36"/>
      <c r="BH1260" s="36"/>
      <c r="BJ1260" s="41"/>
      <c r="BK1260" s="41"/>
      <c r="BL1260" s="35"/>
      <c r="BM1260" s="35"/>
      <c r="BN1260" s="35"/>
      <c r="BO1260" s="35"/>
      <c r="BP1260" s="35"/>
      <c r="BQ1260" s="35"/>
      <c r="BR1260" s="35"/>
      <c r="BS1260" s="34"/>
      <c r="BT1260" s="35"/>
      <c r="BU1260" s="35"/>
      <c r="BV1260" s="35"/>
      <c r="BW1260" s="35"/>
      <c r="BX1260" s="37"/>
      <c r="BY1260" s="40"/>
      <c r="CA1260" s="38"/>
      <c r="CB1260" s="38"/>
      <c r="CC1260" s="36"/>
      <c r="CD1260" s="36"/>
      <c r="CE1260" s="35"/>
      <c r="CF1260" s="36"/>
      <c r="CG1260" s="42"/>
      <c r="CH1260" s="35"/>
      <c r="CI1260" s="42"/>
      <c r="CJ1260" s="42"/>
      <c r="CK1260" s="43"/>
      <c r="CM1260" s="39"/>
      <c r="CN1260" s="35"/>
      <c r="CO1260" s="42"/>
    </row>
    <row r="1261" spans="1:93" ht="11.25" customHeight="1">
      <c r="A1261" s="33"/>
      <c r="B1261" s="34"/>
      <c r="F1261" s="34"/>
      <c r="H1261" s="34"/>
      <c r="I1261" s="34"/>
      <c r="J1261" s="35"/>
      <c r="K1261" s="35"/>
      <c r="L1261" s="34"/>
      <c r="M1261" s="34"/>
      <c r="N1261" s="35"/>
      <c r="O1261" s="35"/>
      <c r="P1261" s="35"/>
      <c r="Q1261" s="34"/>
      <c r="R1261" s="34"/>
      <c r="U1261" s="36"/>
      <c r="V1261" s="38"/>
      <c r="W1261" s="36"/>
      <c r="X1261" s="35"/>
      <c r="Y1261" s="34"/>
      <c r="Z1261" s="35"/>
      <c r="AA1261" s="34"/>
      <c r="AB1261" s="34"/>
      <c r="AC1261" s="34"/>
      <c r="AD1261" s="34"/>
      <c r="AE1261" s="39"/>
      <c r="AF1261" s="39"/>
      <c r="AG1261" s="39"/>
      <c r="AH1261" s="35"/>
      <c r="AI1261" s="35"/>
      <c r="AJ1261" s="35"/>
      <c r="AK1261" s="35"/>
      <c r="AL1261" s="35"/>
      <c r="AM1261" s="35"/>
      <c r="AN1261" s="38"/>
      <c r="AO1261" s="38"/>
      <c r="AP1261" s="38"/>
      <c r="AQ1261" s="36"/>
      <c r="AR1261" s="36"/>
      <c r="AS1261" s="36"/>
      <c r="AT1261" s="36"/>
      <c r="AU1261" s="36"/>
      <c r="AV1261" s="36"/>
      <c r="AW1261" s="36"/>
      <c r="AX1261" s="36"/>
      <c r="AY1261" s="36"/>
      <c r="AZ1261" s="40"/>
      <c r="BA1261" s="40"/>
      <c r="BB1261" s="40"/>
      <c r="BC1261" s="40"/>
      <c r="BD1261" s="40"/>
      <c r="BE1261" s="40"/>
      <c r="BF1261" s="36"/>
      <c r="BG1261" s="36"/>
      <c r="BH1261" s="36"/>
      <c r="BJ1261" s="41"/>
      <c r="BK1261" s="41"/>
      <c r="BL1261" s="35"/>
      <c r="BM1261" s="35"/>
      <c r="BN1261" s="35"/>
      <c r="BO1261" s="35"/>
      <c r="BP1261" s="35"/>
      <c r="BQ1261" s="35"/>
      <c r="BR1261" s="35"/>
      <c r="BS1261" s="34"/>
      <c r="BT1261" s="35"/>
      <c r="BU1261" s="35"/>
      <c r="BV1261" s="35"/>
      <c r="BW1261" s="35"/>
      <c r="BX1261" s="37"/>
      <c r="BY1261" s="40"/>
      <c r="CA1261" s="38"/>
      <c r="CB1261" s="38"/>
      <c r="CC1261" s="36"/>
      <c r="CD1261" s="36"/>
      <c r="CE1261" s="35"/>
      <c r="CF1261" s="36"/>
      <c r="CG1261" s="42"/>
      <c r="CH1261" s="35"/>
      <c r="CI1261" s="42"/>
      <c r="CJ1261" s="42"/>
      <c r="CK1261" s="43"/>
      <c r="CM1261" s="39"/>
      <c r="CN1261" s="35"/>
      <c r="CO1261" s="42"/>
    </row>
    <row r="1262" spans="1:93" ht="11.25" customHeight="1">
      <c r="A1262" s="33"/>
      <c r="B1262" s="34"/>
      <c r="F1262" s="34"/>
      <c r="H1262" s="34"/>
      <c r="I1262" s="34"/>
      <c r="J1262" s="35"/>
      <c r="K1262" s="35"/>
      <c r="L1262" s="34"/>
      <c r="M1262" s="34"/>
      <c r="N1262" s="35"/>
      <c r="O1262" s="35"/>
      <c r="P1262" s="35"/>
      <c r="Q1262" s="34"/>
      <c r="R1262" s="34"/>
      <c r="U1262" s="36"/>
      <c r="V1262" s="38"/>
      <c r="W1262" s="36"/>
      <c r="X1262" s="35"/>
      <c r="Y1262" s="34"/>
      <c r="Z1262" s="35"/>
      <c r="AA1262" s="34"/>
      <c r="AB1262" s="34"/>
      <c r="AC1262" s="34"/>
      <c r="AD1262" s="34"/>
      <c r="AE1262" s="39"/>
      <c r="AF1262" s="39"/>
      <c r="AG1262" s="39"/>
      <c r="AH1262" s="35"/>
      <c r="AI1262" s="35"/>
      <c r="AJ1262" s="35"/>
      <c r="AK1262" s="35"/>
      <c r="AL1262" s="35"/>
      <c r="AM1262" s="35"/>
      <c r="AN1262" s="38"/>
      <c r="AO1262" s="38"/>
      <c r="AP1262" s="38"/>
      <c r="AQ1262" s="36"/>
      <c r="AR1262" s="36"/>
      <c r="AS1262" s="36"/>
      <c r="AT1262" s="36"/>
      <c r="AU1262" s="36"/>
      <c r="AV1262" s="36"/>
      <c r="AW1262" s="36"/>
      <c r="AX1262" s="36"/>
      <c r="AY1262" s="36"/>
      <c r="AZ1262" s="40"/>
      <c r="BA1262" s="40"/>
      <c r="BB1262" s="40"/>
      <c r="BC1262" s="40"/>
      <c r="BD1262" s="40"/>
      <c r="BE1262" s="40"/>
      <c r="BF1262" s="36"/>
      <c r="BG1262" s="36"/>
      <c r="BH1262" s="36"/>
      <c r="BJ1262" s="41"/>
      <c r="BK1262" s="41"/>
      <c r="BL1262" s="35"/>
      <c r="BM1262" s="35"/>
      <c r="BN1262" s="35"/>
      <c r="BO1262" s="35"/>
      <c r="BP1262" s="35"/>
      <c r="BQ1262" s="35"/>
      <c r="BR1262" s="35"/>
      <c r="BS1262" s="34"/>
      <c r="BT1262" s="35"/>
      <c r="BU1262" s="35"/>
      <c r="BV1262" s="35"/>
      <c r="BW1262" s="35"/>
      <c r="BX1262" s="37"/>
      <c r="BY1262" s="40"/>
      <c r="CA1262" s="38"/>
      <c r="CB1262" s="38"/>
      <c r="CC1262" s="36"/>
      <c r="CD1262" s="36"/>
      <c r="CE1262" s="35"/>
      <c r="CF1262" s="36"/>
      <c r="CG1262" s="42"/>
      <c r="CH1262" s="35"/>
      <c r="CI1262" s="42"/>
      <c r="CJ1262" s="42"/>
      <c r="CK1262" s="43"/>
      <c r="CM1262" s="39"/>
      <c r="CN1262" s="35"/>
      <c r="CO1262" s="42"/>
    </row>
    <row r="1263" spans="1:93" ht="11.25" customHeight="1">
      <c r="A1263" s="33"/>
      <c r="B1263" s="34"/>
      <c r="F1263" s="34"/>
      <c r="H1263" s="34"/>
      <c r="I1263" s="34"/>
      <c r="J1263" s="35"/>
      <c r="K1263" s="35"/>
      <c r="L1263" s="34"/>
      <c r="M1263" s="34"/>
      <c r="N1263" s="35"/>
      <c r="O1263" s="35"/>
      <c r="P1263" s="35"/>
      <c r="Q1263" s="34"/>
      <c r="R1263" s="34"/>
      <c r="U1263" s="36"/>
      <c r="V1263" s="38"/>
      <c r="W1263" s="36"/>
      <c r="X1263" s="35"/>
      <c r="Y1263" s="34"/>
      <c r="Z1263" s="35"/>
      <c r="AA1263" s="34"/>
      <c r="AB1263" s="34"/>
      <c r="AC1263" s="34"/>
      <c r="AD1263" s="34"/>
      <c r="AE1263" s="39"/>
      <c r="AF1263" s="39"/>
      <c r="AG1263" s="39"/>
      <c r="AH1263" s="35"/>
      <c r="AI1263" s="35"/>
      <c r="AJ1263" s="35"/>
      <c r="AK1263" s="35"/>
      <c r="AL1263" s="35"/>
      <c r="AM1263" s="35"/>
      <c r="AN1263" s="38"/>
      <c r="AO1263" s="38"/>
      <c r="AP1263" s="38"/>
      <c r="AQ1263" s="36"/>
      <c r="AR1263" s="36"/>
      <c r="AS1263" s="36"/>
      <c r="AT1263" s="36"/>
      <c r="AU1263" s="36"/>
      <c r="AV1263" s="36"/>
      <c r="AW1263" s="36"/>
      <c r="AX1263" s="36"/>
      <c r="AY1263" s="36"/>
      <c r="AZ1263" s="40"/>
      <c r="BA1263" s="40"/>
      <c r="BB1263" s="40"/>
      <c r="BC1263" s="40"/>
      <c r="BD1263" s="40"/>
      <c r="BE1263" s="40"/>
      <c r="BF1263" s="36"/>
      <c r="BG1263" s="36"/>
      <c r="BH1263" s="36"/>
      <c r="BJ1263" s="41"/>
      <c r="BK1263" s="41"/>
      <c r="BL1263" s="35"/>
      <c r="BM1263" s="35"/>
      <c r="BN1263" s="35"/>
      <c r="BO1263" s="35"/>
      <c r="BP1263" s="35"/>
      <c r="BQ1263" s="35"/>
      <c r="BR1263" s="35"/>
      <c r="BS1263" s="34"/>
      <c r="BT1263" s="35"/>
      <c r="BU1263" s="35"/>
      <c r="BV1263" s="35"/>
      <c r="BW1263" s="35"/>
      <c r="BX1263" s="37"/>
      <c r="BY1263" s="40"/>
      <c r="CA1263" s="38"/>
      <c r="CB1263" s="38"/>
      <c r="CC1263" s="36"/>
      <c r="CD1263" s="36"/>
      <c r="CE1263" s="35"/>
      <c r="CF1263" s="36"/>
      <c r="CG1263" s="42"/>
      <c r="CH1263" s="35"/>
      <c r="CI1263" s="42"/>
      <c r="CJ1263" s="42"/>
      <c r="CK1263" s="43"/>
      <c r="CM1263" s="39"/>
      <c r="CN1263" s="35"/>
      <c r="CO1263" s="42"/>
    </row>
    <row r="1264" spans="1:93" ht="11.25" customHeight="1">
      <c r="A1264" s="33"/>
      <c r="B1264" s="34"/>
      <c r="F1264" s="34"/>
      <c r="H1264" s="34"/>
      <c r="I1264" s="34"/>
      <c r="J1264" s="35"/>
      <c r="K1264" s="35"/>
      <c r="L1264" s="34"/>
      <c r="M1264" s="34"/>
      <c r="N1264" s="35"/>
      <c r="O1264" s="35"/>
      <c r="P1264" s="35"/>
      <c r="Q1264" s="34"/>
      <c r="R1264" s="34"/>
      <c r="U1264" s="36"/>
      <c r="V1264" s="38"/>
      <c r="W1264" s="36"/>
      <c r="X1264" s="35"/>
      <c r="Y1264" s="34"/>
      <c r="Z1264" s="35"/>
      <c r="AA1264" s="34"/>
      <c r="AB1264" s="34"/>
      <c r="AC1264" s="34"/>
      <c r="AD1264" s="34"/>
      <c r="AE1264" s="39"/>
      <c r="AF1264" s="39"/>
      <c r="AG1264" s="39"/>
      <c r="AH1264" s="35"/>
      <c r="AI1264" s="35"/>
      <c r="AJ1264" s="35"/>
      <c r="AK1264" s="35"/>
      <c r="AL1264" s="35"/>
      <c r="AM1264" s="35"/>
      <c r="AN1264" s="38"/>
      <c r="AO1264" s="38"/>
      <c r="AP1264" s="38"/>
      <c r="AQ1264" s="36"/>
      <c r="AR1264" s="36"/>
      <c r="AS1264" s="36"/>
      <c r="AT1264" s="36"/>
      <c r="AU1264" s="36"/>
      <c r="AV1264" s="36"/>
      <c r="AW1264" s="36"/>
      <c r="AX1264" s="36"/>
      <c r="AY1264" s="36"/>
      <c r="AZ1264" s="40"/>
      <c r="BA1264" s="40"/>
      <c r="BB1264" s="40"/>
      <c r="BC1264" s="40"/>
      <c r="BD1264" s="40"/>
      <c r="BE1264" s="40"/>
      <c r="BF1264" s="36"/>
      <c r="BG1264" s="36"/>
      <c r="BH1264" s="36"/>
      <c r="BJ1264" s="41"/>
      <c r="BK1264" s="41"/>
      <c r="BL1264" s="35"/>
      <c r="BM1264" s="35"/>
      <c r="BN1264" s="35"/>
      <c r="BO1264" s="35"/>
      <c r="BP1264" s="35"/>
      <c r="BQ1264" s="35"/>
      <c r="BR1264" s="35"/>
      <c r="BS1264" s="34"/>
      <c r="BT1264" s="35"/>
      <c r="BU1264" s="35"/>
      <c r="BV1264" s="35"/>
      <c r="BW1264" s="35"/>
      <c r="BX1264" s="37"/>
      <c r="BY1264" s="40"/>
      <c r="CA1264" s="38"/>
      <c r="CB1264" s="38"/>
      <c r="CC1264" s="36"/>
      <c r="CD1264" s="36"/>
      <c r="CE1264" s="35"/>
      <c r="CF1264" s="36"/>
      <c r="CG1264" s="42"/>
      <c r="CH1264" s="35"/>
      <c r="CI1264" s="42"/>
      <c r="CJ1264" s="42"/>
      <c r="CK1264" s="43"/>
      <c r="CM1264" s="39"/>
      <c r="CN1264" s="35"/>
      <c r="CO1264" s="42"/>
    </row>
    <row r="1265" spans="1:93" ht="11.25" customHeight="1">
      <c r="A1265" s="33"/>
      <c r="B1265" s="34"/>
      <c r="F1265" s="34"/>
      <c r="H1265" s="34"/>
      <c r="I1265" s="34"/>
      <c r="J1265" s="35"/>
      <c r="K1265" s="35"/>
      <c r="L1265" s="34"/>
      <c r="M1265" s="34"/>
      <c r="N1265" s="35"/>
      <c r="O1265" s="35"/>
      <c r="P1265" s="35"/>
      <c r="Q1265" s="34"/>
      <c r="R1265" s="34"/>
      <c r="U1265" s="36"/>
      <c r="V1265" s="38"/>
      <c r="W1265" s="36"/>
      <c r="X1265" s="35"/>
      <c r="Y1265" s="34"/>
      <c r="Z1265" s="35"/>
      <c r="AA1265" s="34"/>
      <c r="AB1265" s="34"/>
      <c r="AC1265" s="34"/>
      <c r="AD1265" s="34"/>
      <c r="AE1265" s="39"/>
      <c r="AF1265" s="39"/>
      <c r="AG1265" s="39"/>
      <c r="AH1265" s="35"/>
      <c r="AI1265" s="35"/>
      <c r="AJ1265" s="35"/>
      <c r="AK1265" s="35"/>
      <c r="AL1265" s="35"/>
      <c r="AM1265" s="35"/>
      <c r="AN1265" s="38"/>
      <c r="AO1265" s="38"/>
      <c r="AP1265" s="38"/>
      <c r="AQ1265" s="36"/>
      <c r="AR1265" s="36"/>
      <c r="AS1265" s="36"/>
      <c r="AT1265" s="36"/>
      <c r="AU1265" s="36"/>
      <c r="AV1265" s="36"/>
      <c r="AW1265" s="36"/>
      <c r="AX1265" s="36"/>
      <c r="AY1265" s="36"/>
      <c r="AZ1265" s="40"/>
      <c r="BA1265" s="40"/>
      <c r="BB1265" s="40"/>
      <c r="BC1265" s="40"/>
      <c r="BD1265" s="40"/>
      <c r="BE1265" s="40"/>
      <c r="BF1265" s="36"/>
      <c r="BG1265" s="36"/>
      <c r="BH1265" s="36"/>
      <c r="BJ1265" s="41"/>
      <c r="BK1265" s="41"/>
      <c r="BL1265" s="35"/>
      <c r="BM1265" s="35"/>
      <c r="BN1265" s="35"/>
      <c r="BO1265" s="35"/>
      <c r="BP1265" s="35"/>
      <c r="BQ1265" s="35"/>
      <c r="BR1265" s="35"/>
      <c r="BS1265" s="34"/>
      <c r="BT1265" s="35"/>
      <c r="BU1265" s="35"/>
      <c r="BV1265" s="35"/>
      <c r="BW1265" s="35"/>
      <c r="BX1265" s="37"/>
      <c r="BY1265" s="40"/>
      <c r="CA1265" s="38"/>
      <c r="CB1265" s="38"/>
      <c r="CC1265" s="36"/>
      <c r="CD1265" s="36"/>
      <c r="CE1265" s="35"/>
      <c r="CF1265" s="36"/>
      <c r="CG1265" s="42"/>
      <c r="CH1265" s="35"/>
      <c r="CI1265" s="42"/>
      <c r="CJ1265" s="42"/>
      <c r="CK1265" s="43"/>
      <c r="CM1265" s="39"/>
      <c r="CN1265" s="35"/>
      <c r="CO1265" s="42"/>
    </row>
    <row r="1266" spans="1:93" ht="11.25" customHeight="1">
      <c r="A1266" s="33"/>
      <c r="B1266" s="34"/>
      <c r="F1266" s="34"/>
      <c r="H1266" s="34"/>
      <c r="I1266" s="34"/>
      <c r="J1266" s="35"/>
      <c r="K1266" s="35"/>
      <c r="L1266" s="34"/>
      <c r="M1266" s="34"/>
      <c r="N1266" s="35"/>
      <c r="O1266" s="35"/>
      <c r="P1266" s="35"/>
      <c r="Q1266" s="34"/>
      <c r="R1266" s="34"/>
      <c r="U1266" s="36"/>
      <c r="V1266" s="38"/>
      <c r="W1266" s="36"/>
      <c r="X1266" s="35"/>
      <c r="Y1266" s="34"/>
      <c r="Z1266" s="35"/>
      <c r="AA1266" s="34"/>
      <c r="AB1266" s="34"/>
      <c r="AC1266" s="34"/>
      <c r="AD1266" s="34"/>
      <c r="AE1266" s="39"/>
      <c r="AF1266" s="39"/>
      <c r="AG1266" s="39"/>
      <c r="AH1266" s="35"/>
      <c r="AI1266" s="35"/>
      <c r="AJ1266" s="35"/>
      <c r="AK1266" s="35"/>
      <c r="AL1266" s="35"/>
      <c r="AM1266" s="35"/>
      <c r="AN1266" s="38"/>
      <c r="AO1266" s="38"/>
      <c r="AP1266" s="38"/>
      <c r="AQ1266" s="36"/>
      <c r="AR1266" s="36"/>
      <c r="AS1266" s="36"/>
      <c r="AT1266" s="36"/>
      <c r="AU1266" s="36"/>
      <c r="AV1266" s="36"/>
      <c r="AW1266" s="36"/>
      <c r="AX1266" s="36"/>
      <c r="AY1266" s="36"/>
      <c r="AZ1266" s="40"/>
      <c r="BA1266" s="40"/>
      <c r="BB1266" s="40"/>
      <c r="BC1266" s="40"/>
      <c r="BD1266" s="40"/>
      <c r="BE1266" s="40"/>
      <c r="BF1266" s="36"/>
      <c r="BG1266" s="36"/>
      <c r="BH1266" s="36"/>
      <c r="BJ1266" s="41"/>
      <c r="BK1266" s="41"/>
      <c r="BL1266" s="35"/>
      <c r="BM1266" s="35"/>
      <c r="BN1266" s="35"/>
      <c r="BO1266" s="35"/>
      <c r="BP1266" s="35"/>
      <c r="BQ1266" s="35"/>
      <c r="BR1266" s="35"/>
      <c r="BS1266" s="34"/>
      <c r="BT1266" s="35"/>
      <c r="BU1266" s="35"/>
      <c r="BV1266" s="35"/>
      <c r="BW1266" s="35"/>
      <c r="BX1266" s="37"/>
      <c r="BY1266" s="40"/>
      <c r="CA1266" s="38"/>
      <c r="CB1266" s="38"/>
      <c r="CC1266" s="36"/>
      <c r="CD1266" s="36"/>
      <c r="CE1266" s="35"/>
      <c r="CF1266" s="36"/>
      <c r="CG1266" s="42"/>
      <c r="CH1266" s="35"/>
      <c r="CI1266" s="42"/>
      <c r="CJ1266" s="42"/>
      <c r="CK1266" s="43"/>
      <c r="CM1266" s="39"/>
      <c r="CN1266" s="35"/>
      <c r="CO1266" s="42"/>
    </row>
    <row r="1267" spans="1:93" ht="11.25" customHeight="1">
      <c r="A1267" s="33"/>
      <c r="B1267" s="34"/>
      <c r="F1267" s="34"/>
      <c r="H1267" s="34"/>
      <c r="I1267" s="34"/>
      <c r="J1267" s="35"/>
      <c r="K1267" s="35"/>
      <c r="L1267" s="34"/>
      <c r="M1267" s="34"/>
      <c r="N1267" s="35"/>
      <c r="O1267" s="35"/>
      <c r="P1267" s="35"/>
      <c r="Q1267" s="34"/>
      <c r="R1267" s="34"/>
      <c r="U1267" s="36"/>
      <c r="V1267" s="38"/>
      <c r="W1267" s="36"/>
      <c r="X1267" s="35"/>
      <c r="Y1267" s="34"/>
      <c r="Z1267" s="35"/>
      <c r="AA1267" s="34"/>
      <c r="AB1267" s="34"/>
      <c r="AC1267" s="34"/>
      <c r="AD1267" s="34"/>
      <c r="AE1267" s="39"/>
      <c r="AF1267" s="39"/>
      <c r="AG1267" s="39"/>
      <c r="AH1267" s="35"/>
      <c r="AI1267" s="35"/>
      <c r="AJ1267" s="35"/>
      <c r="AK1267" s="35"/>
      <c r="AL1267" s="35"/>
      <c r="AM1267" s="35"/>
      <c r="AN1267" s="38"/>
      <c r="AO1267" s="38"/>
      <c r="AP1267" s="38"/>
      <c r="AQ1267" s="36"/>
      <c r="AR1267" s="36"/>
      <c r="AS1267" s="36"/>
      <c r="AT1267" s="36"/>
      <c r="AU1267" s="36"/>
      <c r="AV1267" s="36"/>
      <c r="AW1267" s="36"/>
      <c r="AX1267" s="36"/>
      <c r="AY1267" s="36"/>
      <c r="AZ1267" s="40"/>
      <c r="BA1267" s="40"/>
      <c r="BB1267" s="40"/>
      <c r="BC1267" s="40"/>
      <c r="BD1267" s="40"/>
      <c r="BE1267" s="40"/>
      <c r="BF1267" s="36"/>
      <c r="BG1267" s="36"/>
      <c r="BH1267" s="36"/>
      <c r="BJ1267" s="41"/>
      <c r="BK1267" s="41"/>
      <c r="BL1267" s="35"/>
      <c r="BM1267" s="35"/>
      <c r="BN1267" s="35"/>
      <c r="BO1267" s="35"/>
      <c r="BP1267" s="35"/>
      <c r="BQ1267" s="35"/>
      <c r="BR1267" s="35"/>
      <c r="BS1267" s="34"/>
      <c r="BT1267" s="35"/>
      <c r="BU1267" s="35"/>
      <c r="BV1267" s="35"/>
      <c r="BW1267" s="35"/>
      <c r="BX1267" s="37"/>
      <c r="BY1267" s="40"/>
      <c r="CA1267" s="38"/>
      <c r="CB1267" s="38"/>
      <c r="CC1267" s="36"/>
      <c r="CD1267" s="36"/>
      <c r="CE1267" s="35"/>
      <c r="CF1267" s="36"/>
      <c r="CG1267" s="42"/>
      <c r="CH1267" s="35"/>
      <c r="CI1267" s="42"/>
      <c r="CJ1267" s="42"/>
      <c r="CK1267" s="43"/>
      <c r="CM1267" s="39"/>
      <c r="CN1267" s="35"/>
      <c r="CO1267" s="42"/>
    </row>
    <row r="1268" spans="1:93" ht="11.25" customHeight="1">
      <c r="A1268" s="33"/>
      <c r="B1268" s="34"/>
      <c r="F1268" s="34"/>
      <c r="H1268" s="34"/>
      <c r="I1268" s="34"/>
      <c r="J1268" s="35"/>
      <c r="K1268" s="35"/>
      <c r="L1268" s="34"/>
      <c r="M1268" s="34"/>
      <c r="N1268" s="35"/>
      <c r="O1268" s="35"/>
      <c r="P1268" s="35"/>
      <c r="Q1268" s="34"/>
      <c r="R1268" s="34"/>
      <c r="U1268" s="36"/>
      <c r="V1268" s="38"/>
      <c r="W1268" s="36"/>
      <c r="X1268" s="35"/>
      <c r="Y1268" s="34"/>
      <c r="Z1268" s="35"/>
      <c r="AA1268" s="34"/>
      <c r="AB1268" s="34"/>
      <c r="AC1268" s="34"/>
      <c r="AD1268" s="34"/>
      <c r="AE1268" s="39"/>
      <c r="AF1268" s="39"/>
      <c r="AG1268" s="39"/>
      <c r="AH1268" s="35"/>
      <c r="AI1268" s="35"/>
      <c r="AJ1268" s="35"/>
      <c r="AK1268" s="35"/>
      <c r="AL1268" s="35"/>
      <c r="AM1268" s="35"/>
      <c r="AN1268" s="38"/>
      <c r="AO1268" s="38"/>
      <c r="AP1268" s="38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40"/>
      <c r="BA1268" s="40"/>
      <c r="BB1268" s="40"/>
      <c r="BC1268" s="40"/>
      <c r="BD1268" s="40"/>
      <c r="BE1268" s="40"/>
      <c r="BF1268" s="36"/>
      <c r="BG1268" s="36"/>
      <c r="BH1268" s="36"/>
      <c r="BJ1268" s="41"/>
      <c r="BK1268" s="41"/>
      <c r="BL1268" s="35"/>
      <c r="BM1268" s="35"/>
      <c r="BN1268" s="35"/>
      <c r="BO1268" s="35"/>
      <c r="BP1268" s="35"/>
      <c r="BQ1268" s="35"/>
      <c r="BR1268" s="35"/>
      <c r="BS1268" s="34"/>
      <c r="BT1268" s="35"/>
      <c r="BU1268" s="35"/>
      <c r="BV1268" s="35"/>
      <c r="BW1268" s="35"/>
      <c r="BX1268" s="37"/>
      <c r="BY1268" s="40"/>
      <c r="CA1268" s="38"/>
      <c r="CB1268" s="38"/>
      <c r="CC1268" s="36"/>
      <c r="CD1268" s="36"/>
      <c r="CE1268" s="35"/>
      <c r="CF1268" s="36"/>
      <c r="CG1268" s="42"/>
      <c r="CH1268" s="35"/>
      <c r="CI1268" s="42"/>
      <c r="CJ1268" s="42"/>
      <c r="CK1268" s="43"/>
      <c r="CM1268" s="39"/>
      <c r="CN1268" s="35"/>
      <c r="CO1268" s="42"/>
    </row>
    <row r="1269" spans="1:93" ht="11.25" customHeight="1">
      <c r="A1269" s="33"/>
      <c r="B1269" s="34"/>
      <c r="F1269" s="34"/>
      <c r="H1269" s="34"/>
      <c r="I1269" s="34"/>
      <c r="J1269" s="35"/>
      <c r="K1269" s="35"/>
      <c r="L1269" s="34"/>
      <c r="M1269" s="34"/>
      <c r="N1269" s="35"/>
      <c r="O1269" s="35"/>
      <c r="P1269" s="35"/>
      <c r="Q1269" s="34"/>
      <c r="R1269" s="34"/>
      <c r="U1269" s="36"/>
      <c r="V1269" s="38"/>
      <c r="W1269" s="36"/>
      <c r="X1269" s="35"/>
      <c r="Y1269" s="34"/>
      <c r="Z1269" s="35"/>
      <c r="AA1269" s="34"/>
      <c r="AB1269" s="34"/>
      <c r="AC1269" s="34"/>
      <c r="AD1269" s="34"/>
      <c r="AE1269" s="39"/>
      <c r="AF1269" s="39"/>
      <c r="AG1269" s="39"/>
      <c r="AH1269" s="35"/>
      <c r="AI1269" s="35"/>
      <c r="AJ1269" s="35"/>
      <c r="AK1269" s="35"/>
      <c r="AL1269" s="35"/>
      <c r="AM1269" s="35"/>
      <c r="AN1269" s="38"/>
      <c r="AO1269" s="38"/>
      <c r="AP1269" s="38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40"/>
      <c r="BA1269" s="40"/>
      <c r="BB1269" s="40"/>
      <c r="BC1269" s="40"/>
      <c r="BD1269" s="40"/>
      <c r="BE1269" s="40"/>
      <c r="BF1269" s="36"/>
      <c r="BG1269" s="36"/>
      <c r="BH1269" s="36"/>
      <c r="BJ1269" s="41"/>
      <c r="BK1269" s="41"/>
      <c r="BL1269" s="35"/>
      <c r="BM1269" s="35"/>
      <c r="BN1269" s="35"/>
      <c r="BO1269" s="35"/>
      <c r="BP1269" s="35"/>
      <c r="BQ1269" s="35"/>
      <c r="BR1269" s="35"/>
      <c r="BS1269" s="34"/>
      <c r="BT1269" s="35"/>
      <c r="BU1269" s="35"/>
      <c r="BV1269" s="35"/>
      <c r="BW1269" s="35"/>
      <c r="BX1269" s="37"/>
      <c r="BY1269" s="40"/>
      <c r="CA1269" s="38"/>
      <c r="CB1269" s="38"/>
      <c r="CC1269" s="36"/>
      <c r="CD1269" s="36"/>
      <c r="CE1269" s="35"/>
      <c r="CF1269" s="36"/>
      <c r="CG1269" s="42"/>
      <c r="CH1269" s="35"/>
      <c r="CI1269" s="42"/>
      <c r="CJ1269" s="42"/>
      <c r="CK1269" s="43"/>
      <c r="CM1269" s="39"/>
      <c r="CN1269" s="35"/>
      <c r="CO1269" s="42"/>
    </row>
    <row r="1270" spans="1:93" ht="11.25" customHeight="1">
      <c r="A1270" s="33"/>
      <c r="B1270" s="34"/>
      <c r="F1270" s="34"/>
      <c r="H1270" s="34"/>
      <c r="I1270" s="34"/>
      <c r="J1270" s="35"/>
      <c r="K1270" s="35"/>
      <c r="L1270" s="34"/>
      <c r="M1270" s="34"/>
      <c r="N1270" s="35"/>
      <c r="O1270" s="35"/>
      <c r="P1270" s="35"/>
      <c r="Q1270" s="34"/>
      <c r="R1270" s="34"/>
      <c r="U1270" s="36"/>
      <c r="V1270" s="38"/>
      <c r="W1270" s="36"/>
      <c r="X1270" s="35"/>
      <c r="Y1270" s="34"/>
      <c r="Z1270" s="35"/>
      <c r="AA1270" s="34"/>
      <c r="AB1270" s="34"/>
      <c r="AC1270" s="34"/>
      <c r="AD1270" s="34"/>
      <c r="AE1270" s="39"/>
      <c r="AF1270" s="39"/>
      <c r="AG1270" s="39"/>
      <c r="AH1270" s="35"/>
      <c r="AI1270" s="35"/>
      <c r="AJ1270" s="35"/>
      <c r="AK1270" s="35"/>
      <c r="AL1270" s="35"/>
      <c r="AM1270" s="35"/>
      <c r="AN1270" s="38"/>
      <c r="AO1270" s="38"/>
      <c r="AP1270" s="38"/>
      <c r="AQ1270" s="36"/>
      <c r="AR1270" s="36"/>
      <c r="AS1270" s="36"/>
      <c r="AT1270" s="36"/>
      <c r="AU1270" s="36"/>
      <c r="AV1270" s="36"/>
      <c r="AW1270" s="36"/>
      <c r="AX1270" s="36"/>
      <c r="AY1270" s="36"/>
      <c r="AZ1270" s="40"/>
      <c r="BA1270" s="40"/>
      <c r="BB1270" s="40"/>
      <c r="BC1270" s="40"/>
      <c r="BD1270" s="40"/>
      <c r="BE1270" s="40"/>
      <c r="BF1270" s="36"/>
      <c r="BG1270" s="36"/>
      <c r="BH1270" s="36"/>
      <c r="BJ1270" s="41"/>
      <c r="BK1270" s="41"/>
      <c r="BL1270" s="35"/>
      <c r="BM1270" s="35"/>
      <c r="BN1270" s="35"/>
      <c r="BO1270" s="35"/>
      <c r="BP1270" s="35"/>
      <c r="BQ1270" s="35"/>
      <c r="BR1270" s="35"/>
      <c r="BS1270" s="34"/>
      <c r="BT1270" s="35"/>
      <c r="BU1270" s="35"/>
      <c r="BV1270" s="35"/>
      <c r="BW1270" s="35"/>
      <c r="BX1270" s="37"/>
      <c r="BY1270" s="40"/>
      <c r="CA1270" s="38"/>
      <c r="CB1270" s="38"/>
      <c r="CC1270" s="36"/>
      <c r="CD1270" s="36"/>
      <c r="CE1270" s="35"/>
      <c r="CF1270" s="36"/>
      <c r="CG1270" s="42"/>
      <c r="CH1270" s="35"/>
      <c r="CI1270" s="42"/>
      <c r="CJ1270" s="42"/>
      <c r="CK1270" s="43"/>
      <c r="CM1270" s="39"/>
      <c r="CN1270" s="35"/>
      <c r="CO1270" s="42"/>
    </row>
    <row r="1271" spans="1:93" ht="11.25" customHeight="1">
      <c r="A1271" s="33"/>
      <c r="B1271" s="34"/>
      <c r="F1271" s="34"/>
      <c r="H1271" s="34"/>
      <c r="I1271" s="34"/>
      <c r="J1271" s="35"/>
      <c r="K1271" s="35"/>
      <c r="L1271" s="34"/>
      <c r="M1271" s="34"/>
      <c r="N1271" s="35"/>
      <c r="O1271" s="35"/>
      <c r="P1271" s="35"/>
      <c r="Q1271" s="34"/>
      <c r="R1271" s="34"/>
      <c r="U1271" s="36"/>
      <c r="V1271" s="38"/>
      <c r="W1271" s="36"/>
      <c r="X1271" s="35"/>
      <c r="Y1271" s="34"/>
      <c r="Z1271" s="35"/>
      <c r="AA1271" s="34"/>
      <c r="AB1271" s="34"/>
      <c r="AC1271" s="34"/>
      <c r="AD1271" s="34"/>
      <c r="AE1271" s="39"/>
      <c r="AF1271" s="39"/>
      <c r="AG1271" s="39"/>
      <c r="AH1271" s="35"/>
      <c r="AI1271" s="35"/>
      <c r="AJ1271" s="35"/>
      <c r="AK1271" s="35"/>
      <c r="AL1271" s="35"/>
      <c r="AM1271" s="35"/>
      <c r="AN1271" s="38"/>
      <c r="AO1271" s="38"/>
      <c r="AP1271" s="38"/>
      <c r="AQ1271" s="36"/>
      <c r="AR1271" s="36"/>
      <c r="AS1271" s="36"/>
      <c r="AT1271" s="36"/>
      <c r="AU1271" s="36"/>
      <c r="AV1271" s="36"/>
      <c r="AW1271" s="36"/>
      <c r="AX1271" s="36"/>
      <c r="AY1271" s="36"/>
      <c r="AZ1271" s="40"/>
      <c r="BA1271" s="40"/>
      <c r="BB1271" s="40"/>
      <c r="BC1271" s="40"/>
      <c r="BD1271" s="40"/>
      <c r="BE1271" s="40"/>
      <c r="BF1271" s="36"/>
      <c r="BG1271" s="36"/>
      <c r="BH1271" s="36"/>
      <c r="BJ1271" s="41"/>
      <c r="BK1271" s="41"/>
      <c r="BL1271" s="35"/>
      <c r="BM1271" s="35"/>
      <c r="BN1271" s="35"/>
      <c r="BO1271" s="35"/>
      <c r="BP1271" s="35"/>
      <c r="BQ1271" s="35"/>
      <c r="BR1271" s="35"/>
      <c r="BS1271" s="34"/>
      <c r="BT1271" s="35"/>
      <c r="BU1271" s="35"/>
      <c r="BV1271" s="35"/>
      <c r="BW1271" s="35"/>
      <c r="BX1271" s="37"/>
      <c r="BY1271" s="40"/>
      <c r="CA1271" s="38"/>
      <c r="CB1271" s="38"/>
      <c r="CC1271" s="36"/>
      <c r="CD1271" s="36"/>
      <c r="CE1271" s="35"/>
      <c r="CF1271" s="36"/>
      <c r="CG1271" s="42"/>
      <c r="CH1271" s="35"/>
      <c r="CI1271" s="42"/>
      <c r="CJ1271" s="42"/>
      <c r="CK1271" s="43"/>
      <c r="CM1271" s="39"/>
      <c r="CN1271" s="35"/>
      <c r="CO1271" s="42"/>
    </row>
    <row r="1272" spans="1:93" ht="11.25" customHeight="1">
      <c r="A1272" s="33"/>
      <c r="B1272" s="34"/>
      <c r="F1272" s="34"/>
      <c r="H1272" s="34"/>
      <c r="I1272" s="34"/>
      <c r="J1272" s="35"/>
      <c r="K1272" s="35"/>
      <c r="L1272" s="34"/>
      <c r="M1272" s="34"/>
      <c r="N1272" s="35"/>
      <c r="O1272" s="35"/>
      <c r="P1272" s="35"/>
      <c r="Q1272" s="34"/>
      <c r="R1272" s="34"/>
      <c r="U1272" s="36"/>
      <c r="V1272" s="38"/>
      <c r="W1272" s="36"/>
      <c r="X1272" s="35"/>
      <c r="Y1272" s="34"/>
      <c r="Z1272" s="35"/>
      <c r="AA1272" s="34"/>
      <c r="AB1272" s="34"/>
      <c r="AC1272" s="34"/>
      <c r="AD1272" s="34"/>
      <c r="AE1272" s="39"/>
      <c r="AF1272" s="39"/>
      <c r="AG1272" s="39"/>
      <c r="AH1272" s="35"/>
      <c r="AI1272" s="35"/>
      <c r="AJ1272" s="35"/>
      <c r="AK1272" s="35"/>
      <c r="AL1272" s="35"/>
      <c r="AM1272" s="35"/>
      <c r="AN1272" s="38"/>
      <c r="AO1272" s="38"/>
      <c r="AP1272" s="38"/>
      <c r="AQ1272" s="36"/>
      <c r="AR1272" s="36"/>
      <c r="AS1272" s="36"/>
      <c r="AT1272" s="36"/>
      <c r="AU1272" s="36"/>
      <c r="AV1272" s="36"/>
      <c r="AW1272" s="36"/>
      <c r="AX1272" s="36"/>
      <c r="AY1272" s="36"/>
      <c r="AZ1272" s="40"/>
      <c r="BA1272" s="40"/>
      <c r="BB1272" s="40"/>
      <c r="BC1272" s="40"/>
      <c r="BD1272" s="40"/>
      <c r="BE1272" s="40"/>
      <c r="BF1272" s="36"/>
      <c r="BG1272" s="36"/>
      <c r="BH1272" s="36"/>
      <c r="BJ1272" s="41"/>
      <c r="BK1272" s="41"/>
      <c r="BL1272" s="35"/>
      <c r="BM1272" s="35"/>
      <c r="BN1272" s="35"/>
      <c r="BO1272" s="35"/>
      <c r="BP1272" s="35"/>
      <c r="BQ1272" s="35"/>
      <c r="BR1272" s="35"/>
      <c r="BS1272" s="34"/>
      <c r="BT1272" s="35"/>
      <c r="BU1272" s="35"/>
      <c r="BV1272" s="35"/>
      <c r="BW1272" s="35"/>
      <c r="BX1272" s="37"/>
      <c r="BY1272" s="40"/>
      <c r="CA1272" s="38"/>
      <c r="CB1272" s="38"/>
      <c r="CC1272" s="36"/>
      <c r="CD1272" s="36"/>
      <c r="CE1272" s="35"/>
      <c r="CF1272" s="36"/>
      <c r="CG1272" s="42"/>
      <c r="CH1272" s="35"/>
      <c r="CI1272" s="42"/>
      <c r="CJ1272" s="42"/>
      <c r="CK1272" s="43"/>
      <c r="CM1272" s="39"/>
      <c r="CN1272" s="35"/>
      <c r="CO1272" s="42"/>
    </row>
    <row r="1273" spans="1:93" ht="11.25" customHeight="1">
      <c r="A1273" s="33"/>
      <c r="B1273" s="34"/>
      <c r="F1273" s="34"/>
      <c r="H1273" s="34"/>
      <c r="I1273" s="34"/>
      <c r="J1273" s="35"/>
      <c r="K1273" s="35"/>
      <c r="L1273" s="34"/>
      <c r="M1273" s="34"/>
      <c r="N1273" s="35"/>
      <c r="O1273" s="35"/>
      <c r="P1273" s="35"/>
      <c r="Q1273" s="34"/>
      <c r="R1273" s="34"/>
      <c r="U1273" s="36"/>
      <c r="V1273" s="38"/>
      <c r="W1273" s="36"/>
      <c r="X1273" s="35"/>
      <c r="Y1273" s="34"/>
      <c r="Z1273" s="35"/>
      <c r="AA1273" s="34"/>
      <c r="AB1273" s="34"/>
      <c r="AC1273" s="34"/>
      <c r="AD1273" s="34"/>
      <c r="AE1273" s="39"/>
      <c r="AF1273" s="39"/>
      <c r="AG1273" s="39"/>
      <c r="AH1273" s="35"/>
      <c r="AI1273" s="35"/>
      <c r="AJ1273" s="35"/>
      <c r="AK1273" s="35"/>
      <c r="AL1273" s="35"/>
      <c r="AM1273" s="35"/>
      <c r="AN1273" s="38"/>
      <c r="AO1273" s="38"/>
      <c r="AP1273" s="38"/>
      <c r="AQ1273" s="36"/>
      <c r="AR1273" s="36"/>
      <c r="AS1273" s="36"/>
      <c r="AT1273" s="36"/>
      <c r="AU1273" s="36"/>
      <c r="AV1273" s="36"/>
      <c r="AW1273" s="36"/>
      <c r="AX1273" s="36"/>
      <c r="AY1273" s="36"/>
      <c r="AZ1273" s="40"/>
      <c r="BA1273" s="40"/>
      <c r="BB1273" s="40"/>
      <c r="BC1273" s="40"/>
      <c r="BD1273" s="40"/>
      <c r="BE1273" s="40"/>
      <c r="BF1273" s="36"/>
      <c r="BG1273" s="36"/>
      <c r="BH1273" s="36"/>
      <c r="BJ1273" s="41"/>
      <c r="BK1273" s="41"/>
      <c r="BL1273" s="35"/>
      <c r="BM1273" s="35"/>
      <c r="BN1273" s="35"/>
      <c r="BO1273" s="35"/>
      <c r="BP1273" s="35"/>
      <c r="BQ1273" s="35"/>
      <c r="BR1273" s="35"/>
      <c r="BS1273" s="34"/>
      <c r="BT1273" s="35"/>
      <c r="BU1273" s="35"/>
      <c r="BV1273" s="35"/>
      <c r="BW1273" s="35"/>
      <c r="BX1273" s="37"/>
      <c r="BY1273" s="40"/>
      <c r="CA1273" s="38"/>
      <c r="CB1273" s="38"/>
      <c r="CC1273" s="36"/>
      <c r="CD1273" s="36"/>
      <c r="CE1273" s="35"/>
      <c r="CF1273" s="36"/>
      <c r="CG1273" s="42"/>
      <c r="CH1273" s="35"/>
      <c r="CI1273" s="42"/>
      <c r="CJ1273" s="42"/>
      <c r="CK1273" s="43"/>
      <c r="CM1273" s="39"/>
      <c r="CN1273" s="35"/>
      <c r="CO1273" s="42"/>
    </row>
    <row r="1274" spans="1:93" ht="11.25" customHeight="1">
      <c r="A1274" s="33"/>
      <c r="B1274" s="34"/>
      <c r="F1274" s="34"/>
      <c r="H1274" s="34"/>
      <c r="I1274" s="34"/>
      <c r="J1274" s="35"/>
      <c r="K1274" s="35"/>
      <c r="L1274" s="34"/>
      <c r="M1274" s="34"/>
      <c r="N1274" s="35"/>
      <c r="O1274" s="35"/>
      <c r="P1274" s="35"/>
      <c r="Q1274" s="34"/>
      <c r="R1274" s="34"/>
      <c r="U1274" s="36"/>
      <c r="V1274" s="38"/>
      <c r="W1274" s="36"/>
      <c r="X1274" s="35"/>
      <c r="Y1274" s="34"/>
      <c r="Z1274" s="35"/>
      <c r="AA1274" s="34"/>
      <c r="AB1274" s="34"/>
      <c r="AC1274" s="34"/>
      <c r="AD1274" s="34"/>
      <c r="AE1274" s="39"/>
      <c r="AF1274" s="39"/>
      <c r="AG1274" s="39"/>
      <c r="AH1274" s="35"/>
      <c r="AI1274" s="35"/>
      <c r="AJ1274" s="35"/>
      <c r="AK1274" s="35"/>
      <c r="AL1274" s="35"/>
      <c r="AM1274" s="35"/>
      <c r="AN1274" s="38"/>
      <c r="AO1274" s="38"/>
      <c r="AP1274" s="38"/>
      <c r="AQ1274" s="36"/>
      <c r="AR1274" s="36"/>
      <c r="AS1274" s="36"/>
      <c r="AT1274" s="36"/>
      <c r="AU1274" s="36"/>
      <c r="AV1274" s="36"/>
      <c r="AW1274" s="36"/>
      <c r="AX1274" s="36"/>
      <c r="AY1274" s="36"/>
      <c r="AZ1274" s="40"/>
      <c r="BA1274" s="40"/>
      <c r="BB1274" s="40"/>
      <c r="BC1274" s="40"/>
      <c r="BD1274" s="40"/>
      <c r="BE1274" s="40"/>
      <c r="BF1274" s="36"/>
      <c r="BG1274" s="36"/>
      <c r="BH1274" s="36"/>
      <c r="BJ1274" s="41"/>
      <c r="BK1274" s="41"/>
      <c r="BL1274" s="35"/>
      <c r="BM1274" s="35"/>
      <c r="BN1274" s="35"/>
      <c r="BO1274" s="35"/>
      <c r="BP1274" s="35"/>
      <c r="BQ1274" s="35"/>
      <c r="BR1274" s="35"/>
      <c r="BS1274" s="34"/>
      <c r="BT1274" s="35"/>
      <c r="BU1274" s="35"/>
      <c r="BV1274" s="35"/>
      <c r="BW1274" s="35"/>
      <c r="BX1274" s="37"/>
      <c r="BY1274" s="40"/>
      <c r="CA1274" s="38"/>
      <c r="CB1274" s="38"/>
      <c r="CC1274" s="36"/>
      <c r="CD1274" s="36"/>
      <c r="CE1274" s="35"/>
      <c r="CF1274" s="36"/>
      <c r="CG1274" s="42"/>
      <c r="CH1274" s="35"/>
      <c r="CI1274" s="42"/>
      <c r="CJ1274" s="42"/>
      <c r="CK1274" s="43"/>
      <c r="CM1274" s="39"/>
      <c r="CN1274" s="35"/>
      <c r="CO1274" s="42"/>
    </row>
    <row r="1275" spans="1:93" ht="11.25" customHeight="1">
      <c r="A1275" s="33"/>
      <c r="B1275" s="34"/>
      <c r="F1275" s="34"/>
      <c r="H1275" s="34"/>
      <c r="I1275" s="34"/>
      <c r="J1275" s="35"/>
      <c r="K1275" s="35"/>
      <c r="L1275" s="34"/>
      <c r="M1275" s="34"/>
      <c r="N1275" s="35"/>
      <c r="O1275" s="35"/>
      <c r="P1275" s="35"/>
      <c r="Q1275" s="34"/>
      <c r="R1275" s="34"/>
      <c r="U1275" s="36"/>
      <c r="V1275" s="38"/>
      <c r="W1275" s="36"/>
      <c r="X1275" s="35"/>
      <c r="Y1275" s="34"/>
      <c r="Z1275" s="35"/>
      <c r="AA1275" s="34"/>
      <c r="AB1275" s="34"/>
      <c r="AC1275" s="34"/>
      <c r="AD1275" s="34"/>
      <c r="AE1275" s="39"/>
      <c r="AF1275" s="39"/>
      <c r="AG1275" s="39"/>
      <c r="AH1275" s="35"/>
      <c r="AI1275" s="35"/>
      <c r="AJ1275" s="35"/>
      <c r="AK1275" s="35"/>
      <c r="AL1275" s="35"/>
      <c r="AM1275" s="35"/>
      <c r="AN1275" s="38"/>
      <c r="AO1275" s="38"/>
      <c r="AP1275" s="38"/>
      <c r="AQ1275" s="36"/>
      <c r="AR1275" s="36"/>
      <c r="AS1275" s="36"/>
      <c r="AT1275" s="36"/>
      <c r="AU1275" s="36"/>
      <c r="AV1275" s="36"/>
      <c r="AW1275" s="36"/>
      <c r="AX1275" s="36"/>
      <c r="AY1275" s="36"/>
      <c r="AZ1275" s="40"/>
      <c r="BA1275" s="40"/>
      <c r="BB1275" s="40"/>
      <c r="BC1275" s="40"/>
      <c r="BD1275" s="40"/>
      <c r="BE1275" s="40"/>
      <c r="BF1275" s="36"/>
      <c r="BG1275" s="36"/>
      <c r="BH1275" s="36"/>
      <c r="BJ1275" s="41"/>
      <c r="BK1275" s="41"/>
      <c r="BL1275" s="35"/>
      <c r="BM1275" s="35"/>
      <c r="BN1275" s="35"/>
      <c r="BO1275" s="35"/>
      <c r="BP1275" s="35"/>
      <c r="BQ1275" s="35"/>
      <c r="BR1275" s="35"/>
      <c r="BS1275" s="34"/>
      <c r="BT1275" s="35"/>
      <c r="BU1275" s="35"/>
      <c r="BV1275" s="35"/>
      <c r="BW1275" s="35"/>
      <c r="BX1275" s="37"/>
      <c r="BY1275" s="40"/>
      <c r="CA1275" s="38"/>
      <c r="CB1275" s="38"/>
      <c r="CC1275" s="36"/>
      <c r="CD1275" s="36"/>
      <c r="CE1275" s="35"/>
      <c r="CF1275" s="36"/>
      <c r="CG1275" s="42"/>
      <c r="CH1275" s="35"/>
      <c r="CI1275" s="42"/>
      <c r="CJ1275" s="42"/>
      <c r="CK1275" s="43"/>
      <c r="CM1275" s="39"/>
      <c r="CN1275" s="35"/>
      <c r="CO1275" s="42"/>
    </row>
    <row r="1276" spans="1:93" ht="11.25" customHeight="1">
      <c r="A1276" s="33"/>
      <c r="B1276" s="34"/>
      <c r="F1276" s="34"/>
      <c r="H1276" s="34"/>
      <c r="I1276" s="34"/>
      <c r="J1276" s="35"/>
      <c r="K1276" s="35"/>
      <c r="L1276" s="34"/>
      <c r="M1276" s="34"/>
      <c r="N1276" s="35"/>
      <c r="O1276" s="35"/>
      <c r="P1276" s="35"/>
      <c r="Q1276" s="34"/>
      <c r="R1276" s="34"/>
      <c r="U1276" s="36"/>
      <c r="V1276" s="38"/>
      <c r="W1276" s="36"/>
      <c r="X1276" s="35"/>
      <c r="Y1276" s="34"/>
      <c r="Z1276" s="35"/>
      <c r="AA1276" s="34"/>
      <c r="AB1276" s="34"/>
      <c r="AC1276" s="34"/>
      <c r="AD1276" s="34"/>
      <c r="AE1276" s="39"/>
      <c r="AF1276" s="39"/>
      <c r="AG1276" s="39"/>
      <c r="AH1276" s="35"/>
      <c r="AI1276" s="35"/>
      <c r="AJ1276" s="35"/>
      <c r="AK1276" s="35"/>
      <c r="AL1276" s="35"/>
      <c r="AM1276" s="35"/>
      <c r="AN1276" s="38"/>
      <c r="AO1276" s="38"/>
      <c r="AP1276" s="38"/>
      <c r="AQ1276" s="36"/>
      <c r="AR1276" s="36"/>
      <c r="AS1276" s="36"/>
      <c r="AT1276" s="36"/>
      <c r="AU1276" s="36"/>
      <c r="AV1276" s="36"/>
      <c r="AW1276" s="36"/>
      <c r="AX1276" s="36"/>
      <c r="AY1276" s="36"/>
      <c r="AZ1276" s="40"/>
      <c r="BA1276" s="40"/>
      <c r="BB1276" s="40"/>
      <c r="BC1276" s="40"/>
      <c r="BD1276" s="40"/>
      <c r="BE1276" s="40"/>
      <c r="BF1276" s="36"/>
      <c r="BG1276" s="36"/>
      <c r="BH1276" s="36"/>
      <c r="BJ1276" s="41"/>
      <c r="BK1276" s="41"/>
      <c r="BL1276" s="35"/>
      <c r="BM1276" s="35"/>
      <c r="BN1276" s="35"/>
      <c r="BO1276" s="35"/>
      <c r="BP1276" s="35"/>
      <c r="BQ1276" s="35"/>
      <c r="BR1276" s="35"/>
      <c r="BS1276" s="34"/>
      <c r="BT1276" s="35"/>
      <c r="BU1276" s="35"/>
      <c r="BV1276" s="35"/>
      <c r="BW1276" s="35"/>
      <c r="BX1276" s="37"/>
      <c r="BY1276" s="40"/>
      <c r="CA1276" s="38"/>
      <c r="CB1276" s="38"/>
      <c r="CC1276" s="36"/>
      <c r="CD1276" s="36"/>
      <c r="CE1276" s="35"/>
      <c r="CF1276" s="36"/>
      <c r="CG1276" s="42"/>
      <c r="CH1276" s="35"/>
      <c r="CI1276" s="42"/>
      <c r="CJ1276" s="42"/>
      <c r="CK1276" s="43"/>
      <c r="CM1276" s="39"/>
      <c r="CN1276" s="35"/>
      <c r="CO1276" s="42"/>
    </row>
    <row r="1277" spans="1:93" ht="11.25" customHeight="1">
      <c r="A1277" s="33"/>
      <c r="B1277" s="34"/>
      <c r="F1277" s="34"/>
      <c r="H1277" s="34"/>
      <c r="I1277" s="34"/>
      <c r="J1277" s="35"/>
      <c r="K1277" s="35"/>
      <c r="L1277" s="34"/>
      <c r="M1277" s="34"/>
      <c r="N1277" s="35"/>
      <c r="O1277" s="35"/>
      <c r="P1277" s="35"/>
      <c r="Q1277" s="34"/>
      <c r="R1277" s="34"/>
      <c r="U1277" s="36"/>
      <c r="V1277" s="38"/>
      <c r="W1277" s="36"/>
      <c r="X1277" s="35"/>
      <c r="Y1277" s="34"/>
      <c r="Z1277" s="35"/>
      <c r="AA1277" s="34"/>
      <c r="AB1277" s="34"/>
      <c r="AC1277" s="34"/>
      <c r="AD1277" s="34"/>
      <c r="AE1277" s="39"/>
      <c r="AF1277" s="39"/>
      <c r="AG1277" s="39"/>
      <c r="AH1277" s="35"/>
      <c r="AI1277" s="35"/>
      <c r="AJ1277" s="35"/>
      <c r="AK1277" s="35"/>
      <c r="AL1277" s="35"/>
      <c r="AM1277" s="35"/>
      <c r="AN1277" s="38"/>
      <c r="AO1277" s="38"/>
      <c r="AP1277" s="38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40"/>
      <c r="BA1277" s="40"/>
      <c r="BB1277" s="40"/>
      <c r="BC1277" s="40"/>
      <c r="BD1277" s="40"/>
      <c r="BE1277" s="40"/>
      <c r="BF1277" s="36"/>
      <c r="BG1277" s="36"/>
      <c r="BH1277" s="36"/>
      <c r="BJ1277" s="41"/>
      <c r="BK1277" s="41"/>
      <c r="BL1277" s="35"/>
      <c r="BM1277" s="35"/>
      <c r="BN1277" s="35"/>
      <c r="BO1277" s="35"/>
      <c r="BP1277" s="35"/>
      <c r="BQ1277" s="35"/>
      <c r="BR1277" s="35"/>
      <c r="BS1277" s="34"/>
      <c r="BT1277" s="35"/>
      <c r="BU1277" s="35"/>
      <c r="BV1277" s="35"/>
      <c r="BW1277" s="35"/>
      <c r="BX1277" s="37"/>
      <c r="BY1277" s="40"/>
      <c r="CA1277" s="38"/>
      <c r="CB1277" s="38"/>
      <c r="CC1277" s="36"/>
      <c r="CD1277" s="36"/>
      <c r="CE1277" s="35"/>
      <c r="CF1277" s="36"/>
      <c r="CG1277" s="42"/>
      <c r="CH1277" s="35"/>
      <c r="CI1277" s="42"/>
      <c r="CJ1277" s="42"/>
      <c r="CK1277" s="43"/>
      <c r="CM1277" s="39"/>
      <c r="CN1277" s="35"/>
      <c r="CO1277" s="42"/>
    </row>
    <row r="1278" spans="1:93" ht="11.25" customHeight="1">
      <c r="A1278" s="33"/>
      <c r="B1278" s="34"/>
      <c r="F1278" s="34"/>
      <c r="H1278" s="34"/>
      <c r="I1278" s="34"/>
      <c r="J1278" s="35"/>
      <c r="K1278" s="35"/>
      <c r="L1278" s="34"/>
      <c r="M1278" s="34"/>
      <c r="N1278" s="35"/>
      <c r="O1278" s="35"/>
      <c r="P1278" s="35"/>
      <c r="Q1278" s="34"/>
      <c r="R1278" s="34"/>
      <c r="U1278" s="36"/>
      <c r="V1278" s="38"/>
      <c r="W1278" s="36"/>
      <c r="X1278" s="35"/>
      <c r="Y1278" s="34"/>
      <c r="Z1278" s="35"/>
      <c r="AA1278" s="34"/>
      <c r="AB1278" s="34"/>
      <c r="AC1278" s="34"/>
      <c r="AD1278" s="34"/>
      <c r="AE1278" s="39"/>
      <c r="AF1278" s="39"/>
      <c r="AG1278" s="39"/>
      <c r="AH1278" s="35"/>
      <c r="AI1278" s="35"/>
      <c r="AJ1278" s="35"/>
      <c r="AK1278" s="35"/>
      <c r="AL1278" s="35"/>
      <c r="AM1278" s="35"/>
      <c r="AN1278" s="38"/>
      <c r="AO1278" s="38"/>
      <c r="AP1278" s="38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40"/>
      <c r="BA1278" s="40"/>
      <c r="BB1278" s="40"/>
      <c r="BC1278" s="40"/>
      <c r="BD1278" s="40"/>
      <c r="BE1278" s="40"/>
      <c r="BF1278" s="36"/>
      <c r="BG1278" s="36"/>
      <c r="BH1278" s="36"/>
      <c r="BJ1278" s="41"/>
      <c r="BK1278" s="41"/>
      <c r="BL1278" s="35"/>
      <c r="BM1278" s="35"/>
      <c r="BN1278" s="35"/>
      <c r="BO1278" s="35"/>
      <c r="BP1278" s="35"/>
      <c r="BQ1278" s="35"/>
      <c r="BR1278" s="35"/>
      <c r="BS1278" s="34"/>
      <c r="BT1278" s="35"/>
      <c r="BU1278" s="35"/>
      <c r="BV1278" s="35"/>
      <c r="BW1278" s="35"/>
      <c r="BX1278" s="37"/>
      <c r="BY1278" s="40"/>
      <c r="CA1278" s="38"/>
      <c r="CB1278" s="38"/>
      <c r="CC1278" s="36"/>
      <c r="CD1278" s="36"/>
      <c r="CE1278" s="35"/>
      <c r="CF1278" s="36"/>
      <c r="CG1278" s="42"/>
      <c r="CH1278" s="35"/>
      <c r="CI1278" s="42"/>
      <c r="CJ1278" s="42"/>
      <c r="CK1278" s="43"/>
      <c r="CM1278" s="39"/>
      <c r="CN1278" s="35"/>
      <c r="CO1278" s="42"/>
    </row>
    <row r="1279" spans="1:93" ht="11.25" customHeight="1">
      <c r="A1279" s="33"/>
      <c r="B1279" s="34"/>
      <c r="F1279" s="34"/>
      <c r="H1279" s="34"/>
      <c r="I1279" s="34"/>
      <c r="J1279" s="35"/>
      <c r="K1279" s="35"/>
      <c r="L1279" s="34"/>
      <c r="M1279" s="34"/>
      <c r="N1279" s="35"/>
      <c r="O1279" s="35"/>
      <c r="P1279" s="35"/>
      <c r="Q1279" s="34"/>
      <c r="R1279" s="34"/>
      <c r="U1279" s="36"/>
      <c r="V1279" s="38"/>
      <c r="W1279" s="36"/>
      <c r="X1279" s="35"/>
      <c r="Y1279" s="34"/>
      <c r="Z1279" s="35"/>
      <c r="AA1279" s="34"/>
      <c r="AB1279" s="34"/>
      <c r="AC1279" s="34"/>
      <c r="AD1279" s="34"/>
      <c r="AE1279" s="39"/>
      <c r="AF1279" s="39"/>
      <c r="AG1279" s="39"/>
      <c r="AH1279" s="35"/>
      <c r="AI1279" s="35"/>
      <c r="AJ1279" s="35"/>
      <c r="AK1279" s="35"/>
      <c r="AL1279" s="35"/>
      <c r="AM1279" s="35"/>
      <c r="AN1279" s="38"/>
      <c r="AO1279" s="38"/>
      <c r="AP1279" s="38"/>
      <c r="AQ1279" s="36"/>
      <c r="AR1279" s="36"/>
      <c r="AS1279" s="36"/>
      <c r="AT1279" s="36"/>
      <c r="AU1279" s="36"/>
      <c r="AV1279" s="36"/>
      <c r="AW1279" s="36"/>
      <c r="AX1279" s="36"/>
      <c r="AY1279" s="36"/>
      <c r="AZ1279" s="40"/>
      <c r="BA1279" s="40"/>
      <c r="BB1279" s="40"/>
      <c r="BC1279" s="40"/>
      <c r="BD1279" s="40"/>
      <c r="BE1279" s="40"/>
      <c r="BF1279" s="36"/>
      <c r="BG1279" s="36"/>
      <c r="BH1279" s="36"/>
      <c r="BJ1279" s="41"/>
      <c r="BK1279" s="41"/>
      <c r="BL1279" s="35"/>
      <c r="BM1279" s="35"/>
      <c r="BN1279" s="35"/>
      <c r="BO1279" s="35"/>
      <c r="BP1279" s="35"/>
      <c r="BQ1279" s="35"/>
      <c r="BR1279" s="35"/>
      <c r="BS1279" s="34"/>
      <c r="BT1279" s="35"/>
      <c r="BU1279" s="35"/>
      <c r="BV1279" s="35"/>
      <c r="BW1279" s="35"/>
      <c r="BX1279" s="37"/>
      <c r="BY1279" s="40"/>
      <c r="CA1279" s="38"/>
      <c r="CB1279" s="38"/>
      <c r="CC1279" s="36"/>
      <c r="CD1279" s="36"/>
      <c r="CE1279" s="35"/>
      <c r="CF1279" s="36"/>
      <c r="CG1279" s="42"/>
      <c r="CH1279" s="35"/>
      <c r="CI1279" s="42"/>
      <c r="CJ1279" s="42"/>
      <c r="CK1279" s="43"/>
      <c r="CM1279" s="39"/>
      <c r="CN1279" s="35"/>
      <c r="CO1279" s="42"/>
    </row>
    <row r="1280" spans="1:93" ht="11.25" customHeight="1">
      <c r="A1280" s="33"/>
      <c r="B1280" s="34"/>
      <c r="F1280" s="34"/>
      <c r="H1280" s="34"/>
      <c r="I1280" s="34"/>
      <c r="J1280" s="35"/>
      <c r="K1280" s="35"/>
      <c r="L1280" s="34"/>
      <c r="M1280" s="34"/>
      <c r="N1280" s="35"/>
      <c r="O1280" s="35"/>
      <c r="P1280" s="35"/>
      <c r="Q1280" s="34"/>
      <c r="R1280" s="34"/>
      <c r="U1280" s="36"/>
      <c r="V1280" s="38"/>
      <c r="W1280" s="36"/>
      <c r="X1280" s="35"/>
      <c r="Y1280" s="34"/>
      <c r="Z1280" s="35"/>
      <c r="AA1280" s="34"/>
      <c r="AB1280" s="34"/>
      <c r="AC1280" s="34"/>
      <c r="AD1280" s="34"/>
      <c r="AE1280" s="39"/>
      <c r="AF1280" s="39"/>
      <c r="AG1280" s="39"/>
      <c r="AH1280" s="35"/>
      <c r="AI1280" s="35"/>
      <c r="AJ1280" s="35"/>
      <c r="AK1280" s="35"/>
      <c r="AL1280" s="35"/>
      <c r="AM1280" s="35"/>
      <c r="AN1280" s="38"/>
      <c r="AO1280" s="38"/>
      <c r="AP1280" s="38"/>
      <c r="AQ1280" s="36"/>
      <c r="AR1280" s="36"/>
      <c r="AS1280" s="36"/>
      <c r="AT1280" s="36"/>
      <c r="AU1280" s="36"/>
      <c r="AV1280" s="36"/>
      <c r="AW1280" s="36"/>
      <c r="AX1280" s="36"/>
      <c r="AY1280" s="36"/>
      <c r="AZ1280" s="40"/>
      <c r="BA1280" s="40"/>
      <c r="BB1280" s="40"/>
      <c r="BC1280" s="40"/>
      <c r="BD1280" s="40"/>
      <c r="BE1280" s="40"/>
      <c r="BF1280" s="36"/>
      <c r="BG1280" s="36"/>
      <c r="BH1280" s="36"/>
      <c r="BJ1280" s="41"/>
      <c r="BK1280" s="41"/>
      <c r="BL1280" s="35"/>
      <c r="BM1280" s="35"/>
      <c r="BN1280" s="35"/>
      <c r="BO1280" s="35"/>
      <c r="BP1280" s="35"/>
      <c r="BQ1280" s="35"/>
      <c r="BR1280" s="35"/>
      <c r="BS1280" s="34"/>
      <c r="BT1280" s="35"/>
      <c r="BU1280" s="35"/>
      <c r="BV1280" s="35"/>
      <c r="BW1280" s="35"/>
      <c r="BX1280" s="37"/>
      <c r="BY1280" s="40"/>
      <c r="CA1280" s="38"/>
      <c r="CB1280" s="38"/>
      <c r="CC1280" s="36"/>
      <c r="CD1280" s="36"/>
      <c r="CE1280" s="35"/>
      <c r="CF1280" s="36"/>
      <c r="CG1280" s="42"/>
      <c r="CH1280" s="35"/>
      <c r="CI1280" s="42"/>
      <c r="CJ1280" s="42"/>
      <c r="CK1280" s="43"/>
      <c r="CM1280" s="39"/>
      <c r="CN1280" s="35"/>
      <c r="CO1280" s="42"/>
    </row>
    <row r="1281" spans="1:93" ht="11.25" customHeight="1">
      <c r="A1281" s="33"/>
      <c r="B1281" s="34"/>
      <c r="F1281" s="34"/>
      <c r="H1281" s="34"/>
      <c r="I1281" s="34"/>
      <c r="J1281" s="35"/>
      <c r="K1281" s="35"/>
      <c r="L1281" s="34"/>
      <c r="M1281" s="34"/>
      <c r="N1281" s="35"/>
      <c r="O1281" s="35"/>
      <c r="P1281" s="35"/>
      <c r="Q1281" s="34"/>
      <c r="R1281" s="34"/>
      <c r="U1281" s="36"/>
      <c r="V1281" s="38"/>
      <c r="W1281" s="36"/>
      <c r="X1281" s="35"/>
      <c r="Y1281" s="34"/>
      <c r="Z1281" s="35"/>
      <c r="AA1281" s="34"/>
      <c r="AB1281" s="34"/>
      <c r="AC1281" s="34"/>
      <c r="AD1281" s="34"/>
      <c r="AE1281" s="39"/>
      <c r="AF1281" s="39"/>
      <c r="AG1281" s="39"/>
      <c r="AH1281" s="35"/>
      <c r="AI1281" s="35"/>
      <c r="AJ1281" s="35"/>
      <c r="AK1281" s="35"/>
      <c r="AL1281" s="35"/>
      <c r="AM1281" s="35"/>
      <c r="AN1281" s="38"/>
      <c r="AO1281" s="38"/>
      <c r="AP1281" s="38"/>
      <c r="AQ1281" s="36"/>
      <c r="AR1281" s="36"/>
      <c r="AS1281" s="36"/>
      <c r="AT1281" s="36"/>
      <c r="AU1281" s="36"/>
      <c r="AV1281" s="36"/>
      <c r="AW1281" s="36"/>
      <c r="AX1281" s="36"/>
      <c r="AY1281" s="36"/>
      <c r="AZ1281" s="40"/>
      <c r="BA1281" s="40"/>
      <c r="BB1281" s="40"/>
      <c r="BC1281" s="40"/>
      <c r="BD1281" s="40"/>
      <c r="BE1281" s="40"/>
      <c r="BF1281" s="36"/>
      <c r="BG1281" s="36"/>
      <c r="BH1281" s="36"/>
      <c r="BJ1281" s="41"/>
      <c r="BK1281" s="41"/>
      <c r="BL1281" s="35"/>
      <c r="BM1281" s="35"/>
      <c r="BN1281" s="35"/>
      <c r="BO1281" s="35"/>
      <c r="BP1281" s="35"/>
      <c r="BQ1281" s="35"/>
      <c r="BR1281" s="35"/>
      <c r="BS1281" s="34"/>
      <c r="BT1281" s="35"/>
      <c r="BU1281" s="35"/>
      <c r="BV1281" s="35"/>
      <c r="BW1281" s="35"/>
      <c r="BX1281" s="37"/>
      <c r="BY1281" s="40"/>
      <c r="CA1281" s="38"/>
      <c r="CB1281" s="38"/>
      <c r="CC1281" s="36"/>
      <c r="CD1281" s="36"/>
      <c r="CE1281" s="35"/>
      <c r="CF1281" s="36"/>
      <c r="CG1281" s="42"/>
      <c r="CH1281" s="35"/>
      <c r="CI1281" s="42"/>
      <c r="CJ1281" s="42"/>
      <c r="CK1281" s="43"/>
      <c r="CM1281" s="39"/>
      <c r="CN1281" s="35"/>
      <c r="CO1281" s="42"/>
    </row>
    <row r="1282" spans="1:93" ht="11.25" customHeight="1">
      <c r="A1282" s="33"/>
      <c r="B1282" s="34"/>
      <c r="F1282" s="34"/>
      <c r="H1282" s="34"/>
      <c r="I1282" s="34"/>
      <c r="J1282" s="35"/>
      <c r="K1282" s="35"/>
      <c r="L1282" s="34"/>
      <c r="M1282" s="34"/>
      <c r="N1282" s="35"/>
      <c r="O1282" s="35"/>
      <c r="P1282" s="35"/>
      <c r="Q1282" s="34"/>
      <c r="R1282" s="34"/>
      <c r="U1282" s="36"/>
      <c r="V1282" s="38"/>
      <c r="W1282" s="36"/>
      <c r="X1282" s="35"/>
      <c r="Y1282" s="34"/>
      <c r="Z1282" s="35"/>
      <c r="AA1282" s="34"/>
      <c r="AB1282" s="34"/>
      <c r="AC1282" s="34"/>
      <c r="AD1282" s="34"/>
      <c r="AE1282" s="39"/>
      <c r="AF1282" s="39"/>
      <c r="AG1282" s="39"/>
      <c r="AH1282" s="35"/>
      <c r="AI1282" s="35"/>
      <c r="AJ1282" s="35"/>
      <c r="AK1282" s="35"/>
      <c r="AL1282" s="35"/>
      <c r="AM1282" s="35"/>
      <c r="AN1282" s="38"/>
      <c r="AO1282" s="38"/>
      <c r="AP1282" s="38"/>
      <c r="AQ1282" s="36"/>
      <c r="AR1282" s="36"/>
      <c r="AS1282" s="36"/>
      <c r="AT1282" s="36"/>
      <c r="AU1282" s="36"/>
      <c r="AV1282" s="36"/>
      <c r="AW1282" s="36"/>
      <c r="AX1282" s="36"/>
      <c r="AY1282" s="36"/>
      <c r="AZ1282" s="40"/>
      <c r="BA1282" s="40"/>
      <c r="BB1282" s="40"/>
      <c r="BC1282" s="40"/>
      <c r="BD1282" s="40"/>
      <c r="BE1282" s="40"/>
      <c r="BF1282" s="36"/>
      <c r="BG1282" s="36"/>
      <c r="BH1282" s="36"/>
      <c r="BJ1282" s="41"/>
      <c r="BK1282" s="41"/>
      <c r="BL1282" s="35"/>
      <c r="BM1282" s="35"/>
      <c r="BN1282" s="35"/>
      <c r="BO1282" s="35"/>
      <c r="BP1282" s="35"/>
      <c r="BQ1282" s="35"/>
      <c r="BR1282" s="35"/>
      <c r="BS1282" s="34"/>
      <c r="BT1282" s="35"/>
      <c r="BU1282" s="35"/>
      <c r="BV1282" s="35"/>
      <c r="BW1282" s="35"/>
      <c r="BX1282" s="37"/>
      <c r="BY1282" s="40"/>
      <c r="CA1282" s="38"/>
      <c r="CB1282" s="38"/>
      <c r="CC1282" s="36"/>
      <c r="CD1282" s="36"/>
      <c r="CE1282" s="35"/>
      <c r="CF1282" s="36"/>
      <c r="CG1282" s="42"/>
      <c r="CH1282" s="35"/>
      <c r="CI1282" s="42"/>
      <c r="CJ1282" s="42"/>
      <c r="CK1282" s="43"/>
      <c r="CM1282" s="39"/>
      <c r="CN1282" s="35"/>
      <c r="CO1282" s="42"/>
    </row>
    <row r="1283" spans="1:93" ht="11.25" customHeight="1">
      <c r="A1283" s="33"/>
      <c r="B1283" s="34"/>
      <c r="F1283" s="34"/>
      <c r="H1283" s="34"/>
      <c r="I1283" s="34"/>
      <c r="J1283" s="35"/>
      <c r="K1283" s="35"/>
      <c r="L1283" s="34"/>
      <c r="M1283" s="34"/>
      <c r="N1283" s="35"/>
      <c r="O1283" s="35"/>
      <c r="P1283" s="35"/>
      <c r="Q1283" s="34"/>
      <c r="R1283" s="34"/>
      <c r="U1283" s="36"/>
      <c r="V1283" s="38"/>
      <c r="W1283" s="36"/>
      <c r="X1283" s="35"/>
      <c r="Y1283" s="34"/>
      <c r="Z1283" s="35"/>
      <c r="AA1283" s="34"/>
      <c r="AB1283" s="34"/>
      <c r="AC1283" s="34"/>
      <c r="AD1283" s="34"/>
      <c r="AE1283" s="39"/>
      <c r="AF1283" s="39"/>
      <c r="AG1283" s="39"/>
      <c r="AH1283" s="35"/>
      <c r="AI1283" s="35"/>
      <c r="AJ1283" s="35"/>
      <c r="AK1283" s="35"/>
      <c r="AL1283" s="35"/>
      <c r="AM1283" s="35"/>
      <c r="AN1283" s="38"/>
      <c r="AO1283" s="38"/>
      <c r="AP1283" s="38"/>
      <c r="AQ1283" s="36"/>
      <c r="AR1283" s="36"/>
      <c r="AS1283" s="36"/>
      <c r="AT1283" s="36"/>
      <c r="AU1283" s="36"/>
      <c r="AV1283" s="36"/>
      <c r="AW1283" s="36"/>
      <c r="AX1283" s="36"/>
      <c r="AY1283" s="36"/>
      <c r="AZ1283" s="40"/>
      <c r="BA1283" s="40"/>
      <c r="BB1283" s="40"/>
      <c r="BC1283" s="40"/>
      <c r="BD1283" s="40"/>
      <c r="BE1283" s="40"/>
      <c r="BF1283" s="36"/>
      <c r="BG1283" s="36"/>
      <c r="BH1283" s="36"/>
      <c r="BJ1283" s="41"/>
      <c r="BK1283" s="41"/>
      <c r="BL1283" s="35"/>
      <c r="BM1283" s="35"/>
      <c r="BN1283" s="35"/>
      <c r="BO1283" s="35"/>
      <c r="BP1283" s="35"/>
      <c r="BQ1283" s="35"/>
      <c r="BR1283" s="35"/>
      <c r="BS1283" s="34"/>
      <c r="BT1283" s="35"/>
      <c r="BU1283" s="35"/>
      <c r="BV1283" s="35"/>
      <c r="BW1283" s="35"/>
      <c r="BX1283" s="37"/>
      <c r="BY1283" s="40"/>
      <c r="CA1283" s="38"/>
      <c r="CB1283" s="38"/>
      <c r="CC1283" s="36"/>
      <c r="CD1283" s="36"/>
      <c r="CE1283" s="35"/>
      <c r="CF1283" s="36"/>
      <c r="CG1283" s="42"/>
      <c r="CH1283" s="35"/>
      <c r="CI1283" s="42"/>
      <c r="CJ1283" s="42"/>
      <c r="CK1283" s="43"/>
      <c r="CM1283" s="39"/>
      <c r="CN1283" s="35"/>
      <c r="CO1283" s="42"/>
    </row>
    <row r="1284" spans="1:93" ht="11.25" customHeight="1">
      <c r="A1284" s="33"/>
      <c r="B1284" s="34"/>
      <c r="F1284" s="34"/>
      <c r="H1284" s="34"/>
      <c r="I1284" s="34"/>
      <c r="J1284" s="35"/>
      <c r="K1284" s="35"/>
      <c r="L1284" s="34"/>
      <c r="M1284" s="34"/>
      <c r="N1284" s="35"/>
      <c r="O1284" s="35"/>
      <c r="P1284" s="35"/>
      <c r="Q1284" s="34"/>
      <c r="R1284" s="34"/>
      <c r="U1284" s="36"/>
      <c r="V1284" s="38"/>
      <c r="W1284" s="36"/>
      <c r="X1284" s="35"/>
      <c r="Y1284" s="34"/>
      <c r="Z1284" s="35"/>
      <c r="AA1284" s="34"/>
      <c r="AB1284" s="34"/>
      <c r="AC1284" s="34"/>
      <c r="AD1284" s="34"/>
      <c r="AE1284" s="39"/>
      <c r="AF1284" s="39"/>
      <c r="AG1284" s="39"/>
      <c r="AH1284" s="35"/>
      <c r="AI1284" s="35"/>
      <c r="AJ1284" s="35"/>
      <c r="AK1284" s="35"/>
      <c r="AL1284" s="35"/>
      <c r="AM1284" s="35"/>
      <c r="AN1284" s="38"/>
      <c r="AO1284" s="38"/>
      <c r="AP1284" s="38"/>
      <c r="AQ1284" s="36"/>
      <c r="AR1284" s="36"/>
      <c r="AS1284" s="36"/>
      <c r="AT1284" s="36"/>
      <c r="AU1284" s="36"/>
      <c r="AV1284" s="36"/>
      <c r="AW1284" s="36"/>
      <c r="AX1284" s="36"/>
      <c r="AY1284" s="36"/>
      <c r="AZ1284" s="40"/>
      <c r="BA1284" s="40"/>
      <c r="BB1284" s="40"/>
      <c r="BC1284" s="40"/>
      <c r="BD1284" s="40"/>
      <c r="BE1284" s="40"/>
      <c r="BF1284" s="36"/>
      <c r="BG1284" s="36"/>
      <c r="BH1284" s="36"/>
      <c r="BJ1284" s="41"/>
      <c r="BK1284" s="41"/>
      <c r="BL1284" s="35"/>
      <c r="BM1284" s="35"/>
      <c r="BN1284" s="35"/>
      <c r="BO1284" s="35"/>
      <c r="BP1284" s="35"/>
      <c r="BQ1284" s="35"/>
      <c r="BR1284" s="35"/>
      <c r="BS1284" s="34"/>
      <c r="BT1284" s="35"/>
      <c r="BU1284" s="35"/>
      <c r="BV1284" s="35"/>
      <c r="BW1284" s="35"/>
      <c r="BX1284" s="37"/>
      <c r="BY1284" s="40"/>
      <c r="CA1284" s="38"/>
      <c r="CB1284" s="38"/>
      <c r="CC1284" s="36"/>
      <c r="CD1284" s="36"/>
      <c r="CE1284" s="35"/>
      <c r="CF1284" s="36"/>
      <c r="CG1284" s="42"/>
      <c r="CH1284" s="35"/>
      <c r="CI1284" s="42"/>
      <c r="CJ1284" s="42"/>
      <c r="CK1284" s="43"/>
      <c r="CM1284" s="39"/>
      <c r="CN1284" s="35"/>
      <c r="CO1284" s="42"/>
    </row>
    <row r="1285" spans="1:93" ht="11.25" customHeight="1">
      <c r="A1285" s="33"/>
      <c r="B1285" s="34"/>
      <c r="F1285" s="34"/>
      <c r="H1285" s="34"/>
      <c r="I1285" s="34"/>
      <c r="J1285" s="35"/>
      <c r="K1285" s="35"/>
      <c r="L1285" s="34"/>
      <c r="M1285" s="34"/>
      <c r="N1285" s="35"/>
      <c r="O1285" s="35"/>
      <c r="P1285" s="35"/>
      <c r="Q1285" s="34"/>
      <c r="R1285" s="34"/>
      <c r="U1285" s="36"/>
      <c r="V1285" s="38"/>
      <c r="W1285" s="36"/>
      <c r="X1285" s="35"/>
      <c r="Y1285" s="34"/>
      <c r="Z1285" s="35"/>
      <c r="AA1285" s="34"/>
      <c r="AB1285" s="34"/>
      <c r="AC1285" s="34"/>
      <c r="AD1285" s="34"/>
      <c r="AE1285" s="39"/>
      <c r="AF1285" s="39"/>
      <c r="AG1285" s="39"/>
      <c r="AH1285" s="35"/>
      <c r="AI1285" s="35"/>
      <c r="AJ1285" s="35"/>
      <c r="AK1285" s="35"/>
      <c r="AL1285" s="35"/>
      <c r="AM1285" s="35"/>
      <c r="AN1285" s="38"/>
      <c r="AO1285" s="38"/>
      <c r="AP1285" s="38"/>
      <c r="AQ1285" s="36"/>
      <c r="AR1285" s="36"/>
      <c r="AS1285" s="36"/>
      <c r="AT1285" s="36"/>
      <c r="AU1285" s="36"/>
      <c r="AV1285" s="36"/>
      <c r="AW1285" s="36"/>
      <c r="AX1285" s="36"/>
      <c r="AY1285" s="36"/>
      <c r="AZ1285" s="40"/>
      <c r="BA1285" s="40"/>
      <c r="BB1285" s="40"/>
      <c r="BC1285" s="40"/>
      <c r="BD1285" s="40"/>
      <c r="BE1285" s="40"/>
      <c r="BF1285" s="36"/>
      <c r="BG1285" s="36"/>
      <c r="BH1285" s="36"/>
      <c r="BJ1285" s="41"/>
      <c r="BK1285" s="41"/>
      <c r="BL1285" s="35"/>
      <c r="BM1285" s="35"/>
      <c r="BN1285" s="35"/>
      <c r="BO1285" s="35"/>
      <c r="BP1285" s="35"/>
      <c r="BQ1285" s="35"/>
      <c r="BR1285" s="35"/>
      <c r="BS1285" s="34"/>
      <c r="BT1285" s="35"/>
      <c r="BU1285" s="35"/>
      <c r="BV1285" s="35"/>
      <c r="BW1285" s="35"/>
      <c r="BX1285" s="37"/>
      <c r="BY1285" s="40"/>
      <c r="CA1285" s="38"/>
      <c r="CB1285" s="38"/>
      <c r="CC1285" s="36"/>
      <c r="CD1285" s="36"/>
      <c r="CE1285" s="35"/>
      <c r="CF1285" s="36"/>
      <c r="CG1285" s="42"/>
      <c r="CH1285" s="35"/>
      <c r="CI1285" s="42"/>
      <c r="CJ1285" s="42"/>
      <c r="CK1285" s="43"/>
      <c r="CM1285" s="39"/>
      <c r="CN1285" s="35"/>
      <c r="CO1285" s="42"/>
    </row>
    <row r="1286" spans="1:93" ht="11.25" customHeight="1">
      <c r="A1286" s="33"/>
      <c r="B1286" s="34"/>
      <c r="F1286" s="34"/>
      <c r="H1286" s="34"/>
      <c r="I1286" s="34"/>
      <c r="J1286" s="35"/>
      <c r="K1286" s="35"/>
      <c r="L1286" s="34"/>
      <c r="M1286" s="34"/>
      <c r="N1286" s="35"/>
      <c r="O1286" s="35"/>
      <c r="P1286" s="35"/>
      <c r="Q1286" s="34"/>
      <c r="R1286" s="34"/>
      <c r="U1286" s="36"/>
      <c r="V1286" s="38"/>
      <c r="W1286" s="36"/>
      <c r="X1286" s="35"/>
      <c r="Y1286" s="34"/>
      <c r="Z1286" s="35"/>
      <c r="AA1286" s="34"/>
      <c r="AB1286" s="34"/>
      <c r="AC1286" s="34"/>
      <c r="AD1286" s="34"/>
      <c r="AE1286" s="39"/>
      <c r="AF1286" s="39"/>
      <c r="AG1286" s="39"/>
      <c r="AH1286" s="35"/>
      <c r="AI1286" s="35"/>
      <c r="AJ1286" s="35"/>
      <c r="AK1286" s="35"/>
      <c r="AL1286" s="35"/>
      <c r="AM1286" s="35"/>
      <c r="AN1286" s="38"/>
      <c r="AO1286" s="38"/>
      <c r="AP1286" s="38"/>
      <c r="AQ1286" s="36"/>
      <c r="AR1286" s="36"/>
      <c r="AS1286" s="36"/>
      <c r="AT1286" s="36"/>
      <c r="AU1286" s="36"/>
      <c r="AV1286" s="36"/>
      <c r="AW1286" s="36"/>
      <c r="AX1286" s="36"/>
      <c r="AY1286" s="36"/>
      <c r="AZ1286" s="40"/>
      <c r="BA1286" s="40"/>
      <c r="BB1286" s="40"/>
      <c r="BC1286" s="40"/>
      <c r="BD1286" s="40"/>
      <c r="BE1286" s="40"/>
      <c r="BF1286" s="36"/>
      <c r="BG1286" s="36"/>
      <c r="BH1286" s="36"/>
      <c r="BJ1286" s="41"/>
      <c r="BK1286" s="41"/>
      <c r="BL1286" s="35"/>
      <c r="BM1286" s="35"/>
      <c r="BN1286" s="35"/>
      <c r="BO1286" s="35"/>
      <c r="BP1286" s="35"/>
      <c r="BQ1286" s="35"/>
      <c r="BR1286" s="35"/>
      <c r="BS1286" s="34"/>
      <c r="BT1286" s="35"/>
      <c r="BU1286" s="35"/>
      <c r="BV1286" s="35"/>
      <c r="BW1286" s="35"/>
      <c r="BX1286" s="37"/>
      <c r="BY1286" s="40"/>
      <c r="CA1286" s="38"/>
      <c r="CB1286" s="38"/>
      <c r="CC1286" s="36"/>
      <c r="CD1286" s="36"/>
      <c r="CE1286" s="35"/>
      <c r="CF1286" s="36"/>
      <c r="CG1286" s="42"/>
      <c r="CH1286" s="35"/>
      <c r="CI1286" s="42"/>
      <c r="CJ1286" s="42"/>
      <c r="CK1286" s="43"/>
      <c r="CM1286" s="39"/>
      <c r="CN1286" s="35"/>
      <c r="CO1286" s="42"/>
    </row>
    <row r="1287" spans="1:93" ht="11.25" customHeight="1">
      <c r="A1287" s="33"/>
      <c r="B1287" s="34"/>
      <c r="F1287" s="34"/>
      <c r="H1287" s="34"/>
      <c r="I1287" s="34"/>
      <c r="J1287" s="35"/>
      <c r="K1287" s="35"/>
      <c r="L1287" s="34"/>
      <c r="M1287" s="34"/>
      <c r="N1287" s="35"/>
      <c r="O1287" s="35"/>
      <c r="P1287" s="35"/>
      <c r="Q1287" s="34"/>
      <c r="R1287" s="34"/>
      <c r="U1287" s="36"/>
      <c r="V1287" s="38"/>
      <c r="W1287" s="36"/>
      <c r="X1287" s="35"/>
      <c r="Y1287" s="34"/>
      <c r="Z1287" s="35"/>
      <c r="AA1287" s="34"/>
      <c r="AB1287" s="34"/>
      <c r="AC1287" s="34"/>
      <c r="AD1287" s="34"/>
      <c r="AE1287" s="39"/>
      <c r="AF1287" s="39"/>
      <c r="AG1287" s="39"/>
      <c r="AH1287" s="35"/>
      <c r="AI1287" s="35"/>
      <c r="AJ1287" s="35"/>
      <c r="AK1287" s="35"/>
      <c r="AL1287" s="35"/>
      <c r="AM1287" s="35"/>
      <c r="AN1287" s="38"/>
      <c r="AO1287" s="38"/>
      <c r="AP1287" s="38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40"/>
      <c r="BA1287" s="40"/>
      <c r="BB1287" s="40"/>
      <c r="BC1287" s="40"/>
      <c r="BD1287" s="40"/>
      <c r="BE1287" s="40"/>
      <c r="BF1287" s="36"/>
      <c r="BG1287" s="36"/>
      <c r="BH1287" s="36"/>
      <c r="BJ1287" s="41"/>
      <c r="BK1287" s="41"/>
      <c r="BL1287" s="35"/>
      <c r="BM1287" s="35"/>
      <c r="BN1287" s="35"/>
      <c r="BO1287" s="35"/>
      <c r="BP1287" s="35"/>
      <c r="BQ1287" s="35"/>
      <c r="BR1287" s="35"/>
      <c r="BS1287" s="34"/>
      <c r="BT1287" s="35"/>
      <c r="BU1287" s="35"/>
      <c r="BV1287" s="35"/>
      <c r="BW1287" s="35"/>
      <c r="BX1287" s="37"/>
      <c r="BY1287" s="40"/>
      <c r="CA1287" s="38"/>
      <c r="CB1287" s="38"/>
      <c r="CC1287" s="36"/>
      <c r="CD1287" s="36"/>
      <c r="CE1287" s="35"/>
      <c r="CF1287" s="36"/>
      <c r="CG1287" s="42"/>
      <c r="CH1287" s="35"/>
      <c r="CI1287" s="42"/>
      <c r="CJ1287" s="42"/>
      <c r="CK1287" s="43"/>
      <c r="CM1287" s="39"/>
      <c r="CN1287" s="35"/>
      <c r="CO1287" s="42"/>
    </row>
    <row r="1288" spans="1:93" ht="11.25" customHeight="1">
      <c r="A1288" s="33"/>
      <c r="B1288" s="34"/>
      <c r="F1288" s="34"/>
      <c r="H1288" s="34"/>
      <c r="I1288" s="34"/>
      <c r="J1288" s="35"/>
      <c r="K1288" s="35"/>
      <c r="L1288" s="34"/>
      <c r="M1288" s="34"/>
      <c r="N1288" s="35"/>
      <c r="O1288" s="35"/>
      <c r="P1288" s="35"/>
      <c r="Q1288" s="34"/>
      <c r="R1288" s="34"/>
      <c r="U1288" s="36"/>
      <c r="V1288" s="38"/>
      <c r="W1288" s="36"/>
      <c r="X1288" s="35"/>
      <c r="Y1288" s="34"/>
      <c r="Z1288" s="35"/>
      <c r="AA1288" s="34"/>
      <c r="AB1288" s="34"/>
      <c r="AC1288" s="34"/>
      <c r="AD1288" s="34"/>
      <c r="AE1288" s="39"/>
      <c r="AF1288" s="39"/>
      <c r="AG1288" s="39"/>
      <c r="AH1288" s="35"/>
      <c r="AI1288" s="35"/>
      <c r="AJ1288" s="35"/>
      <c r="AK1288" s="35"/>
      <c r="AL1288" s="35"/>
      <c r="AM1288" s="35"/>
      <c r="AN1288" s="38"/>
      <c r="AO1288" s="38"/>
      <c r="AP1288" s="38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40"/>
      <c r="BA1288" s="40"/>
      <c r="BB1288" s="40"/>
      <c r="BC1288" s="40"/>
      <c r="BD1288" s="40"/>
      <c r="BE1288" s="40"/>
      <c r="BF1288" s="36"/>
      <c r="BG1288" s="36"/>
      <c r="BH1288" s="36"/>
      <c r="BJ1288" s="41"/>
      <c r="BK1288" s="41"/>
      <c r="BL1288" s="35"/>
      <c r="BM1288" s="35"/>
      <c r="BN1288" s="35"/>
      <c r="BO1288" s="35"/>
      <c r="BP1288" s="35"/>
      <c r="BQ1288" s="35"/>
      <c r="BR1288" s="35"/>
      <c r="BS1288" s="34"/>
      <c r="BT1288" s="35"/>
      <c r="BU1288" s="35"/>
      <c r="BV1288" s="35"/>
      <c r="BW1288" s="35"/>
      <c r="BX1288" s="37"/>
      <c r="BY1288" s="40"/>
      <c r="CA1288" s="38"/>
      <c r="CB1288" s="38"/>
      <c r="CC1288" s="36"/>
      <c r="CD1288" s="36"/>
      <c r="CE1288" s="35"/>
      <c r="CF1288" s="36"/>
      <c r="CG1288" s="42"/>
      <c r="CH1288" s="35"/>
      <c r="CI1288" s="42"/>
      <c r="CJ1288" s="42"/>
      <c r="CK1288" s="43"/>
      <c r="CM1288" s="39"/>
      <c r="CN1288" s="35"/>
      <c r="CO1288" s="42"/>
    </row>
    <row r="1289" spans="1:93" ht="11.25" customHeight="1">
      <c r="A1289" s="33"/>
      <c r="B1289" s="34"/>
      <c r="F1289" s="34"/>
      <c r="H1289" s="34"/>
      <c r="I1289" s="34"/>
      <c r="J1289" s="35"/>
      <c r="K1289" s="35"/>
      <c r="L1289" s="34"/>
      <c r="M1289" s="34"/>
      <c r="N1289" s="35"/>
      <c r="O1289" s="35"/>
      <c r="P1289" s="35"/>
      <c r="Q1289" s="34"/>
      <c r="R1289" s="34"/>
      <c r="U1289" s="36"/>
      <c r="V1289" s="38"/>
      <c r="W1289" s="36"/>
      <c r="X1289" s="35"/>
      <c r="Y1289" s="34"/>
      <c r="Z1289" s="35"/>
      <c r="AA1289" s="34"/>
      <c r="AB1289" s="34"/>
      <c r="AC1289" s="34"/>
      <c r="AD1289" s="34"/>
      <c r="AE1289" s="39"/>
      <c r="AF1289" s="39"/>
      <c r="AG1289" s="39"/>
      <c r="AH1289" s="35"/>
      <c r="AI1289" s="35"/>
      <c r="AJ1289" s="35"/>
      <c r="AK1289" s="35"/>
      <c r="AL1289" s="35"/>
      <c r="AM1289" s="35"/>
      <c r="AN1289" s="38"/>
      <c r="AO1289" s="38"/>
      <c r="AP1289" s="38"/>
      <c r="AQ1289" s="36"/>
      <c r="AR1289" s="36"/>
      <c r="AS1289" s="36"/>
      <c r="AT1289" s="36"/>
      <c r="AU1289" s="36"/>
      <c r="AV1289" s="36"/>
      <c r="AW1289" s="36"/>
      <c r="AX1289" s="36"/>
      <c r="AY1289" s="36"/>
      <c r="AZ1289" s="40"/>
      <c r="BA1289" s="40"/>
      <c r="BB1289" s="40"/>
      <c r="BC1289" s="40"/>
      <c r="BD1289" s="40"/>
      <c r="BE1289" s="40"/>
      <c r="BF1289" s="36"/>
      <c r="BG1289" s="36"/>
      <c r="BH1289" s="36"/>
      <c r="BJ1289" s="41"/>
      <c r="BK1289" s="41"/>
      <c r="BL1289" s="35"/>
      <c r="BM1289" s="35"/>
      <c r="BN1289" s="35"/>
      <c r="BO1289" s="35"/>
      <c r="BP1289" s="35"/>
      <c r="BQ1289" s="35"/>
      <c r="BR1289" s="35"/>
      <c r="BS1289" s="34"/>
      <c r="BT1289" s="35"/>
      <c r="BU1289" s="35"/>
      <c r="BV1289" s="35"/>
      <c r="BW1289" s="35"/>
      <c r="BX1289" s="37"/>
      <c r="BY1289" s="40"/>
      <c r="CA1289" s="38"/>
      <c r="CB1289" s="38"/>
      <c r="CC1289" s="36"/>
      <c r="CD1289" s="36"/>
      <c r="CE1289" s="35"/>
      <c r="CF1289" s="36"/>
      <c r="CG1289" s="42"/>
      <c r="CH1289" s="35"/>
      <c r="CI1289" s="42"/>
      <c r="CJ1289" s="42"/>
      <c r="CK1289" s="43"/>
      <c r="CM1289" s="39"/>
      <c r="CN1289" s="35"/>
      <c r="CO1289" s="42"/>
    </row>
    <row r="1290" spans="1:93" ht="11.25" customHeight="1">
      <c r="A1290" s="33"/>
      <c r="B1290" s="34"/>
      <c r="F1290" s="34"/>
      <c r="H1290" s="34"/>
      <c r="I1290" s="34"/>
      <c r="J1290" s="35"/>
      <c r="K1290" s="35"/>
      <c r="L1290" s="34"/>
      <c r="M1290" s="34"/>
      <c r="N1290" s="35"/>
      <c r="O1290" s="35"/>
      <c r="P1290" s="35"/>
      <c r="Q1290" s="34"/>
      <c r="R1290" s="34"/>
      <c r="U1290" s="36"/>
      <c r="V1290" s="38"/>
      <c r="W1290" s="36"/>
      <c r="X1290" s="35"/>
      <c r="Y1290" s="34"/>
      <c r="Z1290" s="35"/>
      <c r="AA1290" s="34"/>
      <c r="AB1290" s="34"/>
      <c r="AC1290" s="34"/>
      <c r="AD1290" s="34"/>
      <c r="AE1290" s="39"/>
      <c r="AF1290" s="39"/>
      <c r="AG1290" s="39"/>
      <c r="AH1290" s="35"/>
      <c r="AI1290" s="35"/>
      <c r="AJ1290" s="35"/>
      <c r="AK1290" s="35"/>
      <c r="AL1290" s="35"/>
      <c r="AM1290" s="35"/>
      <c r="AN1290" s="38"/>
      <c r="AO1290" s="38"/>
      <c r="AP1290" s="38"/>
      <c r="AQ1290" s="36"/>
      <c r="AR1290" s="36"/>
      <c r="AS1290" s="36"/>
      <c r="AT1290" s="36"/>
      <c r="AU1290" s="36"/>
      <c r="AV1290" s="36"/>
      <c r="AW1290" s="36"/>
      <c r="AX1290" s="36"/>
      <c r="AY1290" s="36"/>
      <c r="AZ1290" s="40"/>
      <c r="BA1290" s="40"/>
      <c r="BB1290" s="40"/>
      <c r="BC1290" s="40"/>
      <c r="BD1290" s="40"/>
      <c r="BE1290" s="40"/>
      <c r="BF1290" s="36"/>
      <c r="BG1290" s="36"/>
      <c r="BH1290" s="36"/>
      <c r="BJ1290" s="41"/>
      <c r="BK1290" s="41"/>
      <c r="BL1290" s="35"/>
      <c r="BM1290" s="35"/>
      <c r="BN1290" s="35"/>
      <c r="BO1290" s="35"/>
      <c r="BP1290" s="35"/>
      <c r="BQ1290" s="35"/>
      <c r="BR1290" s="35"/>
      <c r="BS1290" s="34"/>
      <c r="BT1290" s="35"/>
      <c r="BU1290" s="35"/>
      <c r="BV1290" s="35"/>
      <c r="BW1290" s="35"/>
      <c r="BX1290" s="37"/>
      <c r="BY1290" s="40"/>
      <c r="CA1290" s="38"/>
      <c r="CB1290" s="38"/>
      <c r="CC1290" s="36"/>
      <c r="CD1290" s="36"/>
      <c r="CE1290" s="35"/>
      <c r="CF1290" s="36"/>
      <c r="CG1290" s="42"/>
      <c r="CH1290" s="35"/>
      <c r="CI1290" s="42"/>
      <c r="CJ1290" s="42"/>
      <c r="CK1290" s="43"/>
      <c r="CM1290" s="39"/>
      <c r="CN1290" s="35"/>
      <c r="CO1290" s="42"/>
    </row>
    <row r="1291" spans="1:93" ht="11.25" customHeight="1">
      <c r="A1291" s="33"/>
      <c r="B1291" s="34"/>
      <c r="F1291" s="34"/>
      <c r="H1291" s="34"/>
      <c r="I1291" s="34"/>
      <c r="J1291" s="35"/>
      <c r="K1291" s="35"/>
      <c r="L1291" s="34"/>
      <c r="M1291" s="34"/>
      <c r="N1291" s="35"/>
      <c r="O1291" s="35"/>
      <c r="P1291" s="35"/>
      <c r="Q1291" s="34"/>
      <c r="R1291" s="34"/>
      <c r="U1291" s="36"/>
      <c r="V1291" s="38"/>
      <c r="W1291" s="36"/>
      <c r="X1291" s="35"/>
      <c r="Y1291" s="34"/>
      <c r="Z1291" s="35"/>
      <c r="AA1291" s="34"/>
      <c r="AB1291" s="34"/>
      <c r="AC1291" s="34"/>
      <c r="AD1291" s="34"/>
      <c r="AE1291" s="39"/>
      <c r="AF1291" s="39"/>
      <c r="AG1291" s="39"/>
      <c r="AH1291" s="35"/>
      <c r="AI1291" s="35"/>
      <c r="AJ1291" s="35"/>
      <c r="AK1291" s="35"/>
      <c r="AL1291" s="35"/>
      <c r="AM1291" s="35"/>
      <c r="AN1291" s="38"/>
      <c r="AO1291" s="38"/>
      <c r="AP1291" s="38"/>
      <c r="AQ1291" s="36"/>
      <c r="AR1291" s="36"/>
      <c r="AS1291" s="36"/>
      <c r="AT1291" s="36"/>
      <c r="AU1291" s="36"/>
      <c r="AV1291" s="36"/>
      <c r="AW1291" s="36"/>
      <c r="AX1291" s="36"/>
      <c r="AY1291" s="36"/>
      <c r="AZ1291" s="40"/>
      <c r="BA1291" s="40"/>
      <c r="BB1291" s="40"/>
      <c r="BC1291" s="40"/>
      <c r="BD1291" s="40"/>
      <c r="BE1291" s="40"/>
      <c r="BF1291" s="36"/>
      <c r="BG1291" s="36"/>
      <c r="BH1291" s="36"/>
      <c r="BJ1291" s="41"/>
      <c r="BK1291" s="41"/>
      <c r="BL1291" s="35"/>
      <c r="BM1291" s="35"/>
      <c r="BN1291" s="35"/>
      <c r="BO1291" s="35"/>
      <c r="BP1291" s="35"/>
      <c r="BQ1291" s="35"/>
      <c r="BR1291" s="35"/>
      <c r="BS1291" s="34"/>
      <c r="BT1291" s="35"/>
      <c r="BU1291" s="35"/>
      <c r="BV1291" s="35"/>
      <c r="BW1291" s="35"/>
      <c r="BX1291" s="37"/>
      <c r="BY1291" s="40"/>
      <c r="CA1291" s="38"/>
      <c r="CB1291" s="38"/>
      <c r="CC1291" s="36"/>
      <c r="CD1291" s="36"/>
      <c r="CE1291" s="35"/>
      <c r="CF1291" s="36"/>
      <c r="CG1291" s="42"/>
      <c r="CH1291" s="35"/>
      <c r="CI1291" s="42"/>
      <c r="CJ1291" s="42"/>
      <c r="CK1291" s="43"/>
      <c r="CM1291" s="39"/>
      <c r="CN1291" s="35"/>
      <c r="CO1291" s="42"/>
    </row>
    <row r="1292" spans="1:93" ht="11.25" customHeight="1">
      <c r="A1292" s="33"/>
      <c r="B1292" s="34"/>
      <c r="F1292" s="34"/>
      <c r="H1292" s="34"/>
      <c r="I1292" s="34"/>
      <c r="J1292" s="35"/>
      <c r="K1292" s="35"/>
      <c r="L1292" s="34"/>
      <c r="M1292" s="34"/>
      <c r="N1292" s="35"/>
      <c r="O1292" s="35"/>
      <c r="P1292" s="35"/>
      <c r="Q1292" s="34"/>
      <c r="R1292" s="34"/>
      <c r="U1292" s="36"/>
      <c r="V1292" s="38"/>
      <c r="W1292" s="36"/>
      <c r="X1292" s="35"/>
      <c r="Y1292" s="34"/>
      <c r="Z1292" s="35"/>
      <c r="AA1292" s="34"/>
      <c r="AB1292" s="34"/>
      <c r="AC1292" s="34"/>
      <c r="AD1292" s="34"/>
      <c r="AE1292" s="39"/>
      <c r="AF1292" s="39"/>
      <c r="AG1292" s="39"/>
      <c r="AH1292" s="35"/>
      <c r="AI1292" s="35"/>
      <c r="AJ1292" s="35"/>
      <c r="AK1292" s="35"/>
      <c r="AL1292" s="35"/>
      <c r="AM1292" s="35"/>
      <c r="AN1292" s="38"/>
      <c r="AO1292" s="38"/>
      <c r="AP1292" s="38"/>
      <c r="AQ1292" s="36"/>
      <c r="AR1292" s="36"/>
      <c r="AS1292" s="36"/>
      <c r="AT1292" s="36"/>
      <c r="AU1292" s="36"/>
      <c r="AV1292" s="36"/>
      <c r="AW1292" s="36"/>
      <c r="AX1292" s="36"/>
      <c r="AY1292" s="36"/>
      <c r="AZ1292" s="40"/>
      <c r="BA1292" s="40"/>
      <c r="BB1292" s="40"/>
      <c r="BC1292" s="40"/>
      <c r="BD1292" s="40"/>
      <c r="BE1292" s="40"/>
      <c r="BF1292" s="36"/>
      <c r="BG1292" s="36"/>
      <c r="BH1292" s="36"/>
      <c r="BJ1292" s="41"/>
      <c r="BK1292" s="41"/>
      <c r="BL1292" s="35"/>
      <c r="BM1292" s="35"/>
      <c r="BN1292" s="35"/>
      <c r="BO1292" s="35"/>
      <c r="BP1292" s="35"/>
      <c r="BQ1292" s="35"/>
      <c r="BR1292" s="35"/>
      <c r="BS1292" s="34"/>
      <c r="BT1292" s="35"/>
      <c r="BU1292" s="35"/>
      <c r="BV1292" s="35"/>
      <c r="BW1292" s="35"/>
      <c r="BX1292" s="37"/>
      <c r="BY1292" s="40"/>
      <c r="CA1292" s="38"/>
      <c r="CB1292" s="38"/>
      <c r="CC1292" s="36"/>
      <c r="CD1292" s="36"/>
      <c r="CE1292" s="35"/>
      <c r="CF1292" s="36"/>
      <c r="CG1292" s="42"/>
      <c r="CH1292" s="35"/>
      <c r="CI1292" s="42"/>
      <c r="CJ1292" s="42"/>
      <c r="CK1292" s="43"/>
      <c r="CM1292" s="39"/>
      <c r="CN1292" s="35"/>
      <c r="CO1292" s="42"/>
    </row>
    <row r="1293" spans="1:93" ht="11.25" customHeight="1">
      <c r="A1293" s="33"/>
      <c r="B1293" s="34"/>
      <c r="F1293" s="34"/>
      <c r="H1293" s="34"/>
      <c r="I1293" s="34"/>
      <c r="J1293" s="35"/>
      <c r="K1293" s="35"/>
      <c r="L1293" s="34"/>
      <c r="M1293" s="34"/>
      <c r="N1293" s="35"/>
      <c r="O1293" s="35"/>
      <c r="P1293" s="35"/>
      <c r="Q1293" s="34"/>
      <c r="R1293" s="34"/>
      <c r="U1293" s="36"/>
      <c r="V1293" s="38"/>
      <c r="W1293" s="36"/>
      <c r="X1293" s="35"/>
      <c r="Y1293" s="34"/>
      <c r="Z1293" s="35"/>
      <c r="AA1293" s="34"/>
      <c r="AB1293" s="34"/>
      <c r="AC1293" s="34"/>
      <c r="AD1293" s="34"/>
      <c r="AE1293" s="39"/>
      <c r="AF1293" s="39"/>
      <c r="AG1293" s="39"/>
      <c r="AH1293" s="35"/>
      <c r="AI1293" s="35"/>
      <c r="AJ1293" s="35"/>
      <c r="AK1293" s="35"/>
      <c r="AL1293" s="35"/>
      <c r="AM1293" s="35"/>
      <c r="AN1293" s="38"/>
      <c r="AO1293" s="38"/>
      <c r="AP1293" s="38"/>
      <c r="AQ1293" s="36"/>
      <c r="AR1293" s="36"/>
      <c r="AS1293" s="36"/>
      <c r="AT1293" s="36"/>
      <c r="AU1293" s="36"/>
      <c r="AV1293" s="36"/>
      <c r="AW1293" s="36"/>
      <c r="AX1293" s="36"/>
      <c r="AY1293" s="36"/>
      <c r="AZ1293" s="40"/>
      <c r="BA1293" s="40"/>
      <c r="BB1293" s="40"/>
      <c r="BC1293" s="40"/>
      <c r="BD1293" s="40"/>
      <c r="BE1293" s="40"/>
      <c r="BF1293" s="36"/>
      <c r="BG1293" s="36"/>
      <c r="BH1293" s="36"/>
      <c r="BJ1293" s="41"/>
      <c r="BK1293" s="41"/>
      <c r="BL1293" s="35"/>
      <c r="BM1293" s="35"/>
      <c r="BN1293" s="35"/>
      <c r="BO1293" s="35"/>
      <c r="BP1293" s="35"/>
      <c r="BQ1293" s="35"/>
      <c r="BR1293" s="35"/>
      <c r="BS1293" s="34"/>
      <c r="BT1293" s="35"/>
      <c r="BU1293" s="35"/>
      <c r="BV1293" s="35"/>
      <c r="BW1293" s="35"/>
      <c r="BX1293" s="37"/>
      <c r="BY1293" s="40"/>
      <c r="CA1293" s="38"/>
      <c r="CB1293" s="38"/>
      <c r="CC1293" s="36"/>
      <c r="CD1293" s="36"/>
      <c r="CE1293" s="35"/>
      <c r="CF1293" s="36"/>
      <c r="CG1293" s="42"/>
      <c r="CH1293" s="35"/>
      <c r="CI1293" s="42"/>
      <c r="CJ1293" s="42"/>
      <c r="CK1293" s="43"/>
      <c r="CM1293" s="39"/>
      <c r="CN1293" s="35"/>
      <c r="CO1293" s="42"/>
    </row>
    <row r="1294" spans="1:93" ht="11.25" customHeight="1">
      <c r="A1294" s="33"/>
      <c r="B1294" s="34"/>
      <c r="F1294" s="34"/>
      <c r="H1294" s="34"/>
      <c r="I1294" s="34"/>
      <c r="J1294" s="35"/>
      <c r="K1294" s="35"/>
      <c r="L1294" s="34"/>
      <c r="M1294" s="34"/>
      <c r="N1294" s="35"/>
      <c r="O1294" s="35"/>
      <c r="P1294" s="35"/>
      <c r="Q1294" s="34"/>
      <c r="R1294" s="34"/>
      <c r="U1294" s="36"/>
      <c r="V1294" s="38"/>
      <c r="W1294" s="36"/>
      <c r="X1294" s="35"/>
      <c r="Y1294" s="34"/>
      <c r="Z1294" s="35"/>
      <c r="AA1294" s="34"/>
      <c r="AB1294" s="34"/>
      <c r="AC1294" s="34"/>
      <c r="AD1294" s="34"/>
      <c r="AE1294" s="39"/>
      <c r="AF1294" s="39"/>
      <c r="AG1294" s="39"/>
      <c r="AH1294" s="35"/>
      <c r="AI1294" s="35"/>
      <c r="AJ1294" s="35"/>
      <c r="AK1294" s="35"/>
      <c r="AL1294" s="35"/>
      <c r="AM1294" s="35"/>
      <c r="AN1294" s="38"/>
      <c r="AO1294" s="38"/>
      <c r="AP1294" s="38"/>
      <c r="AQ1294" s="36"/>
      <c r="AR1294" s="36"/>
      <c r="AS1294" s="36"/>
      <c r="AT1294" s="36"/>
      <c r="AU1294" s="36"/>
      <c r="AV1294" s="36"/>
      <c r="AW1294" s="36"/>
      <c r="AX1294" s="36"/>
      <c r="AY1294" s="36"/>
      <c r="AZ1294" s="40"/>
      <c r="BA1294" s="40"/>
      <c r="BB1294" s="40"/>
      <c r="BC1294" s="40"/>
      <c r="BD1294" s="40"/>
      <c r="BE1294" s="40"/>
      <c r="BF1294" s="36"/>
      <c r="BG1294" s="36"/>
      <c r="BH1294" s="36"/>
      <c r="BJ1294" s="41"/>
      <c r="BK1294" s="41"/>
      <c r="BL1294" s="35"/>
      <c r="BM1294" s="35"/>
      <c r="BN1294" s="35"/>
      <c r="BO1294" s="35"/>
      <c r="BP1294" s="35"/>
      <c r="BQ1294" s="35"/>
      <c r="BR1294" s="35"/>
      <c r="BS1294" s="34"/>
      <c r="BT1294" s="35"/>
      <c r="BU1294" s="35"/>
      <c r="BV1294" s="35"/>
      <c r="BW1294" s="35"/>
      <c r="BX1294" s="37"/>
      <c r="BY1294" s="40"/>
      <c r="CA1294" s="38"/>
      <c r="CB1294" s="38"/>
      <c r="CC1294" s="36"/>
      <c r="CD1294" s="36"/>
      <c r="CE1294" s="35"/>
      <c r="CF1294" s="36"/>
      <c r="CG1294" s="42"/>
      <c r="CH1294" s="35"/>
      <c r="CI1294" s="42"/>
      <c r="CJ1294" s="42"/>
      <c r="CK1294" s="43"/>
      <c r="CM1294" s="39"/>
      <c r="CN1294" s="35"/>
      <c r="CO1294" s="42"/>
    </row>
    <row r="1295" spans="1:93" ht="11.25" customHeight="1">
      <c r="A1295" s="33"/>
      <c r="B1295" s="34"/>
      <c r="F1295" s="34"/>
      <c r="H1295" s="34"/>
      <c r="I1295" s="34"/>
      <c r="J1295" s="35"/>
      <c r="K1295" s="35"/>
      <c r="L1295" s="34"/>
      <c r="M1295" s="34"/>
      <c r="N1295" s="35"/>
      <c r="O1295" s="35"/>
      <c r="P1295" s="35"/>
      <c r="Q1295" s="34"/>
      <c r="R1295" s="34"/>
      <c r="U1295" s="36"/>
      <c r="V1295" s="38"/>
      <c r="W1295" s="36"/>
      <c r="X1295" s="35"/>
      <c r="Y1295" s="34"/>
      <c r="Z1295" s="35"/>
      <c r="AA1295" s="34"/>
      <c r="AB1295" s="34"/>
      <c r="AC1295" s="34"/>
      <c r="AD1295" s="34"/>
      <c r="AE1295" s="39"/>
      <c r="AF1295" s="39"/>
      <c r="AG1295" s="39"/>
      <c r="AH1295" s="35"/>
      <c r="AI1295" s="35"/>
      <c r="AJ1295" s="35"/>
      <c r="AK1295" s="35"/>
      <c r="AL1295" s="35"/>
      <c r="AM1295" s="35"/>
      <c r="AN1295" s="38"/>
      <c r="AO1295" s="38"/>
      <c r="AP1295" s="38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40"/>
      <c r="BA1295" s="40"/>
      <c r="BB1295" s="40"/>
      <c r="BC1295" s="40"/>
      <c r="BD1295" s="40"/>
      <c r="BE1295" s="40"/>
      <c r="BF1295" s="36"/>
      <c r="BG1295" s="36"/>
      <c r="BH1295" s="36"/>
      <c r="BJ1295" s="41"/>
      <c r="BK1295" s="41"/>
      <c r="BL1295" s="35"/>
      <c r="BM1295" s="35"/>
      <c r="BN1295" s="35"/>
      <c r="BO1295" s="35"/>
      <c r="BP1295" s="35"/>
      <c r="BQ1295" s="35"/>
      <c r="BR1295" s="35"/>
      <c r="BS1295" s="34"/>
      <c r="BT1295" s="35"/>
      <c r="BU1295" s="35"/>
      <c r="BV1295" s="35"/>
      <c r="BW1295" s="35"/>
      <c r="BX1295" s="37"/>
      <c r="BY1295" s="40"/>
      <c r="CA1295" s="38"/>
      <c r="CB1295" s="38"/>
      <c r="CC1295" s="36"/>
      <c r="CD1295" s="36"/>
      <c r="CE1295" s="35"/>
      <c r="CF1295" s="36"/>
      <c r="CG1295" s="42"/>
      <c r="CH1295" s="35"/>
      <c r="CI1295" s="42"/>
      <c r="CJ1295" s="42"/>
      <c r="CK1295" s="43"/>
      <c r="CM1295" s="39"/>
      <c r="CN1295" s="35"/>
      <c r="CO1295" s="42"/>
    </row>
    <row r="1296" spans="1:93" ht="11.25" customHeight="1">
      <c r="A1296" s="33"/>
      <c r="B1296" s="34"/>
      <c r="F1296" s="34"/>
      <c r="H1296" s="34"/>
      <c r="I1296" s="34"/>
      <c r="J1296" s="35"/>
      <c r="K1296" s="35"/>
      <c r="L1296" s="34"/>
      <c r="M1296" s="34"/>
      <c r="N1296" s="35"/>
      <c r="O1296" s="35"/>
      <c r="P1296" s="35"/>
      <c r="Q1296" s="34"/>
      <c r="R1296" s="34"/>
      <c r="U1296" s="36"/>
      <c r="V1296" s="38"/>
      <c r="W1296" s="36"/>
      <c r="X1296" s="35"/>
      <c r="Y1296" s="34"/>
      <c r="Z1296" s="35"/>
      <c r="AA1296" s="34"/>
      <c r="AB1296" s="34"/>
      <c r="AC1296" s="34"/>
      <c r="AD1296" s="34"/>
      <c r="AE1296" s="39"/>
      <c r="AF1296" s="39"/>
      <c r="AG1296" s="39"/>
      <c r="AH1296" s="35"/>
      <c r="AI1296" s="35"/>
      <c r="AJ1296" s="35"/>
      <c r="AK1296" s="35"/>
      <c r="AL1296" s="35"/>
      <c r="AM1296" s="35"/>
      <c r="AN1296" s="38"/>
      <c r="AO1296" s="38"/>
      <c r="AP1296" s="38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40"/>
      <c r="BA1296" s="40"/>
      <c r="BB1296" s="40"/>
      <c r="BC1296" s="40"/>
      <c r="BD1296" s="40"/>
      <c r="BE1296" s="40"/>
      <c r="BF1296" s="36"/>
      <c r="BG1296" s="36"/>
      <c r="BH1296" s="36"/>
      <c r="BJ1296" s="41"/>
      <c r="BK1296" s="41"/>
      <c r="BL1296" s="35"/>
      <c r="BM1296" s="35"/>
      <c r="BN1296" s="35"/>
      <c r="BO1296" s="35"/>
      <c r="BP1296" s="35"/>
      <c r="BQ1296" s="35"/>
      <c r="BR1296" s="35"/>
      <c r="BS1296" s="34"/>
      <c r="BT1296" s="35"/>
      <c r="BU1296" s="35"/>
      <c r="BV1296" s="35"/>
      <c r="BW1296" s="35"/>
      <c r="BX1296" s="37"/>
      <c r="BY1296" s="40"/>
      <c r="CA1296" s="38"/>
      <c r="CB1296" s="38"/>
      <c r="CC1296" s="36"/>
      <c r="CD1296" s="36"/>
      <c r="CE1296" s="35"/>
      <c r="CF1296" s="36"/>
      <c r="CG1296" s="42"/>
      <c r="CH1296" s="35"/>
      <c r="CI1296" s="42"/>
      <c r="CJ1296" s="42"/>
      <c r="CK1296" s="43"/>
      <c r="CM1296" s="39"/>
      <c r="CN1296" s="35"/>
      <c r="CO1296" s="42"/>
    </row>
    <row r="1297" spans="1:93" ht="11.25" customHeight="1">
      <c r="A1297" s="33"/>
      <c r="B1297" s="34"/>
      <c r="F1297" s="34"/>
      <c r="H1297" s="34"/>
      <c r="I1297" s="34"/>
      <c r="J1297" s="35"/>
      <c r="K1297" s="35"/>
      <c r="L1297" s="34"/>
      <c r="M1297" s="34"/>
      <c r="N1297" s="35"/>
      <c r="O1297" s="35"/>
      <c r="P1297" s="35"/>
      <c r="Q1297" s="34"/>
      <c r="R1297" s="34"/>
      <c r="U1297" s="36"/>
      <c r="V1297" s="38"/>
      <c r="W1297" s="36"/>
      <c r="X1297" s="35"/>
      <c r="Y1297" s="34"/>
      <c r="Z1297" s="35"/>
      <c r="AA1297" s="34"/>
      <c r="AB1297" s="34"/>
      <c r="AC1297" s="34"/>
      <c r="AD1297" s="34"/>
      <c r="AE1297" s="39"/>
      <c r="AF1297" s="39"/>
      <c r="AG1297" s="39"/>
      <c r="AH1297" s="35"/>
      <c r="AI1297" s="35"/>
      <c r="AJ1297" s="35"/>
      <c r="AK1297" s="35"/>
      <c r="AL1297" s="35"/>
      <c r="AM1297" s="35"/>
      <c r="AN1297" s="38"/>
      <c r="AO1297" s="38"/>
      <c r="AP1297" s="38"/>
      <c r="AQ1297" s="36"/>
      <c r="AR1297" s="36"/>
      <c r="AS1297" s="36"/>
      <c r="AT1297" s="36"/>
      <c r="AU1297" s="36"/>
      <c r="AV1297" s="36"/>
      <c r="AW1297" s="36"/>
      <c r="AX1297" s="36"/>
      <c r="AY1297" s="36"/>
      <c r="AZ1297" s="40"/>
      <c r="BA1297" s="40"/>
      <c r="BB1297" s="40"/>
      <c r="BC1297" s="40"/>
      <c r="BD1297" s="40"/>
      <c r="BE1297" s="40"/>
      <c r="BF1297" s="36"/>
      <c r="BG1297" s="36"/>
      <c r="BH1297" s="36"/>
      <c r="BJ1297" s="41"/>
      <c r="BK1297" s="41"/>
      <c r="BL1297" s="35"/>
      <c r="BM1297" s="35"/>
      <c r="BN1297" s="35"/>
      <c r="BO1297" s="35"/>
      <c r="BP1297" s="35"/>
      <c r="BQ1297" s="35"/>
      <c r="BR1297" s="35"/>
      <c r="BS1297" s="34"/>
      <c r="BT1297" s="35"/>
      <c r="BU1297" s="35"/>
      <c r="BV1297" s="35"/>
      <c r="BW1297" s="35"/>
      <c r="BX1297" s="37"/>
      <c r="BY1297" s="40"/>
      <c r="CA1297" s="38"/>
      <c r="CB1297" s="38"/>
      <c r="CC1297" s="36"/>
      <c r="CD1297" s="36"/>
      <c r="CE1297" s="35"/>
      <c r="CF1297" s="36"/>
      <c r="CG1297" s="42"/>
      <c r="CH1297" s="35"/>
      <c r="CI1297" s="42"/>
      <c r="CJ1297" s="42"/>
      <c r="CK1297" s="43"/>
      <c r="CM1297" s="39"/>
      <c r="CN1297" s="35"/>
      <c r="CO1297" s="42"/>
    </row>
    <row r="1298" spans="1:93" ht="11.25" customHeight="1">
      <c r="A1298" s="33"/>
      <c r="B1298" s="34"/>
      <c r="F1298" s="34"/>
      <c r="H1298" s="34"/>
      <c r="I1298" s="34"/>
      <c r="J1298" s="35"/>
      <c r="K1298" s="35"/>
      <c r="L1298" s="34"/>
      <c r="M1298" s="34"/>
      <c r="N1298" s="35"/>
      <c r="O1298" s="35"/>
      <c r="P1298" s="35"/>
      <c r="Q1298" s="34"/>
      <c r="R1298" s="34"/>
      <c r="U1298" s="36"/>
      <c r="V1298" s="38"/>
      <c r="W1298" s="36"/>
      <c r="X1298" s="35"/>
      <c r="Y1298" s="34"/>
      <c r="Z1298" s="35"/>
      <c r="AA1298" s="34"/>
      <c r="AB1298" s="34"/>
      <c r="AC1298" s="34"/>
      <c r="AD1298" s="34"/>
      <c r="AE1298" s="39"/>
      <c r="AF1298" s="39"/>
      <c r="AG1298" s="39"/>
      <c r="AH1298" s="35"/>
      <c r="AI1298" s="35"/>
      <c r="AJ1298" s="35"/>
      <c r="AK1298" s="35"/>
      <c r="AL1298" s="35"/>
      <c r="AM1298" s="35"/>
      <c r="AN1298" s="38"/>
      <c r="AO1298" s="38"/>
      <c r="AP1298" s="38"/>
      <c r="AQ1298" s="36"/>
      <c r="AR1298" s="36"/>
      <c r="AS1298" s="36"/>
      <c r="AT1298" s="36"/>
      <c r="AU1298" s="36"/>
      <c r="AV1298" s="36"/>
      <c r="AW1298" s="36"/>
      <c r="AX1298" s="36"/>
      <c r="AY1298" s="36"/>
      <c r="AZ1298" s="40"/>
      <c r="BA1298" s="40"/>
      <c r="BB1298" s="40"/>
      <c r="BC1298" s="40"/>
      <c r="BD1298" s="40"/>
      <c r="BE1298" s="40"/>
      <c r="BF1298" s="36"/>
      <c r="BG1298" s="36"/>
      <c r="BH1298" s="36"/>
      <c r="BJ1298" s="41"/>
      <c r="BK1298" s="41"/>
      <c r="BL1298" s="35"/>
      <c r="BM1298" s="35"/>
      <c r="BN1298" s="35"/>
      <c r="BO1298" s="35"/>
      <c r="BP1298" s="35"/>
      <c r="BQ1298" s="35"/>
      <c r="BR1298" s="35"/>
      <c r="BS1298" s="34"/>
      <c r="BT1298" s="35"/>
      <c r="BU1298" s="35"/>
      <c r="BV1298" s="35"/>
      <c r="BW1298" s="35"/>
      <c r="BX1298" s="37"/>
      <c r="BY1298" s="40"/>
      <c r="CA1298" s="38"/>
      <c r="CB1298" s="38"/>
      <c r="CC1298" s="36"/>
      <c r="CD1298" s="36"/>
      <c r="CE1298" s="35"/>
      <c r="CF1298" s="36"/>
      <c r="CG1298" s="42"/>
      <c r="CH1298" s="35"/>
      <c r="CI1298" s="42"/>
      <c r="CJ1298" s="42"/>
      <c r="CK1298" s="43"/>
      <c r="CM1298" s="39"/>
      <c r="CN1298" s="35"/>
      <c r="CO1298" s="42"/>
    </row>
    <row r="1299" spans="1:93" ht="11.25" customHeight="1">
      <c r="A1299" s="33"/>
      <c r="B1299" s="34"/>
      <c r="F1299" s="34"/>
      <c r="H1299" s="34"/>
      <c r="I1299" s="34"/>
      <c r="J1299" s="35"/>
      <c r="K1299" s="35"/>
      <c r="L1299" s="34"/>
      <c r="M1299" s="34"/>
      <c r="N1299" s="35"/>
      <c r="O1299" s="35"/>
      <c r="P1299" s="35"/>
      <c r="Q1299" s="34"/>
      <c r="R1299" s="34"/>
      <c r="U1299" s="36"/>
      <c r="V1299" s="38"/>
      <c r="W1299" s="36"/>
      <c r="X1299" s="35"/>
      <c r="Y1299" s="34"/>
      <c r="Z1299" s="35"/>
      <c r="AA1299" s="34"/>
      <c r="AB1299" s="34"/>
      <c r="AC1299" s="34"/>
      <c r="AD1299" s="34"/>
      <c r="AE1299" s="39"/>
      <c r="AF1299" s="39"/>
      <c r="AG1299" s="39"/>
      <c r="AH1299" s="35"/>
      <c r="AI1299" s="35"/>
      <c r="AJ1299" s="35"/>
      <c r="AK1299" s="35"/>
      <c r="AL1299" s="35"/>
      <c r="AM1299" s="35"/>
      <c r="AN1299" s="38"/>
      <c r="AO1299" s="38"/>
      <c r="AP1299" s="38"/>
      <c r="AQ1299" s="36"/>
      <c r="AR1299" s="36"/>
      <c r="AS1299" s="36"/>
      <c r="AT1299" s="36"/>
      <c r="AU1299" s="36"/>
      <c r="AV1299" s="36"/>
      <c r="AW1299" s="36"/>
      <c r="AX1299" s="36"/>
      <c r="AY1299" s="36"/>
      <c r="AZ1299" s="40"/>
      <c r="BA1299" s="40"/>
      <c r="BB1299" s="40"/>
      <c r="BC1299" s="40"/>
      <c r="BD1299" s="40"/>
      <c r="BE1299" s="40"/>
      <c r="BF1299" s="36"/>
      <c r="BG1299" s="36"/>
      <c r="BH1299" s="36"/>
      <c r="BJ1299" s="41"/>
      <c r="BK1299" s="41"/>
      <c r="BL1299" s="35"/>
      <c r="BM1299" s="35"/>
      <c r="BN1299" s="35"/>
      <c r="BO1299" s="35"/>
      <c r="BP1299" s="35"/>
      <c r="BQ1299" s="35"/>
      <c r="BR1299" s="35"/>
      <c r="BS1299" s="34"/>
      <c r="BT1299" s="35"/>
      <c r="BU1299" s="35"/>
      <c r="BV1299" s="35"/>
      <c r="BW1299" s="35"/>
      <c r="BX1299" s="37"/>
      <c r="BY1299" s="40"/>
      <c r="CA1299" s="38"/>
      <c r="CB1299" s="38"/>
      <c r="CC1299" s="36"/>
      <c r="CD1299" s="36"/>
      <c r="CE1299" s="35"/>
      <c r="CF1299" s="36"/>
      <c r="CG1299" s="42"/>
      <c r="CH1299" s="35"/>
      <c r="CI1299" s="42"/>
      <c r="CJ1299" s="42"/>
      <c r="CK1299" s="43"/>
      <c r="CM1299" s="39"/>
      <c r="CN1299" s="35"/>
      <c r="CO1299" s="42"/>
    </row>
    <row r="1300" spans="1:93" ht="11.25" customHeight="1">
      <c r="A1300" s="33"/>
      <c r="B1300" s="34"/>
      <c r="F1300" s="34"/>
      <c r="H1300" s="34"/>
      <c r="I1300" s="34"/>
      <c r="J1300" s="35"/>
      <c r="K1300" s="35"/>
      <c r="L1300" s="34"/>
      <c r="M1300" s="34"/>
      <c r="N1300" s="35"/>
      <c r="O1300" s="35"/>
      <c r="P1300" s="35"/>
      <c r="Q1300" s="34"/>
      <c r="R1300" s="34"/>
      <c r="U1300" s="36"/>
      <c r="V1300" s="38"/>
      <c r="W1300" s="36"/>
      <c r="X1300" s="35"/>
      <c r="Y1300" s="34"/>
      <c r="Z1300" s="35"/>
      <c r="AA1300" s="34"/>
      <c r="AB1300" s="34"/>
      <c r="AC1300" s="34"/>
      <c r="AD1300" s="34"/>
      <c r="AE1300" s="39"/>
      <c r="AF1300" s="39"/>
      <c r="AG1300" s="39"/>
      <c r="AH1300" s="35"/>
      <c r="AI1300" s="35"/>
      <c r="AJ1300" s="35"/>
      <c r="AK1300" s="35"/>
      <c r="AL1300" s="35"/>
      <c r="AM1300" s="35"/>
      <c r="AN1300" s="38"/>
      <c r="AO1300" s="38"/>
      <c r="AP1300" s="38"/>
      <c r="AQ1300" s="36"/>
      <c r="AR1300" s="36"/>
      <c r="AS1300" s="36"/>
      <c r="AT1300" s="36"/>
      <c r="AU1300" s="36"/>
      <c r="AV1300" s="36"/>
      <c r="AW1300" s="36"/>
      <c r="AX1300" s="36"/>
      <c r="AY1300" s="36"/>
      <c r="AZ1300" s="40"/>
      <c r="BA1300" s="40"/>
      <c r="BB1300" s="40"/>
      <c r="BC1300" s="40"/>
      <c r="BD1300" s="40"/>
      <c r="BE1300" s="40"/>
      <c r="BF1300" s="36"/>
      <c r="BG1300" s="36"/>
      <c r="BH1300" s="36"/>
      <c r="BJ1300" s="41"/>
      <c r="BK1300" s="41"/>
      <c r="BL1300" s="35"/>
      <c r="BM1300" s="35"/>
      <c r="BN1300" s="35"/>
      <c r="BO1300" s="35"/>
      <c r="BP1300" s="35"/>
      <c r="BQ1300" s="35"/>
      <c r="BR1300" s="35"/>
      <c r="BS1300" s="34"/>
      <c r="BT1300" s="35"/>
      <c r="BU1300" s="35"/>
      <c r="BV1300" s="35"/>
      <c r="BW1300" s="35"/>
      <c r="BX1300" s="37"/>
      <c r="BY1300" s="40"/>
      <c r="CA1300" s="38"/>
      <c r="CB1300" s="38"/>
      <c r="CC1300" s="36"/>
      <c r="CD1300" s="36"/>
      <c r="CE1300" s="35"/>
      <c r="CF1300" s="36"/>
      <c r="CG1300" s="42"/>
      <c r="CH1300" s="35"/>
      <c r="CI1300" s="42"/>
      <c r="CJ1300" s="42"/>
      <c r="CK1300" s="43"/>
      <c r="CM1300" s="39"/>
      <c r="CN1300" s="35"/>
      <c r="CO1300" s="42"/>
    </row>
    <row r="1301" spans="1:93" ht="11.25" customHeight="1">
      <c r="A1301" s="33"/>
      <c r="B1301" s="34"/>
      <c r="F1301" s="34"/>
      <c r="H1301" s="34"/>
      <c r="I1301" s="34"/>
      <c r="J1301" s="35"/>
      <c r="K1301" s="35"/>
      <c r="L1301" s="34"/>
      <c r="M1301" s="34"/>
      <c r="N1301" s="35"/>
      <c r="O1301" s="35"/>
      <c r="P1301" s="35"/>
      <c r="Q1301" s="34"/>
      <c r="R1301" s="34"/>
      <c r="U1301" s="36"/>
      <c r="V1301" s="38"/>
      <c r="W1301" s="36"/>
      <c r="X1301" s="35"/>
      <c r="Y1301" s="34"/>
      <c r="Z1301" s="35"/>
      <c r="AA1301" s="34"/>
      <c r="AB1301" s="34"/>
      <c r="AC1301" s="34"/>
      <c r="AD1301" s="34"/>
      <c r="AE1301" s="39"/>
      <c r="AF1301" s="39"/>
      <c r="AG1301" s="39"/>
      <c r="AH1301" s="35"/>
      <c r="AI1301" s="35"/>
      <c r="AJ1301" s="35"/>
      <c r="AK1301" s="35"/>
      <c r="AL1301" s="35"/>
      <c r="AM1301" s="35"/>
      <c r="AN1301" s="38"/>
      <c r="AO1301" s="38"/>
      <c r="AP1301" s="38"/>
      <c r="AQ1301" s="36"/>
      <c r="AR1301" s="36"/>
      <c r="AS1301" s="36"/>
      <c r="AT1301" s="36"/>
      <c r="AU1301" s="36"/>
      <c r="AV1301" s="36"/>
      <c r="AW1301" s="36"/>
      <c r="AX1301" s="36"/>
      <c r="AY1301" s="36"/>
      <c r="AZ1301" s="40"/>
      <c r="BA1301" s="40"/>
      <c r="BB1301" s="40"/>
      <c r="BC1301" s="40"/>
      <c r="BD1301" s="40"/>
      <c r="BE1301" s="40"/>
      <c r="BF1301" s="36"/>
      <c r="BG1301" s="36"/>
      <c r="BH1301" s="36"/>
      <c r="BJ1301" s="41"/>
      <c r="BK1301" s="41"/>
      <c r="BL1301" s="35"/>
      <c r="BM1301" s="35"/>
      <c r="BN1301" s="35"/>
      <c r="BO1301" s="35"/>
      <c r="BP1301" s="35"/>
      <c r="BQ1301" s="35"/>
      <c r="BR1301" s="35"/>
      <c r="BS1301" s="34"/>
      <c r="BT1301" s="35"/>
      <c r="BU1301" s="35"/>
      <c r="BV1301" s="35"/>
      <c r="BW1301" s="35"/>
      <c r="BX1301" s="37"/>
      <c r="BY1301" s="40"/>
      <c r="CA1301" s="38"/>
      <c r="CB1301" s="38"/>
      <c r="CC1301" s="36"/>
      <c r="CD1301" s="36"/>
      <c r="CE1301" s="35"/>
      <c r="CF1301" s="36"/>
      <c r="CG1301" s="42"/>
      <c r="CH1301" s="35"/>
      <c r="CI1301" s="42"/>
      <c r="CJ1301" s="42"/>
      <c r="CK1301" s="43"/>
      <c r="CM1301" s="39"/>
      <c r="CN1301" s="35"/>
      <c r="CO1301" s="42"/>
    </row>
    <row r="1302" spans="1:93" ht="11.25" customHeight="1">
      <c r="A1302" s="33"/>
      <c r="B1302" s="34"/>
      <c r="F1302" s="34"/>
      <c r="H1302" s="34"/>
      <c r="I1302" s="34"/>
      <c r="J1302" s="35"/>
      <c r="K1302" s="35"/>
      <c r="L1302" s="34"/>
      <c r="M1302" s="34"/>
      <c r="N1302" s="35"/>
      <c r="O1302" s="35"/>
      <c r="P1302" s="35"/>
      <c r="Q1302" s="34"/>
      <c r="R1302" s="34"/>
      <c r="U1302" s="36"/>
      <c r="V1302" s="38"/>
      <c r="W1302" s="36"/>
      <c r="X1302" s="35"/>
      <c r="Y1302" s="34"/>
      <c r="Z1302" s="35"/>
      <c r="AA1302" s="34"/>
      <c r="AB1302" s="34"/>
      <c r="AC1302" s="34"/>
      <c r="AD1302" s="34"/>
      <c r="AE1302" s="39"/>
      <c r="AF1302" s="39"/>
      <c r="AG1302" s="39"/>
      <c r="AH1302" s="35"/>
      <c r="AI1302" s="35"/>
      <c r="AJ1302" s="35"/>
      <c r="AK1302" s="35"/>
      <c r="AL1302" s="35"/>
      <c r="AM1302" s="35"/>
      <c r="AN1302" s="38"/>
      <c r="AO1302" s="38"/>
      <c r="AP1302" s="38"/>
      <c r="AQ1302" s="36"/>
      <c r="AR1302" s="36"/>
      <c r="AS1302" s="36"/>
      <c r="AT1302" s="36"/>
      <c r="AU1302" s="36"/>
      <c r="AV1302" s="36"/>
      <c r="AW1302" s="36"/>
      <c r="AX1302" s="36"/>
      <c r="AY1302" s="36"/>
      <c r="AZ1302" s="40"/>
      <c r="BA1302" s="40"/>
      <c r="BB1302" s="40"/>
      <c r="BC1302" s="40"/>
      <c r="BD1302" s="40"/>
      <c r="BE1302" s="40"/>
      <c r="BF1302" s="36"/>
      <c r="BG1302" s="36"/>
      <c r="BH1302" s="36"/>
      <c r="BJ1302" s="41"/>
      <c r="BK1302" s="41"/>
      <c r="BL1302" s="35"/>
      <c r="BM1302" s="35"/>
      <c r="BN1302" s="35"/>
      <c r="BO1302" s="35"/>
      <c r="BP1302" s="35"/>
      <c r="BQ1302" s="35"/>
      <c r="BR1302" s="35"/>
      <c r="BS1302" s="34"/>
      <c r="BT1302" s="35"/>
      <c r="BU1302" s="35"/>
      <c r="BV1302" s="35"/>
      <c r="BW1302" s="35"/>
      <c r="BX1302" s="37"/>
      <c r="BY1302" s="40"/>
      <c r="CA1302" s="38"/>
      <c r="CB1302" s="38"/>
      <c r="CC1302" s="36"/>
      <c r="CD1302" s="36"/>
      <c r="CE1302" s="35"/>
      <c r="CF1302" s="36"/>
      <c r="CG1302" s="42"/>
      <c r="CH1302" s="35"/>
      <c r="CI1302" s="42"/>
      <c r="CJ1302" s="42"/>
      <c r="CK1302" s="43"/>
      <c r="CM1302" s="39"/>
      <c r="CN1302" s="35"/>
      <c r="CO1302" s="42"/>
    </row>
    <row r="1303" spans="1:93" ht="11.25" customHeight="1">
      <c r="A1303" s="33"/>
      <c r="B1303" s="34"/>
      <c r="F1303" s="34"/>
      <c r="H1303" s="34"/>
      <c r="I1303" s="34"/>
      <c r="J1303" s="35"/>
      <c r="K1303" s="35"/>
      <c r="L1303" s="34"/>
      <c r="M1303" s="34"/>
      <c r="N1303" s="35"/>
      <c r="O1303" s="35"/>
      <c r="P1303" s="35"/>
      <c r="Q1303" s="34"/>
      <c r="R1303" s="34"/>
      <c r="U1303" s="36"/>
      <c r="V1303" s="38"/>
      <c r="W1303" s="36"/>
      <c r="X1303" s="35"/>
      <c r="Y1303" s="34"/>
      <c r="Z1303" s="35"/>
      <c r="AA1303" s="34"/>
      <c r="AB1303" s="34"/>
      <c r="AC1303" s="34"/>
      <c r="AD1303" s="34"/>
      <c r="AE1303" s="39"/>
      <c r="AF1303" s="39"/>
      <c r="AG1303" s="39"/>
      <c r="AH1303" s="35"/>
      <c r="AI1303" s="35"/>
      <c r="AJ1303" s="35"/>
      <c r="AK1303" s="35"/>
      <c r="AL1303" s="35"/>
      <c r="AM1303" s="35"/>
      <c r="AN1303" s="38"/>
      <c r="AO1303" s="38"/>
      <c r="AP1303" s="38"/>
      <c r="AQ1303" s="36"/>
      <c r="AR1303" s="36"/>
      <c r="AS1303" s="36"/>
      <c r="AT1303" s="36"/>
      <c r="AU1303" s="36"/>
      <c r="AV1303" s="36"/>
      <c r="AW1303" s="36"/>
      <c r="AX1303" s="36"/>
      <c r="AY1303" s="36"/>
      <c r="AZ1303" s="40"/>
      <c r="BA1303" s="40"/>
      <c r="BB1303" s="40"/>
      <c r="BC1303" s="40"/>
      <c r="BD1303" s="40"/>
      <c r="BE1303" s="40"/>
      <c r="BF1303" s="36"/>
      <c r="BG1303" s="36"/>
      <c r="BH1303" s="36"/>
      <c r="BJ1303" s="41"/>
      <c r="BK1303" s="41"/>
      <c r="BL1303" s="35"/>
      <c r="BM1303" s="35"/>
      <c r="BN1303" s="35"/>
      <c r="BO1303" s="35"/>
      <c r="BP1303" s="35"/>
      <c r="BQ1303" s="35"/>
      <c r="BR1303" s="35"/>
      <c r="BS1303" s="34"/>
      <c r="BT1303" s="35"/>
      <c r="BU1303" s="35"/>
      <c r="BV1303" s="35"/>
      <c r="BW1303" s="35"/>
      <c r="BX1303" s="37"/>
      <c r="BY1303" s="40"/>
      <c r="CA1303" s="38"/>
      <c r="CB1303" s="38"/>
      <c r="CC1303" s="36"/>
      <c r="CD1303" s="36"/>
      <c r="CE1303" s="35"/>
      <c r="CF1303" s="36"/>
      <c r="CG1303" s="42"/>
      <c r="CH1303" s="35"/>
      <c r="CI1303" s="42"/>
      <c r="CJ1303" s="42"/>
      <c r="CK1303" s="43"/>
      <c r="CM1303" s="39"/>
      <c r="CN1303" s="35"/>
      <c r="CO1303" s="42"/>
    </row>
    <row r="1304" spans="1:93" ht="11.25" customHeight="1">
      <c r="A1304" s="33"/>
      <c r="B1304" s="34"/>
      <c r="F1304" s="34"/>
      <c r="H1304" s="34"/>
      <c r="I1304" s="34"/>
      <c r="J1304" s="35"/>
      <c r="K1304" s="35"/>
      <c r="L1304" s="34"/>
      <c r="M1304" s="34"/>
      <c r="N1304" s="35"/>
      <c r="O1304" s="35"/>
      <c r="P1304" s="35"/>
      <c r="Q1304" s="34"/>
      <c r="R1304" s="34"/>
      <c r="U1304" s="36"/>
      <c r="V1304" s="38"/>
      <c r="W1304" s="36"/>
      <c r="X1304" s="35"/>
      <c r="Y1304" s="34"/>
      <c r="Z1304" s="35"/>
      <c r="AA1304" s="34"/>
      <c r="AB1304" s="34"/>
      <c r="AC1304" s="34"/>
      <c r="AD1304" s="34"/>
      <c r="AE1304" s="39"/>
      <c r="AF1304" s="39"/>
      <c r="AG1304" s="39"/>
      <c r="AH1304" s="35"/>
      <c r="AI1304" s="35"/>
      <c r="AJ1304" s="35"/>
      <c r="AK1304" s="35"/>
      <c r="AL1304" s="35"/>
      <c r="AM1304" s="35"/>
      <c r="AN1304" s="38"/>
      <c r="AO1304" s="38"/>
      <c r="AP1304" s="38"/>
      <c r="AQ1304" s="36"/>
      <c r="AR1304" s="36"/>
      <c r="AS1304" s="36"/>
      <c r="AT1304" s="36"/>
      <c r="AU1304" s="36"/>
      <c r="AV1304" s="36"/>
      <c r="AW1304" s="36"/>
      <c r="AX1304" s="36"/>
      <c r="AY1304" s="36"/>
      <c r="AZ1304" s="40"/>
      <c r="BA1304" s="40"/>
      <c r="BB1304" s="40"/>
      <c r="BC1304" s="40"/>
      <c r="BD1304" s="40"/>
      <c r="BE1304" s="40"/>
      <c r="BF1304" s="36"/>
      <c r="BG1304" s="36"/>
      <c r="BH1304" s="36"/>
      <c r="BJ1304" s="41"/>
      <c r="BK1304" s="41"/>
      <c r="BL1304" s="35"/>
      <c r="BM1304" s="35"/>
      <c r="BN1304" s="35"/>
      <c r="BO1304" s="35"/>
      <c r="BP1304" s="35"/>
      <c r="BQ1304" s="35"/>
      <c r="BR1304" s="35"/>
      <c r="BS1304" s="34"/>
      <c r="BT1304" s="35"/>
      <c r="BU1304" s="35"/>
      <c r="BV1304" s="35"/>
      <c r="BW1304" s="35"/>
      <c r="BX1304" s="37"/>
      <c r="BY1304" s="40"/>
      <c r="CA1304" s="38"/>
      <c r="CB1304" s="38"/>
      <c r="CC1304" s="36"/>
      <c r="CD1304" s="36"/>
      <c r="CE1304" s="35"/>
      <c r="CF1304" s="36"/>
      <c r="CG1304" s="42"/>
      <c r="CH1304" s="35"/>
      <c r="CI1304" s="42"/>
      <c r="CJ1304" s="42"/>
      <c r="CK1304" s="43"/>
      <c r="CM1304" s="39"/>
      <c r="CN1304" s="35"/>
      <c r="CO1304" s="42"/>
    </row>
    <row r="1305" spans="1:93" ht="11.25" customHeight="1">
      <c r="A1305" s="33"/>
      <c r="B1305" s="34"/>
      <c r="F1305" s="34"/>
      <c r="H1305" s="34"/>
      <c r="I1305" s="34"/>
      <c r="J1305" s="35"/>
      <c r="K1305" s="35"/>
      <c r="L1305" s="34"/>
      <c r="M1305" s="34"/>
      <c r="N1305" s="35"/>
      <c r="O1305" s="35"/>
      <c r="P1305" s="35"/>
      <c r="Q1305" s="34"/>
      <c r="R1305" s="34"/>
      <c r="U1305" s="36"/>
      <c r="V1305" s="38"/>
      <c r="W1305" s="36"/>
      <c r="X1305" s="35"/>
      <c r="Y1305" s="34"/>
      <c r="Z1305" s="35"/>
      <c r="AA1305" s="34"/>
      <c r="AB1305" s="34"/>
      <c r="AC1305" s="34"/>
      <c r="AD1305" s="34"/>
      <c r="AE1305" s="39"/>
      <c r="AF1305" s="39"/>
      <c r="AG1305" s="39"/>
      <c r="AH1305" s="35"/>
      <c r="AI1305" s="35"/>
      <c r="AJ1305" s="35"/>
      <c r="AK1305" s="35"/>
      <c r="AL1305" s="35"/>
      <c r="AM1305" s="35"/>
      <c r="AN1305" s="38"/>
      <c r="AO1305" s="38"/>
      <c r="AP1305" s="38"/>
      <c r="AQ1305" s="36"/>
      <c r="AR1305" s="36"/>
      <c r="AS1305" s="36"/>
      <c r="AT1305" s="36"/>
      <c r="AU1305" s="36"/>
      <c r="AV1305" s="36"/>
      <c r="AW1305" s="36"/>
      <c r="AX1305" s="36"/>
      <c r="AY1305" s="36"/>
      <c r="AZ1305" s="40"/>
      <c r="BA1305" s="40"/>
      <c r="BB1305" s="40"/>
      <c r="BC1305" s="40"/>
      <c r="BD1305" s="40"/>
      <c r="BE1305" s="40"/>
      <c r="BF1305" s="36"/>
      <c r="BG1305" s="36"/>
      <c r="BH1305" s="36"/>
      <c r="BJ1305" s="41"/>
      <c r="BK1305" s="41"/>
      <c r="BL1305" s="35"/>
      <c r="BM1305" s="35"/>
      <c r="BN1305" s="35"/>
      <c r="BO1305" s="35"/>
      <c r="BP1305" s="35"/>
      <c r="BQ1305" s="35"/>
      <c r="BR1305" s="35"/>
      <c r="BS1305" s="34"/>
      <c r="BT1305" s="35"/>
      <c r="BU1305" s="35"/>
      <c r="BV1305" s="35"/>
      <c r="BW1305" s="35"/>
      <c r="BX1305" s="37"/>
      <c r="BY1305" s="40"/>
      <c r="CA1305" s="38"/>
      <c r="CB1305" s="38"/>
      <c r="CC1305" s="36"/>
      <c r="CD1305" s="36"/>
      <c r="CE1305" s="35"/>
      <c r="CF1305" s="36"/>
      <c r="CG1305" s="42"/>
      <c r="CH1305" s="35"/>
      <c r="CI1305" s="42"/>
      <c r="CJ1305" s="42"/>
      <c r="CK1305" s="43"/>
      <c r="CM1305" s="39"/>
      <c r="CN1305" s="35"/>
      <c r="CO1305" s="42"/>
    </row>
    <row r="1306" spans="1:93" ht="11.25" customHeight="1">
      <c r="A1306" s="33"/>
      <c r="B1306" s="34"/>
      <c r="F1306" s="34"/>
      <c r="H1306" s="34"/>
      <c r="I1306" s="34"/>
      <c r="J1306" s="35"/>
      <c r="K1306" s="35"/>
      <c r="L1306" s="34"/>
      <c r="M1306" s="34"/>
      <c r="N1306" s="35"/>
      <c r="O1306" s="35"/>
      <c r="P1306" s="35"/>
      <c r="Q1306" s="34"/>
      <c r="R1306" s="34"/>
      <c r="U1306" s="36"/>
      <c r="V1306" s="38"/>
      <c r="W1306" s="36"/>
      <c r="X1306" s="35"/>
      <c r="Y1306" s="34"/>
      <c r="Z1306" s="35"/>
      <c r="AA1306" s="34"/>
      <c r="AB1306" s="34"/>
      <c r="AC1306" s="34"/>
      <c r="AD1306" s="34"/>
      <c r="AE1306" s="39"/>
      <c r="AF1306" s="39"/>
      <c r="AG1306" s="39"/>
      <c r="AH1306" s="35"/>
      <c r="AI1306" s="35"/>
      <c r="AJ1306" s="35"/>
      <c r="AK1306" s="35"/>
      <c r="AL1306" s="35"/>
      <c r="AM1306" s="35"/>
      <c r="AN1306" s="38"/>
      <c r="AO1306" s="38"/>
      <c r="AP1306" s="38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40"/>
      <c r="BA1306" s="40"/>
      <c r="BB1306" s="40"/>
      <c r="BC1306" s="40"/>
      <c r="BD1306" s="40"/>
      <c r="BE1306" s="40"/>
      <c r="BF1306" s="36"/>
      <c r="BG1306" s="36"/>
      <c r="BH1306" s="36"/>
      <c r="BJ1306" s="41"/>
      <c r="BK1306" s="41"/>
      <c r="BL1306" s="35"/>
      <c r="BM1306" s="35"/>
      <c r="BN1306" s="35"/>
      <c r="BO1306" s="35"/>
      <c r="BP1306" s="35"/>
      <c r="BQ1306" s="35"/>
      <c r="BR1306" s="35"/>
      <c r="BS1306" s="34"/>
      <c r="BT1306" s="35"/>
      <c r="BU1306" s="35"/>
      <c r="BV1306" s="35"/>
      <c r="BW1306" s="35"/>
      <c r="BX1306" s="37"/>
      <c r="BY1306" s="40"/>
      <c r="CA1306" s="38"/>
      <c r="CB1306" s="38"/>
      <c r="CC1306" s="36"/>
      <c r="CD1306" s="36"/>
      <c r="CE1306" s="35"/>
      <c r="CF1306" s="36"/>
      <c r="CG1306" s="42"/>
      <c r="CH1306" s="35"/>
      <c r="CI1306" s="42"/>
      <c r="CJ1306" s="42"/>
      <c r="CK1306" s="43"/>
      <c r="CM1306" s="39"/>
      <c r="CN1306" s="35"/>
      <c r="CO1306" s="42"/>
    </row>
    <row r="1307" spans="1:93" ht="11.25" customHeight="1">
      <c r="A1307" s="33"/>
      <c r="B1307" s="34"/>
      <c r="F1307" s="34"/>
      <c r="H1307" s="34"/>
      <c r="I1307" s="34"/>
      <c r="J1307" s="35"/>
      <c r="K1307" s="35"/>
      <c r="L1307" s="34"/>
      <c r="M1307" s="34"/>
      <c r="N1307" s="35"/>
      <c r="O1307" s="35"/>
      <c r="P1307" s="35"/>
      <c r="Q1307" s="34"/>
      <c r="R1307" s="34"/>
      <c r="U1307" s="36"/>
      <c r="V1307" s="38"/>
      <c r="W1307" s="36"/>
      <c r="X1307" s="35"/>
      <c r="Y1307" s="34"/>
      <c r="Z1307" s="35"/>
      <c r="AA1307" s="34"/>
      <c r="AB1307" s="34"/>
      <c r="AC1307" s="34"/>
      <c r="AD1307" s="34"/>
      <c r="AE1307" s="39"/>
      <c r="AF1307" s="39"/>
      <c r="AG1307" s="39"/>
      <c r="AH1307" s="35"/>
      <c r="AI1307" s="35"/>
      <c r="AJ1307" s="35"/>
      <c r="AK1307" s="35"/>
      <c r="AL1307" s="35"/>
      <c r="AM1307" s="35"/>
      <c r="AN1307" s="38"/>
      <c r="AO1307" s="38"/>
      <c r="AP1307" s="38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40"/>
      <c r="BA1307" s="40"/>
      <c r="BB1307" s="40"/>
      <c r="BC1307" s="40"/>
      <c r="BD1307" s="40"/>
      <c r="BE1307" s="40"/>
      <c r="BF1307" s="36"/>
      <c r="BG1307" s="36"/>
      <c r="BH1307" s="36"/>
      <c r="BJ1307" s="41"/>
      <c r="BK1307" s="41"/>
      <c r="BL1307" s="35"/>
      <c r="BM1307" s="35"/>
      <c r="BN1307" s="35"/>
      <c r="BO1307" s="35"/>
      <c r="BP1307" s="35"/>
      <c r="BQ1307" s="35"/>
      <c r="BR1307" s="35"/>
      <c r="BS1307" s="34"/>
      <c r="BT1307" s="35"/>
      <c r="BU1307" s="35"/>
      <c r="BV1307" s="35"/>
      <c r="BW1307" s="35"/>
      <c r="BX1307" s="37"/>
      <c r="BY1307" s="40"/>
      <c r="CA1307" s="38"/>
      <c r="CB1307" s="38"/>
      <c r="CC1307" s="36"/>
      <c r="CD1307" s="36"/>
      <c r="CE1307" s="35"/>
      <c r="CF1307" s="36"/>
      <c r="CG1307" s="42"/>
      <c r="CH1307" s="35"/>
      <c r="CI1307" s="42"/>
      <c r="CJ1307" s="42"/>
      <c r="CK1307" s="43"/>
      <c r="CM1307" s="39"/>
      <c r="CN1307" s="35"/>
      <c r="CO1307" s="42"/>
    </row>
    <row r="1308" spans="1:93" ht="11.25" customHeight="1">
      <c r="A1308" s="33"/>
      <c r="B1308" s="34"/>
      <c r="F1308" s="34"/>
      <c r="H1308" s="34"/>
      <c r="I1308" s="34"/>
      <c r="J1308" s="35"/>
      <c r="K1308" s="35"/>
      <c r="L1308" s="34"/>
      <c r="M1308" s="34"/>
      <c r="N1308" s="35"/>
      <c r="O1308" s="35"/>
      <c r="P1308" s="35"/>
      <c r="Q1308" s="34"/>
      <c r="R1308" s="34"/>
      <c r="U1308" s="36"/>
      <c r="V1308" s="38"/>
      <c r="W1308" s="36"/>
      <c r="X1308" s="35"/>
      <c r="Y1308" s="34"/>
      <c r="Z1308" s="35"/>
      <c r="AA1308" s="34"/>
      <c r="AB1308" s="34"/>
      <c r="AC1308" s="34"/>
      <c r="AD1308" s="34"/>
      <c r="AE1308" s="39"/>
      <c r="AF1308" s="39"/>
      <c r="AG1308" s="39"/>
      <c r="AH1308" s="35"/>
      <c r="AI1308" s="35"/>
      <c r="AJ1308" s="35"/>
      <c r="AK1308" s="35"/>
      <c r="AL1308" s="35"/>
      <c r="AM1308" s="35"/>
      <c r="AN1308" s="38"/>
      <c r="AO1308" s="38"/>
      <c r="AP1308" s="38"/>
      <c r="AQ1308" s="36"/>
      <c r="AR1308" s="36"/>
      <c r="AS1308" s="36"/>
      <c r="AT1308" s="36"/>
      <c r="AU1308" s="36"/>
      <c r="AV1308" s="36"/>
      <c r="AW1308" s="36"/>
      <c r="AX1308" s="36"/>
      <c r="AY1308" s="36"/>
      <c r="AZ1308" s="40"/>
      <c r="BA1308" s="40"/>
      <c r="BB1308" s="40"/>
      <c r="BC1308" s="40"/>
      <c r="BD1308" s="40"/>
      <c r="BE1308" s="40"/>
      <c r="BF1308" s="36"/>
      <c r="BG1308" s="36"/>
      <c r="BH1308" s="36"/>
      <c r="BJ1308" s="41"/>
      <c r="BK1308" s="41"/>
      <c r="BL1308" s="35"/>
      <c r="BM1308" s="35"/>
      <c r="BN1308" s="35"/>
      <c r="BO1308" s="35"/>
      <c r="BP1308" s="35"/>
      <c r="BQ1308" s="35"/>
      <c r="BR1308" s="35"/>
      <c r="BS1308" s="34"/>
      <c r="BT1308" s="35"/>
      <c r="BU1308" s="35"/>
      <c r="BV1308" s="35"/>
      <c r="BW1308" s="35"/>
      <c r="BX1308" s="37"/>
      <c r="BY1308" s="40"/>
      <c r="CA1308" s="38"/>
      <c r="CB1308" s="38"/>
      <c r="CC1308" s="36"/>
      <c r="CD1308" s="36"/>
      <c r="CE1308" s="35"/>
      <c r="CF1308" s="36"/>
      <c r="CG1308" s="42"/>
      <c r="CH1308" s="35"/>
      <c r="CI1308" s="42"/>
      <c r="CJ1308" s="42"/>
      <c r="CK1308" s="43"/>
      <c r="CM1308" s="39"/>
      <c r="CN1308" s="35"/>
      <c r="CO1308" s="42"/>
    </row>
    <row r="1309" spans="1:93" ht="11.25" customHeight="1">
      <c r="A1309" s="33"/>
      <c r="B1309" s="34"/>
      <c r="F1309" s="34"/>
      <c r="H1309" s="34"/>
      <c r="I1309" s="34"/>
      <c r="J1309" s="35"/>
      <c r="K1309" s="35"/>
      <c r="L1309" s="34"/>
      <c r="M1309" s="34"/>
      <c r="N1309" s="35"/>
      <c r="O1309" s="35"/>
      <c r="P1309" s="35"/>
      <c r="Q1309" s="34"/>
      <c r="R1309" s="34"/>
      <c r="U1309" s="36"/>
      <c r="V1309" s="38"/>
      <c r="W1309" s="36"/>
      <c r="X1309" s="35"/>
      <c r="Y1309" s="34"/>
      <c r="Z1309" s="35"/>
      <c r="AA1309" s="34"/>
      <c r="AB1309" s="34"/>
      <c r="AC1309" s="34"/>
      <c r="AD1309" s="34"/>
      <c r="AE1309" s="39"/>
      <c r="AF1309" s="39"/>
      <c r="AG1309" s="39"/>
      <c r="AH1309" s="35"/>
      <c r="AI1309" s="35"/>
      <c r="AJ1309" s="35"/>
      <c r="AK1309" s="35"/>
      <c r="AL1309" s="35"/>
      <c r="AM1309" s="35"/>
      <c r="AN1309" s="38"/>
      <c r="AO1309" s="38"/>
      <c r="AP1309" s="38"/>
      <c r="AQ1309" s="36"/>
      <c r="AR1309" s="36"/>
      <c r="AS1309" s="36"/>
      <c r="AT1309" s="36"/>
      <c r="AU1309" s="36"/>
      <c r="AV1309" s="36"/>
      <c r="AW1309" s="36"/>
      <c r="AX1309" s="36"/>
      <c r="AY1309" s="36"/>
      <c r="AZ1309" s="40"/>
      <c r="BA1309" s="40"/>
      <c r="BB1309" s="40"/>
      <c r="BC1309" s="40"/>
      <c r="BD1309" s="40"/>
      <c r="BE1309" s="40"/>
      <c r="BF1309" s="36"/>
      <c r="BG1309" s="36"/>
      <c r="BH1309" s="36"/>
      <c r="BJ1309" s="41"/>
      <c r="BK1309" s="41"/>
      <c r="BL1309" s="35"/>
      <c r="BM1309" s="35"/>
      <c r="BN1309" s="35"/>
      <c r="BO1309" s="35"/>
      <c r="BP1309" s="35"/>
      <c r="BQ1309" s="35"/>
      <c r="BR1309" s="35"/>
      <c r="BS1309" s="34"/>
      <c r="BT1309" s="35"/>
      <c r="BU1309" s="35"/>
      <c r="BV1309" s="35"/>
      <c r="BW1309" s="35"/>
      <c r="BX1309" s="37"/>
      <c r="BY1309" s="40"/>
      <c r="CA1309" s="38"/>
      <c r="CB1309" s="38"/>
      <c r="CC1309" s="36"/>
      <c r="CD1309" s="36"/>
      <c r="CE1309" s="35"/>
      <c r="CF1309" s="36"/>
      <c r="CG1309" s="42"/>
      <c r="CH1309" s="35"/>
      <c r="CI1309" s="42"/>
      <c r="CJ1309" s="42"/>
      <c r="CK1309" s="43"/>
      <c r="CM1309" s="39"/>
      <c r="CN1309" s="35"/>
      <c r="CO1309" s="42"/>
    </row>
    <row r="1310" spans="1:93" ht="11.25" customHeight="1">
      <c r="A1310" s="33"/>
      <c r="B1310" s="34"/>
      <c r="F1310" s="34"/>
      <c r="H1310" s="34"/>
      <c r="I1310" s="34"/>
      <c r="J1310" s="35"/>
      <c r="K1310" s="35"/>
      <c r="L1310" s="34"/>
      <c r="M1310" s="34"/>
      <c r="N1310" s="35"/>
      <c r="O1310" s="35"/>
      <c r="P1310" s="35"/>
      <c r="Q1310" s="34"/>
      <c r="R1310" s="34"/>
      <c r="U1310" s="36"/>
      <c r="V1310" s="38"/>
      <c r="W1310" s="36"/>
      <c r="X1310" s="35"/>
      <c r="Y1310" s="34"/>
      <c r="Z1310" s="35"/>
      <c r="AA1310" s="34"/>
      <c r="AB1310" s="34"/>
      <c r="AC1310" s="34"/>
      <c r="AD1310" s="34"/>
      <c r="AE1310" s="39"/>
      <c r="AF1310" s="39"/>
      <c r="AG1310" s="39"/>
      <c r="AH1310" s="35"/>
      <c r="AI1310" s="35"/>
      <c r="AJ1310" s="35"/>
      <c r="AK1310" s="35"/>
      <c r="AL1310" s="35"/>
      <c r="AM1310" s="35"/>
      <c r="AN1310" s="38"/>
      <c r="AO1310" s="38"/>
      <c r="AP1310" s="38"/>
      <c r="AQ1310" s="36"/>
      <c r="AR1310" s="36"/>
      <c r="AS1310" s="36"/>
      <c r="AT1310" s="36"/>
      <c r="AU1310" s="36"/>
      <c r="AV1310" s="36"/>
      <c r="AW1310" s="36"/>
      <c r="AX1310" s="36"/>
      <c r="AY1310" s="36"/>
      <c r="AZ1310" s="40"/>
      <c r="BA1310" s="40"/>
      <c r="BB1310" s="40"/>
      <c r="BC1310" s="40"/>
      <c r="BD1310" s="40"/>
      <c r="BE1310" s="40"/>
      <c r="BF1310" s="36"/>
      <c r="BG1310" s="36"/>
      <c r="BH1310" s="36"/>
      <c r="BJ1310" s="41"/>
      <c r="BK1310" s="41"/>
      <c r="BL1310" s="35"/>
      <c r="BM1310" s="35"/>
      <c r="BN1310" s="35"/>
      <c r="BO1310" s="35"/>
      <c r="BP1310" s="35"/>
      <c r="BQ1310" s="35"/>
      <c r="BR1310" s="35"/>
      <c r="BS1310" s="34"/>
      <c r="BT1310" s="35"/>
      <c r="BU1310" s="35"/>
      <c r="BV1310" s="35"/>
      <c r="BW1310" s="35"/>
      <c r="BX1310" s="37"/>
      <c r="BY1310" s="40"/>
      <c r="CA1310" s="38"/>
      <c r="CB1310" s="38"/>
      <c r="CC1310" s="36"/>
      <c r="CD1310" s="36"/>
      <c r="CE1310" s="35"/>
      <c r="CF1310" s="36"/>
      <c r="CG1310" s="42"/>
      <c r="CH1310" s="35"/>
      <c r="CI1310" s="42"/>
      <c r="CJ1310" s="42"/>
      <c r="CK1310" s="43"/>
      <c r="CM1310" s="39"/>
      <c r="CN1310" s="35"/>
      <c r="CO1310" s="42"/>
    </row>
    <row r="1311" spans="1:93" ht="11.25" customHeight="1">
      <c r="A1311" s="33"/>
      <c r="B1311" s="34"/>
      <c r="F1311" s="34"/>
      <c r="H1311" s="34"/>
      <c r="I1311" s="34"/>
      <c r="J1311" s="35"/>
      <c r="K1311" s="35"/>
      <c r="L1311" s="34"/>
      <c r="M1311" s="34"/>
      <c r="N1311" s="35"/>
      <c r="O1311" s="35"/>
      <c r="P1311" s="35"/>
      <c r="Q1311" s="34"/>
      <c r="R1311" s="34"/>
      <c r="U1311" s="36"/>
      <c r="V1311" s="38"/>
      <c r="W1311" s="36"/>
      <c r="X1311" s="35"/>
      <c r="Y1311" s="34"/>
      <c r="Z1311" s="35"/>
      <c r="AA1311" s="34"/>
      <c r="AB1311" s="34"/>
      <c r="AC1311" s="34"/>
      <c r="AD1311" s="34"/>
      <c r="AE1311" s="39"/>
      <c r="AF1311" s="39"/>
      <c r="AG1311" s="39"/>
      <c r="AH1311" s="35"/>
      <c r="AI1311" s="35"/>
      <c r="AJ1311" s="35"/>
      <c r="AK1311" s="35"/>
      <c r="AL1311" s="35"/>
      <c r="AM1311" s="35"/>
      <c r="AN1311" s="38"/>
      <c r="AO1311" s="38"/>
      <c r="AP1311" s="38"/>
      <c r="AQ1311" s="36"/>
      <c r="AR1311" s="36"/>
      <c r="AS1311" s="36"/>
      <c r="AT1311" s="36"/>
      <c r="AU1311" s="36"/>
      <c r="AV1311" s="36"/>
      <c r="AW1311" s="36"/>
      <c r="AX1311" s="36"/>
      <c r="AY1311" s="36"/>
      <c r="AZ1311" s="40"/>
      <c r="BA1311" s="40"/>
      <c r="BB1311" s="40"/>
      <c r="BC1311" s="40"/>
      <c r="BD1311" s="40"/>
      <c r="BE1311" s="40"/>
      <c r="BF1311" s="36"/>
      <c r="BG1311" s="36"/>
      <c r="BH1311" s="36"/>
      <c r="BJ1311" s="41"/>
      <c r="BK1311" s="41"/>
      <c r="BL1311" s="35"/>
      <c r="BM1311" s="35"/>
      <c r="BN1311" s="35"/>
      <c r="BO1311" s="35"/>
      <c r="BP1311" s="35"/>
      <c r="BQ1311" s="35"/>
      <c r="BR1311" s="35"/>
      <c r="BS1311" s="34"/>
      <c r="BT1311" s="35"/>
      <c r="BU1311" s="35"/>
      <c r="BV1311" s="35"/>
      <c r="BW1311" s="35"/>
      <c r="BX1311" s="37"/>
      <c r="BY1311" s="40"/>
      <c r="CA1311" s="38"/>
      <c r="CB1311" s="38"/>
      <c r="CC1311" s="36"/>
      <c r="CD1311" s="36"/>
      <c r="CE1311" s="35"/>
      <c r="CF1311" s="36"/>
      <c r="CG1311" s="42"/>
      <c r="CH1311" s="35"/>
      <c r="CI1311" s="42"/>
      <c r="CJ1311" s="42"/>
      <c r="CK1311" s="43"/>
      <c r="CM1311" s="39"/>
      <c r="CN1311" s="35"/>
      <c r="CO1311" s="42"/>
    </row>
    <row r="1312" spans="1:93" ht="11.25" customHeight="1">
      <c r="A1312" s="33"/>
      <c r="B1312" s="34"/>
      <c r="F1312" s="34"/>
      <c r="H1312" s="34"/>
      <c r="I1312" s="34"/>
      <c r="J1312" s="35"/>
      <c r="K1312" s="35"/>
      <c r="L1312" s="34"/>
      <c r="M1312" s="34"/>
      <c r="N1312" s="35"/>
      <c r="O1312" s="35"/>
      <c r="P1312" s="35"/>
      <c r="Q1312" s="34"/>
      <c r="R1312" s="34"/>
      <c r="U1312" s="36"/>
      <c r="V1312" s="38"/>
      <c r="W1312" s="36"/>
      <c r="X1312" s="35"/>
      <c r="Y1312" s="34"/>
      <c r="Z1312" s="35"/>
      <c r="AA1312" s="34"/>
      <c r="AB1312" s="34"/>
      <c r="AC1312" s="34"/>
      <c r="AD1312" s="34"/>
      <c r="AE1312" s="39"/>
      <c r="AF1312" s="39"/>
      <c r="AG1312" s="39"/>
      <c r="AH1312" s="35"/>
      <c r="AI1312" s="35"/>
      <c r="AJ1312" s="35"/>
      <c r="AK1312" s="35"/>
      <c r="AL1312" s="35"/>
      <c r="AM1312" s="35"/>
      <c r="AN1312" s="38"/>
      <c r="AO1312" s="38"/>
      <c r="AP1312" s="38"/>
      <c r="AQ1312" s="36"/>
      <c r="AR1312" s="36"/>
      <c r="AS1312" s="36"/>
      <c r="AT1312" s="36"/>
      <c r="AU1312" s="36"/>
      <c r="AV1312" s="36"/>
      <c r="AW1312" s="36"/>
      <c r="AX1312" s="36"/>
      <c r="AY1312" s="36"/>
      <c r="AZ1312" s="40"/>
      <c r="BA1312" s="40"/>
      <c r="BB1312" s="40"/>
      <c r="BC1312" s="40"/>
      <c r="BD1312" s="40"/>
      <c r="BE1312" s="40"/>
      <c r="BF1312" s="36"/>
      <c r="BG1312" s="36"/>
      <c r="BH1312" s="36"/>
      <c r="BJ1312" s="41"/>
      <c r="BK1312" s="41"/>
      <c r="BL1312" s="35"/>
      <c r="BM1312" s="35"/>
      <c r="BN1312" s="35"/>
      <c r="BO1312" s="35"/>
      <c r="BP1312" s="35"/>
      <c r="BQ1312" s="35"/>
      <c r="BR1312" s="35"/>
      <c r="BS1312" s="34"/>
      <c r="BT1312" s="35"/>
      <c r="BU1312" s="35"/>
      <c r="BV1312" s="35"/>
      <c r="BW1312" s="35"/>
      <c r="BX1312" s="37"/>
      <c r="BY1312" s="40"/>
      <c r="CA1312" s="38"/>
      <c r="CB1312" s="38"/>
      <c r="CC1312" s="36"/>
      <c r="CD1312" s="36"/>
      <c r="CE1312" s="35"/>
      <c r="CF1312" s="36"/>
      <c r="CG1312" s="42"/>
      <c r="CH1312" s="35"/>
      <c r="CI1312" s="42"/>
      <c r="CJ1312" s="42"/>
      <c r="CK1312" s="43"/>
      <c r="CM1312" s="39"/>
      <c r="CN1312" s="35"/>
      <c r="CO1312" s="42"/>
    </row>
    <row r="1313" spans="1:93" ht="11.25" customHeight="1">
      <c r="A1313" s="33"/>
      <c r="B1313" s="34"/>
      <c r="F1313" s="34"/>
      <c r="H1313" s="34"/>
      <c r="I1313" s="34"/>
      <c r="J1313" s="35"/>
      <c r="K1313" s="35"/>
      <c r="L1313" s="34"/>
      <c r="M1313" s="34"/>
      <c r="N1313" s="35"/>
      <c r="O1313" s="35"/>
      <c r="P1313" s="35"/>
      <c r="Q1313" s="34"/>
      <c r="R1313" s="34"/>
      <c r="U1313" s="36"/>
      <c r="V1313" s="38"/>
      <c r="W1313" s="36"/>
      <c r="X1313" s="35"/>
      <c r="Y1313" s="34"/>
      <c r="Z1313" s="35"/>
      <c r="AA1313" s="34"/>
      <c r="AB1313" s="34"/>
      <c r="AC1313" s="34"/>
      <c r="AD1313" s="34"/>
      <c r="AE1313" s="39"/>
      <c r="AF1313" s="39"/>
      <c r="AG1313" s="39"/>
      <c r="AH1313" s="35"/>
      <c r="AI1313" s="35"/>
      <c r="AJ1313" s="35"/>
      <c r="AK1313" s="35"/>
      <c r="AL1313" s="35"/>
      <c r="AM1313" s="35"/>
      <c r="AN1313" s="38"/>
      <c r="AO1313" s="38"/>
      <c r="AP1313" s="38"/>
      <c r="AQ1313" s="36"/>
      <c r="AR1313" s="36"/>
      <c r="AS1313" s="36"/>
      <c r="AT1313" s="36"/>
      <c r="AU1313" s="36"/>
      <c r="AV1313" s="36"/>
      <c r="AW1313" s="36"/>
      <c r="AX1313" s="36"/>
      <c r="AY1313" s="36"/>
      <c r="AZ1313" s="40"/>
      <c r="BA1313" s="40"/>
      <c r="BB1313" s="40"/>
      <c r="BC1313" s="40"/>
      <c r="BD1313" s="40"/>
      <c r="BE1313" s="40"/>
      <c r="BF1313" s="36"/>
      <c r="BG1313" s="36"/>
      <c r="BH1313" s="36"/>
      <c r="BJ1313" s="41"/>
      <c r="BK1313" s="41"/>
      <c r="BL1313" s="35"/>
      <c r="BM1313" s="35"/>
      <c r="BN1313" s="35"/>
      <c r="BO1313" s="35"/>
      <c r="BP1313" s="35"/>
      <c r="BQ1313" s="35"/>
      <c r="BR1313" s="35"/>
      <c r="BS1313" s="34"/>
      <c r="BT1313" s="35"/>
      <c r="BU1313" s="35"/>
      <c r="BV1313" s="35"/>
      <c r="BW1313" s="35"/>
      <c r="BX1313" s="37"/>
      <c r="BY1313" s="40"/>
      <c r="CA1313" s="38"/>
      <c r="CB1313" s="38"/>
      <c r="CC1313" s="36"/>
      <c r="CD1313" s="36"/>
      <c r="CE1313" s="35"/>
      <c r="CF1313" s="36"/>
      <c r="CG1313" s="42"/>
      <c r="CH1313" s="35"/>
      <c r="CI1313" s="42"/>
      <c r="CJ1313" s="42"/>
      <c r="CK1313" s="43"/>
      <c r="CM1313" s="39"/>
      <c r="CN1313" s="35"/>
      <c r="CO1313" s="42"/>
    </row>
    <row r="1314" spans="1:93" ht="11.25" customHeight="1">
      <c r="A1314" s="33"/>
      <c r="B1314" s="34"/>
      <c r="F1314" s="34"/>
      <c r="H1314" s="34"/>
      <c r="I1314" s="34"/>
      <c r="J1314" s="35"/>
      <c r="K1314" s="35"/>
      <c r="L1314" s="34"/>
      <c r="M1314" s="34"/>
      <c r="N1314" s="35"/>
      <c r="O1314" s="35"/>
      <c r="P1314" s="35"/>
      <c r="Q1314" s="34"/>
      <c r="R1314" s="34"/>
      <c r="U1314" s="36"/>
      <c r="V1314" s="38"/>
      <c r="W1314" s="36"/>
      <c r="X1314" s="35"/>
      <c r="Y1314" s="34"/>
      <c r="Z1314" s="35"/>
      <c r="AA1314" s="34"/>
      <c r="AB1314" s="34"/>
      <c r="AC1314" s="34"/>
      <c r="AD1314" s="34"/>
      <c r="AE1314" s="39"/>
      <c r="AF1314" s="39"/>
      <c r="AG1314" s="39"/>
      <c r="AH1314" s="35"/>
      <c r="AI1314" s="35"/>
      <c r="AJ1314" s="35"/>
      <c r="AK1314" s="35"/>
      <c r="AL1314" s="35"/>
      <c r="AM1314" s="35"/>
      <c r="AN1314" s="38"/>
      <c r="AO1314" s="38"/>
      <c r="AP1314" s="38"/>
      <c r="AQ1314" s="36"/>
      <c r="AR1314" s="36"/>
      <c r="AS1314" s="36"/>
      <c r="AT1314" s="36"/>
      <c r="AU1314" s="36"/>
      <c r="AV1314" s="36"/>
      <c r="AW1314" s="36"/>
      <c r="AX1314" s="36"/>
      <c r="AY1314" s="36"/>
      <c r="AZ1314" s="40"/>
      <c r="BA1314" s="40"/>
      <c r="BB1314" s="40"/>
      <c r="BC1314" s="40"/>
      <c r="BD1314" s="40"/>
      <c r="BE1314" s="40"/>
      <c r="BF1314" s="36"/>
      <c r="BG1314" s="36"/>
      <c r="BH1314" s="36"/>
      <c r="BJ1314" s="41"/>
      <c r="BK1314" s="41"/>
      <c r="BL1314" s="35"/>
      <c r="BM1314" s="35"/>
      <c r="BN1314" s="35"/>
      <c r="BO1314" s="35"/>
      <c r="BP1314" s="35"/>
      <c r="BQ1314" s="35"/>
      <c r="BR1314" s="35"/>
      <c r="BS1314" s="34"/>
      <c r="BT1314" s="35"/>
      <c r="BU1314" s="35"/>
      <c r="BV1314" s="35"/>
      <c r="BW1314" s="35"/>
      <c r="BX1314" s="37"/>
      <c r="BY1314" s="40"/>
      <c r="CA1314" s="38"/>
      <c r="CB1314" s="38"/>
      <c r="CC1314" s="36"/>
      <c r="CD1314" s="36"/>
      <c r="CE1314" s="35"/>
      <c r="CF1314" s="36"/>
      <c r="CG1314" s="42"/>
      <c r="CH1314" s="35"/>
      <c r="CI1314" s="42"/>
      <c r="CJ1314" s="42"/>
      <c r="CK1314" s="43"/>
      <c r="CM1314" s="39"/>
      <c r="CN1314" s="35"/>
      <c r="CO1314" s="42"/>
    </row>
    <row r="1315" spans="1:93" ht="11.25" customHeight="1">
      <c r="A1315" s="33"/>
      <c r="B1315" s="34"/>
      <c r="F1315" s="34"/>
      <c r="H1315" s="34"/>
      <c r="I1315" s="34"/>
      <c r="J1315" s="35"/>
      <c r="K1315" s="35"/>
      <c r="L1315" s="34"/>
      <c r="M1315" s="34"/>
      <c r="N1315" s="35"/>
      <c r="O1315" s="35"/>
      <c r="P1315" s="35"/>
      <c r="Q1315" s="34"/>
      <c r="R1315" s="34"/>
      <c r="U1315" s="36"/>
      <c r="V1315" s="38"/>
      <c r="W1315" s="36"/>
      <c r="X1315" s="35"/>
      <c r="Y1315" s="34"/>
      <c r="Z1315" s="35"/>
      <c r="AA1315" s="34"/>
      <c r="AB1315" s="34"/>
      <c r="AC1315" s="34"/>
      <c r="AD1315" s="34"/>
      <c r="AE1315" s="39"/>
      <c r="AF1315" s="39"/>
      <c r="AG1315" s="39"/>
      <c r="AH1315" s="35"/>
      <c r="AI1315" s="35"/>
      <c r="AJ1315" s="35"/>
      <c r="AK1315" s="35"/>
      <c r="AL1315" s="35"/>
      <c r="AM1315" s="35"/>
      <c r="AN1315" s="38"/>
      <c r="AO1315" s="38"/>
      <c r="AP1315" s="38"/>
      <c r="AQ1315" s="36"/>
      <c r="AR1315" s="36"/>
      <c r="AS1315" s="36"/>
      <c r="AT1315" s="36"/>
      <c r="AU1315" s="36"/>
      <c r="AV1315" s="36"/>
      <c r="AW1315" s="36"/>
      <c r="AX1315" s="36"/>
      <c r="AY1315" s="36"/>
      <c r="AZ1315" s="40"/>
      <c r="BA1315" s="40"/>
      <c r="BB1315" s="40"/>
      <c r="BC1315" s="40"/>
      <c r="BD1315" s="40"/>
      <c r="BE1315" s="40"/>
      <c r="BF1315" s="36"/>
      <c r="BG1315" s="36"/>
      <c r="BH1315" s="36"/>
      <c r="BJ1315" s="41"/>
      <c r="BK1315" s="41"/>
      <c r="BL1315" s="35"/>
      <c r="BM1315" s="35"/>
      <c r="BN1315" s="35"/>
      <c r="BO1315" s="35"/>
      <c r="BP1315" s="35"/>
      <c r="BQ1315" s="35"/>
      <c r="BR1315" s="35"/>
      <c r="BS1315" s="34"/>
      <c r="BT1315" s="35"/>
      <c r="BU1315" s="35"/>
      <c r="BV1315" s="35"/>
      <c r="BW1315" s="35"/>
      <c r="BX1315" s="37"/>
      <c r="BY1315" s="40"/>
      <c r="CA1315" s="38"/>
      <c r="CB1315" s="38"/>
      <c r="CC1315" s="36"/>
      <c r="CD1315" s="36"/>
      <c r="CE1315" s="35"/>
      <c r="CF1315" s="36"/>
      <c r="CG1315" s="42"/>
      <c r="CH1315" s="35"/>
      <c r="CI1315" s="42"/>
      <c r="CJ1315" s="42"/>
      <c r="CK1315" s="43"/>
      <c r="CM1315" s="39"/>
      <c r="CN1315" s="35"/>
      <c r="CO1315" s="42"/>
    </row>
    <row r="1316" spans="1:93" ht="11.25" customHeight="1">
      <c r="A1316" s="33"/>
      <c r="B1316" s="34"/>
      <c r="F1316" s="34"/>
      <c r="H1316" s="34"/>
      <c r="I1316" s="34"/>
      <c r="J1316" s="35"/>
      <c r="K1316" s="35"/>
      <c r="L1316" s="34"/>
      <c r="M1316" s="34"/>
      <c r="N1316" s="35"/>
      <c r="O1316" s="35"/>
      <c r="P1316" s="35"/>
      <c r="Q1316" s="34"/>
      <c r="R1316" s="34"/>
      <c r="U1316" s="36"/>
      <c r="V1316" s="38"/>
      <c r="W1316" s="36"/>
      <c r="X1316" s="35"/>
      <c r="Y1316" s="34"/>
      <c r="Z1316" s="35"/>
      <c r="AA1316" s="34"/>
      <c r="AB1316" s="34"/>
      <c r="AC1316" s="34"/>
      <c r="AD1316" s="34"/>
      <c r="AE1316" s="39"/>
      <c r="AF1316" s="39"/>
      <c r="AG1316" s="39"/>
      <c r="AH1316" s="35"/>
      <c r="AI1316" s="35"/>
      <c r="AJ1316" s="35"/>
      <c r="AK1316" s="35"/>
      <c r="AL1316" s="35"/>
      <c r="AM1316" s="35"/>
      <c r="AN1316" s="38"/>
      <c r="AO1316" s="38"/>
      <c r="AP1316" s="38"/>
      <c r="AQ1316" s="36"/>
      <c r="AR1316" s="36"/>
      <c r="AS1316" s="36"/>
      <c r="AT1316" s="36"/>
      <c r="AU1316" s="36"/>
      <c r="AV1316" s="36"/>
      <c r="AW1316" s="36"/>
      <c r="AX1316" s="36"/>
      <c r="AY1316" s="36"/>
      <c r="AZ1316" s="40"/>
      <c r="BA1316" s="40"/>
      <c r="BB1316" s="40"/>
      <c r="BC1316" s="40"/>
      <c r="BD1316" s="40"/>
      <c r="BE1316" s="40"/>
      <c r="BF1316" s="36"/>
      <c r="BG1316" s="36"/>
      <c r="BH1316" s="36"/>
      <c r="BJ1316" s="41"/>
      <c r="BK1316" s="41"/>
      <c r="BL1316" s="35"/>
      <c r="BM1316" s="35"/>
      <c r="BN1316" s="35"/>
      <c r="BO1316" s="35"/>
      <c r="BP1316" s="35"/>
      <c r="BQ1316" s="35"/>
      <c r="BR1316" s="35"/>
      <c r="BS1316" s="34"/>
      <c r="BT1316" s="35"/>
      <c r="BU1316" s="35"/>
      <c r="BV1316" s="35"/>
      <c r="BW1316" s="35"/>
      <c r="BX1316" s="37"/>
      <c r="BY1316" s="40"/>
      <c r="CA1316" s="38"/>
      <c r="CB1316" s="38"/>
      <c r="CC1316" s="36"/>
      <c r="CD1316" s="36"/>
      <c r="CE1316" s="35"/>
      <c r="CF1316" s="36"/>
      <c r="CG1316" s="42"/>
      <c r="CH1316" s="35"/>
      <c r="CI1316" s="42"/>
      <c r="CJ1316" s="42"/>
      <c r="CK1316" s="43"/>
      <c r="CM1316" s="39"/>
      <c r="CN1316" s="35"/>
      <c r="CO1316" s="42"/>
    </row>
    <row r="1317" spans="1:93" ht="11.25" customHeight="1">
      <c r="A1317" s="33"/>
      <c r="B1317" s="34"/>
      <c r="F1317" s="34"/>
      <c r="H1317" s="34"/>
      <c r="I1317" s="34"/>
      <c r="J1317" s="35"/>
      <c r="K1317" s="35"/>
      <c r="L1317" s="34"/>
      <c r="M1317" s="34"/>
      <c r="N1317" s="35"/>
      <c r="O1317" s="35"/>
      <c r="P1317" s="35"/>
      <c r="Q1317" s="34"/>
      <c r="R1317" s="34"/>
      <c r="U1317" s="36"/>
      <c r="V1317" s="38"/>
      <c r="W1317" s="36"/>
      <c r="X1317" s="35"/>
      <c r="Y1317" s="34"/>
      <c r="Z1317" s="35"/>
      <c r="AA1317" s="34"/>
      <c r="AB1317" s="34"/>
      <c r="AC1317" s="34"/>
      <c r="AD1317" s="34"/>
      <c r="AE1317" s="39"/>
      <c r="AF1317" s="39"/>
      <c r="AG1317" s="39"/>
      <c r="AH1317" s="35"/>
      <c r="AI1317" s="35"/>
      <c r="AJ1317" s="35"/>
      <c r="AK1317" s="35"/>
      <c r="AL1317" s="35"/>
      <c r="AM1317" s="35"/>
      <c r="AN1317" s="38"/>
      <c r="AO1317" s="38"/>
      <c r="AP1317" s="38"/>
      <c r="AQ1317" s="36"/>
      <c r="AR1317" s="36"/>
      <c r="AS1317" s="36"/>
      <c r="AT1317" s="36"/>
      <c r="AU1317" s="36"/>
      <c r="AV1317" s="36"/>
      <c r="AW1317" s="36"/>
      <c r="AX1317" s="36"/>
      <c r="AY1317" s="36"/>
      <c r="AZ1317" s="40"/>
      <c r="BA1317" s="40"/>
      <c r="BB1317" s="40"/>
      <c r="BC1317" s="40"/>
      <c r="BD1317" s="40"/>
      <c r="BE1317" s="40"/>
      <c r="BF1317" s="36"/>
      <c r="BG1317" s="36"/>
      <c r="BH1317" s="36"/>
      <c r="BJ1317" s="41"/>
      <c r="BK1317" s="41"/>
      <c r="BL1317" s="35"/>
      <c r="BM1317" s="35"/>
      <c r="BN1317" s="35"/>
      <c r="BO1317" s="35"/>
      <c r="BP1317" s="35"/>
      <c r="BQ1317" s="35"/>
      <c r="BR1317" s="35"/>
      <c r="BS1317" s="34"/>
      <c r="BT1317" s="35"/>
      <c r="BU1317" s="35"/>
      <c r="BV1317" s="35"/>
      <c r="BW1317" s="35"/>
      <c r="BX1317" s="37"/>
      <c r="BY1317" s="40"/>
      <c r="CA1317" s="38"/>
      <c r="CB1317" s="38"/>
      <c r="CC1317" s="36"/>
      <c r="CD1317" s="36"/>
      <c r="CE1317" s="35"/>
      <c r="CF1317" s="36"/>
      <c r="CG1317" s="42"/>
      <c r="CH1317" s="35"/>
      <c r="CI1317" s="42"/>
      <c r="CJ1317" s="42"/>
      <c r="CK1317" s="43"/>
      <c r="CM1317" s="39"/>
      <c r="CN1317" s="35"/>
      <c r="CO1317" s="42"/>
    </row>
    <row r="1318" spans="1:93" ht="11.25" customHeight="1">
      <c r="A1318" s="33"/>
      <c r="B1318" s="34"/>
      <c r="F1318" s="34"/>
      <c r="H1318" s="34"/>
      <c r="I1318" s="34"/>
      <c r="J1318" s="35"/>
      <c r="K1318" s="35"/>
      <c r="L1318" s="34"/>
      <c r="M1318" s="34"/>
      <c r="N1318" s="35"/>
      <c r="O1318" s="35"/>
      <c r="P1318" s="35"/>
      <c r="Q1318" s="34"/>
      <c r="R1318" s="34"/>
      <c r="U1318" s="36"/>
      <c r="V1318" s="38"/>
      <c r="W1318" s="36"/>
      <c r="X1318" s="35"/>
      <c r="Y1318" s="34"/>
      <c r="Z1318" s="35"/>
      <c r="AA1318" s="34"/>
      <c r="AB1318" s="34"/>
      <c r="AC1318" s="34"/>
      <c r="AD1318" s="34"/>
      <c r="AE1318" s="39"/>
      <c r="AF1318" s="39"/>
      <c r="AG1318" s="39"/>
      <c r="AH1318" s="35"/>
      <c r="AI1318" s="35"/>
      <c r="AJ1318" s="35"/>
      <c r="AK1318" s="35"/>
      <c r="AL1318" s="35"/>
      <c r="AM1318" s="35"/>
      <c r="AN1318" s="38"/>
      <c r="AO1318" s="38"/>
      <c r="AP1318" s="38"/>
      <c r="AQ1318" s="36"/>
      <c r="AR1318" s="36"/>
      <c r="AS1318" s="36"/>
      <c r="AT1318" s="36"/>
      <c r="AU1318" s="36"/>
      <c r="AV1318" s="36"/>
      <c r="AW1318" s="36"/>
      <c r="AX1318" s="36"/>
      <c r="AY1318" s="36"/>
      <c r="AZ1318" s="40"/>
      <c r="BA1318" s="40"/>
      <c r="BB1318" s="40"/>
      <c r="BC1318" s="40"/>
      <c r="BD1318" s="40"/>
      <c r="BE1318" s="40"/>
      <c r="BF1318" s="36"/>
      <c r="BG1318" s="36"/>
      <c r="BH1318" s="36"/>
      <c r="BJ1318" s="41"/>
      <c r="BK1318" s="41"/>
      <c r="BL1318" s="35"/>
      <c r="BM1318" s="35"/>
      <c r="BN1318" s="35"/>
      <c r="BO1318" s="35"/>
      <c r="BP1318" s="35"/>
      <c r="BQ1318" s="35"/>
      <c r="BR1318" s="35"/>
      <c r="BS1318" s="34"/>
      <c r="BT1318" s="35"/>
      <c r="BU1318" s="35"/>
      <c r="BV1318" s="35"/>
      <c r="BW1318" s="35"/>
      <c r="BX1318" s="37"/>
      <c r="BY1318" s="40"/>
      <c r="CA1318" s="38"/>
      <c r="CB1318" s="38"/>
      <c r="CC1318" s="36"/>
      <c r="CD1318" s="36"/>
      <c r="CE1318" s="35"/>
      <c r="CF1318" s="36"/>
      <c r="CG1318" s="42"/>
      <c r="CH1318" s="35"/>
      <c r="CI1318" s="42"/>
      <c r="CJ1318" s="42"/>
      <c r="CK1318" s="43"/>
      <c r="CM1318" s="39"/>
      <c r="CN1318" s="35"/>
      <c r="CO1318" s="42"/>
    </row>
    <row r="1319" spans="1:93" ht="11.25" customHeight="1">
      <c r="A1319" s="33"/>
      <c r="B1319" s="34"/>
      <c r="F1319" s="34"/>
      <c r="H1319" s="34"/>
      <c r="I1319" s="34"/>
      <c r="J1319" s="35"/>
      <c r="K1319" s="35"/>
      <c r="L1319" s="34"/>
      <c r="M1319" s="34"/>
      <c r="N1319" s="35"/>
      <c r="O1319" s="35"/>
      <c r="P1319" s="35"/>
      <c r="Q1319" s="34"/>
      <c r="R1319" s="34"/>
      <c r="U1319" s="36"/>
      <c r="V1319" s="38"/>
      <c r="W1319" s="36"/>
      <c r="X1319" s="35"/>
      <c r="Y1319" s="34"/>
      <c r="Z1319" s="35"/>
      <c r="AA1319" s="34"/>
      <c r="AB1319" s="34"/>
      <c r="AC1319" s="34"/>
      <c r="AD1319" s="34"/>
      <c r="AE1319" s="39"/>
      <c r="AF1319" s="39"/>
      <c r="AG1319" s="39"/>
      <c r="AH1319" s="35"/>
      <c r="AI1319" s="35"/>
      <c r="AJ1319" s="35"/>
      <c r="AK1319" s="35"/>
      <c r="AL1319" s="35"/>
      <c r="AM1319" s="35"/>
      <c r="AN1319" s="38"/>
      <c r="AO1319" s="38"/>
      <c r="AP1319" s="38"/>
      <c r="AQ1319" s="36"/>
      <c r="AR1319" s="36"/>
      <c r="AS1319" s="36"/>
      <c r="AT1319" s="36"/>
      <c r="AU1319" s="36"/>
      <c r="AV1319" s="36"/>
      <c r="AW1319" s="36"/>
      <c r="AX1319" s="36"/>
      <c r="AY1319" s="36"/>
      <c r="AZ1319" s="40"/>
      <c r="BA1319" s="40"/>
      <c r="BB1319" s="40"/>
      <c r="BC1319" s="40"/>
      <c r="BD1319" s="40"/>
      <c r="BE1319" s="40"/>
      <c r="BF1319" s="36"/>
      <c r="BG1319" s="36"/>
      <c r="BH1319" s="36"/>
      <c r="BJ1319" s="41"/>
      <c r="BK1319" s="41"/>
      <c r="BL1319" s="35"/>
      <c r="BM1319" s="35"/>
      <c r="BN1319" s="35"/>
      <c r="BO1319" s="35"/>
      <c r="BP1319" s="35"/>
      <c r="BQ1319" s="35"/>
      <c r="BR1319" s="35"/>
      <c r="BS1319" s="34"/>
      <c r="BT1319" s="35"/>
      <c r="BU1319" s="35"/>
      <c r="BV1319" s="35"/>
      <c r="BW1319" s="35"/>
      <c r="BX1319" s="37"/>
      <c r="BY1319" s="40"/>
      <c r="CA1319" s="38"/>
      <c r="CB1319" s="38"/>
      <c r="CC1319" s="36"/>
      <c r="CD1319" s="36"/>
      <c r="CE1319" s="35"/>
      <c r="CF1319" s="36"/>
      <c r="CG1319" s="42"/>
      <c r="CH1319" s="35"/>
      <c r="CI1319" s="42"/>
      <c r="CJ1319" s="42"/>
      <c r="CK1319" s="43"/>
      <c r="CM1319" s="39"/>
      <c r="CN1319" s="35"/>
      <c r="CO1319" s="42"/>
    </row>
    <row r="1320" spans="1:93" ht="11.25" customHeight="1">
      <c r="A1320" s="33"/>
      <c r="B1320" s="34"/>
      <c r="F1320" s="34"/>
      <c r="H1320" s="34"/>
      <c r="I1320" s="34"/>
      <c r="J1320" s="35"/>
      <c r="K1320" s="35"/>
      <c r="L1320" s="34"/>
      <c r="M1320" s="34"/>
      <c r="N1320" s="35"/>
      <c r="O1320" s="35"/>
      <c r="P1320" s="35"/>
      <c r="Q1320" s="34"/>
      <c r="R1320" s="34"/>
      <c r="U1320" s="36"/>
      <c r="V1320" s="38"/>
      <c r="W1320" s="36"/>
      <c r="X1320" s="35"/>
      <c r="Y1320" s="34"/>
      <c r="Z1320" s="35"/>
      <c r="AA1320" s="34"/>
      <c r="AB1320" s="34"/>
      <c r="AC1320" s="34"/>
      <c r="AD1320" s="34"/>
      <c r="AE1320" s="39"/>
      <c r="AF1320" s="39"/>
      <c r="AG1320" s="39"/>
      <c r="AH1320" s="35"/>
      <c r="AI1320" s="35"/>
      <c r="AJ1320" s="35"/>
      <c r="AK1320" s="35"/>
      <c r="AL1320" s="35"/>
      <c r="AM1320" s="35"/>
      <c r="AN1320" s="38"/>
      <c r="AO1320" s="38"/>
      <c r="AP1320" s="38"/>
      <c r="AQ1320" s="36"/>
      <c r="AR1320" s="36"/>
      <c r="AS1320" s="36"/>
      <c r="AT1320" s="36"/>
      <c r="AU1320" s="36"/>
      <c r="AV1320" s="36"/>
      <c r="AW1320" s="36"/>
      <c r="AX1320" s="36"/>
      <c r="AY1320" s="36"/>
      <c r="AZ1320" s="40"/>
      <c r="BA1320" s="40"/>
      <c r="BB1320" s="40"/>
      <c r="BC1320" s="40"/>
      <c r="BD1320" s="40"/>
      <c r="BE1320" s="40"/>
      <c r="BF1320" s="36"/>
      <c r="BG1320" s="36"/>
      <c r="BH1320" s="36"/>
      <c r="BJ1320" s="41"/>
      <c r="BK1320" s="41"/>
      <c r="BL1320" s="35"/>
      <c r="BM1320" s="35"/>
      <c r="BN1320" s="35"/>
      <c r="BO1320" s="35"/>
      <c r="BP1320" s="35"/>
      <c r="BQ1320" s="35"/>
      <c r="BR1320" s="35"/>
      <c r="BS1320" s="34"/>
      <c r="BT1320" s="35"/>
      <c r="BU1320" s="35"/>
      <c r="BV1320" s="35"/>
      <c r="BW1320" s="35"/>
      <c r="BX1320" s="37"/>
      <c r="BY1320" s="40"/>
      <c r="CA1320" s="38"/>
      <c r="CB1320" s="38"/>
      <c r="CC1320" s="36"/>
      <c r="CD1320" s="36"/>
      <c r="CE1320" s="35"/>
      <c r="CF1320" s="36"/>
      <c r="CG1320" s="42"/>
      <c r="CH1320" s="35"/>
      <c r="CI1320" s="42"/>
      <c r="CJ1320" s="42"/>
      <c r="CK1320" s="43"/>
      <c r="CM1320" s="39"/>
      <c r="CN1320" s="35"/>
      <c r="CO1320" s="42"/>
    </row>
    <row r="1321" spans="1:93" ht="11.25" customHeight="1">
      <c r="A1321" s="33"/>
      <c r="B1321" s="34"/>
      <c r="F1321" s="34"/>
      <c r="H1321" s="34"/>
      <c r="I1321" s="34"/>
      <c r="J1321" s="35"/>
      <c r="K1321" s="35"/>
      <c r="L1321" s="34"/>
      <c r="M1321" s="34"/>
      <c r="N1321" s="35"/>
      <c r="O1321" s="35"/>
      <c r="P1321" s="35"/>
      <c r="Q1321" s="34"/>
      <c r="R1321" s="34"/>
      <c r="U1321" s="36"/>
      <c r="V1321" s="38"/>
      <c r="W1321" s="36"/>
      <c r="X1321" s="35"/>
      <c r="Y1321" s="34"/>
      <c r="Z1321" s="35"/>
      <c r="AA1321" s="34"/>
      <c r="AB1321" s="34"/>
      <c r="AC1321" s="34"/>
      <c r="AD1321" s="34"/>
      <c r="AE1321" s="39"/>
      <c r="AF1321" s="39"/>
      <c r="AG1321" s="39"/>
      <c r="AH1321" s="35"/>
      <c r="AI1321" s="35"/>
      <c r="AJ1321" s="35"/>
      <c r="AK1321" s="35"/>
      <c r="AL1321" s="35"/>
      <c r="AM1321" s="35"/>
      <c r="AN1321" s="38"/>
      <c r="AO1321" s="38"/>
      <c r="AP1321" s="38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40"/>
      <c r="BA1321" s="40"/>
      <c r="BB1321" s="40"/>
      <c r="BC1321" s="40"/>
      <c r="BD1321" s="40"/>
      <c r="BE1321" s="40"/>
      <c r="BF1321" s="36"/>
      <c r="BG1321" s="36"/>
      <c r="BH1321" s="36"/>
      <c r="BJ1321" s="41"/>
      <c r="BK1321" s="41"/>
      <c r="BL1321" s="35"/>
      <c r="BM1321" s="35"/>
      <c r="BN1321" s="35"/>
      <c r="BO1321" s="35"/>
      <c r="BP1321" s="35"/>
      <c r="BQ1321" s="35"/>
      <c r="BR1321" s="35"/>
      <c r="BS1321" s="34"/>
      <c r="BT1321" s="35"/>
      <c r="BU1321" s="35"/>
      <c r="BV1321" s="35"/>
      <c r="BW1321" s="35"/>
      <c r="BX1321" s="37"/>
      <c r="BY1321" s="40"/>
      <c r="CA1321" s="38"/>
      <c r="CB1321" s="38"/>
      <c r="CC1321" s="36"/>
      <c r="CD1321" s="36"/>
      <c r="CE1321" s="35"/>
      <c r="CF1321" s="36"/>
      <c r="CG1321" s="42"/>
      <c r="CH1321" s="35"/>
      <c r="CI1321" s="42"/>
      <c r="CJ1321" s="42"/>
      <c r="CK1321" s="43"/>
      <c r="CM1321" s="39"/>
      <c r="CN1321" s="35"/>
      <c r="CO1321" s="42"/>
    </row>
    <row r="1322" spans="1:93" ht="11.25" customHeight="1">
      <c r="A1322" s="33"/>
      <c r="B1322" s="34"/>
      <c r="F1322" s="34"/>
      <c r="H1322" s="34"/>
      <c r="I1322" s="34"/>
      <c r="J1322" s="35"/>
      <c r="K1322" s="35"/>
      <c r="L1322" s="34"/>
      <c r="M1322" s="34"/>
      <c r="N1322" s="35"/>
      <c r="O1322" s="35"/>
      <c r="P1322" s="35"/>
      <c r="Q1322" s="34"/>
      <c r="R1322" s="34"/>
      <c r="U1322" s="36"/>
      <c r="V1322" s="38"/>
      <c r="W1322" s="36"/>
      <c r="X1322" s="35"/>
      <c r="Y1322" s="34"/>
      <c r="Z1322" s="35"/>
      <c r="AA1322" s="34"/>
      <c r="AB1322" s="34"/>
      <c r="AC1322" s="34"/>
      <c r="AD1322" s="34"/>
      <c r="AE1322" s="39"/>
      <c r="AF1322" s="39"/>
      <c r="AG1322" s="39"/>
      <c r="AH1322" s="35"/>
      <c r="AI1322" s="35"/>
      <c r="AJ1322" s="35"/>
      <c r="AK1322" s="35"/>
      <c r="AL1322" s="35"/>
      <c r="AM1322" s="35"/>
      <c r="AN1322" s="38"/>
      <c r="AO1322" s="38"/>
      <c r="AP1322" s="38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40"/>
      <c r="BA1322" s="40"/>
      <c r="BB1322" s="40"/>
      <c r="BC1322" s="40"/>
      <c r="BD1322" s="40"/>
      <c r="BE1322" s="40"/>
      <c r="BF1322" s="36"/>
      <c r="BG1322" s="36"/>
      <c r="BH1322" s="36"/>
      <c r="BJ1322" s="41"/>
      <c r="BK1322" s="41"/>
      <c r="BL1322" s="35"/>
      <c r="BM1322" s="35"/>
      <c r="BN1322" s="35"/>
      <c r="BO1322" s="35"/>
      <c r="BP1322" s="35"/>
      <c r="BQ1322" s="35"/>
      <c r="BR1322" s="35"/>
      <c r="BS1322" s="34"/>
      <c r="BT1322" s="35"/>
      <c r="BU1322" s="35"/>
      <c r="BV1322" s="35"/>
      <c r="BW1322" s="35"/>
      <c r="BX1322" s="37"/>
      <c r="BY1322" s="40"/>
      <c r="CA1322" s="38"/>
      <c r="CB1322" s="38"/>
      <c r="CC1322" s="36"/>
      <c r="CD1322" s="36"/>
      <c r="CE1322" s="35"/>
      <c r="CF1322" s="36"/>
      <c r="CG1322" s="42"/>
      <c r="CH1322" s="35"/>
      <c r="CI1322" s="42"/>
      <c r="CJ1322" s="42"/>
      <c r="CK1322" s="43"/>
      <c r="CM1322" s="39"/>
      <c r="CN1322" s="35"/>
      <c r="CO1322" s="42"/>
    </row>
    <row r="1323" spans="1:93" ht="11.25" customHeight="1">
      <c r="A1323" s="33"/>
      <c r="B1323" s="34"/>
      <c r="F1323" s="34"/>
      <c r="H1323" s="34"/>
      <c r="I1323" s="34"/>
      <c r="J1323" s="35"/>
      <c r="K1323" s="35"/>
      <c r="L1323" s="34"/>
      <c r="M1323" s="34"/>
      <c r="N1323" s="35"/>
      <c r="O1323" s="35"/>
      <c r="P1323" s="35"/>
      <c r="Q1323" s="34"/>
      <c r="R1323" s="34"/>
      <c r="U1323" s="36"/>
      <c r="V1323" s="38"/>
      <c r="W1323" s="36"/>
      <c r="X1323" s="35"/>
      <c r="Y1323" s="34"/>
      <c r="Z1323" s="35"/>
      <c r="AA1323" s="34"/>
      <c r="AB1323" s="34"/>
      <c r="AC1323" s="34"/>
      <c r="AD1323" s="34"/>
      <c r="AE1323" s="39"/>
      <c r="AF1323" s="39"/>
      <c r="AG1323" s="39"/>
      <c r="AH1323" s="35"/>
      <c r="AI1323" s="35"/>
      <c r="AJ1323" s="35"/>
      <c r="AK1323" s="35"/>
      <c r="AL1323" s="35"/>
      <c r="AM1323" s="35"/>
      <c r="AN1323" s="38"/>
      <c r="AO1323" s="38"/>
      <c r="AP1323" s="38"/>
      <c r="AQ1323" s="36"/>
      <c r="AR1323" s="36"/>
      <c r="AS1323" s="36"/>
      <c r="AT1323" s="36"/>
      <c r="AU1323" s="36"/>
      <c r="AV1323" s="36"/>
      <c r="AW1323" s="36"/>
      <c r="AX1323" s="36"/>
      <c r="AY1323" s="36"/>
      <c r="AZ1323" s="40"/>
      <c r="BA1323" s="40"/>
      <c r="BB1323" s="40"/>
      <c r="BC1323" s="40"/>
      <c r="BD1323" s="40"/>
      <c r="BE1323" s="40"/>
      <c r="BF1323" s="36"/>
      <c r="BG1323" s="36"/>
      <c r="BH1323" s="36"/>
      <c r="BJ1323" s="41"/>
      <c r="BK1323" s="41"/>
      <c r="BL1323" s="35"/>
      <c r="BM1323" s="35"/>
      <c r="BN1323" s="35"/>
      <c r="BO1323" s="35"/>
      <c r="BP1323" s="35"/>
      <c r="BQ1323" s="35"/>
      <c r="BR1323" s="35"/>
      <c r="BS1323" s="34"/>
      <c r="BT1323" s="35"/>
      <c r="BU1323" s="35"/>
      <c r="BV1323" s="35"/>
      <c r="BW1323" s="35"/>
      <c r="BX1323" s="37"/>
      <c r="BY1323" s="40"/>
      <c r="CA1323" s="38"/>
      <c r="CB1323" s="38"/>
      <c r="CC1323" s="36"/>
      <c r="CD1323" s="36"/>
      <c r="CE1323" s="35"/>
      <c r="CF1323" s="36"/>
      <c r="CG1323" s="42"/>
      <c r="CH1323" s="35"/>
      <c r="CI1323" s="42"/>
      <c r="CJ1323" s="42"/>
      <c r="CK1323" s="43"/>
      <c r="CM1323" s="39"/>
      <c r="CN1323" s="35"/>
      <c r="CO1323" s="42"/>
    </row>
    <row r="1324" spans="1:93" ht="11.25" customHeight="1">
      <c r="A1324" s="33"/>
      <c r="B1324" s="34"/>
      <c r="F1324" s="34"/>
      <c r="H1324" s="34"/>
      <c r="I1324" s="34"/>
      <c r="J1324" s="35"/>
      <c r="K1324" s="35"/>
      <c r="L1324" s="34"/>
      <c r="M1324" s="34"/>
      <c r="N1324" s="35"/>
      <c r="O1324" s="35"/>
      <c r="P1324" s="35"/>
      <c r="Q1324" s="34"/>
      <c r="R1324" s="34"/>
      <c r="U1324" s="36"/>
      <c r="V1324" s="38"/>
      <c r="W1324" s="36"/>
      <c r="X1324" s="35"/>
      <c r="Y1324" s="34"/>
      <c r="Z1324" s="35"/>
      <c r="AA1324" s="34"/>
      <c r="AB1324" s="34"/>
      <c r="AC1324" s="34"/>
      <c r="AD1324" s="34"/>
      <c r="AE1324" s="39"/>
      <c r="AF1324" s="39"/>
      <c r="AG1324" s="39"/>
      <c r="AH1324" s="35"/>
      <c r="AI1324" s="35"/>
      <c r="AJ1324" s="35"/>
      <c r="AK1324" s="35"/>
      <c r="AL1324" s="35"/>
      <c r="AM1324" s="35"/>
      <c r="AN1324" s="38"/>
      <c r="AO1324" s="38"/>
      <c r="AP1324" s="38"/>
      <c r="AQ1324" s="36"/>
      <c r="AR1324" s="36"/>
      <c r="AS1324" s="36"/>
      <c r="AT1324" s="36"/>
      <c r="AU1324" s="36"/>
      <c r="AV1324" s="36"/>
      <c r="AW1324" s="36"/>
      <c r="AX1324" s="36"/>
      <c r="AY1324" s="36"/>
      <c r="AZ1324" s="40"/>
      <c r="BA1324" s="40"/>
      <c r="BB1324" s="40"/>
      <c r="BC1324" s="40"/>
      <c r="BD1324" s="40"/>
      <c r="BE1324" s="40"/>
      <c r="BF1324" s="36"/>
      <c r="BG1324" s="36"/>
      <c r="BH1324" s="36"/>
      <c r="BJ1324" s="41"/>
      <c r="BK1324" s="41"/>
      <c r="BL1324" s="35"/>
      <c r="BM1324" s="35"/>
      <c r="BN1324" s="35"/>
      <c r="BO1324" s="35"/>
      <c r="BP1324" s="35"/>
      <c r="BQ1324" s="35"/>
      <c r="BR1324" s="35"/>
      <c r="BS1324" s="34"/>
      <c r="BT1324" s="35"/>
      <c r="BU1324" s="35"/>
      <c r="BV1324" s="35"/>
      <c r="BW1324" s="35"/>
      <c r="BX1324" s="37"/>
      <c r="BY1324" s="40"/>
      <c r="CA1324" s="38"/>
      <c r="CB1324" s="38"/>
      <c r="CC1324" s="36"/>
      <c r="CD1324" s="36"/>
      <c r="CE1324" s="35"/>
      <c r="CF1324" s="36"/>
      <c r="CG1324" s="42"/>
      <c r="CH1324" s="35"/>
      <c r="CI1324" s="42"/>
      <c r="CJ1324" s="42"/>
      <c r="CK1324" s="43"/>
      <c r="CM1324" s="39"/>
      <c r="CN1324" s="35"/>
      <c r="CO1324" s="42"/>
    </row>
    <row r="1325" spans="1:93" ht="11.25" customHeight="1">
      <c r="A1325" s="33"/>
      <c r="B1325" s="34"/>
      <c r="F1325" s="34"/>
      <c r="H1325" s="34"/>
      <c r="I1325" s="34"/>
      <c r="J1325" s="35"/>
      <c r="K1325" s="35"/>
      <c r="L1325" s="34"/>
      <c r="M1325" s="34"/>
      <c r="N1325" s="35"/>
      <c r="O1325" s="35"/>
      <c r="P1325" s="35"/>
      <c r="Q1325" s="34"/>
      <c r="R1325" s="34"/>
      <c r="U1325" s="36"/>
      <c r="V1325" s="38"/>
      <c r="W1325" s="36"/>
      <c r="X1325" s="35"/>
      <c r="Y1325" s="34"/>
      <c r="Z1325" s="35"/>
      <c r="AA1325" s="34"/>
      <c r="AB1325" s="34"/>
      <c r="AC1325" s="34"/>
      <c r="AD1325" s="34"/>
      <c r="AE1325" s="39"/>
      <c r="AF1325" s="39"/>
      <c r="AG1325" s="39"/>
      <c r="AH1325" s="35"/>
      <c r="AI1325" s="35"/>
      <c r="AJ1325" s="35"/>
      <c r="AK1325" s="35"/>
      <c r="AL1325" s="35"/>
      <c r="AM1325" s="35"/>
      <c r="AN1325" s="38"/>
      <c r="AO1325" s="38"/>
      <c r="AP1325" s="38"/>
      <c r="AQ1325" s="36"/>
      <c r="AR1325" s="36"/>
      <c r="AS1325" s="36"/>
      <c r="AT1325" s="36"/>
      <c r="AU1325" s="36"/>
      <c r="AV1325" s="36"/>
      <c r="AW1325" s="36"/>
      <c r="AX1325" s="36"/>
      <c r="AY1325" s="36"/>
      <c r="AZ1325" s="40"/>
      <c r="BA1325" s="40"/>
      <c r="BB1325" s="40"/>
      <c r="BC1325" s="40"/>
      <c r="BD1325" s="40"/>
      <c r="BE1325" s="40"/>
      <c r="BF1325" s="36"/>
      <c r="BG1325" s="36"/>
      <c r="BH1325" s="36"/>
      <c r="BJ1325" s="41"/>
      <c r="BK1325" s="41"/>
      <c r="BL1325" s="35"/>
      <c r="BM1325" s="35"/>
      <c r="BN1325" s="35"/>
      <c r="BO1325" s="35"/>
      <c r="BP1325" s="35"/>
      <c r="BQ1325" s="35"/>
      <c r="BR1325" s="35"/>
      <c r="BS1325" s="34"/>
      <c r="BT1325" s="35"/>
      <c r="BU1325" s="35"/>
      <c r="BV1325" s="35"/>
      <c r="BW1325" s="35"/>
      <c r="BX1325" s="37"/>
      <c r="BY1325" s="40"/>
      <c r="CA1325" s="38"/>
      <c r="CB1325" s="38"/>
      <c r="CC1325" s="36"/>
      <c r="CD1325" s="36"/>
      <c r="CE1325" s="35"/>
      <c r="CF1325" s="36"/>
      <c r="CG1325" s="42"/>
      <c r="CH1325" s="35"/>
      <c r="CI1325" s="42"/>
      <c r="CJ1325" s="42"/>
      <c r="CK1325" s="43"/>
      <c r="CM1325" s="39"/>
      <c r="CN1325" s="35"/>
      <c r="CO1325" s="42"/>
    </row>
    <row r="1326" spans="1:93" ht="11.25" customHeight="1">
      <c r="A1326" s="33"/>
      <c r="B1326" s="34"/>
      <c r="F1326" s="34"/>
      <c r="H1326" s="34"/>
      <c r="I1326" s="34"/>
      <c r="J1326" s="35"/>
      <c r="K1326" s="35"/>
      <c r="L1326" s="34"/>
      <c r="M1326" s="34"/>
      <c r="N1326" s="35"/>
      <c r="O1326" s="35"/>
      <c r="P1326" s="35"/>
      <c r="Q1326" s="34"/>
      <c r="R1326" s="34"/>
      <c r="U1326" s="36"/>
      <c r="V1326" s="38"/>
      <c r="W1326" s="36"/>
      <c r="X1326" s="35"/>
      <c r="Y1326" s="34"/>
      <c r="Z1326" s="35"/>
      <c r="AA1326" s="34"/>
      <c r="AB1326" s="34"/>
      <c r="AC1326" s="34"/>
      <c r="AD1326" s="34"/>
      <c r="AE1326" s="39"/>
      <c r="AF1326" s="39"/>
      <c r="AG1326" s="39"/>
      <c r="AH1326" s="35"/>
      <c r="AI1326" s="35"/>
      <c r="AJ1326" s="35"/>
      <c r="AK1326" s="35"/>
      <c r="AL1326" s="35"/>
      <c r="AM1326" s="35"/>
      <c r="AN1326" s="38"/>
      <c r="AO1326" s="38"/>
      <c r="AP1326" s="38"/>
      <c r="AQ1326" s="36"/>
      <c r="AR1326" s="36"/>
      <c r="AS1326" s="36"/>
      <c r="AT1326" s="36"/>
      <c r="AU1326" s="36"/>
      <c r="AV1326" s="36"/>
      <c r="AW1326" s="36"/>
      <c r="AX1326" s="36"/>
      <c r="AY1326" s="36"/>
      <c r="AZ1326" s="40"/>
      <c r="BA1326" s="40"/>
      <c r="BB1326" s="40"/>
      <c r="BC1326" s="40"/>
      <c r="BD1326" s="40"/>
      <c r="BE1326" s="40"/>
      <c r="BF1326" s="36"/>
      <c r="BG1326" s="36"/>
      <c r="BH1326" s="36"/>
      <c r="BJ1326" s="41"/>
      <c r="BK1326" s="41"/>
      <c r="BL1326" s="35"/>
      <c r="BM1326" s="35"/>
      <c r="BN1326" s="35"/>
      <c r="BO1326" s="35"/>
      <c r="BP1326" s="35"/>
      <c r="BQ1326" s="35"/>
      <c r="BR1326" s="35"/>
      <c r="BS1326" s="34"/>
      <c r="BT1326" s="35"/>
      <c r="BU1326" s="35"/>
      <c r="BV1326" s="35"/>
      <c r="BW1326" s="35"/>
      <c r="BX1326" s="37"/>
      <c r="BY1326" s="40"/>
      <c r="CA1326" s="38"/>
      <c r="CB1326" s="38"/>
      <c r="CC1326" s="36"/>
      <c r="CD1326" s="36"/>
      <c r="CE1326" s="35"/>
      <c r="CF1326" s="36"/>
      <c r="CG1326" s="42"/>
      <c r="CH1326" s="35"/>
      <c r="CI1326" s="42"/>
      <c r="CJ1326" s="42"/>
      <c r="CK1326" s="43"/>
      <c r="CM1326" s="39"/>
      <c r="CN1326" s="35"/>
      <c r="CO1326" s="42"/>
    </row>
    <row r="1327" spans="1:93" ht="11.25" customHeight="1">
      <c r="A1327" s="33"/>
      <c r="B1327" s="34"/>
      <c r="F1327" s="34"/>
      <c r="H1327" s="34"/>
      <c r="I1327" s="34"/>
      <c r="J1327" s="35"/>
      <c r="K1327" s="35"/>
      <c r="L1327" s="34"/>
      <c r="M1327" s="34"/>
      <c r="N1327" s="35"/>
      <c r="O1327" s="35"/>
      <c r="P1327" s="35"/>
      <c r="Q1327" s="34"/>
      <c r="R1327" s="34"/>
      <c r="U1327" s="36"/>
      <c r="V1327" s="38"/>
      <c r="W1327" s="36"/>
      <c r="X1327" s="35"/>
      <c r="Y1327" s="34"/>
      <c r="Z1327" s="35"/>
      <c r="AA1327" s="34"/>
      <c r="AB1327" s="34"/>
      <c r="AC1327" s="34"/>
      <c r="AD1327" s="34"/>
      <c r="AE1327" s="39"/>
      <c r="AF1327" s="39"/>
      <c r="AG1327" s="39"/>
      <c r="AH1327" s="35"/>
      <c r="AI1327" s="35"/>
      <c r="AJ1327" s="35"/>
      <c r="AK1327" s="35"/>
      <c r="AL1327" s="35"/>
      <c r="AM1327" s="35"/>
      <c r="AN1327" s="38"/>
      <c r="AO1327" s="38"/>
      <c r="AP1327" s="38"/>
      <c r="AQ1327" s="36"/>
      <c r="AR1327" s="36"/>
      <c r="AS1327" s="36"/>
      <c r="AT1327" s="36"/>
      <c r="AU1327" s="36"/>
      <c r="AV1327" s="36"/>
      <c r="AW1327" s="36"/>
      <c r="AX1327" s="36"/>
      <c r="AY1327" s="36"/>
      <c r="AZ1327" s="40"/>
      <c r="BA1327" s="40"/>
      <c r="BB1327" s="40"/>
      <c r="BC1327" s="40"/>
      <c r="BD1327" s="40"/>
      <c r="BE1327" s="40"/>
      <c r="BF1327" s="36"/>
      <c r="BG1327" s="36"/>
      <c r="BH1327" s="36"/>
      <c r="BJ1327" s="41"/>
      <c r="BK1327" s="41"/>
      <c r="BL1327" s="35"/>
      <c r="BM1327" s="35"/>
      <c r="BN1327" s="35"/>
      <c r="BO1327" s="35"/>
      <c r="BP1327" s="35"/>
      <c r="BQ1327" s="35"/>
      <c r="BR1327" s="35"/>
      <c r="BS1327" s="34"/>
      <c r="BT1327" s="35"/>
      <c r="BU1327" s="35"/>
      <c r="BV1327" s="35"/>
      <c r="BW1327" s="35"/>
      <c r="BX1327" s="37"/>
      <c r="BY1327" s="40"/>
      <c r="CA1327" s="38"/>
      <c r="CB1327" s="38"/>
      <c r="CC1327" s="36"/>
      <c r="CD1327" s="36"/>
      <c r="CE1327" s="35"/>
      <c r="CF1327" s="36"/>
      <c r="CG1327" s="42"/>
      <c r="CH1327" s="35"/>
      <c r="CI1327" s="42"/>
      <c r="CJ1327" s="42"/>
      <c r="CK1327" s="43"/>
      <c r="CM1327" s="39"/>
      <c r="CN1327" s="35"/>
      <c r="CO1327" s="42"/>
    </row>
    <row r="1328" spans="1:93" ht="11.25" customHeight="1">
      <c r="A1328" s="33"/>
      <c r="B1328" s="34"/>
      <c r="F1328" s="34"/>
      <c r="H1328" s="34"/>
      <c r="I1328" s="34"/>
      <c r="J1328" s="35"/>
      <c r="K1328" s="35"/>
      <c r="L1328" s="34"/>
      <c r="M1328" s="34"/>
      <c r="N1328" s="35"/>
      <c r="O1328" s="35"/>
      <c r="P1328" s="35"/>
      <c r="Q1328" s="34"/>
      <c r="R1328" s="34"/>
      <c r="U1328" s="36"/>
      <c r="V1328" s="38"/>
      <c r="W1328" s="36"/>
      <c r="X1328" s="35"/>
      <c r="Y1328" s="34"/>
      <c r="Z1328" s="35"/>
      <c r="AA1328" s="34"/>
      <c r="AB1328" s="34"/>
      <c r="AC1328" s="34"/>
      <c r="AD1328" s="34"/>
      <c r="AE1328" s="39"/>
      <c r="AF1328" s="39"/>
      <c r="AG1328" s="39"/>
      <c r="AH1328" s="35"/>
      <c r="AI1328" s="35"/>
      <c r="AJ1328" s="35"/>
      <c r="AK1328" s="35"/>
      <c r="AL1328" s="35"/>
      <c r="AM1328" s="35"/>
      <c r="AN1328" s="38"/>
      <c r="AO1328" s="38"/>
      <c r="AP1328" s="38"/>
      <c r="AQ1328" s="36"/>
      <c r="AR1328" s="36"/>
      <c r="AS1328" s="36"/>
      <c r="AT1328" s="36"/>
      <c r="AU1328" s="36"/>
      <c r="AV1328" s="36"/>
      <c r="AW1328" s="36"/>
      <c r="AX1328" s="36"/>
      <c r="AY1328" s="36"/>
      <c r="AZ1328" s="40"/>
      <c r="BA1328" s="40"/>
      <c r="BB1328" s="40"/>
      <c r="BC1328" s="40"/>
      <c r="BD1328" s="40"/>
      <c r="BE1328" s="40"/>
      <c r="BF1328" s="36"/>
      <c r="BG1328" s="36"/>
      <c r="BH1328" s="36"/>
      <c r="BJ1328" s="41"/>
      <c r="BK1328" s="41"/>
      <c r="BL1328" s="35"/>
      <c r="BM1328" s="35"/>
      <c r="BN1328" s="35"/>
      <c r="BO1328" s="35"/>
      <c r="BP1328" s="35"/>
      <c r="BQ1328" s="35"/>
      <c r="BR1328" s="35"/>
      <c r="BS1328" s="34"/>
      <c r="BT1328" s="35"/>
      <c r="BU1328" s="35"/>
      <c r="BV1328" s="35"/>
      <c r="BW1328" s="35"/>
      <c r="BX1328" s="37"/>
      <c r="BY1328" s="40"/>
      <c r="CA1328" s="38"/>
      <c r="CB1328" s="38"/>
      <c r="CC1328" s="36"/>
      <c r="CD1328" s="36"/>
      <c r="CE1328" s="35"/>
      <c r="CF1328" s="36"/>
      <c r="CG1328" s="42"/>
      <c r="CH1328" s="35"/>
      <c r="CI1328" s="42"/>
      <c r="CJ1328" s="42"/>
      <c r="CK1328" s="43"/>
      <c r="CM1328" s="39"/>
      <c r="CN1328" s="35"/>
      <c r="CO1328" s="42"/>
    </row>
    <row r="1329" spans="1:93" ht="11.25" customHeight="1">
      <c r="A1329" s="33"/>
      <c r="B1329" s="34"/>
      <c r="F1329" s="34"/>
      <c r="H1329" s="34"/>
      <c r="I1329" s="34"/>
      <c r="J1329" s="35"/>
      <c r="K1329" s="35"/>
      <c r="L1329" s="34"/>
      <c r="M1329" s="34"/>
      <c r="N1329" s="35"/>
      <c r="O1329" s="35"/>
      <c r="P1329" s="35"/>
      <c r="Q1329" s="34"/>
      <c r="R1329" s="34"/>
      <c r="U1329" s="36"/>
      <c r="V1329" s="38"/>
      <c r="W1329" s="36"/>
      <c r="X1329" s="35"/>
      <c r="Y1329" s="34"/>
      <c r="Z1329" s="35"/>
      <c r="AA1329" s="34"/>
      <c r="AB1329" s="34"/>
      <c r="AC1329" s="34"/>
      <c r="AD1329" s="34"/>
      <c r="AE1329" s="39"/>
      <c r="AF1329" s="39"/>
      <c r="AG1329" s="39"/>
      <c r="AH1329" s="35"/>
      <c r="AI1329" s="35"/>
      <c r="AJ1329" s="35"/>
      <c r="AK1329" s="35"/>
      <c r="AL1329" s="35"/>
      <c r="AM1329" s="35"/>
      <c r="AN1329" s="38"/>
      <c r="AO1329" s="38"/>
      <c r="AP1329" s="38"/>
      <c r="AQ1329" s="36"/>
      <c r="AR1329" s="36"/>
      <c r="AS1329" s="36"/>
      <c r="AT1329" s="36"/>
      <c r="AU1329" s="36"/>
      <c r="AV1329" s="36"/>
      <c r="AW1329" s="36"/>
      <c r="AX1329" s="36"/>
      <c r="AY1329" s="36"/>
      <c r="AZ1329" s="40"/>
      <c r="BA1329" s="40"/>
      <c r="BB1329" s="40"/>
      <c r="BC1329" s="40"/>
      <c r="BD1329" s="40"/>
      <c r="BE1329" s="40"/>
      <c r="BF1329" s="36"/>
      <c r="BG1329" s="36"/>
      <c r="BH1329" s="36"/>
      <c r="BJ1329" s="41"/>
      <c r="BK1329" s="41"/>
      <c r="BL1329" s="35"/>
      <c r="BM1329" s="35"/>
      <c r="BN1329" s="35"/>
      <c r="BO1329" s="35"/>
      <c r="BP1329" s="35"/>
      <c r="BQ1329" s="35"/>
      <c r="BR1329" s="35"/>
      <c r="BS1329" s="34"/>
      <c r="BT1329" s="35"/>
      <c r="BU1329" s="35"/>
      <c r="BV1329" s="35"/>
      <c r="BW1329" s="35"/>
      <c r="BX1329" s="37"/>
      <c r="BY1329" s="40"/>
      <c r="CA1329" s="38"/>
      <c r="CB1329" s="38"/>
      <c r="CC1329" s="36"/>
      <c r="CD1329" s="36"/>
      <c r="CE1329" s="35"/>
      <c r="CF1329" s="36"/>
      <c r="CG1329" s="42"/>
      <c r="CH1329" s="35"/>
      <c r="CI1329" s="42"/>
      <c r="CJ1329" s="42"/>
      <c r="CK1329" s="43"/>
      <c r="CM1329" s="39"/>
      <c r="CN1329" s="35"/>
      <c r="CO1329" s="42"/>
    </row>
    <row r="1330" spans="1:93" ht="11.25" customHeight="1">
      <c r="A1330" s="33"/>
      <c r="B1330" s="34"/>
      <c r="F1330" s="34"/>
      <c r="H1330" s="34"/>
      <c r="I1330" s="34"/>
      <c r="J1330" s="35"/>
      <c r="K1330" s="35"/>
      <c r="L1330" s="34"/>
      <c r="M1330" s="34"/>
      <c r="N1330" s="35"/>
      <c r="O1330" s="35"/>
      <c r="P1330" s="35"/>
      <c r="Q1330" s="34"/>
      <c r="R1330" s="34"/>
      <c r="U1330" s="36"/>
      <c r="V1330" s="38"/>
      <c r="W1330" s="36"/>
      <c r="X1330" s="35"/>
      <c r="Y1330" s="34"/>
      <c r="Z1330" s="35"/>
      <c r="AA1330" s="34"/>
      <c r="AB1330" s="34"/>
      <c r="AC1330" s="34"/>
      <c r="AD1330" s="34"/>
      <c r="AE1330" s="39"/>
      <c r="AF1330" s="39"/>
      <c r="AG1330" s="39"/>
      <c r="AH1330" s="35"/>
      <c r="AI1330" s="35"/>
      <c r="AJ1330" s="35"/>
      <c r="AK1330" s="35"/>
      <c r="AL1330" s="35"/>
      <c r="AM1330" s="35"/>
      <c r="AN1330" s="38"/>
      <c r="AO1330" s="38"/>
      <c r="AP1330" s="38"/>
      <c r="AQ1330" s="36"/>
      <c r="AR1330" s="36"/>
      <c r="AS1330" s="36"/>
      <c r="AT1330" s="36"/>
      <c r="AU1330" s="36"/>
      <c r="AV1330" s="36"/>
      <c r="AW1330" s="36"/>
      <c r="AX1330" s="36"/>
      <c r="AY1330" s="36"/>
      <c r="AZ1330" s="40"/>
      <c r="BA1330" s="40"/>
      <c r="BB1330" s="40"/>
      <c r="BC1330" s="40"/>
      <c r="BD1330" s="40"/>
      <c r="BE1330" s="40"/>
      <c r="BF1330" s="36"/>
      <c r="BG1330" s="36"/>
      <c r="BH1330" s="36"/>
      <c r="BJ1330" s="41"/>
      <c r="BK1330" s="41"/>
      <c r="BL1330" s="35"/>
      <c r="BM1330" s="35"/>
      <c r="BN1330" s="35"/>
      <c r="BO1330" s="35"/>
      <c r="BP1330" s="35"/>
      <c r="BQ1330" s="35"/>
      <c r="BR1330" s="35"/>
      <c r="BS1330" s="34"/>
      <c r="BT1330" s="35"/>
      <c r="BU1330" s="35"/>
      <c r="BV1330" s="35"/>
      <c r="BW1330" s="35"/>
      <c r="BX1330" s="37"/>
      <c r="BY1330" s="40"/>
      <c r="CA1330" s="38"/>
      <c r="CB1330" s="38"/>
      <c r="CC1330" s="36"/>
      <c r="CD1330" s="36"/>
      <c r="CE1330" s="35"/>
      <c r="CF1330" s="36"/>
      <c r="CG1330" s="42"/>
      <c r="CH1330" s="35"/>
      <c r="CI1330" s="42"/>
      <c r="CJ1330" s="42"/>
      <c r="CK1330" s="43"/>
      <c r="CM1330" s="39"/>
      <c r="CN1330" s="35"/>
      <c r="CO1330" s="42"/>
    </row>
    <row r="1331" spans="1:93" ht="11.25" customHeight="1">
      <c r="A1331" s="33"/>
      <c r="B1331" s="34"/>
      <c r="F1331" s="34"/>
      <c r="H1331" s="34"/>
      <c r="I1331" s="34"/>
      <c r="J1331" s="35"/>
      <c r="K1331" s="35"/>
      <c r="L1331" s="34"/>
      <c r="M1331" s="34"/>
      <c r="N1331" s="35"/>
      <c r="O1331" s="35"/>
      <c r="P1331" s="35"/>
      <c r="Q1331" s="34"/>
      <c r="R1331" s="34"/>
      <c r="U1331" s="36"/>
      <c r="V1331" s="38"/>
      <c r="W1331" s="36"/>
      <c r="X1331" s="35"/>
      <c r="Y1331" s="34"/>
      <c r="Z1331" s="35"/>
      <c r="AA1331" s="34"/>
      <c r="AB1331" s="34"/>
      <c r="AC1331" s="34"/>
      <c r="AD1331" s="34"/>
      <c r="AE1331" s="39"/>
      <c r="AF1331" s="39"/>
      <c r="AG1331" s="39"/>
      <c r="AH1331" s="35"/>
      <c r="AI1331" s="35"/>
      <c r="AJ1331" s="35"/>
      <c r="AK1331" s="35"/>
      <c r="AL1331" s="35"/>
      <c r="AM1331" s="35"/>
      <c r="AN1331" s="38"/>
      <c r="AO1331" s="38"/>
      <c r="AP1331" s="38"/>
      <c r="AQ1331" s="36"/>
      <c r="AR1331" s="36"/>
      <c r="AS1331" s="36"/>
      <c r="AT1331" s="36"/>
      <c r="AU1331" s="36"/>
      <c r="AV1331" s="36"/>
      <c r="AW1331" s="36"/>
      <c r="AX1331" s="36"/>
      <c r="AY1331" s="36"/>
      <c r="AZ1331" s="40"/>
      <c r="BA1331" s="40"/>
      <c r="BB1331" s="40"/>
      <c r="BC1331" s="40"/>
      <c r="BD1331" s="40"/>
      <c r="BE1331" s="40"/>
      <c r="BF1331" s="36"/>
      <c r="BG1331" s="36"/>
      <c r="BH1331" s="36"/>
      <c r="BJ1331" s="41"/>
      <c r="BK1331" s="41"/>
      <c r="BL1331" s="35"/>
      <c r="BM1331" s="35"/>
      <c r="BN1331" s="35"/>
      <c r="BO1331" s="35"/>
      <c r="BP1331" s="35"/>
      <c r="BQ1331" s="35"/>
      <c r="BR1331" s="35"/>
      <c r="BS1331" s="34"/>
      <c r="BT1331" s="35"/>
      <c r="BU1331" s="35"/>
      <c r="BV1331" s="35"/>
      <c r="BW1331" s="35"/>
      <c r="BX1331" s="37"/>
      <c r="BY1331" s="40"/>
      <c r="CA1331" s="38"/>
      <c r="CB1331" s="38"/>
      <c r="CC1331" s="36"/>
      <c r="CD1331" s="36"/>
      <c r="CE1331" s="35"/>
      <c r="CF1331" s="36"/>
      <c r="CG1331" s="42"/>
      <c r="CH1331" s="35"/>
      <c r="CI1331" s="42"/>
      <c r="CJ1331" s="42"/>
      <c r="CK1331" s="43"/>
      <c r="CM1331" s="39"/>
      <c r="CN1331" s="35"/>
      <c r="CO1331" s="42"/>
    </row>
    <row r="1332" spans="1:93" ht="11.25" customHeight="1">
      <c r="A1332" s="33"/>
      <c r="B1332" s="34"/>
      <c r="F1332" s="34"/>
      <c r="H1332" s="34"/>
      <c r="I1332" s="34"/>
      <c r="J1332" s="35"/>
      <c r="K1332" s="35"/>
      <c r="L1332" s="34"/>
      <c r="M1332" s="34"/>
      <c r="N1332" s="35"/>
      <c r="O1332" s="35"/>
      <c r="P1332" s="35"/>
      <c r="Q1332" s="34"/>
      <c r="R1332" s="34"/>
      <c r="U1332" s="36"/>
      <c r="V1332" s="38"/>
      <c r="W1332" s="36"/>
      <c r="X1332" s="35"/>
      <c r="Y1332" s="34"/>
      <c r="Z1332" s="35"/>
      <c r="AA1332" s="34"/>
      <c r="AB1332" s="34"/>
      <c r="AC1332" s="34"/>
      <c r="AD1332" s="34"/>
      <c r="AE1332" s="39"/>
      <c r="AF1332" s="39"/>
      <c r="AG1332" s="39"/>
      <c r="AH1332" s="35"/>
      <c r="AI1332" s="35"/>
      <c r="AJ1332" s="35"/>
      <c r="AK1332" s="35"/>
      <c r="AL1332" s="35"/>
      <c r="AM1332" s="35"/>
      <c r="AN1332" s="38"/>
      <c r="AO1332" s="38"/>
      <c r="AP1332" s="38"/>
      <c r="AQ1332" s="36"/>
      <c r="AR1332" s="36"/>
      <c r="AS1332" s="36"/>
      <c r="AT1332" s="36"/>
      <c r="AU1332" s="36"/>
      <c r="AV1332" s="36"/>
      <c r="AW1332" s="36"/>
      <c r="AX1332" s="36"/>
      <c r="AY1332" s="36"/>
      <c r="AZ1332" s="40"/>
      <c r="BA1332" s="40"/>
      <c r="BB1332" s="40"/>
      <c r="BC1332" s="40"/>
      <c r="BD1332" s="40"/>
      <c r="BE1332" s="40"/>
      <c r="BF1332" s="36"/>
      <c r="BG1332" s="36"/>
      <c r="BH1332" s="36"/>
      <c r="BJ1332" s="41"/>
      <c r="BK1332" s="41"/>
      <c r="BL1332" s="35"/>
      <c r="BM1332" s="35"/>
      <c r="BN1332" s="35"/>
      <c r="BO1332" s="35"/>
      <c r="BP1332" s="35"/>
      <c r="BQ1332" s="35"/>
      <c r="BR1332" s="35"/>
      <c r="BS1332" s="34"/>
      <c r="BT1332" s="35"/>
      <c r="BU1332" s="35"/>
      <c r="BV1332" s="35"/>
      <c r="BW1332" s="35"/>
      <c r="BX1332" s="37"/>
      <c r="BY1332" s="40"/>
      <c r="CA1332" s="38"/>
      <c r="CB1332" s="38"/>
      <c r="CC1332" s="36"/>
      <c r="CD1332" s="36"/>
      <c r="CE1332" s="35"/>
      <c r="CF1332" s="36"/>
      <c r="CG1332" s="42"/>
      <c r="CH1332" s="35"/>
      <c r="CI1332" s="42"/>
      <c r="CJ1332" s="42"/>
      <c r="CK1332" s="43"/>
      <c r="CM1332" s="39"/>
      <c r="CN1332" s="35"/>
      <c r="CO1332" s="42"/>
    </row>
    <row r="1333" spans="1:93" ht="11.25" customHeight="1">
      <c r="A1333" s="33"/>
      <c r="B1333" s="34"/>
      <c r="F1333" s="34"/>
      <c r="H1333" s="34"/>
      <c r="I1333" s="34"/>
      <c r="J1333" s="35"/>
      <c r="K1333" s="35"/>
      <c r="L1333" s="34"/>
      <c r="M1333" s="34"/>
      <c r="N1333" s="35"/>
      <c r="O1333" s="35"/>
      <c r="P1333" s="35"/>
      <c r="Q1333" s="34"/>
      <c r="R1333" s="34"/>
      <c r="U1333" s="36"/>
      <c r="V1333" s="38"/>
      <c r="W1333" s="36"/>
      <c r="X1333" s="35"/>
      <c r="Y1333" s="34"/>
      <c r="Z1333" s="35"/>
      <c r="AA1333" s="34"/>
      <c r="AB1333" s="34"/>
      <c r="AC1333" s="34"/>
      <c r="AD1333" s="34"/>
      <c r="AE1333" s="39"/>
      <c r="AF1333" s="39"/>
      <c r="AG1333" s="39"/>
      <c r="AH1333" s="35"/>
      <c r="AI1333" s="35"/>
      <c r="AJ1333" s="35"/>
      <c r="AK1333" s="35"/>
      <c r="AL1333" s="35"/>
      <c r="AM1333" s="35"/>
      <c r="AN1333" s="38"/>
      <c r="AO1333" s="38"/>
      <c r="AP1333" s="38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40"/>
      <c r="BA1333" s="40"/>
      <c r="BB1333" s="40"/>
      <c r="BC1333" s="40"/>
      <c r="BD1333" s="40"/>
      <c r="BE1333" s="40"/>
      <c r="BF1333" s="36"/>
      <c r="BG1333" s="36"/>
      <c r="BH1333" s="36"/>
      <c r="BJ1333" s="41"/>
      <c r="BK1333" s="41"/>
      <c r="BL1333" s="35"/>
      <c r="BM1333" s="35"/>
      <c r="BN1333" s="35"/>
      <c r="BO1333" s="35"/>
      <c r="BP1333" s="35"/>
      <c r="BQ1333" s="35"/>
      <c r="BR1333" s="35"/>
      <c r="BS1333" s="34"/>
      <c r="BT1333" s="35"/>
      <c r="BU1333" s="35"/>
      <c r="BV1333" s="35"/>
      <c r="BW1333" s="35"/>
      <c r="BX1333" s="37"/>
      <c r="BY1333" s="40"/>
      <c r="CA1333" s="38"/>
      <c r="CB1333" s="38"/>
      <c r="CC1333" s="36"/>
      <c r="CD1333" s="36"/>
      <c r="CE1333" s="35"/>
      <c r="CF1333" s="36"/>
      <c r="CG1333" s="42"/>
      <c r="CH1333" s="35"/>
      <c r="CI1333" s="42"/>
      <c r="CJ1333" s="42"/>
      <c r="CK1333" s="43"/>
      <c r="CM1333" s="39"/>
      <c r="CN1333" s="35"/>
      <c r="CO1333" s="42"/>
    </row>
    <row r="1334" spans="1:93" ht="11.25" customHeight="1">
      <c r="A1334" s="33"/>
      <c r="B1334" s="34"/>
      <c r="F1334" s="34"/>
      <c r="H1334" s="34"/>
      <c r="I1334" s="34"/>
      <c r="J1334" s="35"/>
      <c r="K1334" s="35"/>
      <c r="L1334" s="34"/>
      <c r="M1334" s="34"/>
      <c r="N1334" s="35"/>
      <c r="O1334" s="35"/>
      <c r="P1334" s="35"/>
      <c r="Q1334" s="34"/>
      <c r="R1334" s="34"/>
      <c r="U1334" s="36"/>
      <c r="V1334" s="38"/>
      <c r="W1334" s="36"/>
      <c r="X1334" s="35"/>
      <c r="Y1334" s="34"/>
      <c r="Z1334" s="35"/>
      <c r="AA1334" s="34"/>
      <c r="AB1334" s="34"/>
      <c r="AC1334" s="34"/>
      <c r="AD1334" s="34"/>
      <c r="AE1334" s="39"/>
      <c r="AF1334" s="39"/>
      <c r="AG1334" s="39"/>
      <c r="AH1334" s="35"/>
      <c r="AI1334" s="35"/>
      <c r="AJ1334" s="35"/>
      <c r="AK1334" s="35"/>
      <c r="AL1334" s="35"/>
      <c r="AM1334" s="35"/>
      <c r="AN1334" s="38"/>
      <c r="AO1334" s="38"/>
      <c r="AP1334" s="38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40"/>
      <c r="BA1334" s="40"/>
      <c r="BB1334" s="40"/>
      <c r="BC1334" s="40"/>
      <c r="BD1334" s="40"/>
      <c r="BE1334" s="40"/>
      <c r="BF1334" s="36"/>
      <c r="BG1334" s="36"/>
      <c r="BH1334" s="36"/>
      <c r="BJ1334" s="41"/>
      <c r="BK1334" s="41"/>
      <c r="BL1334" s="35"/>
      <c r="BM1334" s="35"/>
      <c r="BN1334" s="35"/>
      <c r="BO1334" s="35"/>
      <c r="BP1334" s="35"/>
      <c r="BQ1334" s="35"/>
      <c r="BR1334" s="35"/>
      <c r="BS1334" s="34"/>
      <c r="BT1334" s="35"/>
      <c r="BU1334" s="35"/>
      <c r="BV1334" s="35"/>
      <c r="BW1334" s="35"/>
      <c r="BX1334" s="37"/>
      <c r="BY1334" s="40"/>
      <c r="CA1334" s="38"/>
      <c r="CB1334" s="38"/>
      <c r="CC1334" s="36"/>
      <c r="CD1334" s="36"/>
      <c r="CE1334" s="35"/>
      <c r="CF1334" s="36"/>
      <c r="CG1334" s="42"/>
      <c r="CH1334" s="35"/>
      <c r="CI1334" s="42"/>
      <c r="CJ1334" s="42"/>
      <c r="CK1334" s="43"/>
      <c r="CM1334" s="39"/>
      <c r="CN1334" s="35"/>
      <c r="CO1334" s="42"/>
    </row>
    <row r="1335" spans="1:93" ht="11.25" customHeight="1">
      <c r="A1335" s="33"/>
      <c r="B1335" s="34"/>
      <c r="F1335" s="34"/>
      <c r="H1335" s="34"/>
      <c r="I1335" s="34"/>
      <c r="J1335" s="35"/>
      <c r="K1335" s="35"/>
      <c r="L1335" s="34"/>
      <c r="M1335" s="34"/>
      <c r="N1335" s="35"/>
      <c r="O1335" s="35"/>
      <c r="P1335" s="35"/>
      <c r="Q1335" s="34"/>
      <c r="R1335" s="34"/>
      <c r="U1335" s="36"/>
      <c r="V1335" s="38"/>
      <c r="W1335" s="36"/>
      <c r="X1335" s="35"/>
      <c r="Y1335" s="34"/>
      <c r="Z1335" s="35"/>
      <c r="AA1335" s="34"/>
      <c r="AB1335" s="34"/>
      <c r="AC1335" s="34"/>
      <c r="AD1335" s="34"/>
      <c r="AE1335" s="39"/>
      <c r="AF1335" s="39"/>
      <c r="AG1335" s="39"/>
      <c r="AH1335" s="35"/>
      <c r="AI1335" s="35"/>
      <c r="AJ1335" s="35"/>
      <c r="AK1335" s="35"/>
      <c r="AL1335" s="35"/>
      <c r="AM1335" s="35"/>
      <c r="AN1335" s="38"/>
      <c r="AO1335" s="38"/>
      <c r="AP1335" s="38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40"/>
      <c r="BA1335" s="40"/>
      <c r="BB1335" s="40"/>
      <c r="BC1335" s="40"/>
      <c r="BD1335" s="40"/>
      <c r="BE1335" s="40"/>
      <c r="BF1335" s="36"/>
      <c r="BG1335" s="36"/>
      <c r="BH1335" s="36"/>
      <c r="BJ1335" s="41"/>
      <c r="BK1335" s="41"/>
      <c r="BL1335" s="35"/>
      <c r="BM1335" s="35"/>
      <c r="BN1335" s="35"/>
      <c r="BO1335" s="35"/>
      <c r="BP1335" s="35"/>
      <c r="BQ1335" s="35"/>
      <c r="BR1335" s="35"/>
      <c r="BS1335" s="34"/>
      <c r="BT1335" s="35"/>
      <c r="BU1335" s="35"/>
      <c r="BV1335" s="35"/>
      <c r="BW1335" s="35"/>
      <c r="BX1335" s="37"/>
      <c r="BY1335" s="40"/>
      <c r="CA1335" s="38"/>
      <c r="CB1335" s="38"/>
      <c r="CC1335" s="36"/>
      <c r="CD1335" s="36"/>
      <c r="CE1335" s="35"/>
      <c r="CF1335" s="36"/>
      <c r="CG1335" s="42"/>
      <c r="CH1335" s="35"/>
      <c r="CI1335" s="42"/>
      <c r="CJ1335" s="42"/>
      <c r="CK1335" s="43"/>
      <c r="CM1335" s="39"/>
      <c r="CN1335" s="35"/>
      <c r="CO1335" s="42"/>
    </row>
    <row r="1336" spans="1:93" ht="11.25" customHeight="1">
      <c r="A1336" s="33"/>
      <c r="B1336" s="34"/>
      <c r="F1336" s="34"/>
      <c r="H1336" s="34"/>
      <c r="I1336" s="34"/>
      <c r="J1336" s="35"/>
      <c r="K1336" s="35"/>
      <c r="L1336" s="34"/>
      <c r="M1336" s="34"/>
      <c r="N1336" s="35"/>
      <c r="O1336" s="35"/>
      <c r="P1336" s="35"/>
      <c r="Q1336" s="34"/>
      <c r="R1336" s="34"/>
      <c r="U1336" s="36"/>
      <c r="V1336" s="38"/>
      <c r="W1336" s="36"/>
      <c r="X1336" s="35"/>
      <c r="Y1336" s="34"/>
      <c r="Z1336" s="35"/>
      <c r="AA1336" s="34"/>
      <c r="AB1336" s="34"/>
      <c r="AC1336" s="34"/>
      <c r="AD1336" s="34"/>
      <c r="AE1336" s="39"/>
      <c r="AF1336" s="39"/>
      <c r="AG1336" s="39"/>
      <c r="AH1336" s="35"/>
      <c r="AI1336" s="35"/>
      <c r="AJ1336" s="35"/>
      <c r="AK1336" s="35"/>
      <c r="AL1336" s="35"/>
      <c r="AM1336" s="35"/>
      <c r="AN1336" s="38"/>
      <c r="AO1336" s="38"/>
      <c r="AP1336" s="38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40"/>
      <c r="BA1336" s="40"/>
      <c r="BB1336" s="40"/>
      <c r="BC1336" s="40"/>
      <c r="BD1336" s="40"/>
      <c r="BE1336" s="40"/>
      <c r="BF1336" s="36"/>
      <c r="BG1336" s="36"/>
      <c r="BH1336" s="36"/>
      <c r="BJ1336" s="41"/>
      <c r="BK1336" s="41"/>
      <c r="BL1336" s="35"/>
      <c r="BM1336" s="35"/>
      <c r="BN1336" s="35"/>
      <c r="BO1336" s="35"/>
      <c r="BP1336" s="35"/>
      <c r="BQ1336" s="35"/>
      <c r="BR1336" s="35"/>
      <c r="BS1336" s="34"/>
      <c r="BT1336" s="35"/>
      <c r="BU1336" s="35"/>
      <c r="BV1336" s="35"/>
      <c r="BW1336" s="35"/>
      <c r="BX1336" s="37"/>
      <c r="BY1336" s="40"/>
      <c r="CA1336" s="38"/>
      <c r="CB1336" s="38"/>
      <c r="CC1336" s="36"/>
      <c r="CD1336" s="36"/>
      <c r="CE1336" s="35"/>
      <c r="CF1336" s="36"/>
      <c r="CG1336" s="42"/>
      <c r="CH1336" s="35"/>
      <c r="CI1336" s="42"/>
      <c r="CJ1336" s="42"/>
      <c r="CK1336" s="43"/>
      <c r="CM1336" s="39"/>
      <c r="CN1336" s="35"/>
      <c r="CO1336" s="42"/>
    </row>
    <row r="1337" spans="1:93" ht="11.25" customHeight="1">
      <c r="A1337" s="33"/>
      <c r="B1337" s="34"/>
      <c r="F1337" s="34"/>
      <c r="H1337" s="34"/>
      <c r="I1337" s="34"/>
      <c r="J1337" s="35"/>
      <c r="K1337" s="35"/>
      <c r="L1337" s="34"/>
      <c r="M1337" s="34"/>
      <c r="N1337" s="35"/>
      <c r="O1337" s="35"/>
      <c r="P1337" s="35"/>
      <c r="Q1337" s="34"/>
      <c r="R1337" s="34"/>
      <c r="U1337" s="36"/>
      <c r="V1337" s="38"/>
      <c r="W1337" s="36"/>
      <c r="X1337" s="35"/>
      <c r="Y1337" s="34"/>
      <c r="Z1337" s="35"/>
      <c r="AA1337" s="34"/>
      <c r="AB1337" s="34"/>
      <c r="AC1337" s="34"/>
      <c r="AD1337" s="34"/>
      <c r="AE1337" s="39"/>
      <c r="AF1337" s="39"/>
      <c r="AG1337" s="39"/>
      <c r="AH1337" s="35"/>
      <c r="AI1337" s="35"/>
      <c r="AJ1337" s="35"/>
      <c r="AK1337" s="35"/>
      <c r="AL1337" s="35"/>
      <c r="AM1337" s="35"/>
      <c r="AN1337" s="38"/>
      <c r="AO1337" s="38"/>
      <c r="AP1337" s="38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40"/>
      <c r="BA1337" s="40"/>
      <c r="BB1337" s="40"/>
      <c r="BC1337" s="40"/>
      <c r="BD1337" s="40"/>
      <c r="BE1337" s="40"/>
      <c r="BF1337" s="36"/>
      <c r="BG1337" s="36"/>
      <c r="BH1337" s="36"/>
      <c r="BJ1337" s="41"/>
      <c r="BK1337" s="41"/>
      <c r="BL1337" s="35"/>
      <c r="BM1337" s="35"/>
      <c r="BN1337" s="35"/>
      <c r="BO1337" s="35"/>
      <c r="BP1337" s="35"/>
      <c r="BQ1337" s="35"/>
      <c r="BR1337" s="35"/>
      <c r="BS1337" s="34"/>
      <c r="BT1337" s="35"/>
      <c r="BU1337" s="35"/>
      <c r="BV1337" s="35"/>
      <c r="BW1337" s="35"/>
      <c r="BX1337" s="37"/>
      <c r="BY1337" s="40"/>
      <c r="CA1337" s="38"/>
      <c r="CB1337" s="38"/>
      <c r="CC1337" s="36"/>
      <c r="CD1337" s="36"/>
      <c r="CE1337" s="35"/>
      <c r="CF1337" s="36"/>
      <c r="CG1337" s="42"/>
      <c r="CH1337" s="35"/>
      <c r="CI1337" s="42"/>
      <c r="CJ1337" s="42"/>
      <c r="CK1337" s="43"/>
      <c r="CM1337" s="39"/>
      <c r="CN1337" s="35"/>
      <c r="CO1337" s="42"/>
    </row>
    <row r="1338" spans="1:93" ht="11.25" customHeight="1">
      <c r="A1338" s="33"/>
      <c r="B1338" s="34"/>
      <c r="F1338" s="34"/>
      <c r="H1338" s="34"/>
      <c r="I1338" s="34"/>
      <c r="J1338" s="35"/>
      <c r="K1338" s="35"/>
      <c r="L1338" s="34"/>
      <c r="M1338" s="34"/>
      <c r="N1338" s="35"/>
      <c r="O1338" s="35"/>
      <c r="P1338" s="35"/>
      <c r="Q1338" s="34"/>
      <c r="R1338" s="34"/>
      <c r="U1338" s="36"/>
      <c r="V1338" s="38"/>
      <c r="W1338" s="36"/>
      <c r="X1338" s="35"/>
      <c r="Y1338" s="34"/>
      <c r="Z1338" s="35"/>
      <c r="AA1338" s="34"/>
      <c r="AB1338" s="34"/>
      <c r="AC1338" s="34"/>
      <c r="AD1338" s="34"/>
      <c r="AE1338" s="39"/>
      <c r="AF1338" s="39"/>
      <c r="AG1338" s="39"/>
      <c r="AH1338" s="35"/>
      <c r="AI1338" s="35"/>
      <c r="AJ1338" s="35"/>
      <c r="AK1338" s="35"/>
      <c r="AL1338" s="35"/>
      <c r="AM1338" s="35"/>
      <c r="AN1338" s="38"/>
      <c r="AO1338" s="38"/>
      <c r="AP1338" s="38"/>
      <c r="AQ1338" s="36"/>
      <c r="AR1338" s="36"/>
      <c r="AS1338" s="36"/>
      <c r="AT1338" s="36"/>
      <c r="AU1338" s="36"/>
      <c r="AV1338" s="36"/>
      <c r="AW1338" s="36"/>
      <c r="AX1338" s="36"/>
      <c r="AY1338" s="36"/>
      <c r="AZ1338" s="40"/>
      <c r="BA1338" s="40"/>
      <c r="BB1338" s="40"/>
      <c r="BC1338" s="40"/>
      <c r="BD1338" s="40"/>
      <c r="BE1338" s="40"/>
      <c r="BF1338" s="36"/>
      <c r="BG1338" s="36"/>
      <c r="BH1338" s="36"/>
      <c r="BJ1338" s="41"/>
      <c r="BK1338" s="41"/>
      <c r="BL1338" s="35"/>
      <c r="BM1338" s="35"/>
      <c r="BN1338" s="35"/>
      <c r="BO1338" s="35"/>
      <c r="BP1338" s="35"/>
      <c r="BQ1338" s="35"/>
      <c r="BR1338" s="35"/>
      <c r="BS1338" s="34"/>
      <c r="BT1338" s="35"/>
      <c r="BU1338" s="35"/>
      <c r="BV1338" s="35"/>
      <c r="BW1338" s="35"/>
      <c r="BX1338" s="37"/>
      <c r="BY1338" s="40"/>
      <c r="CA1338" s="38"/>
      <c r="CB1338" s="38"/>
      <c r="CC1338" s="36"/>
      <c r="CD1338" s="36"/>
      <c r="CE1338" s="35"/>
      <c r="CF1338" s="36"/>
      <c r="CG1338" s="42"/>
      <c r="CH1338" s="35"/>
      <c r="CI1338" s="42"/>
      <c r="CJ1338" s="42"/>
      <c r="CK1338" s="43"/>
      <c r="CM1338" s="39"/>
      <c r="CN1338" s="35"/>
      <c r="CO1338" s="42"/>
    </row>
    <row r="1339" spans="1:93" ht="11.25" customHeight="1">
      <c r="A1339" s="33"/>
      <c r="B1339" s="34"/>
      <c r="F1339" s="34"/>
      <c r="H1339" s="34"/>
      <c r="I1339" s="34"/>
      <c r="J1339" s="35"/>
      <c r="K1339" s="35"/>
      <c r="L1339" s="34"/>
      <c r="M1339" s="34"/>
      <c r="N1339" s="35"/>
      <c r="O1339" s="35"/>
      <c r="P1339" s="35"/>
      <c r="Q1339" s="34"/>
      <c r="R1339" s="34"/>
      <c r="U1339" s="36"/>
      <c r="V1339" s="38"/>
      <c r="W1339" s="36"/>
      <c r="X1339" s="35"/>
      <c r="Y1339" s="34"/>
      <c r="Z1339" s="35"/>
      <c r="AA1339" s="34"/>
      <c r="AB1339" s="34"/>
      <c r="AC1339" s="34"/>
      <c r="AD1339" s="34"/>
      <c r="AE1339" s="39"/>
      <c r="AF1339" s="39"/>
      <c r="AG1339" s="39"/>
      <c r="AH1339" s="35"/>
      <c r="AI1339" s="35"/>
      <c r="AJ1339" s="35"/>
      <c r="AK1339" s="35"/>
      <c r="AL1339" s="35"/>
      <c r="AM1339" s="35"/>
      <c r="AN1339" s="38"/>
      <c r="AO1339" s="38"/>
      <c r="AP1339" s="38"/>
      <c r="AQ1339" s="36"/>
      <c r="AR1339" s="36"/>
      <c r="AS1339" s="36"/>
      <c r="AT1339" s="36"/>
      <c r="AU1339" s="36"/>
      <c r="AV1339" s="36"/>
      <c r="AW1339" s="36"/>
      <c r="AX1339" s="36"/>
      <c r="AY1339" s="36"/>
      <c r="AZ1339" s="40"/>
      <c r="BA1339" s="40"/>
      <c r="BB1339" s="40"/>
      <c r="BC1339" s="40"/>
      <c r="BD1339" s="40"/>
      <c r="BE1339" s="40"/>
      <c r="BF1339" s="36"/>
      <c r="BG1339" s="36"/>
      <c r="BH1339" s="36"/>
      <c r="BJ1339" s="41"/>
      <c r="BK1339" s="41"/>
      <c r="BL1339" s="35"/>
      <c r="BM1339" s="35"/>
      <c r="BN1339" s="35"/>
      <c r="BO1339" s="35"/>
      <c r="BP1339" s="35"/>
      <c r="BQ1339" s="35"/>
      <c r="BR1339" s="35"/>
      <c r="BS1339" s="34"/>
      <c r="BT1339" s="35"/>
      <c r="BU1339" s="35"/>
      <c r="BV1339" s="35"/>
      <c r="BW1339" s="35"/>
      <c r="BX1339" s="37"/>
      <c r="BY1339" s="40"/>
      <c r="CA1339" s="38"/>
      <c r="CB1339" s="38"/>
      <c r="CC1339" s="36"/>
      <c r="CD1339" s="36"/>
      <c r="CE1339" s="35"/>
      <c r="CF1339" s="36"/>
      <c r="CG1339" s="42"/>
      <c r="CH1339" s="35"/>
      <c r="CI1339" s="42"/>
      <c r="CJ1339" s="42"/>
      <c r="CK1339" s="43"/>
      <c r="CM1339" s="39"/>
      <c r="CN1339" s="35"/>
      <c r="CO1339" s="42"/>
    </row>
    <row r="1340" spans="1:93" ht="11.25" customHeight="1">
      <c r="A1340" s="33"/>
      <c r="B1340" s="34"/>
      <c r="F1340" s="34"/>
      <c r="H1340" s="34"/>
      <c r="I1340" s="34"/>
      <c r="J1340" s="35"/>
      <c r="K1340" s="35"/>
      <c r="L1340" s="34"/>
      <c r="M1340" s="34"/>
      <c r="N1340" s="35"/>
      <c r="O1340" s="35"/>
      <c r="P1340" s="35"/>
      <c r="Q1340" s="34"/>
      <c r="R1340" s="34"/>
      <c r="U1340" s="36"/>
      <c r="V1340" s="38"/>
      <c r="W1340" s="36"/>
      <c r="X1340" s="35"/>
      <c r="Y1340" s="34"/>
      <c r="Z1340" s="35"/>
      <c r="AA1340" s="34"/>
      <c r="AB1340" s="34"/>
      <c r="AC1340" s="34"/>
      <c r="AD1340" s="34"/>
      <c r="AE1340" s="39"/>
      <c r="AF1340" s="39"/>
      <c r="AG1340" s="39"/>
      <c r="AH1340" s="35"/>
      <c r="AI1340" s="35"/>
      <c r="AJ1340" s="35"/>
      <c r="AK1340" s="35"/>
      <c r="AL1340" s="35"/>
      <c r="AM1340" s="35"/>
      <c r="AN1340" s="38"/>
      <c r="AO1340" s="38"/>
      <c r="AP1340" s="38"/>
      <c r="AQ1340" s="36"/>
      <c r="AR1340" s="36"/>
      <c r="AS1340" s="36"/>
      <c r="AT1340" s="36"/>
      <c r="AU1340" s="36"/>
      <c r="AV1340" s="36"/>
      <c r="AW1340" s="36"/>
      <c r="AX1340" s="36"/>
      <c r="AY1340" s="36"/>
      <c r="AZ1340" s="40"/>
      <c r="BA1340" s="40"/>
      <c r="BB1340" s="40"/>
      <c r="BC1340" s="40"/>
      <c r="BD1340" s="40"/>
      <c r="BE1340" s="40"/>
      <c r="BF1340" s="36"/>
      <c r="BG1340" s="36"/>
      <c r="BH1340" s="36"/>
      <c r="BJ1340" s="41"/>
      <c r="BK1340" s="41"/>
      <c r="BL1340" s="35"/>
      <c r="BM1340" s="35"/>
      <c r="BN1340" s="35"/>
      <c r="BO1340" s="35"/>
      <c r="BP1340" s="35"/>
      <c r="BQ1340" s="35"/>
      <c r="BR1340" s="35"/>
      <c r="BS1340" s="34"/>
      <c r="BT1340" s="35"/>
      <c r="BU1340" s="35"/>
      <c r="BV1340" s="35"/>
      <c r="BW1340" s="35"/>
      <c r="BX1340" s="37"/>
      <c r="BY1340" s="40"/>
      <c r="CA1340" s="38"/>
      <c r="CB1340" s="38"/>
      <c r="CC1340" s="36"/>
      <c r="CD1340" s="36"/>
      <c r="CE1340" s="35"/>
      <c r="CF1340" s="36"/>
      <c r="CG1340" s="42"/>
      <c r="CH1340" s="35"/>
      <c r="CI1340" s="42"/>
      <c r="CJ1340" s="42"/>
      <c r="CK1340" s="43"/>
      <c r="CM1340" s="39"/>
      <c r="CN1340" s="35"/>
      <c r="CO1340" s="42"/>
    </row>
    <row r="1341" spans="1:93" ht="11.25" customHeight="1">
      <c r="A1341" s="33"/>
      <c r="B1341" s="34"/>
      <c r="F1341" s="34"/>
      <c r="H1341" s="34"/>
      <c r="I1341" s="34"/>
      <c r="J1341" s="35"/>
      <c r="K1341" s="35"/>
      <c r="L1341" s="34"/>
      <c r="M1341" s="34"/>
      <c r="N1341" s="35"/>
      <c r="O1341" s="35"/>
      <c r="P1341" s="35"/>
      <c r="Q1341" s="34"/>
      <c r="R1341" s="34"/>
      <c r="U1341" s="36"/>
      <c r="V1341" s="38"/>
      <c r="W1341" s="36"/>
      <c r="X1341" s="35"/>
      <c r="Y1341" s="34"/>
      <c r="Z1341" s="35"/>
      <c r="AA1341" s="34"/>
      <c r="AB1341" s="34"/>
      <c r="AC1341" s="34"/>
      <c r="AD1341" s="34"/>
      <c r="AE1341" s="39"/>
      <c r="AF1341" s="39"/>
      <c r="AG1341" s="39"/>
      <c r="AH1341" s="35"/>
      <c r="AI1341" s="35"/>
      <c r="AJ1341" s="35"/>
      <c r="AK1341" s="35"/>
      <c r="AL1341" s="35"/>
      <c r="AM1341" s="35"/>
      <c r="AN1341" s="38"/>
      <c r="AO1341" s="38"/>
      <c r="AP1341" s="38"/>
      <c r="AQ1341" s="36"/>
      <c r="AR1341" s="36"/>
      <c r="AS1341" s="36"/>
      <c r="AT1341" s="36"/>
      <c r="AU1341" s="36"/>
      <c r="AV1341" s="36"/>
      <c r="AW1341" s="36"/>
      <c r="AX1341" s="36"/>
      <c r="AY1341" s="36"/>
      <c r="AZ1341" s="40"/>
      <c r="BA1341" s="40"/>
      <c r="BB1341" s="40"/>
      <c r="BC1341" s="40"/>
      <c r="BD1341" s="40"/>
      <c r="BE1341" s="40"/>
      <c r="BF1341" s="36"/>
      <c r="BG1341" s="36"/>
      <c r="BH1341" s="36"/>
      <c r="BJ1341" s="41"/>
      <c r="BK1341" s="41"/>
      <c r="BL1341" s="35"/>
      <c r="BM1341" s="35"/>
      <c r="BN1341" s="35"/>
      <c r="BO1341" s="35"/>
      <c r="BP1341" s="35"/>
      <c r="BQ1341" s="35"/>
      <c r="BR1341" s="35"/>
      <c r="BS1341" s="34"/>
      <c r="BT1341" s="35"/>
      <c r="BU1341" s="35"/>
      <c r="BV1341" s="35"/>
      <c r="BW1341" s="35"/>
      <c r="BX1341" s="37"/>
      <c r="BY1341" s="40"/>
      <c r="CA1341" s="38"/>
      <c r="CB1341" s="38"/>
      <c r="CC1341" s="36"/>
      <c r="CD1341" s="36"/>
      <c r="CE1341" s="35"/>
      <c r="CF1341" s="36"/>
      <c r="CG1341" s="42"/>
      <c r="CH1341" s="35"/>
      <c r="CI1341" s="42"/>
      <c r="CJ1341" s="42"/>
      <c r="CK1341" s="43"/>
      <c r="CM1341" s="39"/>
      <c r="CN1341" s="35"/>
      <c r="CO1341" s="42"/>
    </row>
    <row r="1342" spans="1:93" ht="11.25" customHeight="1">
      <c r="A1342" s="33"/>
      <c r="B1342" s="34"/>
      <c r="F1342" s="34"/>
      <c r="H1342" s="34"/>
      <c r="I1342" s="34"/>
      <c r="J1342" s="35"/>
      <c r="K1342" s="35"/>
      <c r="L1342" s="34"/>
      <c r="M1342" s="34"/>
      <c r="N1342" s="35"/>
      <c r="O1342" s="35"/>
      <c r="P1342" s="35"/>
      <c r="Q1342" s="34"/>
      <c r="R1342" s="34"/>
      <c r="U1342" s="36"/>
      <c r="V1342" s="38"/>
      <c r="W1342" s="36"/>
      <c r="X1342" s="35"/>
      <c r="Y1342" s="34"/>
      <c r="Z1342" s="35"/>
      <c r="AA1342" s="34"/>
      <c r="AB1342" s="34"/>
      <c r="AC1342" s="34"/>
      <c r="AD1342" s="34"/>
      <c r="AE1342" s="39"/>
      <c r="AF1342" s="39"/>
      <c r="AG1342" s="39"/>
      <c r="AH1342" s="35"/>
      <c r="AI1342" s="35"/>
      <c r="AJ1342" s="35"/>
      <c r="AK1342" s="35"/>
      <c r="AL1342" s="35"/>
      <c r="AM1342" s="35"/>
      <c r="AN1342" s="38"/>
      <c r="AO1342" s="38"/>
      <c r="AP1342" s="38"/>
      <c r="AQ1342" s="36"/>
      <c r="AR1342" s="36"/>
      <c r="AS1342" s="36"/>
      <c r="AT1342" s="36"/>
      <c r="AU1342" s="36"/>
      <c r="AV1342" s="36"/>
      <c r="AW1342" s="36"/>
      <c r="AX1342" s="36"/>
      <c r="AY1342" s="36"/>
      <c r="AZ1342" s="40"/>
      <c r="BA1342" s="40"/>
      <c r="BB1342" s="40"/>
      <c r="BC1342" s="40"/>
      <c r="BD1342" s="40"/>
      <c r="BE1342" s="40"/>
      <c r="BF1342" s="36"/>
      <c r="BG1342" s="36"/>
      <c r="BH1342" s="36"/>
      <c r="BJ1342" s="41"/>
      <c r="BK1342" s="41"/>
      <c r="BL1342" s="35"/>
      <c r="BM1342" s="35"/>
      <c r="BN1342" s="35"/>
      <c r="BO1342" s="35"/>
      <c r="BP1342" s="35"/>
      <c r="BQ1342" s="35"/>
      <c r="BR1342" s="35"/>
      <c r="BS1342" s="34"/>
      <c r="BT1342" s="35"/>
      <c r="BU1342" s="35"/>
      <c r="BV1342" s="35"/>
      <c r="BW1342" s="35"/>
      <c r="BX1342" s="37"/>
      <c r="BY1342" s="40"/>
      <c r="CA1342" s="38"/>
      <c r="CB1342" s="38"/>
      <c r="CC1342" s="36"/>
      <c r="CD1342" s="36"/>
      <c r="CE1342" s="35"/>
      <c r="CF1342" s="36"/>
      <c r="CG1342" s="42"/>
      <c r="CH1342" s="35"/>
      <c r="CI1342" s="42"/>
      <c r="CJ1342" s="42"/>
      <c r="CK1342" s="43"/>
      <c r="CM1342" s="39"/>
      <c r="CN1342" s="35"/>
      <c r="CO1342" s="42"/>
    </row>
    <row r="1343" spans="1:93" ht="11.25" customHeight="1">
      <c r="A1343" s="33"/>
      <c r="B1343" s="34"/>
      <c r="F1343" s="34"/>
      <c r="H1343" s="34"/>
      <c r="I1343" s="34"/>
      <c r="J1343" s="35"/>
      <c r="K1343" s="35"/>
      <c r="L1343" s="34"/>
      <c r="M1343" s="34"/>
      <c r="N1343" s="35"/>
      <c r="O1343" s="35"/>
      <c r="P1343" s="35"/>
      <c r="Q1343" s="34"/>
      <c r="R1343" s="34"/>
      <c r="U1343" s="36"/>
      <c r="V1343" s="38"/>
      <c r="W1343" s="36"/>
      <c r="X1343" s="35"/>
      <c r="Y1343" s="34"/>
      <c r="Z1343" s="35"/>
      <c r="AA1343" s="34"/>
      <c r="AB1343" s="34"/>
      <c r="AC1343" s="34"/>
      <c r="AD1343" s="34"/>
      <c r="AE1343" s="39"/>
      <c r="AF1343" s="39"/>
      <c r="AG1343" s="39"/>
      <c r="AH1343" s="35"/>
      <c r="AI1343" s="35"/>
      <c r="AJ1343" s="35"/>
      <c r="AK1343" s="35"/>
      <c r="AL1343" s="35"/>
      <c r="AM1343" s="35"/>
      <c r="AN1343" s="38"/>
      <c r="AO1343" s="38"/>
      <c r="AP1343" s="38"/>
      <c r="AQ1343" s="36"/>
      <c r="AR1343" s="36"/>
      <c r="AS1343" s="36"/>
      <c r="AT1343" s="36"/>
      <c r="AU1343" s="36"/>
      <c r="AV1343" s="36"/>
      <c r="AW1343" s="36"/>
      <c r="AX1343" s="36"/>
      <c r="AY1343" s="36"/>
      <c r="AZ1343" s="40"/>
      <c r="BA1343" s="40"/>
      <c r="BB1343" s="40"/>
      <c r="BC1343" s="40"/>
      <c r="BD1343" s="40"/>
      <c r="BE1343" s="40"/>
      <c r="BF1343" s="36"/>
      <c r="BG1343" s="36"/>
      <c r="BH1343" s="36"/>
      <c r="BJ1343" s="41"/>
      <c r="BK1343" s="41"/>
      <c r="BL1343" s="35"/>
      <c r="BM1343" s="35"/>
      <c r="BN1343" s="35"/>
      <c r="BO1343" s="35"/>
      <c r="BP1343" s="35"/>
      <c r="BQ1343" s="35"/>
      <c r="BR1343" s="35"/>
      <c r="BS1343" s="34"/>
      <c r="BT1343" s="35"/>
      <c r="BU1343" s="35"/>
      <c r="BV1343" s="35"/>
      <c r="BW1343" s="35"/>
      <c r="BX1343" s="37"/>
      <c r="BY1343" s="40"/>
      <c r="CA1343" s="38"/>
      <c r="CB1343" s="38"/>
      <c r="CC1343" s="36"/>
      <c r="CD1343" s="36"/>
      <c r="CE1343" s="35"/>
      <c r="CF1343" s="36"/>
      <c r="CG1343" s="42"/>
      <c r="CH1343" s="35"/>
      <c r="CI1343" s="42"/>
      <c r="CJ1343" s="42"/>
      <c r="CK1343" s="43"/>
      <c r="CM1343" s="39"/>
      <c r="CN1343" s="35"/>
      <c r="CO1343" s="42"/>
    </row>
    <row r="1344" spans="1:93" ht="11.25" customHeight="1">
      <c r="A1344" s="33"/>
      <c r="B1344" s="34"/>
      <c r="F1344" s="34"/>
      <c r="H1344" s="34"/>
      <c r="I1344" s="34"/>
      <c r="J1344" s="35"/>
      <c r="K1344" s="35"/>
      <c r="L1344" s="34"/>
      <c r="M1344" s="34"/>
      <c r="N1344" s="35"/>
      <c r="O1344" s="35"/>
      <c r="P1344" s="35"/>
      <c r="Q1344" s="34"/>
      <c r="R1344" s="34"/>
      <c r="U1344" s="36"/>
      <c r="V1344" s="38"/>
      <c r="W1344" s="36"/>
      <c r="X1344" s="35"/>
      <c r="Y1344" s="34"/>
      <c r="Z1344" s="35"/>
      <c r="AA1344" s="34"/>
      <c r="AB1344" s="34"/>
      <c r="AC1344" s="34"/>
      <c r="AD1344" s="34"/>
      <c r="AE1344" s="39"/>
      <c r="AF1344" s="39"/>
      <c r="AG1344" s="39"/>
      <c r="AH1344" s="35"/>
      <c r="AI1344" s="35"/>
      <c r="AJ1344" s="35"/>
      <c r="AK1344" s="35"/>
      <c r="AL1344" s="35"/>
      <c r="AM1344" s="35"/>
      <c r="AN1344" s="38"/>
      <c r="AO1344" s="38"/>
      <c r="AP1344" s="38"/>
      <c r="AQ1344" s="36"/>
      <c r="AR1344" s="36"/>
      <c r="AS1344" s="36"/>
      <c r="AT1344" s="36"/>
      <c r="AU1344" s="36"/>
      <c r="AV1344" s="36"/>
      <c r="AW1344" s="36"/>
      <c r="AX1344" s="36"/>
      <c r="AY1344" s="36"/>
      <c r="AZ1344" s="40"/>
      <c r="BA1344" s="40"/>
      <c r="BB1344" s="40"/>
      <c r="BC1344" s="40"/>
      <c r="BD1344" s="40"/>
      <c r="BE1344" s="40"/>
      <c r="BF1344" s="36"/>
      <c r="BG1344" s="36"/>
      <c r="BH1344" s="36"/>
      <c r="BJ1344" s="41"/>
      <c r="BK1344" s="41"/>
      <c r="BL1344" s="35"/>
      <c r="BM1344" s="35"/>
      <c r="BN1344" s="35"/>
      <c r="BO1344" s="35"/>
      <c r="BP1344" s="35"/>
      <c r="BQ1344" s="35"/>
      <c r="BR1344" s="35"/>
      <c r="BS1344" s="34"/>
      <c r="BT1344" s="35"/>
      <c r="BU1344" s="35"/>
      <c r="BV1344" s="35"/>
      <c r="BW1344" s="35"/>
      <c r="BX1344" s="37"/>
      <c r="BY1344" s="40"/>
      <c r="CA1344" s="38"/>
      <c r="CB1344" s="38"/>
      <c r="CC1344" s="36"/>
      <c r="CD1344" s="36"/>
      <c r="CE1344" s="35"/>
      <c r="CF1344" s="36"/>
      <c r="CG1344" s="42"/>
      <c r="CH1344" s="35"/>
      <c r="CI1344" s="42"/>
      <c r="CJ1344" s="42"/>
      <c r="CK1344" s="43"/>
      <c r="CM1344" s="39"/>
      <c r="CN1344" s="35"/>
      <c r="CO1344" s="42"/>
    </row>
    <row r="1345" spans="1:93" ht="11.25" customHeight="1">
      <c r="A1345" s="33"/>
      <c r="B1345" s="34"/>
      <c r="F1345" s="34"/>
      <c r="H1345" s="34"/>
      <c r="I1345" s="34"/>
      <c r="J1345" s="35"/>
      <c r="K1345" s="35"/>
      <c r="L1345" s="34"/>
      <c r="M1345" s="34"/>
      <c r="N1345" s="35"/>
      <c r="O1345" s="35"/>
      <c r="P1345" s="35"/>
      <c r="Q1345" s="34"/>
      <c r="R1345" s="34"/>
      <c r="U1345" s="36"/>
      <c r="V1345" s="38"/>
      <c r="W1345" s="36"/>
      <c r="X1345" s="35"/>
      <c r="Y1345" s="34"/>
      <c r="Z1345" s="35"/>
      <c r="AA1345" s="34"/>
      <c r="AB1345" s="34"/>
      <c r="AC1345" s="34"/>
      <c r="AD1345" s="34"/>
      <c r="AE1345" s="39"/>
      <c r="AF1345" s="39"/>
      <c r="AG1345" s="39"/>
      <c r="AH1345" s="35"/>
      <c r="AI1345" s="35"/>
      <c r="AJ1345" s="35"/>
      <c r="AK1345" s="35"/>
      <c r="AL1345" s="35"/>
      <c r="AM1345" s="35"/>
      <c r="AN1345" s="38"/>
      <c r="AO1345" s="38"/>
      <c r="AP1345" s="38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40"/>
      <c r="BA1345" s="40"/>
      <c r="BB1345" s="40"/>
      <c r="BC1345" s="40"/>
      <c r="BD1345" s="40"/>
      <c r="BE1345" s="40"/>
      <c r="BF1345" s="36"/>
      <c r="BG1345" s="36"/>
      <c r="BH1345" s="36"/>
      <c r="BJ1345" s="41"/>
      <c r="BK1345" s="41"/>
      <c r="BL1345" s="35"/>
      <c r="BM1345" s="35"/>
      <c r="BN1345" s="35"/>
      <c r="BO1345" s="35"/>
      <c r="BP1345" s="35"/>
      <c r="BQ1345" s="35"/>
      <c r="BR1345" s="35"/>
      <c r="BS1345" s="34"/>
      <c r="BT1345" s="35"/>
      <c r="BU1345" s="35"/>
      <c r="BV1345" s="35"/>
      <c r="BW1345" s="35"/>
      <c r="BX1345" s="37"/>
      <c r="BY1345" s="40"/>
      <c r="CA1345" s="38"/>
      <c r="CB1345" s="38"/>
      <c r="CC1345" s="36"/>
      <c r="CD1345" s="36"/>
      <c r="CE1345" s="35"/>
      <c r="CF1345" s="36"/>
      <c r="CG1345" s="42"/>
      <c r="CH1345" s="35"/>
      <c r="CI1345" s="42"/>
      <c r="CJ1345" s="42"/>
      <c r="CK1345" s="43"/>
      <c r="CM1345" s="39"/>
      <c r="CN1345" s="35"/>
      <c r="CO1345" s="42"/>
    </row>
    <row r="1346" spans="1:93" ht="11.25" customHeight="1">
      <c r="A1346" s="33"/>
      <c r="B1346" s="34"/>
      <c r="F1346" s="34"/>
      <c r="H1346" s="34"/>
      <c r="I1346" s="34"/>
      <c r="J1346" s="35"/>
      <c r="K1346" s="35"/>
      <c r="L1346" s="34"/>
      <c r="M1346" s="34"/>
      <c r="N1346" s="35"/>
      <c r="O1346" s="35"/>
      <c r="P1346" s="35"/>
      <c r="Q1346" s="34"/>
      <c r="R1346" s="34"/>
      <c r="U1346" s="36"/>
      <c r="V1346" s="38"/>
      <c r="W1346" s="36"/>
      <c r="X1346" s="35"/>
      <c r="Y1346" s="34"/>
      <c r="Z1346" s="35"/>
      <c r="AA1346" s="34"/>
      <c r="AB1346" s="34"/>
      <c r="AC1346" s="34"/>
      <c r="AD1346" s="34"/>
      <c r="AE1346" s="39"/>
      <c r="AF1346" s="39"/>
      <c r="AG1346" s="39"/>
      <c r="AH1346" s="35"/>
      <c r="AI1346" s="35"/>
      <c r="AJ1346" s="35"/>
      <c r="AK1346" s="35"/>
      <c r="AL1346" s="35"/>
      <c r="AM1346" s="35"/>
      <c r="AN1346" s="38"/>
      <c r="AO1346" s="38"/>
      <c r="AP1346" s="38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40"/>
      <c r="BA1346" s="40"/>
      <c r="BB1346" s="40"/>
      <c r="BC1346" s="40"/>
      <c r="BD1346" s="40"/>
      <c r="BE1346" s="40"/>
      <c r="BF1346" s="36"/>
      <c r="BG1346" s="36"/>
      <c r="BH1346" s="36"/>
      <c r="BJ1346" s="41"/>
      <c r="BK1346" s="41"/>
      <c r="BL1346" s="35"/>
      <c r="BM1346" s="35"/>
      <c r="BN1346" s="35"/>
      <c r="BO1346" s="35"/>
      <c r="BP1346" s="35"/>
      <c r="BQ1346" s="35"/>
      <c r="BR1346" s="35"/>
      <c r="BS1346" s="34"/>
      <c r="BT1346" s="35"/>
      <c r="BU1346" s="35"/>
      <c r="BV1346" s="35"/>
      <c r="BW1346" s="35"/>
      <c r="BX1346" s="37"/>
      <c r="BY1346" s="40"/>
      <c r="CA1346" s="38"/>
      <c r="CB1346" s="38"/>
      <c r="CC1346" s="36"/>
      <c r="CD1346" s="36"/>
      <c r="CE1346" s="35"/>
      <c r="CF1346" s="36"/>
      <c r="CG1346" s="42"/>
      <c r="CH1346" s="35"/>
      <c r="CI1346" s="42"/>
      <c r="CJ1346" s="42"/>
      <c r="CK1346" s="43"/>
      <c r="CM1346" s="39"/>
      <c r="CN1346" s="35"/>
      <c r="CO1346" s="42"/>
    </row>
    <row r="1347" spans="1:93" ht="11.25" customHeight="1">
      <c r="A1347" s="33"/>
      <c r="B1347" s="34"/>
      <c r="F1347" s="34"/>
      <c r="H1347" s="34"/>
      <c r="I1347" s="34"/>
      <c r="J1347" s="35"/>
      <c r="K1347" s="35"/>
      <c r="L1347" s="34"/>
      <c r="M1347" s="34"/>
      <c r="N1347" s="35"/>
      <c r="O1347" s="35"/>
      <c r="P1347" s="35"/>
      <c r="Q1347" s="34"/>
      <c r="R1347" s="34"/>
      <c r="U1347" s="36"/>
      <c r="V1347" s="38"/>
      <c r="W1347" s="36"/>
      <c r="X1347" s="35"/>
      <c r="Y1347" s="34"/>
      <c r="Z1347" s="35"/>
      <c r="AA1347" s="34"/>
      <c r="AB1347" s="34"/>
      <c r="AC1347" s="34"/>
      <c r="AD1347" s="34"/>
      <c r="AE1347" s="39"/>
      <c r="AF1347" s="39"/>
      <c r="AG1347" s="39"/>
      <c r="AH1347" s="35"/>
      <c r="AI1347" s="35"/>
      <c r="AJ1347" s="35"/>
      <c r="AK1347" s="35"/>
      <c r="AL1347" s="35"/>
      <c r="AM1347" s="35"/>
      <c r="AN1347" s="38"/>
      <c r="AO1347" s="38"/>
      <c r="AP1347" s="38"/>
      <c r="AQ1347" s="36"/>
      <c r="AR1347" s="36"/>
      <c r="AS1347" s="36"/>
      <c r="AT1347" s="36"/>
      <c r="AU1347" s="36"/>
      <c r="AV1347" s="36"/>
      <c r="AW1347" s="36"/>
      <c r="AX1347" s="36"/>
      <c r="AY1347" s="36"/>
      <c r="AZ1347" s="40"/>
      <c r="BA1347" s="40"/>
      <c r="BB1347" s="40"/>
      <c r="BC1347" s="40"/>
      <c r="BD1347" s="40"/>
      <c r="BE1347" s="40"/>
      <c r="BF1347" s="36"/>
      <c r="BG1347" s="36"/>
      <c r="BH1347" s="36"/>
      <c r="BJ1347" s="41"/>
      <c r="BK1347" s="41"/>
      <c r="BL1347" s="35"/>
      <c r="BM1347" s="35"/>
      <c r="BN1347" s="35"/>
      <c r="BO1347" s="35"/>
      <c r="BP1347" s="35"/>
      <c r="BQ1347" s="35"/>
      <c r="BR1347" s="35"/>
      <c r="BS1347" s="34"/>
      <c r="BT1347" s="35"/>
      <c r="BU1347" s="35"/>
      <c r="BV1347" s="35"/>
      <c r="BW1347" s="35"/>
      <c r="BX1347" s="37"/>
      <c r="BY1347" s="40"/>
      <c r="CA1347" s="38"/>
      <c r="CB1347" s="38"/>
      <c r="CC1347" s="36"/>
      <c r="CD1347" s="36"/>
      <c r="CE1347" s="35"/>
      <c r="CF1347" s="36"/>
      <c r="CG1347" s="42"/>
      <c r="CH1347" s="35"/>
      <c r="CI1347" s="42"/>
      <c r="CJ1347" s="42"/>
      <c r="CK1347" s="43"/>
      <c r="CM1347" s="39"/>
      <c r="CN1347" s="35"/>
      <c r="CO1347" s="42"/>
    </row>
    <row r="1348" spans="1:93" ht="11.25" customHeight="1">
      <c r="A1348" s="33"/>
      <c r="B1348" s="34"/>
      <c r="F1348" s="34"/>
      <c r="H1348" s="34"/>
      <c r="I1348" s="34"/>
      <c r="J1348" s="35"/>
      <c r="K1348" s="35"/>
      <c r="L1348" s="34"/>
      <c r="M1348" s="34"/>
      <c r="N1348" s="35"/>
      <c r="O1348" s="35"/>
      <c r="P1348" s="35"/>
      <c r="Q1348" s="34"/>
      <c r="R1348" s="34"/>
      <c r="U1348" s="36"/>
      <c r="V1348" s="38"/>
      <c r="W1348" s="36"/>
      <c r="X1348" s="35"/>
      <c r="Y1348" s="34"/>
      <c r="Z1348" s="35"/>
      <c r="AA1348" s="34"/>
      <c r="AB1348" s="34"/>
      <c r="AC1348" s="34"/>
      <c r="AD1348" s="34"/>
      <c r="AE1348" s="39"/>
      <c r="AF1348" s="39"/>
      <c r="AG1348" s="39"/>
      <c r="AH1348" s="35"/>
      <c r="AI1348" s="35"/>
      <c r="AJ1348" s="35"/>
      <c r="AK1348" s="35"/>
      <c r="AL1348" s="35"/>
      <c r="AM1348" s="35"/>
      <c r="AN1348" s="38"/>
      <c r="AO1348" s="38"/>
      <c r="AP1348" s="38"/>
      <c r="AQ1348" s="36"/>
      <c r="AR1348" s="36"/>
      <c r="AS1348" s="36"/>
      <c r="AT1348" s="36"/>
      <c r="AU1348" s="36"/>
      <c r="AV1348" s="36"/>
      <c r="AW1348" s="36"/>
      <c r="AX1348" s="36"/>
      <c r="AY1348" s="36"/>
      <c r="AZ1348" s="40"/>
      <c r="BA1348" s="40"/>
      <c r="BB1348" s="40"/>
      <c r="BC1348" s="40"/>
      <c r="BD1348" s="40"/>
      <c r="BE1348" s="40"/>
      <c r="BF1348" s="36"/>
      <c r="BG1348" s="36"/>
      <c r="BH1348" s="36"/>
      <c r="BJ1348" s="41"/>
      <c r="BK1348" s="41"/>
      <c r="BL1348" s="35"/>
      <c r="BM1348" s="35"/>
      <c r="BN1348" s="35"/>
      <c r="BO1348" s="35"/>
      <c r="BP1348" s="35"/>
      <c r="BQ1348" s="35"/>
      <c r="BR1348" s="35"/>
      <c r="BS1348" s="34"/>
      <c r="BT1348" s="35"/>
      <c r="BU1348" s="35"/>
      <c r="BV1348" s="35"/>
      <c r="BW1348" s="35"/>
      <c r="BX1348" s="37"/>
      <c r="BY1348" s="40"/>
      <c r="CA1348" s="38"/>
      <c r="CB1348" s="38"/>
      <c r="CC1348" s="36"/>
      <c r="CD1348" s="36"/>
      <c r="CE1348" s="35"/>
      <c r="CF1348" s="36"/>
      <c r="CG1348" s="42"/>
      <c r="CH1348" s="35"/>
      <c r="CI1348" s="42"/>
      <c r="CJ1348" s="42"/>
      <c r="CK1348" s="43"/>
      <c r="CM1348" s="39"/>
      <c r="CN1348" s="35"/>
      <c r="CO1348" s="42"/>
    </row>
    <row r="1349" spans="1:93" ht="11.25" customHeight="1">
      <c r="A1349" s="33"/>
      <c r="B1349" s="34"/>
      <c r="F1349" s="34"/>
      <c r="H1349" s="34"/>
      <c r="I1349" s="34"/>
      <c r="J1349" s="35"/>
      <c r="K1349" s="35"/>
      <c r="L1349" s="34"/>
      <c r="M1349" s="34"/>
      <c r="N1349" s="35"/>
      <c r="O1349" s="35"/>
      <c r="P1349" s="35"/>
      <c r="Q1349" s="34"/>
      <c r="R1349" s="34"/>
      <c r="U1349" s="36"/>
      <c r="V1349" s="38"/>
      <c r="W1349" s="36"/>
      <c r="X1349" s="35"/>
      <c r="Y1349" s="34"/>
      <c r="Z1349" s="35"/>
      <c r="AA1349" s="34"/>
      <c r="AB1349" s="34"/>
      <c r="AC1349" s="34"/>
      <c r="AD1349" s="34"/>
      <c r="AE1349" s="39"/>
      <c r="AF1349" s="39"/>
      <c r="AG1349" s="39"/>
      <c r="AH1349" s="35"/>
      <c r="AI1349" s="35"/>
      <c r="AJ1349" s="35"/>
      <c r="AK1349" s="35"/>
      <c r="AL1349" s="35"/>
      <c r="AM1349" s="35"/>
      <c r="AN1349" s="38"/>
      <c r="AO1349" s="38"/>
      <c r="AP1349" s="38"/>
      <c r="AQ1349" s="36"/>
      <c r="AR1349" s="36"/>
      <c r="AS1349" s="36"/>
      <c r="AT1349" s="36"/>
      <c r="AU1349" s="36"/>
      <c r="AV1349" s="36"/>
      <c r="AW1349" s="36"/>
      <c r="AX1349" s="36"/>
      <c r="AY1349" s="36"/>
      <c r="AZ1349" s="40"/>
      <c r="BA1349" s="40"/>
      <c r="BB1349" s="40"/>
      <c r="BC1349" s="40"/>
      <c r="BD1349" s="40"/>
      <c r="BE1349" s="40"/>
      <c r="BF1349" s="36"/>
      <c r="BG1349" s="36"/>
      <c r="BH1349" s="36"/>
      <c r="BJ1349" s="41"/>
      <c r="BK1349" s="41"/>
      <c r="BL1349" s="35"/>
      <c r="BM1349" s="35"/>
      <c r="BN1349" s="35"/>
      <c r="BO1349" s="35"/>
      <c r="BP1349" s="35"/>
      <c r="BQ1349" s="35"/>
      <c r="BR1349" s="35"/>
      <c r="BS1349" s="34"/>
      <c r="BT1349" s="35"/>
      <c r="BU1349" s="35"/>
      <c r="BV1349" s="35"/>
      <c r="BW1349" s="35"/>
      <c r="BX1349" s="37"/>
      <c r="BY1349" s="40"/>
      <c r="CA1349" s="38"/>
      <c r="CB1349" s="38"/>
      <c r="CC1349" s="36"/>
      <c r="CD1349" s="36"/>
      <c r="CE1349" s="35"/>
      <c r="CF1349" s="36"/>
      <c r="CG1349" s="42"/>
      <c r="CH1349" s="35"/>
      <c r="CI1349" s="42"/>
      <c r="CJ1349" s="42"/>
      <c r="CK1349" s="43"/>
      <c r="CM1349" s="39"/>
      <c r="CN1349" s="35"/>
      <c r="CO1349" s="42"/>
    </row>
    <row r="1350" spans="1:93" ht="11.25" customHeight="1">
      <c r="A1350" s="33"/>
      <c r="B1350" s="34"/>
      <c r="F1350" s="34"/>
      <c r="H1350" s="34"/>
      <c r="I1350" s="34"/>
      <c r="J1350" s="35"/>
      <c r="K1350" s="35"/>
      <c r="L1350" s="34"/>
      <c r="M1350" s="34"/>
      <c r="N1350" s="35"/>
      <c r="O1350" s="35"/>
      <c r="P1350" s="35"/>
      <c r="Q1350" s="34"/>
      <c r="R1350" s="34"/>
      <c r="U1350" s="36"/>
      <c r="V1350" s="38"/>
      <c r="W1350" s="36"/>
      <c r="X1350" s="35"/>
      <c r="Y1350" s="34"/>
      <c r="Z1350" s="35"/>
      <c r="AA1350" s="34"/>
      <c r="AB1350" s="34"/>
      <c r="AC1350" s="34"/>
      <c r="AD1350" s="34"/>
      <c r="AE1350" s="39"/>
      <c r="AF1350" s="39"/>
      <c r="AG1350" s="39"/>
      <c r="AH1350" s="35"/>
      <c r="AI1350" s="35"/>
      <c r="AJ1350" s="35"/>
      <c r="AK1350" s="35"/>
      <c r="AL1350" s="35"/>
      <c r="AM1350" s="35"/>
      <c r="AN1350" s="38"/>
      <c r="AO1350" s="38"/>
      <c r="AP1350" s="38"/>
      <c r="AQ1350" s="36"/>
      <c r="AR1350" s="36"/>
      <c r="AS1350" s="36"/>
      <c r="AT1350" s="36"/>
      <c r="AU1350" s="36"/>
      <c r="AV1350" s="36"/>
      <c r="AW1350" s="36"/>
      <c r="AX1350" s="36"/>
      <c r="AY1350" s="36"/>
      <c r="AZ1350" s="40"/>
      <c r="BA1350" s="40"/>
      <c r="BB1350" s="40"/>
      <c r="BC1350" s="40"/>
      <c r="BD1350" s="40"/>
      <c r="BE1350" s="40"/>
      <c r="BF1350" s="36"/>
      <c r="BG1350" s="36"/>
      <c r="BH1350" s="36"/>
      <c r="BJ1350" s="41"/>
      <c r="BK1350" s="41"/>
      <c r="BL1350" s="35"/>
      <c r="BM1350" s="35"/>
      <c r="BN1350" s="35"/>
      <c r="BO1350" s="35"/>
      <c r="BP1350" s="35"/>
      <c r="BQ1350" s="35"/>
      <c r="BR1350" s="35"/>
      <c r="BS1350" s="34"/>
      <c r="BT1350" s="35"/>
      <c r="BU1350" s="35"/>
      <c r="BV1350" s="35"/>
      <c r="BW1350" s="35"/>
      <c r="BX1350" s="37"/>
      <c r="BY1350" s="40"/>
      <c r="CA1350" s="38"/>
      <c r="CB1350" s="38"/>
      <c r="CC1350" s="36"/>
      <c r="CD1350" s="36"/>
      <c r="CE1350" s="35"/>
      <c r="CF1350" s="36"/>
      <c r="CG1350" s="42"/>
      <c r="CH1350" s="35"/>
      <c r="CI1350" s="42"/>
      <c r="CJ1350" s="42"/>
      <c r="CK1350" s="43"/>
      <c r="CM1350" s="39"/>
      <c r="CN1350" s="35"/>
      <c r="CO1350" s="42"/>
    </row>
    <row r="1351" spans="1:93" ht="11.25" customHeight="1">
      <c r="A1351" s="33"/>
      <c r="B1351" s="34"/>
      <c r="F1351" s="34"/>
      <c r="H1351" s="34"/>
      <c r="I1351" s="34"/>
      <c r="J1351" s="35"/>
      <c r="K1351" s="35"/>
      <c r="L1351" s="34"/>
      <c r="M1351" s="34"/>
      <c r="N1351" s="35"/>
      <c r="O1351" s="35"/>
      <c r="P1351" s="35"/>
      <c r="Q1351" s="34"/>
      <c r="R1351" s="34"/>
      <c r="U1351" s="36"/>
      <c r="V1351" s="38"/>
      <c r="W1351" s="36"/>
      <c r="X1351" s="35"/>
      <c r="Y1351" s="34"/>
      <c r="Z1351" s="35"/>
      <c r="AA1351" s="34"/>
      <c r="AB1351" s="34"/>
      <c r="AC1351" s="34"/>
      <c r="AD1351" s="34"/>
      <c r="AE1351" s="39"/>
      <c r="AF1351" s="39"/>
      <c r="AG1351" s="39"/>
      <c r="AH1351" s="35"/>
      <c r="AI1351" s="35"/>
      <c r="AJ1351" s="35"/>
      <c r="AK1351" s="35"/>
      <c r="AL1351" s="35"/>
      <c r="AM1351" s="35"/>
      <c r="AN1351" s="38"/>
      <c r="AO1351" s="38"/>
      <c r="AP1351" s="38"/>
      <c r="AQ1351" s="36"/>
      <c r="AR1351" s="36"/>
      <c r="AS1351" s="36"/>
      <c r="AT1351" s="36"/>
      <c r="AU1351" s="36"/>
      <c r="AV1351" s="36"/>
      <c r="AW1351" s="36"/>
      <c r="AX1351" s="36"/>
      <c r="AY1351" s="36"/>
      <c r="AZ1351" s="40"/>
      <c r="BA1351" s="40"/>
      <c r="BB1351" s="40"/>
      <c r="BC1351" s="40"/>
      <c r="BD1351" s="40"/>
      <c r="BE1351" s="40"/>
      <c r="BF1351" s="36"/>
      <c r="BG1351" s="36"/>
      <c r="BH1351" s="36"/>
      <c r="BJ1351" s="41"/>
      <c r="BK1351" s="41"/>
      <c r="BL1351" s="35"/>
      <c r="BM1351" s="35"/>
      <c r="BN1351" s="35"/>
      <c r="BO1351" s="35"/>
      <c r="BP1351" s="35"/>
      <c r="BQ1351" s="35"/>
      <c r="BR1351" s="35"/>
      <c r="BS1351" s="34"/>
      <c r="BT1351" s="35"/>
      <c r="BU1351" s="35"/>
      <c r="BV1351" s="35"/>
      <c r="BW1351" s="35"/>
      <c r="BX1351" s="37"/>
      <c r="BY1351" s="40"/>
      <c r="CA1351" s="38"/>
      <c r="CB1351" s="38"/>
      <c r="CC1351" s="36"/>
      <c r="CD1351" s="36"/>
      <c r="CE1351" s="35"/>
      <c r="CF1351" s="36"/>
      <c r="CG1351" s="42"/>
      <c r="CH1351" s="35"/>
      <c r="CI1351" s="42"/>
      <c r="CJ1351" s="42"/>
      <c r="CK1351" s="43"/>
      <c r="CM1351" s="39"/>
      <c r="CN1351" s="35"/>
      <c r="CO1351" s="42"/>
    </row>
    <row r="1352" spans="1:93" ht="11.25" customHeight="1">
      <c r="A1352" s="33"/>
      <c r="B1352" s="34"/>
      <c r="F1352" s="34"/>
      <c r="H1352" s="34"/>
      <c r="I1352" s="34"/>
      <c r="J1352" s="35"/>
      <c r="K1352" s="35"/>
      <c r="L1352" s="34"/>
      <c r="M1352" s="34"/>
      <c r="N1352" s="35"/>
      <c r="O1352" s="35"/>
      <c r="P1352" s="35"/>
      <c r="Q1352" s="34"/>
      <c r="R1352" s="34"/>
      <c r="U1352" s="36"/>
      <c r="V1352" s="38"/>
      <c r="W1352" s="36"/>
      <c r="X1352" s="35"/>
      <c r="Y1352" s="34"/>
      <c r="Z1352" s="35"/>
      <c r="AA1352" s="34"/>
      <c r="AB1352" s="34"/>
      <c r="AC1352" s="34"/>
      <c r="AD1352" s="34"/>
      <c r="AE1352" s="39"/>
      <c r="AF1352" s="39"/>
      <c r="AG1352" s="39"/>
      <c r="AH1352" s="35"/>
      <c r="AI1352" s="35"/>
      <c r="AJ1352" s="35"/>
      <c r="AK1352" s="35"/>
      <c r="AL1352" s="35"/>
      <c r="AM1352" s="35"/>
      <c r="AN1352" s="38"/>
      <c r="AO1352" s="38"/>
      <c r="AP1352" s="38"/>
      <c r="AQ1352" s="36"/>
      <c r="AR1352" s="36"/>
      <c r="AS1352" s="36"/>
      <c r="AT1352" s="36"/>
      <c r="AU1352" s="36"/>
      <c r="AV1352" s="36"/>
      <c r="AW1352" s="36"/>
      <c r="AX1352" s="36"/>
      <c r="AY1352" s="36"/>
      <c r="AZ1352" s="40"/>
      <c r="BA1352" s="40"/>
      <c r="BB1352" s="40"/>
      <c r="BC1352" s="40"/>
      <c r="BD1352" s="40"/>
      <c r="BE1352" s="40"/>
      <c r="BF1352" s="36"/>
      <c r="BG1352" s="36"/>
      <c r="BH1352" s="36"/>
      <c r="BJ1352" s="41"/>
      <c r="BK1352" s="41"/>
      <c r="BL1352" s="35"/>
      <c r="BM1352" s="35"/>
      <c r="BN1352" s="35"/>
      <c r="BO1352" s="35"/>
      <c r="BP1352" s="35"/>
      <c r="BQ1352" s="35"/>
      <c r="BR1352" s="35"/>
      <c r="BS1352" s="34"/>
      <c r="BT1352" s="35"/>
      <c r="BU1352" s="35"/>
      <c r="BV1352" s="35"/>
      <c r="BW1352" s="35"/>
      <c r="BX1352" s="37"/>
      <c r="BY1352" s="40"/>
      <c r="CA1352" s="38"/>
      <c r="CB1352" s="38"/>
      <c r="CC1352" s="36"/>
      <c r="CD1352" s="36"/>
      <c r="CE1352" s="35"/>
      <c r="CF1352" s="36"/>
      <c r="CG1352" s="42"/>
      <c r="CH1352" s="35"/>
      <c r="CI1352" s="42"/>
      <c r="CJ1352" s="42"/>
      <c r="CK1352" s="43"/>
      <c r="CM1352" s="39"/>
      <c r="CN1352" s="35"/>
      <c r="CO1352" s="42"/>
    </row>
    <row r="1353" spans="1:93" ht="11.25" customHeight="1">
      <c r="A1353" s="33"/>
      <c r="B1353" s="34"/>
      <c r="F1353" s="34"/>
      <c r="H1353" s="34"/>
      <c r="I1353" s="34"/>
      <c r="J1353" s="35"/>
      <c r="K1353" s="35"/>
      <c r="L1353" s="34"/>
      <c r="M1353" s="34"/>
      <c r="N1353" s="35"/>
      <c r="O1353" s="35"/>
      <c r="P1353" s="35"/>
      <c r="Q1353" s="34"/>
      <c r="R1353" s="34"/>
      <c r="U1353" s="36"/>
      <c r="V1353" s="38"/>
      <c r="W1353" s="36"/>
      <c r="X1353" s="35"/>
      <c r="Y1353" s="34"/>
      <c r="Z1353" s="35"/>
      <c r="AA1353" s="34"/>
      <c r="AB1353" s="34"/>
      <c r="AC1353" s="34"/>
      <c r="AD1353" s="34"/>
      <c r="AE1353" s="39"/>
      <c r="AF1353" s="39"/>
      <c r="AG1353" s="39"/>
      <c r="AH1353" s="35"/>
      <c r="AI1353" s="35"/>
      <c r="AJ1353" s="35"/>
      <c r="AK1353" s="35"/>
      <c r="AL1353" s="35"/>
      <c r="AM1353" s="35"/>
      <c r="AN1353" s="38"/>
      <c r="AO1353" s="38"/>
      <c r="AP1353" s="38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40"/>
      <c r="BA1353" s="40"/>
      <c r="BB1353" s="40"/>
      <c r="BC1353" s="40"/>
      <c r="BD1353" s="40"/>
      <c r="BE1353" s="40"/>
      <c r="BF1353" s="36"/>
      <c r="BG1353" s="36"/>
      <c r="BH1353" s="36"/>
      <c r="BJ1353" s="41"/>
      <c r="BK1353" s="41"/>
      <c r="BL1353" s="35"/>
      <c r="BM1353" s="35"/>
      <c r="BN1353" s="35"/>
      <c r="BO1353" s="35"/>
      <c r="BP1353" s="35"/>
      <c r="BQ1353" s="35"/>
      <c r="BR1353" s="35"/>
      <c r="BS1353" s="34"/>
      <c r="BT1353" s="35"/>
      <c r="BU1353" s="35"/>
      <c r="BV1353" s="35"/>
      <c r="BW1353" s="35"/>
      <c r="BX1353" s="37"/>
      <c r="BY1353" s="40"/>
      <c r="CA1353" s="38"/>
      <c r="CB1353" s="38"/>
      <c r="CC1353" s="36"/>
      <c r="CD1353" s="36"/>
      <c r="CE1353" s="35"/>
      <c r="CF1353" s="36"/>
      <c r="CG1353" s="42"/>
      <c r="CH1353" s="35"/>
      <c r="CI1353" s="42"/>
      <c r="CJ1353" s="42"/>
      <c r="CK1353" s="43"/>
      <c r="CM1353" s="39"/>
      <c r="CN1353" s="35"/>
      <c r="CO1353" s="42"/>
    </row>
    <row r="1354" spans="1:93" ht="11.25" customHeight="1">
      <c r="A1354" s="33"/>
      <c r="B1354" s="34"/>
      <c r="F1354" s="34"/>
      <c r="H1354" s="34"/>
      <c r="I1354" s="34"/>
      <c r="J1354" s="35"/>
      <c r="K1354" s="35"/>
      <c r="L1354" s="34"/>
      <c r="M1354" s="34"/>
      <c r="N1354" s="35"/>
      <c r="O1354" s="35"/>
      <c r="P1354" s="35"/>
      <c r="Q1354" s="34"/>
      <c r="R1354" s="34"/>
      <c r="U1354" s="36"/>
      <c r="V1354" s="38"/>
      <c r="W1354" s="36"/>
      <c r="X1354" s="35"/>
      <c r="Y1354" s="34"/>
      <c r="Z1354" s="35"/>
      <c r="AA1354" s="34"/>
      <c r="AB1354" s="34"/>
      <c r="AC1354" s="34"/>
      <c r="AD1354" s="34"/>
      <c r="AE1354" s="39"/>
      <c r="AF1354" s="39"/>
      <c r="AG1354" s="39"/>
      <c r="AH1354" s="35"/>
      <c r="AI1354" s="35"/>
      <c r="AJ1354" s="35"/>
      <c r="AK1354" s="35"/>
      <c r="AL1354" s="35"/>
      <c r="AM1354" s="35"/>
      <c r="AN1354" s="38"/>
      <c r="AO1354" s="38"/>
      <c r="AP1354" s="38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40"/>
      <c r="BA1354" s="40"/>
      <c r="BB1354" s="40"/>
      <c r="BC1354" s="40"/>
      <c r="BD1354" s="40"/>
      <c r="BE1354" s="40"/>
      <c r="BF1354" s="36"/>
      <c r="BG1354" s="36"/>
      <c r="BH1354" s="36"/>
      <c r="BJ1354" s="41"/>
      <c r="BK1354" s="41"/>
      <c r="BL1354" s="35"/>
      <c r="BM1354" s="35"/>
      <c r="BN1354" s="35"/>
      <c r="BO1354" s="35"/>
      <c r="BP1354" s="35"/>
      <c r="BQ1354" s="35"/>
      <c r="BR1354" s="35"/>
      <c r="BS1354" s="34"/>
      <c r="BT1354" s="35"/>
      <c r="BU1354" s="35"/>
      <c r="BV1354" s="35"/>
      <c r="BW1354" s="35"/>
      <c r="BX1354" s="37"/>
      <c r="BY1354" s="40"/>
      <c r="CA1354" s="38"/>
      <c r="CB1354" s="38"/>
      <c r="CC1354" s="36"/>
      <c r="CD1354" s="36"/>
      <c r="CE1354" s="35"/>
      <c r="CF1354" s="36"/>
      <c r="CG1354" s="42"/>
      <c r="CH1354" s="35"/>
      <c r="CI1354" s="42"/>
      <c r="CJ1354" s="42"/>
      <c r="CK1354" s="43"/>
      <c r="CM1354" s="39"/>
      <c r="CN1354" s="35"/>
      <c r="CO1354" s="42"/>
    </row>
    <row r="1355" spans="1:93" ht="11.25" customHeight="1">
      <c r="A1355" s="33"/>
      <c r="B1355" s="34"/>
      <c r="F1355" s="34"/>
      <c r="H1355" s="34"/>
      <c r="I1355" s="34"/>
      <c r="J1355" s="35"/>
      <c r="K1355" s="35"/>
      <c r="L1355" s="34"/>
      <c r="M1355" s="34"/>
      <c r="N1355" s="35"/>
      <c r="O1355" s="35"/>
      <c r="P1355" s="35"/>
      <c r="Q1355" s="34"/>
      <c r="R1355" s="34"/>
      <c r="U1355" s="36"/>
      <c r="V1355" s="38"/>
      <c r="W1355" s="36"/>
      <c r="X1355" s="35"/>
      <c r="Y1355" s="34"/>
      <c r="Z1355" s="35"/>
      <c r="AA1355" s="34"/>
      <c r="AB1355" s="34"/>
      <c r="AC1355" s="34"/>
      <c r="AD1355" s="34"/>
      <c r="AE1355" s="39"/>
      <c r="AF1355" s="39"/>
      <c r="AG1355" s="39"/>
      <c r="AH1355" s="35"/>
      <c r="AI1355" s="35"/>
      <c r="AJ1355" s="35"/>
      <c r="AK1355" s="35"/>
      <c r="AL1355" s="35"/>
      <c r="AM1355" s="35"/>
      <c r="AN1355" s="38"/>
      <c r="AO1355" s="38"/>
      <c r="AP1355" s="38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40"/>
      <c r="BA1355" s="40"/>
      <c r="BB1355" s="40"/>
      <c r="BC1355" s="40"/>
      <c r="BD1355" s="40"/>
      <c r="BE1355" s="40"/>
      <c r="BF1355" s="36"/>
      <c r="BG1355" s="36"/>
      <c r="BH1355" s="36"/>
      <c r="BJ1355" s="41"/>
      <c r="BK1355" s="41"/>
      <c r="BL1355" s="35"/>
      <c r="BM1355" s="35"/>
      <c r="BN1355" s="35"/>
      <c r="BO1355" s="35"/>
      <c r="BP1355" s="35"/>
      <c r="BQ1355" s="35"/>
      <c r="BR1355" s="35"/>
      <c r="BS1355" s="34"/>
      <c r="BT1355" s="35"/>
      <c r="BU1355" s="35"/>
      <c r="BV1355" s="35"/>
      <c r="BW1355" s="35"/>
      <c r="BX1355" s="37"/>
      <c r="BY1355" s="40"/>
      <c r="CA1355" s="38"/>
      <c r="CB1355" s="38"/>
      <c r="CC1355" s="36"/>
      <c r="CD1355" s="36"/>
      <c r="CE1355" s="35"/>
      <c r="CF1355" s="36"/>
      <c r="CG1355" s="42"/>
      <c r="CH1355" s="35"/>
      <c r="CI1355" s="42"/>
      <c r="CJ1355" s="42"/>
      <c r="CK1355" s="43"/>
      <c r="CM1355" s="39"/>
      <c r="CN1355" s="35"/>
      <c r="CO1355" s="42"/>
    </row>
    <row r="1356" spans="1:93" ht="11.25" customHeight="1">
      <c r="A1356" s="33"/>
      <c r="B1356" s="34"/>
      <c r="F1356" s="34"/>
      <c r="H1356" s="34"/>
      <c r="I1356" s="34"/>
      <c r="J1356" s="35"/>
      <c r="K1356" s="35"/>
      <c r="L1356" s="34"/>
      <c r="M1356" s="34"/>
      <c r="N1356" s="35"/>
      <c r="O1356" s="35"/>
      <c r="P1356" s="35"/>
      <c r="Q1356" s="34"/>
      <c r="R1356" s="34"/>
      <c r="U1356" s="36"/>
      <c r="V1356" s="38"/>
      <c r="W1356" s="36"/>
      <c r="X1356" s="35"/>
      <c r="Y1356" s="34"/>
      <c r="Z1356" s="35"/>
      <c r="AA1356" s="34"/>
      <c r="AB1356" s="34"/>
      <c r="AC1356" s="34"/>
      <c r="AD1356" s="34"/>
      <c r="AE1356" s="39"/>
      <c r="AF1356" s="39"/>
      <c r="AG1356" s="39"/>
      <c r="AH1356" s="35"/>
      <c r="AI1356" s="35"/>
      <c r="AJ1356" s="35"/>
      <c r="AK1356" s="35"/>
      <c r="AL1356" s="35"/>
      <c r="AM1356" s="35"/>
      <c r="AN1356" s="38"/>
      <c r="AO1356" s="38"/>
      <c r="AP1356" s="38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40"/>
      <c r="BA1356" s="40"/>
      <c r="BB1356" s="40"/>
      <c r="BC1356" s="40"/>
      <c r="BD1356" s="40"/>
      <c r="BE1356" s="40"/>
      <c r="BF1356" s="36"/>
      <c r="BG1356" s="36"/>
      <c r="BH1356" s="36"/>
      <c r="BJ1356" s="41"/>
      <c r="BK1356" s="41"/>
      <c r="BL1356" s="35"/>
      <c r="BM1356" s="35"/>
      <c r="BN1356" s="35"/>
      <c r="BO1356" s="35"/>
      <c r="BP1356" s="35"/>
      <c r="BQ1356" s="35"/>
      <c r="BR1356" s="35"/>
      <c r="BS1356" s="34"/>
      <c r="BT1356" s="35"/>
      <c r="BU1356" s="35"/>
      <c r="BV1356" s="35"/>
      <c r="BW1356" s="35"/>
      <c r="BX1356" s="37"/>
      <c r="BY1356" s="40"/>
      <c r="CA1356" s="38"/>
      <c r="CB1356" s="38"/>
      <c r="CC1356" s="36"/>
      <c r="CD1356" s="36"/>
      <c r="CE1356" s="35"/>
      <c r="CF1356" s="36"/>
      <c r="CG1356" s="42"/>
      <c r="CH1356" s="35"/>
      <c r="CI1356" s="42"/>
      <c r="CJ1356" s="42"/>
      <c r="CK1356" s="43"/>
      <c r="CM1356" s="39"/>
      <c r="CN1356" s="35"/>
      <c r="CO1356" s="42"/>
    </row>
    <row r="1357" spans="1:93" ht="11.25" customHeight="1">
      <c r="A1357" s="33"/>
      <c r="B1357" s="34"/>
      <c r="F1357" s="34"/>
      <c r="H1357" s="34"/>
      <c r="I1357" s="34"/>
      <c r="J1357" s="35"/>
      <c r="K1357" s="35"/>
      <c r="L1357" s="34"/>
      <c r="M1357" s="34"/>
      <c r="N1357" s="35"/>
      <c r="O1357" s="35"/>
      <c r="P1357" s="35"/>
      <c r="Q1357" s="34"/>
      <c r="R1357" s="34"/>
      <c r="U1357" s="36"/>
      <c r="V1357" s="38"/>
      <c r="W1357" s="36"/>
      <c r="X1357" s="35"/>
      <c r="Y1357" s="34"/>
      <c r="Z1357" s="35"/>
      <c r="AA1357" s="34"/>
      <c r="AB1357" s="34"/>
      <c r="AC1357" s="34"/>
      <c r="AD1357" s="34"/>
      <c r="AE1357" s="39"/>
      <c r="AF1357" s="39"/>
      <c r="AG1357" s="39"/>
      <c r="AH1357" s="35"/>
      <c r="AI1357" s="35"/>
      <c r="AJ1357" s="35"/>
      <c r="AK1357" s="35"/>
      <c r="AL1357" s="35"/>
      <c r="AM1357" s="35"/>
      <c r="AN1357" s="38"/>
      <c r="AO1357" s="38"/>
      <c r="AP1357" s="38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40"/>
      <c r="BA1357" s="40"/>
      <c r="BB1357" s="40"/>
      <c r="BC1357" s="40"/>
      <c r="BD1357" s="40"/>
      <c r="BE1357" s="40"/>
      <c r="BF1357" s="36"/>
      <c r="BG1357" s="36"/>
      <c r="BH1357" s="36"/>
      <c r="BJ1357" s="41"/>
      <c r="BK1357" s="41"/>
      <c r="BL1357" s="35"/>
      <c r="BM1357" s="35"/>
      <c r="BN1357" s="35"/>
      <c r="BO1357" s="35"/>
      <c r="BP1357" s="35"/>
      <c r="BQ1357" s="35"/>
      <c r="BR1357" s="35"/>
      <c r="BS1357" s="34"/>
      <c r="BT1357" s="35"/>
      <c r="BU1357" s="35"/>
      <c r="BV1357" s="35"/>
      <c r="BW1357" s="35"/>
      <c r="BX1357" s="37"/>
      <c r="BY1357" s="40"/>
      <c r="CA1357" s="38"/>
      <c r="CB1357" s="38"/>
      <c r="CC1357" s="36"/>
      <c r="CD1357" s="36"/>
      <c r="CE1357" s="35"/>
      <c r="CF1357" s="36"/>
      <c r="CG1357" s="42"/>
      <c r="CH1357" s="35"/>
      <c r="CI1357" s="42"/>
      <c r="CJ1357" s="42"/>
      <c r="CK1357" s="43"/>
      <c r="CM1357" s="39"/>
      <c r="CN1357" s="35"/>
      <c r="CO1357" s="42"/>
    </row>
    <row r="1358" spans="1:93" ht="11.25" customHeight="1">
      <c r="A1358" s="33"/>
      <c r="B1358" s="34"/>
      <c r="F1358" s="34"/>
      <c r="H1358" s="34"/>
      <c r="I1358" s="34"/>
      <c r="J1358" s="35"/>
      <c r="K1358" s="35"/>
      <c r="L1358" s="34"/>
      <c r="M1358" s="34"/>
      <c r="N1358" s="35"/>
      <c r="O1358" s="35"/>
      <c r="P1358" s="35"/>
      <c r="Q1358" s="34"/>
      <c r="R1358" s="34"/>
      <c r="U1358" s="36"/>
      <c r="V1358" s="38"/>
      <c r="W1358" s="36"/>
      <c r="X1358" s="35"/>
      <c r="Y1358" s="34"/>
      <c r="Z1358" s="35"/>
      <c r="AA1358" s="34"/>
      <c r="AB1358" s="34"/>
      <c r="AC1358" s="34"/>
      <c r="AD1358" s="34"/>
      <c r="AE1358" s="39"/>
      <c r="AF1358" s="39"/>
      <c r="AG1358" s="39"/>
      <c r="AH1358" s="35"/>
      <c r="AI1358" s="35"/>
      <c r="AJ1358" s="35"/>
      <c r="AK1358" s="35"/>
      <c r="AL1358" s="35"/>
      <c r="AM1358" s="35"/>
      <c r="AN1358" s="38"/>
      <c r="AO1358" s="38"/>
      <c r="AP1358" s="38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40"/>
      <c r="BA1358" s="40"/>
      <c r="BB1358" s="40"/>
      <c r="BC1358" s="40"/>
      <c r="BD1358" s="40"/>
      <c r="BE1358" s="40"/>
      <c r="BF1358" s="36"/>
      <c r="BG1358" s="36"/>
      <c r="BH1358" s="36"/>
      <c r="BJ1358" s="41"/>
      <c r="BK1358" s="41"/>
      <c r="BL1358" s="35"/>
      <c r="BM1358" s="35"/>
      <c r="BN1358" s="35"/>
      <c r="BO1358" s="35"/>
      <c r="BP1358" s="35"/>
      <c r="BQ1358" s="35"/>
      <c r="BR1358" s="35"/>
      <c r="BS1358" s="34"/>
      <c r="BT1358" s="35"/>
      <c r="BU1358" s="35"/>
      <c r="BV1358" s="35"/>
      <c r="BW1358" s="35"/>
      <c r="BX1358" s="37"/>
      <c r="BY1358" s="40"/>
      <c r="CA1358" s="38"/>
      <c r="CB1358" s="38"/>
      <c r="CC1358" s="36"/>
      <c r="CD1358" s="36"/>
      <c r="CE1358" s="35"/>
      <c r="CF1358" s="36"/>
      <c r="CG1358" s="42"/>
      <c r="CH1358" s="35"/>
      <c r="CI1358" s="42"/>
      <c r="CJ1358" s="42"/>
      <c r="CK1358" s="43"/>
      <c r="CM1358" s="39"/>
      <c r="CN1358" s="35"/>
      <c r="CO1358" s="42"/>
    </row>
    <row r="1359" spans="1:93" ht="11.25" customHeight="1">
      <c r="A1359" s="33"/>
      <c r="B1359" s="34"/>
      <c r="F1359" s="34"/>
      <c r="H1359" s="34"/>
      <c r="I1359" s="34"/>
      <c r="J1359" s="35"/>
      <c r="K1359" s="35"/>
      <c r="L1359" s="34"/>
      <c r="M1359" s="34"/>
      <c r="N1359" s="35"/>
      <c r="O1359" s="35"/>
      <c r="P1359" s="35"/>
      <c r="Q1359" s="34"/>
      <c r="R1359" s="34"/>
      <c r="U1359" s="36"/>
      <c r="V1359" s="38"/>
      <c r="W1359" s="36"/>
      <c r="X1359" s="35"/>
      <c r="Y1359" s="34"/>
      <c r="Z1359" s="35"/>
      <c r="AA1359" s="34"/>
      <c r="AB1359" s="34"/>
      <c r="AC1359" s="34"/>
      <c r="AD1359" s="34"/>
      <c r="AE1359" s="39"/>
      <c r="AF1359" s="39"/>
      <c r="AG1359" s="39"/>
      <c r="AH1359" s="35"/>
      <c r="AI1359" s="35"/>
      <c r="AJ1359" s="35"/>
      <c r="AK1359" s="35"/>
      <c r="AL1359" s="35"/>
      <c r="AM1359" s="35"/>
      <c r="AN1359" s="38"/>
      <c r="AO1359" s="38"/>
      <c r="AP1359" s="38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40"/>
      <c r="BA1359" s="40"/>
      <c r="BB1359" s="40"/>
      <c r="BC1359" s="40"/>
      <c r="BD1359" s="40"/>
      <c r="BE1359" s="40"/>
      <c r="BF1359" s="36"/>
      <c r="BG1359" s="36"/>
      <c r="BH1359" s="36"/>
      <c r="BJ1359" s="41"/>
      <c r="BK1359" s="41"/>
      <c r="BL1359" s="35"/>
      <c r="BM1359" s="35"/>
      <c r="BN1359" s="35"/>
      <c r="BO1359" s="35"/>
      <c r="BP1359" s="35"/>
      <c r="BQ1359" s="35"/>
      <c r="BR1359" s="35"/>
      <c r="BS1359" s="34"/>
      <c r="BT1359" s="35"/>
      <c r="BU1359" s="35"/>
      <c r="BV1359" s="35"/>
      <c r="BW1359" s="35"/>
      <c r="BX1359" s="37"/>
      <c r="BY1359" s="40"/>
      <c r="CA1359" s="38"/>
      <c r="CB1359" s="38"/>
      <c r="CC1359" s="36"/>
      <c r="CD1359" s="36"/>
      <c r="CE1359" s="35"/>
      <c r="CF1359" s="36"/>
      <c r="CG1359" s="42"/>
      <c r="CH1359" s="35"/>
      <c r="CI1359" s="42"/>
      <c r="CJ1359" s="42"/>
      <c r="CK1359" s="43"/>
      <c r="CM1359" s="39"/>
      <c r="CN1359" s="35"/>
      <c r="CO1359" s="42"/>
    </row>
    <row r="1360" spans="1:93" ht="11.25" customHeight="1">
      <c r="A1360" s="33"/>
      <c r="B1360" s="34"/>
      <c r="F1360" s="34"/>
      <c r="H1360" s="34"/>
      <c r="I1360" s="34"/>
      <c r="J1360" s="35"/>
      <c r="K1360" s="35"/>
      <c r="L1360" s="34"/>
      <c r="M1360" s="34"/>
      <c r="N1360" s="35"/>
      <c r="O1360" s="35"/>
      <c r="P1360" s="35"/>
      <c r="Q1360" s="34"/>
      <c r="R1360" s="34"/>
      <c r="U1360" s="36"/>
      <c r="V1360" s="38"/>
      <c r="W1360" s="36"/>
      <c r="X1360" s="35"/>
      <c r="Y1360" s="34"/>
      <c r="Z1360" s="35"/>
      <c r="AA1360" s="34"/>
      <c r="AB1360" s="34"/>
      <c r="AC1360" s="34"/>
      <c r="AD1360" s="34"/>
      <c r="AE1360" s="39"/>
      <c r="AF1360" s="39"/>
      <c r="AG1360" s="39"/>
      <c r="AH1360" s="35"/>
      <c r="AI1360" s="35"/>
      <c r="AJ1360" s="35"/>
      <c r="AK1360" s="35"/>
      <c r="AL1360" s="35"/>
      <c r="AM1360" s="35"/>
      <c r="AN1360" s="38"/>
      <c r="AO1360" s="38"/>
      <c r="AP1360" s="38"/>
      <c r="AQ1360" s="36"/>
      <c r="AR1360" s="36"/>
      <c r="AS1360" s="36"/>
      <c r="AT1360" s="36"/>
      <c r="AU1360" s="36"/>
      <c r="AV1360" s="36"/>
      <c r="AW1360" s="36"/>
      <c r="AX1360" s="36"/>
      <c r="AY1360" s="36"/>
      <c r="AZ1360" s="40"/>
      <c r="BA1360" s="40"/>
      <c r="BB1360" s="40"/>
      <c r="BC1360" s="40"/>
      <c r="BD1360" s="40"/>
      <c r="BE1360" s="40"/>
      <c r="BF1360" s="36"/>
      <c r="BG1360" s="36"/>
      <c r="BH1360" s="36"/>
      <c r="BJ1360" s="41"/>
      <c r="BK1360" s="41"/>
      <c r="BL1360" s="35"/>
      <c r="BM1360" s="35"/>
      <c r="BN1360" s="35"/>
      <c r="BO1360" s="35"/>
      <c r="BP1360" s="35"/>
      <c r="BQ1360" s="35"/>
      <c r="BR1360" s="35"/>
      <c r="BS1360" s="34"/>
      <c r="BT1360" s="35"/>
      <c r="BU1360" s="35"/>
      <c r="BV1360" s="35"/>
      <c r="BW1360" s="35"/>
      <c r="BX1360" s="37"/>
      <c r="BY1360" s="40"/>
      <c r="CA1360" s="38"/>
      <c r="CB1360" s="38"/>
      <c r="CC1360" s="36"/>
      <c r="CD1360" s="36"/>
      <c r="CE1360" s="35"/>
      <c r="CF1360" s="36"/>
      <c r="CG1360" s="42"/>
      <c r="CH1360" s="35"/>
      <c r="CI1360" s="42"/>
      <c r="CJ1360" s="42"/>
      <c r="CK1360" s="43"/>
      <c r="CM1360" s="39"/>
      <c r="CN1360" s="35"/>
      <c r="CO1360" s="42"/>
    </row>
    <row r="1361" spans="1:93" ht="11.25" customHeight="1">
      <c r="A1361" s="33"/>
      <c r="B1361" s="34"/>
      <c r="F1361" s="34"/>
      <c r="H1361" s="34"/>
      <c r="I1361" s="34"/>
      <c r="J1361" s="35"/>
      <c r="K1361" s="35"/>
      <c r="L1361" s="34"/>
      <c r="M1361" s="34"/>
      <c r="N1361" s="35"/>
      <c r="O1361" s="35"/>
      <c r="P1361" s="35"/>
      <c r="Q1361" s="34"/>
      <c r="R1361" s="34"/>
      <c r="U1361" s="36"/>
      <c r="V1361" s="38"/>
      <c r="W1361" s="36"/>
      <c r="X1361" s="35"/>
      <c r="Y1361" s="34"/>
      <c r="Z1361" s="35"/>
      <c r="AA1361" s="34"/>
      <c r="AB1361" s="34"/>
      <c r="AC1361" s="34"/>
      <c r="AD1361" s="34"/>
      <c r="AE1361" s="39"/>
      <c r="AF1361" s="39"/>
      <c r="AG1361" s="39"/>
      <c r="AH1361" s="35"/>
      <c r="AI1361" s="35"/>
      <c r="AJ1361" s="35"/>
      <c r="AK1361" s="35"/>
      <c r="AL1361" s="35"/>
      <c r="AM1361" s="35"/>
      <c r="AN1361" s="38"/>
      <c r="AO1361" s="38"/>
      <c r="AP1361" s="38"/>
      <c r="AQ1361" s="36"/>
      <c r="AR1361" s="36"/>
      <c r="AS1361" s="36"/>
      <c r="AT1361" s="36"/>
      <c r="AU1361" s="36"/>
      <c r="AV1361" s="36"/>
      <c r="AW1361" s="36"/>
      <c r="AX1361" s="36"/>
      <c r="AY1361" s="36"/>
      <c r="AZ1361" s="40"/>
      <c r="BA1361" s="40"/>
      <c r="BB1361" s="40"/>
      <c r="BC1361" s="40"/>
      <c r="BD1361" s="40"/>
      <c r="BE1361" s="40"/>
      <c r="BF1361" s="36"/>
      <c r="BG1361" s="36"/>
      <c r="BH1361" s="36"/>
      <c r="BJ1361" s="41"/>
      <c r="BK1361" s="41"/>
      <c r="BL1361" s="35"/>
      <c r="BM1361" s="35"/>
      <c r="BN1361" s="35"/>
      <c r="BO1361" s="35"/>
      <c r="BP1361" s="35"/>
      <c r="BQ1361" s="35"/>
      <c r="BR1361" s="35"/>
      <c r="BS1361" s="34"/>
      <c r="BT1361" s="35"/>
      <c r="BU1361" s="35"/>
      <c r="BV1361" s="35"/>
      <c r="BW1361" s="35"/>
      <c r="BX1361" s="37"/>
      <c r="BY1361" s="40"/>
      <c r="CA1361" s="38"/>
      <c r="CB1361" s="38"/>
      <c r="CC1361" s="36"/>
      <c r="CD1361" s="36"/>
      <c r="CE1361" s="35"/>
      <c r="CF1361" s="36"/>
      <c r="CG1361" s="42"/>
      <c r="CH1361" s="35"/>
      <c r="CI1361" s="42"/>
      <c r="CJ1361" s="42"/>
      <c r="CK1361" s="43"/>
      <c r="CM1361" s="39"/>
      <c r="CN1361" s="35"/>
      <c r="CO1361" s="42"/>
    </row>
    <row r="1362" spans="1:93" ht="11.25" customHeight="1">
      <c r="A1362" s="33"/>
      <c r="B1362" s="34"/>
      <c r="F1362" s="34"/>
      <c r="H1362" s="34"/>
      <c r="I1362" s="34"/>
      <c r="J1362" s="35"/>
      <c r="K1362" s="35"/>
      <c r="L1362" s="34"/>
      <c r="M1362" s="34"/>
      <c r="N1362" s="35"/>
      <c r="O1362" s="35"/>
      <c r="P1362" s="35"/>
      <c r="Q1362" s="34"/>
      <c r="R1362" s="34"/>
      <c r="U1362" s="36"/>
      <c r="V1362" s="38"/>
      <c r="W1362" s="36"/>
      <c r="X1362" s="35"/>
      <c r="Y1362" s="34"/>
      <c r="Z1362" s="35"/>
      <c r="AA1362" s="34"/>
      <c r="AB1362" s="34"/>
      <c r="AC1362" s="34"/>
      <c r="AD1362" s="34"/>
      <c r="AE1362" s="39"/>
      <c r="AF1362" s="39"/>
      <c r="AG1362" s="39"/>
      <c r="AH1362" s="35"/>
      <c r="AI1362" s="35"/>
      <c r="AJ1362" s="35"/>
      <c r="AK1362" s="35"/>
      <c r="AL1362" s="35"/>
      <c r="AM1362" s="35"/>
      <c r="AN1362" s="38"/>
      <c r="AO1362" s="38"/>
      <c r="AP1362" s="38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40"/>
      <c r="BA1362" s="40"/>
      <c r="BB1362" s="40"/>
      <c r="BC1362" s="40"/>
      <c r="BD1362" s="40"/>
      <c r="BE1362" s="40"/>
      <c r="BF1362" s="36"/>
      <c r="BG1362" s="36"/>
      <c r="BH1362" s="36"/>
      <c r="BJ1362" s="41"/>
      <c r="BK1362" s="41"/>
      <c r="BL1362" s="35"/>
      <c r="BM1362" s="35"/>
      <c r="BN1362" s="35"/>
      <c r="BO1362" s="35"/>
      <c r="BP1362" s="35"/>
      <c r="BQ1362" s="35"/>
      <c r="BR1362" s="35"/>
      <c r="BS1362" s="34"/>
      <c r="BT1362" s="35"/>
      <c r="BU1362" s="35"/>
      <c r="BV1362" s="35"/>
      <c r="BW1362" s="35"/>
      <c r="BX1362" s="37"/>
      <c r="BY1362" s="40"/>
      <c r="CA1362" s="38"/>
      <c r="CB1362" s="38"/>
      <c r="CC1362" s="36"/>
      <c r="CD1362" s="36"/>
      <c r="CE1362" s="35"/>
      <c r="CF1362" s="36"/>
      <c r="CG1362" s="42"/>
      <c r="CH1362" s="35"/>
      <c r="CI1362" s="42"/>
      <c r="CJ1362" s="42"/>
      <c r="CK1362" s="43"/>
      <c r="CM1362" s="39"/>
      <c r="CN1362" s="35"/>
      <c r="CO1362" s="42"/>
    </row>
    <row r="1363" spans="1:93" ht="11.25" customHeight="1">
      <c r="A1363" s="33"/>
      <c r="B1363" s="34"/>
      <c r="F1363" s="34"/>
      <c r="H1363" s="34"/>
      <c r="I1363" s="34"/>
      <c r="J1363" s="35"/>
      <c r="K1363" s="35"/>
      <c r="L1363" s="34"/>
      <c r="M1363" s="34"/>
      <c r="N1363" s="35"/>
      <c r="O1363" s="35"/>
      <c r="P1363" s="35"/>
      <c r="Q1363" s="34"/>
      <c r="R1363" s="34"/>
      <c r="U1363" s="36"/>
      <c r="V1363" s="38"/>
      <c r="W1363" s="36"/>
      <c r="X1363" s="35"/>
      <c r="Y1363" s="34"/>
      <c r="Z1363" s="35"/>
      <c r="AA1363" s="34"/>
      <c r="AB1363" s="34"/>
      <c r="AC1363" s="34"/>
      <c r="AD1363" s="34"/>
      <c r="AE1363" s="39"/>
      <c r="AF1363" s="39"/>
      <c r="AG1363" s="39"/>
      <c r="AH1363" s="35"/>
      <c r="AI1363" s="35"/>
      <c r="AJ1363" s="35"/>
      <c r="AK1363" s="35"/>
      <c r="AL1363" s="35"/>
      <c r="AM1363" s="35"/>
      <c r="AN1363" s="38"/>
      <c r="AO1363" s="38"/>
      <c r="AP1363" s="38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40"/>
      <c r="BA1363" s="40"/>
      <c r="BB1363" s="40"/>
      <c r="BC1363" s="40"/>
      <c r="BD1363" s="40"/>
      <c r="BE1363" s="40"/>
      <c r="BF1363" s="36"/>
      <c r="BG1363" s="36"/>
      <c r="BH1363" s="36"/>
      <c r="BJ1363" s="41"/>
      <c r="BK1363" s="41"/>
      <c r="BL1363" s="35"/>
      <c r="BM1363" s="35"/>
      <c r="BN1363" s="35"/>
      <c r="BO1363" s="35"/>
      <c r="BP1363" s="35"/>
      <c r="BQ1363" s="35"/>
      <c r="BR1363" s="35"/>
      <c r="BS1363" s="34"/>
      <c r="BT1363" s="35"/>
      <c r="BU1363" s="35"/>
      <c r="BV1363" s="35"/>
      <c r="BW1363" s="35"/>
      <c r="BX1363" s="37"/>
      <c r="BY1363" s="40"/>
      <c r="CA1363" s="38"/>
      <c r="CB1363" s="38"/>
      <c r="CC1363" s="36"/>
      <c r="CD1363" s="36"/>
      <c r="CE1363" s="35"/>
      <c r="CF1363" s="36"/>
      <c r="CG1363" s="42"/>
      <c r="CH1363" s="35"/>
      <c r="CI1363" s="42"/>
      <c r="CJ1363" s="42"/>
      <c r="CK1363" s="43"/>
      <c r="CM1363" s="39"/>
      <c r="CN1363" s="35"/>
      <c r="CO1363" s="42"/>
    </row>
    <row r="1364" spans="1:93" ht="11.25" customHeight="1">
      <c r="A1364" s="33"/>
      <c r="B1364" s="34"/>
      <c r="F1364" s="34"/>
      <c r="H1364" s="34"/>
      <c r="I1364" s="34"/>
      <c r="J1364" s="35"/>
      <c r="K1364" s="35"/>
      <c r="L1364" s="34"/>
      <c r="M1364" s="34"/>
      <c r="N1364" s="35"/>
      <c r="O1364" s="35"/>
      <c r="P1364" s="35"/>
      <c r="Q1364" s="34"/>
      <c r="R1364" s="34"/>
      <c r="U1364" s="36"/>
      <c r="V1364" s="38"/>
      <c r="W1364" s="36"/>
      <c r="X1364" s="35"/>
      <c r="Y1364" s="34"/>
      <c r="Z1364" s="35"/>
      <c r="AA1364" s="34"/>
      <c r="AB1364" s="34"/>
      <c r="AC1364" s="34"/>
      <c r="AD1364" s="34"/>
      <c r="AE1364" s="39"/>
      <c r="AF1364" s="39"/>
      <c r="AG1364" s="39"/>
      <c r="AH1364" s="35"/>
      <c r="AI1364" s="35"/>
      <c r="AJ1364" s="35"/>
      <c r="AK1364" s="35"/>
      <c r="AL1364" s="35"/>
      <c r="AM1364" s="35"/>
      <c r="AN1364" s="38"/>
      <c r="AO1364" s="38"/>
      <c r="AP1364" s="38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40"/>
      <c r="BA1364" s="40"/>
      <c r="BB1364" s="40"/>
      <c r="BC1364" s="40"/>
      <c r="BD1364" s="40"/>
      <c r="BE1364" s="40"/>
      <c r="BF1364" s="36"/>
      <c r="BG1364" s="36"/>
      <c r="BH1364" s="36"/>
      <c r="BJ1364" s="41"/>
      <c r="BK1364" s="41"/>
      <c r="BL1364" s="35"/>
      <c r="BM1364" s="35"/>
      <c r="BN1364" s="35"/>
      <c r="BO1364" s="35"/>
      <c r="BP1364" s="35"/>
      <c r="BQ1364" s="35"/>
      <c r="BR1364" s="35"/>
      <c r="BS1364" s="34"/>
      <c r="BT1364" s="35"/>
      <c r="BU1364" s="35"/>
      <c r="BV1364" s="35"/>
      <c r="BW1364" s="35"/>
      <c r="BX1364" s="37"/>
      <c r="BY1364" s="40"/>
      <c r="CA1364" s="38"/>
      <c r="CB1364" s="38"/>
      <c r="CC1364" s="36"/>
      <c r="CD1364" s="36"/>
      <c r="CE1364" s="35"/>
      <c r="CF1364" s="36"/>
      <c r="CG1364" s="42"/>
      <c r="CH1364" s="35"/>
      <c r="CI1364" s="42"/>
      <c r="CJ1364" s="42"/>
      <c r="CK1364" s="43"/>
      <c r="CM1364" s="39"/>
      <c r="CN1364" s="35"/>
      <c r="CO1364" s="42"/>
    </row>
    <row r="1365" spans="1:93" ht="11.25" customHeight="1">
      <c r="A1365" s="33"/>
      <c r="B1365" s="34"/>
      <c r="F1365" s="34"/>
      <c r="H1365" s="34"/>
      <c r="I1365" s="34"/>
      <c r="J1365" s="35"/>
      <c r="K1365" s="35"/>
      <c r="L1365" s="34"/>
      <c r="M1365" s="34"/>
      <c r="N1365" s="35"/>
      <c r="O1365" s="35"/>
      <c r="P1365" s="35"/>
      <c r="Q1365" s="34"/>
      <c r="R1365" s="34"/>
      <c r="U1365" s="36"/>
      <c r="V1365" s="38"/>
      <c r="W1365" s="36"/>
      <c r="X1365" s="35"/>
      <c r="Y1365" s="34"/>
      <c r="Z1365" s="35"/>
      <c r="AA1365" s="34"/>
      <c r="AB1365" s="34"/>
      <c r="AC1365" s="34"/>
      <c r="AD1365" s="34"/>
      <c r="AE1365" s="39"/>
      <c r="AF1365" s="39"/>
      <c r="AG1365" s="39"/>
      <c r="AH1365" s="35"/>
      <c r="AI1365" s="35"/>
      <c r="AJ1365" s="35"/>
      <c r="AK1365" s="35"/>
      <c r="AL1365" s="35"/>
      <c r="AM1365" s="35"/>
      <c r="AN1365" s="38"/>
      <c r="AO1365" s="38"/>
      <c r="AP1365" s="38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40"/>
      <c r="BA1365" s="40"/>
      <c r="BB1365" s="40"/>
      <c r="BC1365" s="40"/>
      <c r="BD1365" s="40"/>
      <c r="BE1365" s="40"/>
      <c r="BF1365" s="36"/>
      <c r="BG1365" s="36"/>
      <c r="BH1365" s="36"/>
      <c r="BJ1365" s="41"/>
      <c r="BK1365" s="41"/>
      <c r="BL1365" s="35"/>
      <c r="BM1365" s="35"/>
      <c r="BN1365" s="35"/>
      <c r="BO1365" s="35"/>
      <c r="BP1365" s="35"/>
      <c r="BQ1365" s="35"/>
      <c r="BR1365" s="35"/>
      <c r="BS1365" s="34"/>
      <c r="BT1365" s="35"/>
      <c r="BU1365" s="35"/>
      <c r="BV1365" s="35"/>
      <c r="BW1365" s="35"/>
      <c r="BX1365" s="37"/>
      <c r="BY1365" s="40"/>
      <c r="CA1365" s="38"/>
      <c r="CB1365" s="38"/>
      <c r="CC1365" s="36"/>
      <c r="CD1365" s="36"/>
      <c r="CE1365" s="35"/>
      <c r="CF1365" s="36"/>
      <c r="CG1365" s="42"/>
      <c r="CH1365" s="35"/>
      <c r="CI1365" s="42"/>
      <c r="CJ1365" s="42"/>
      <c r="CK1365" s="43"/>
      <c r="CM1365" s="39"/>
      <c r="CN1365" s="35"/>
      <c r="CO1365" s="42"/>
    </row>
    <row r="1366" spans="1:93" ht="11.25" customHeight="1">
      <c r="A1366" s="33"/>
      <c r="B1366" s="34"/>
      <c r="F1366" s="34"/>
      <c r="H1366" s="34"/>
      <c r="I1366" s="34"/>
      <c r="J1366" s="35"/>
      <c r="K1366" s="35"/>
      <c r="L1366" s="34"/>
      <c r="M1366" s="34"/>
      <c r="N1366" s="35"/>
      <c r="O1366" s="35"/>
      <c r="P1366" s="35"/>
      <c r="Q1366" s="34"/>
      <c r="R1366" s="34"/>
      <c r="U1366" s="36"/>
      <c r="V1366" s="38"/>
      <c r="W1366" s="36"/>
      <c r="X1366" s="35"/>
      <c r="Y1366" s="34"/>
      <c r="Z1366" s="35"/>
      <c r="AA1366" s="34"/>
      <c r="AB1366" s="34"/>
      <c r="AC1366" s="34"/>
      <c r="AD1366" s="34"/>
      <c r="AE1366" s="39"/>
      <c r="AF1366" s="39"/>
      <c r="AG1366" s="39"/>
      <c r="AH1366" s="35"/>
      <c r="AI1366" s="35"/>
      <c r="AJ1366" s="35"/>
      <c r="AK1366" s="35"/>
      <c r="AL1366" s="35"/>
      <c r="AM1366" s="35"/>
      <c r="AN1366" s="38"/>
      <c r="AO1366" s="38"/>
      <c r="AP1366" s="38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40"/>
      <c r="BA1366" s="40"/>
      <c r="BB1366" s="40"/>
      <c r="BC1366" s="40"/>
      <c r="BD1366" s="40"/>
      <c r="BE1366" s="40"/>
      <c r="BF1366" s="36"/>
      <c r="BG1366" s="36"/>
      <c r="BH1366" s="36"/>
      <c r="BJ1366" s="41"/>
      <c r="BK1366" s="41"/>
      <c r="BL1366" s="35"/>
      <c r="BM1366" s="35"/>
      <c r="BN1366" s="35"/>
      <c r="BO1366" s="35"/>
      <c r="BP1366" s="35"/>
      <c r="BQ1366" s="35"/>
      <c r="BR1366" s="35"/>
      <c r="BS1366" s="34"/>
      <c r="BT1366" s="35"/>
      <c r="BU1366" s="35"/>
      <c r="BV1366" s="35"/>
      <c r="BW1366" s="35"/>
      <c r="BX1366" s="37"/>
      <c r="BY1366" s="40"/>
      <c r="CA1366" s="38"/>
      <c r="CB1366" s="38"/>
      <c r="CC1366" s="36"/>
      <c r="CD1366" s="36"/>
      <c r="CE1366" s="35"/>
      <c r="CF1366" s="36"/>
      <c r="CG1366" s="42"/>
      <c r="CH1366" s="35"/>
      <c r="CI1366" s="42"/>
      <c r="CJ1366" s="42"/>
      <c r="CK1366" s="43"/>
      <c r="CM1366" s="39"/>
      <c r="CN1366" s="35"/>
      <c r="CO1366" s="42"/>
    </row>
    <row r="1367" spans="1:93" ht="11.25" customHeight="1">
      <c r="A1367" s="33"/>
      <c r="B1367" s="34"/>
      <c r="F1367" s="34"/>
      <c r="H1367" s="34"/>
      <c r="I1367" s="34"/>
      <c r="J1367" s="35"/>
      <c r="K1367" s="35"/>
      <c r="L1367" s="34"/>
      <c r="M1367" s="34"/>
      <c r="N1367" s="35"/>
      <c r="O1367" s="35"/>
      <c r="P1367" s="35"/>
      <c r="Q1367" s="34"/>
      <c r="R1367" s="34"/>
      <c r="U1367" s="36"/>
      <c r="V1367" s="38"/>
      <c r="W1367" s="36"/>
      <c r="X1367" s="35"/>
      <c r="Y1367" s="34"/>
      <c r="Z1367" s="35"/>
      <c r="AA1367" s="34"/>
      <c r="AB1367" s="34"/>
      <c r="AC1367" s="34"/>
      <c r="AD1367" s="34"/>
      <c r="AE1367" s="39"/>
      <c r="AF1367" s="39"/>
      <c r="AG1367" s="39"/>
      <c r="AH1367" s="35"/>
      <c r="AI1367" s="35"/>
      <c r="AJ1367" s="35"/>
      <c r="AK1367" s="35"/>
      <c r="AL1367" s="35"/>
      <c r="AM1367" s="35"/>
      <c r="AN1367" s="38"/>
      <c r="AO1367" s="38"/>
      <c r="AP1367" s="38"/>
      <c r="AQ1367" s="36"/>
      <c r="AR1367" s="36"/>
      <c r="AS1367" s="36"/>
      <c r="AT1367" s="36"/>
      <c r="AU1367" s="36"/>
      <c r="AV1367" s="36"/>
      <c r="AW1367" s="36"/>
      <c r="AX1367" s="36"/>
      <c r="AY1367" s="36"/>
      <c r="AZ1367" s="40"/>
      <c r="BA1367" s="40"/>
      <c r="BB1367" s="40"/>
      <c r="BC1367" s="40"/>
      <c r="BD1367" s="40"/>
      <c r="BE1367" s="40"/>
      <c r="BF1367" s="36"/>
      <c r="BG1367" s="36"/>
      <c r="BH1367" s="36"/>
      <c r="BJ1367" s="41"/>
      <c r="BK1367" s="41"/>
      <c r="BL1367" s="35"/>
      <c r="BM1367" s="35"/>
      <c r="BN1367" s="35"/>
      <c r="BO1367" s="35"/>
      <c r="BP1367" s="35"/>
      <c r="BQ1367" s="35"/>
      <c r="BR1367" s="35"/>
      <c r="BS1367" s="34"/>
      <c r="BT1367" s="35"/>
      <c r="BU1367" s="35"/>
      <c r="BV1367" s="35"/>
      <c r="BW1367" s="35"/>
      <c r="BX1367" s="37"/>
      <c r="BY1367" s="40"/>
      <c r="CA1367" s="38"/>
      <c r="CB1367" s="38"/>
      <c r="CC1367" s="36"/>
      <c r="CD1367" s="36"/>
      <c r="CE1367" s="35"/>
      <c r="CF1367" s="36"/>
      <c r="CG1367" s="42"/>
      <c r="CH1367" s="35"/>
      <c r="CI1367" s="42"/>
      <c r="CJ1367" s="42"/>
      <c r="CK1367" s="43"/>
      <c r="CM1367" s="39"/>
      <c r="CN1367" s="35"/>
      <c r="CO1367" s="42"/>
    </row>
    <row r="1368" spans="1:93" ht="11.25" customHeight="1">
      <c r="A1368" s="33"/>
      <c r="B1368" s="34"/>
      <c r="F1368" s="34"/>
      <c r="H1368" s="34"/>
      <c r="I1368" s="34"/>
      <c r="J1368" s="35"/>
      <c r="K1368" s="35"/>
      <c r="L1368" s="34"/>
      <c r="M1368" s="34"/>
      <c r="N1368" s="35"/>
      <c r="O1368" s="35"/>
      <c r="P1368" s="35"/>
      <c r="Q1368" s="34"/>
      <c r="R1368" s="34"/>
      <c r="U1368" s="36"/>
      <c r="V1368" s="38"/>
      <c r="W1368" s="36"/>
      <c r="X1368" s="35"/>
      <c r="Y1368" s="34"/>
      <c r="Z1368" s="35"/>
      <c r="AA1368" s="34"/>
      <c r="AB1368" s="34"/>
      <c r="AC1368" s="34"/>
      <c r="AD1368" s="34"/>
      <c r="AE1368" s="39"/>
      <c r="AF1368" s="39"/>
      <c r="AG1368" s="39"/>
      <c r="AH1368" s="35"/>
      <c r="AI1368" s="35"/>
      <c r="AJ1368" s="35"/>
      <c r="AK1368" s="35"/>
      <c r="AL1368" s="35"/>
      <c r="AM1368" s="35"/>
      <c r="AN1368" s="38"/>
      <c r="AO1368" s="38"/>
      <c r="AP1368" s="38"/>
      <c r="AQ1368" s="36"/>
      <c r="AR1368" s="36"/>
      <c r="AS1368" s="36"/>
      <c r="AT1368" s="36"/>
      <c r="AU1368" s="36"/>
      <c r="AV1368" s="36"/>
      <c r="AW1368" s="36"/>
      <c r="AX1368" s="36"/>
      <c r="AY1368" s="36"/>
      <c r="AZ1368" s="40"/>
      <c r="BA1368" s="40"/>
      <c r="BB1368" s="40"/>
      <c r="BC1368" s="40"/>
      <c r="BD1368" s="40"/>
      <c r="BE1368" s="40"/>
      <c r="BF1368" s="36"/>
      <c r="BG1368" s="36"/>
      <c r="BH1368" s="36"/>
      <c r="BJ1368" s="41"/>
      <c r="BK1368" s="41"/>
      <c r="BL1368" s="35"/>
      <c r="BM1368" s="35"/>
      <c r="BN1368" s="35"/>
      <c r="BO1368" s="35"/>
      <c r="BP1368" s="35"/>
      <c r="BQ1368" s="35"/>
      <c r="BR1368" s="35"/>
      <c r="BS1368" s="34"/>
      <c r="BT1368" s="35"/>
      <c r="BU1368" s="35"/>
      <c r="BV1368" s="35"/>
      <c r="BW1368" s="35"/>
      <c r="BX1368" s="37"/>
      <c r="BY1368" s="40"/>
      <c r="CA1368" s="38"/>
      <c r="CB1368" s="38"/>
      <c r="CC1368" s="36"/>
      <c r="CD1368" s="36"/>
      <c r="CE1368" s="35"/>
      <c r="CF1368" s="36"/>
      <c r="CG1368" s="42"/>
      <c r="CH1368" s="35"/>
      <c r="CI1368" s="42"/>
      <c r="CJ1368" s="42"/>
      <c r="CK1368" s="43"/>
      <c r="CM1368" s="39"/>
      <c r="CN1368" s="35"/>
      <c r="CO1368" s="42"/>
    </row>
    <row r="1369" spans="1:93" ht="11.25" customHeight="1">
      <c r="A1369" s="33"/>
      <c r="B1369" s="34"/>
      <c r="F1369" s="34"/>
      <c r="H1369" s="34"/>
      <c r="I1369" s="34"/>
      <c r="J1369" s="35"/>
      <c r="K1369" s="35"/>
      <c r="L1369" s="34"/>
      <c r="M1369" s="34"/>
      <c r="N1369" s="35"/>
      <c r="O1369" s="35"/>
      <c r="P1369" s="35"/>
      <c r="Q1369" s="34"/>
      <c r="R1369" s="34"/>
      <c r="U1369" s="36"/>
      <c r="V1369" s="38"/>
      <c r="W1369" s="36"/>
      <c r="X1369" s="35"/>
      <c r="Y1369" s="34"/>
      <c r="Z1369" s="35"/>
      <c r="AA1369" s="34"/>
      <c r="AB1369" s="34"/>
      <c r="AC1369" s="34"/>
      <c r="AD1369" s="34"/>
      <c r="AE1369" s="39"/>
      <c r="AF1369" s="39"/>
      <c r="AG1369" s="39"/>
      <c r="AH1369" s="35"/>
      <c r="AI1369" s="35"/>
      <c r="AJ1369" s="35"/>
      <c r="AK1369" s="35"/>
      <c r="AL1369" s="35"/>
      <c r="AM1369" s="35"/>
      <c r="AN1369" s="38"/>
      <c r="AO1369" s="38"/>
      <c r="AP1369" s="38"/>
      <c r="AQ1369" s="36"/>
      <c r="AR1369" s="36"/>
      <c r="AS1369" s="36"/>
      <c r="AT1369" s="36"/>
      <c r="AU1369" s="36"/>
      <c r="AV1369" s="36"/>
      <c r="AW1369" s="36"/>
      <c r="AX1369" s="36"/>
      <c r="AY1369" s="36"/>
      <c r="AZ1369" s="40"/>
      <c r="BA1369" s="40"/>
      <c r="BB1369" s="40"/>
      <c r="BC1369" s="40"/>
      <c r="BD1369" s="40"/>
      <c r="BE1369" s="40"/>
      <c r="BF1369" s="36"/>
      <c r="BG1369" s="36"/>
      <c r="BH1369" s="36"/>
      <c r="BJ1369" s="41"/>
      <c r="BK1369" s="41"/>
      <c r="BL1369" s="35"/>
      <c r="BM1369" s="35"/>
      <c r="BN1369" s="35"/>
      <c r="BO1369" s="35"/>
      <c r="BP1369" s="35"/>
      <c r="BQ1369" s="35"/>
      <c r="BR1369" s="35"/>
      <c r="BS1369" s="34"/>
      <c r="BT1369" s="35"/>
      <c r="BU1369" s="35"/>
      <c r="BV1369" s="35"/>
      <c r="BW1369" s="35"/>
      <c r="BX1369" s="37"/>
      <c r="BY1369" s="40"/>
      <c r="CA1369" s="38"/>
      <c r="CB1369" s="38"/>
      <c r="CC1369" s="36"/>
      <c r="CD1369" s="36"/>
      <c r="CE1369" s="35"/>
      <c r="CF1369" s="36"/>
      <c r="CG1369" s="42"/>
      <c r="CH1369" s="35"/>
      <c r="CI1369" s="42"/>
      <c r="CJ1369" s="42"/>
      <c r="CK1369" s="43"/>
      <c r="CM1369" s="39"/>
      <c r="CN1369" s="35"/>
      <c r="CO1369" s="42"/>
    </row>
    <row r="1370" spans="1:93" ht="11.25" customHeight="1">
      <c r="A1370" s="33"/>
      <c r="B1370" s="34"/>
      <c r="F1370" s="34"/>
      <c r="H1370" s="34"/>
      <c r="I1370" s="34"/>
      <c r="J1370" s="35"/>
      <c r="K1370" s="35"/>
      <c r="L1370" s="34"/>
      <c r="M1370" s="34"/>
      <c r="N1370" s="35"/>
      <c r="O1370" s="35"/>
      <c r="P1370" s="35"/>
      <c r="Q1370" s="34"/>
      <c r="R1370" s="34"/>
      <c r="U1370" s="36"/>
      <c r="V1370" s="38"/>
      <c r="W1370" s="36"/>
      <c r="X1370" s="35"/>
      <c r="Y1370" s="34"/>
      <c r="Z1370" s="35"/>
      <c r="AA1370" s="34"/>
      <c r="AB1370" s="34"/>
      <c r="AC1370" s="34"/>
      <c r="AD1370" s="34"/>
      <c r="AE1370" s="39"/>
      <c r="AF1370" s="39"/>
      <c r="AG1370" s="39"/>
      <c r="AH1370" s="35"/>
      <c r="AI1370" s="35"/>
      <c r="AJ1370" s="35"/>
      <c r="AK1370" s="35"/>
      <c r="AL1370" s="35"/>
      <c r="AM1370" s="35"/>
      <c r="AN1370" s="38"/>
      <c r="AO1370" s="38"/>
      <c r="AP1370" s="38"/>
      <c r="AQ1370" s="36"/>
      <c r="AR1370" s="36"/>
      <c r="AS1370" s="36"/>
      <c r="AT1370" s="36"/>
      <c r="AU1370" s="36"/>
      <c r="AV1370" s="36"/>
      <c r="AW1370" s="36"/>
      <c r="AX1370" s="36"/>
      <c r="AY1370" s="36"/>
      <c r="AZ1370" s="40"/>
      <c r="BA1370" s="40"/>
      <c r="BB1370" s="40"/>
      <c r="BC1370" s="40"/>
      <c r="BD1370" s="40"/>
      <c r="BE1370" s="40"/>
      <c r="BF1370" s="36"/>
      <c r="BG1370" s="36"/>
      <c r="BH1370" s="36"/>
      <c r="BJ1370" s="41"/>
      <c r="BK1370" s="41"/>
      <c r="BL1370" s="35"/>
      <c r="BM1370" s="35"/>
      <c r="BN1370" s="35"/>
      <c r="BO1370" s="35"/>
      <c r="BP1370" s="35"/>
      <c r="BQ1370" s="35"/>
      <c r="BR1370" s="35"/>
      <c r="BS1370" s="34"/>
      <c r="BT1370" s="35"/>
      <c r="BU1370" s="35"/>
      <c r="BV1370" s="35"/>
      <c r="BW1370" s="35"/>
      <c r="BX1370" s="37"/>
      <c r="BY1370" s="40"/>
      <c r="CA1370" s="38"/>
      <c r="CB1370" s="38"/>
      <c r="CC1370" s="36"/>
      <c r="CD1370" s="36"/>
      <c r="CE1370" s="35"/>
      <c r="CF1370" s="36"/>
      <c r="CG1370" s="42"/>
      <c r="CH1370" s="35"/>
      <c r="CI1370" s="42"/>
      <c r="CJ1370" s="42"/>
      <c r="CK1370" s="43"/>
      <c r="CM1370" s="39"/>
      <c r="CN1370" s="35"/>
      <c r="CO1370" s="42"/>
    </row>
    <row r="1371" spans="1:93" ht="11.25" customHeight="1">
      <c r="A1371" s="33"/>
      <c r="B1371" s="34"/>
      <c r="F1371" s="34"/>
      <c r="H1371" s="34"/>
      <c r="I1371" s="34"/>
      <c r="J1371" s="35"/>
      <c r="K1371" s="35"/>
      <c r="L1371" s="34"/>
      <c r="M1371" s="34"/>
      <c r="N1371" s="35"/>
      <c r="O1371" s="35"/>
      <c r="P1371" s="35"/>
      <c r="Q1371" s="34"/>
      <c r="R1371" s="34"/>
      <c r="U1371" s="36"/>
      <c r="V1371" s="38"/>
      <c r="W1371" s="36"/>
      <c r="X1371" s="35"/>
      <c r="Y1371" s="34"/>
      <c r="Z1371" s="35"/>
      <c r="AA1371" s="34"/>
      <c r="AB1371" s="34"/>
      <c r="AC1371" s="34"/>
      <c r="AD1371" s="34"/>
      <c r="AE1371" s="39"/>
      <c r="AF1371" s="39"/>
      <c r="AG1371" s="39"/>
      <c r="AH1371" s="35"/>
      <c r="AI1371" s="35"/>
      <c r="AJ1371" s="35"/>
      <c r="AK1371" s="35"/>
      <c r="AL1371" s="35"/>
      <c r="AM1371" s="35"/>
      <c r="AN1371" s="38"/>
      <c r="AO1371" s="38"/>
      <c r="AP1371" s="38"/>
      <c r="AQ1371" s="36"/>
      <c r="AR1371" s="36"/>
      <c r="AS1371" s="36"/>
      <c r="AT1371" s="36"/>
      <c r="AU1371" s="36"/>
      <c r="AV1371" s="36"/>
      <c r="AW1371" s="36"/>
      <c r="AX1371" s="36"/>
      <c r="AY1371" s="36"/>
      <c r="AZ1371" s="40"/>
      <c r="BA1371" s="40"/>
      <c r="BB1371" s="40"/>
      <c r="BC1371" s="40"/>
      <c r="BD1371" s="40"/>
      <c r="BE1371" s="40"/>
      <c r="BF1371" s="36"/>
      <c r="BG1371" s="36"/>
      <c r="BH1371" s="36"/>
      <c r="BJ1371" s="41"/>
      <c r="BK1371" s="41"/>
      <c r="BL1371" s="35"/>
      <c r="BM1371" s="35"/>
      <c r="BN1371" s="35"/>
      <c r="BO1371" s="35"/>
      <c r="BP1371" s="35"/>
      <c r="BQ1371" s="35"/>
      <c r="BR1371" s="35"/>
      <c r="BS1371" s="34"/>
      <c r="BT1371" s="35"/>
      <c r="BU1371" s="35"/>
      <c r="BV1371" s="35"/>
      <c r="BW1371" s="35"/>
      <c r="BX1371" s="37"/>
      <c r="BY1371" s="40"/>
      <c r="CA1371" s="38"/>
      <c r="CB1371" s="38"/>
      <c r="CC1371" s="36"/>
      <c r="CD1371" s="36"/>
      <c r="CE1371" s="35"/>
      <c r="CF1371" s="36"/>
      <c r="CG1371" s="42"/>
      <c r="CH1371" s="35"/>
      <c r="CI1371" s="42"/>
      <c r="CJ1371" s="42"/>
      <c r="CK1371" s="43"/>
      <c r="CM1371" s="39"/>
      <c r="CN1371" s="35"/>
      <c r="CO1371" s="42"/>
    </row>
    <row r="1372" spans="1:93" ht="11.25" customHeight="1">
      <c r="A1372" s="33"/>
      <c r="B1372" s="34"/>
      <c r="F1372" s="34"/>
      <c r="H1372" s="34"/>
      <c r="I1372" s="34"/>
      <c r="J1372" s="35"/>
      <c r="K1372" s="35"/>
      <c r="L1372" s="34"/>
      <c r="M1372" s="34"/>
      <c r="N1372" s="35"/>
      <c r="O1372" s="35"/>
      <c r="P1372" s="35"/>
      <c r="Q1372" s="34"/>
      <c r="R1372" s="34"/>
      <c r="U1372" s="36"/>
      <c r="V1372" s="38"/>
      <c r="W1372" s="36"/>
      <c r="X1372" s="35"/>
      <c r="Y1372" s="34"/>
      <c r="Z1372" s="35"/>
      <c r="AA1372" s="34"/>
      <c r="AB1372" s="34"/>
      <c r="AC1372" s="34"/>
      <c r="AD1372" s="34"/>
      <c r="AE1372" s="39"/>
      <c r="AF1372" s="39"/>
      <c r="AG1372" s="39"/>
      <c r="AH1372" s="35"/>
      <c r="AI1372" s="35"/>
      <c r="AJ1372" s="35"/>
      <c r="AK1372" s="35"/>
      <c r="AL1372" s="35"/>
      <c r="AM1372" s="35"/>
      <c r="AN1372" s="38"/>
      <c r="AO1372" s="38"/>
      <c r="AP1372" s="38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40"/>
      <c r="BA1372" s="40"/>
      <c r="BB1372" s="40"/>
      <c r="BC1372" s="40"/>
      <c r="BD1372" s="40"/>
      <c r="BE1372" s="40"/>
      <c r="BF1372" s="36"/>
      <c r="BG1372" s="36"/>
      <c r="BH1372" s="36"/>
      <c r="BJ1372" s="41"/>
      <c r="BK1372" s="41"/>
      <c r="BL1372" s="35"/>
      <c r="BM1372" s="35"/>
      <c r="BN1372" s="35"/>
      <c r="BO1372" s="35"/>
      <c r="BP1372" s="35"/>
      <c r="BQ1372" s="35"/>
      <c r="BR1372" s="35"/>
      <c r="BS1372" s="34"/>
      <c r="BT1372" s="35"/>
      <c r="BU1372" s="35"/>
      <c r="BV1372" s="35"/>
      <c r="BW1372" s="35"/>
      <c r="BX1372" s="37"/>
      <c r="BY1372" s="40"/>
      <c r="CA1372" s="38"/>
      <c r="CB1372" s="38"/>
      <c r="CC1372" s="36"/>
      <c r="CD1372" s="36"/>
      <c r="CE1372" s="35"/>
      <c r="CF1372" s="36"/>
      <c r="CG1372" s="42"/>
      <c r="CH1372" s="35"/>
      <c r="CI1372" s="42"/>
      <c r="CJ1372" s="42"/>
      <c r="CK1372" s="43"/>
      <c r="CM1372" s="39"/>
      <c r="CN1372" s="35"/>
      <c r="CO1372" s="42"/>
    </row>
    <row r="1373" spans="1:93" ht="11.25" customHeight="1">
      <c r="A1373" s="33"/>
      <c r="B1373" s="34"/>
      <c r="F1373" s="34"/>
      <c r="H1373" s="34"/>
      <c r="I1373" s="34"/>
      <c r="J1373" s="35"/>
      <c r="K1373" s="35"/>
      <c r="L1373" s="34"/>
      <c r="M1373" s="34"/>
      <c r="N1373" s="35"/>
      <c r="O1373" s="35"/>
      <c r="P1373" s="35"/>
      <c r="Q1373" s="34"/>
      <c r="R1373" s="34"/>
      <c r="U1373" s="36"/>
      <c r="V1373" s="38"/>
      <c r="W1373" s="36"/>
      <c r="X1373" s="35"/>
      <c r="Y1373" s="34"/>
      <c r="Z1373" s="35"/>
      <c r="AA1373" s="34"/>
      <c r="AB1373" s="34"/>
      <c r="AC1373" s="34"/>
      <c r="AD1373" s="34"/>
      <c r="AE1373" s="39"/>
      <c r="AF1373" s="39"/>
      <c r="AG1373" s="39"/>
      <c r="AH1373" s="35"/>
      <c r="AI1373" s="35"/>
      <c r="AJ1373" s="35"/>
      <c r="AK1373" s="35"/>
      <c r="AL1373" s="35"/>
      <c r="AM1373" s="35"/>
      <c r="AN1373" s="38"/>
      <c r="AO1373" s="38"/>
      <c r="AP1373" s="38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40"/>
      <c r="BA1373" s="40"/>
      <c r="BB1373" s="40"/>
      <c r="BC1373" s="40"/>
      <c r="BD1373" s="40"/>
      <c r="BE1373" s="40"/>
      <c r="BF1373" s="36"/>
      <c r="BG1373" s="36"/>
      <c r="BH1373" s="36"/>
      <c r="BJ1373" s="41"/>
      <c r="BK1373" s="41"/>
      <c r="BL1373" s="35"/>
      <c r="BM1373" s="35"/>
      <c r="BN1373" s="35"/>
      <c r="BO1373" s="35"/>
      <c r="BP1373" s="35"/>
      <c r="BQ1373" s="35"/>
      <c r="BR1373" s="35"/>
      <c r="BS1373" s="34"/>
      <c r="BT1373" s="35"/>
      <c r="BU1373" s="35"/>
      <c r="BV1373" s="35"/>
      <c r="BW1373" s="35"/>
      <c r="BX1373" s="37"/>
      <c r="BY1373" s="40"/>
      <c r="CA1373" s="38"/>
      <c r="CB1373" s="38"/>
      <c r="CC1373" s="36"/>
      <c r="CD1373" s="36"/>
      <c r="CE1373" s="35"/>
      <c r="CF1373" s="36"/>
      <c r="CG1373" s="42"/>
      <c r="CH1373" s="35"/>
      <c r="CI1373" s="42"/>
      <c r="CJ1373" s="42"/>
      <c r="CK1373" s="43"/>
      <c r="CM1373" s="39"/>
      <c r="CN1373" s="35"/>
      <c r="CO1373" s="42"/>
    </row>
    <row r="1374" spans="1:93" ht="11.25" customHeight="1">
      <c r="A1374" s="33"/>
      <c r="B1374" s="34"/>
      <c r="F1374" s="34"/>
      <c r="H1374" s="34"/>
      <c r="I1374" s="34"/>
      <c r="J1374" s="35"/>
      <c r="K1374" s="35"/>
      <c r="L1374" s="34"/>
      <c r="M1374" s="34"/>
      <c r="N1374" s="35"/>
      <c r="O1374" s="35"/>
      <c r="P1374" s="35"/>
      <c r="Q1374" s="34"/>
      <c r="R1374" s="34"/>
      <c r="U1374" s="36"/>
      <c r="V1374" s="38"/>
      <c r="W1374" s="36"/>
      <c r="X1374" s="35"/>
      <c r="Y1374" s="34"/>
      <c r="Z1374" s="35"/>
      <c r="AA1374" s="34"/>
      <c r="AB1374" s="34"/>
      <c r="AC1374" s="34"/>
      <c r="AD1374" s="34"/>
      <c r="AE1374" s="39"/>
      <c r="AF1374" s="39"/>
      <c r="AG1374" s="39"/>
      <c r="AH1374" s="35"/>
      <c r="AI1374" s="35"/>
      <c r="AJ1374" s="35"/>
      <c r="AK1374" s="35"/>
      <c r="AL1374" s="35"/>
      <c r="AM1374" s="35"/>
      <c r="AN1374" s="38"/>
      <c r="AO1374" s="38"/>
      <c r="AP1374" s="38"/>
      <c r="AQ1374" s="36"/>
      <c r="AR1374" s="36"/>
      <c r="AS1374" s="36"/>
      <c r="AT1374" s="36"/>
      <c r="AU1374" s="36"/>
      <c r="AV1374" s="36"/>
      <c r="AW1374" s="36"/>
      <c r="AX1374" s="36"/>
      <c r="AY1374" s="36"/>
      <c r="AZ1374" s="40"/>
      <c r="BA1374" s="40"/>
      <c r="BB1374" s="40"/>
      <c r="BC1374" s="40"/>
      <c r="BD1374" s="40"/>
      <c r="BE1374" s="40"/>
      <c r="BF1374" s="36"/>
      <c r="BG1374" s="36"/>
      <c r="BH1374" s="36"/>
      <c r="BJ1374" s="41"/>
      <c r="BK1374" s="41"/>
      <c r="BL1374" s="35"/>
      <c r="BM1374" s="35"/>
      <c r="BN1374" s="35"/>
      <c r="BO1374" s="35"/>
      <c r="BP1374" s="35"/>
      <c r="BQ1374" s="35"/>
      <c r="BR1374" s="35"/>
      <c r="BS1374" s="34"/>
      <c r="BT1374" s="35"/>
      <c r="BU1374" s="35"/>
      <c r="BV1374" s="35"/>
      <c r="BW1374" s="35"/>
      <c r="BX1374" s="37"/>
      <c r="BY1374" s="40"/>
      <c r="CA1374" s="38"/>
      <c r="CB1374" s="38"/>
      <c r="CC1374" s="36"/>
      <c r="CD1374" s="36"/>
      <c r="CE1374" s="35"/>
      <c r="CF1374" s="36"/>
      <c r="CG1374" s="42"/>
      <c r="CH1374" s="35"/>
      <c r="CI1374" s="42"/>
      <c r="CJ1374" s="42"/>
      <c r="CK1374" s="43"/>
      <c r="CM1374" s="39"/>
      <c r="CN1374" s="35"/>
      <c r="CO1374" s="42"/>
    </row>
    <row r="1375" spans="1:93" ht="11.25" customHeight="1">
      <c r="A1375" s="33"/>
      <c r="B1375" s="34"/>
      <c r="F1375" s="34"/>
      <c r="H1375" s="34"/>
      <c r="I1375" s="34"/>
      <c r="J1375" s="35"/>
      <c r="K1375" s="35"/>
      <c r="L1375" s="34"/>
      <c r="M1375" s="34"/>
      <c r="N1375" s="35"/>
      <c r="O1375" s="35"/>
      <c r="P1375" s="35"/>
      <c r="Q1375" s="34"/>
      <c r="R1375" s="34"/>
      <c r="U1375" s="36"/>
      <c r="V1375" s="38"/>
      <c r="W1375" s="36"/>
      <c r="X1375" s="35"/>
      <c r="Y1375" s="34"/>
      <c r="Z1375" s="35"/>
      <c r="AA1375" s="34"/>
      <c r="AB1375" s="34"/>
      <c r="AC1375" s="34"/>
      <c r="AD1375" s="34"/>
      <c r="AE1375" s="39"/>
      <c r="AF1375" s="39"/>
      <c r="AG1375" s="39"/>
      <c r="AH1375" s="35"/>
      <c r="AI1375" s="35"/>
      <c r="AJ1375" s="35"/>
      <c r="AK1375" s="35"/>
      <c r="AL1375" s="35"/>
      <c r="AM1375" s="35"/>
      <c r="AN1375" s="38"/>
      <c r="AO1375" s="38"/>
      <c r="AP1375" s="38"/>
      <c r="AQ1375" s="36"/>
      <c r="AR1375" s="36"/>
      <c r="AS1375" s="36"/>
      <c r="AT1375" s="36"/>
      <c r="AU1375" s="36"/>
      <c r="AV1375" s="36"/>
      <c r="AW1375" s="36"/>
      <c r="AX1375" s="36"/>
      <c r="AY1375" s="36"/>
      <c r="AZ1375" s="40"/>
      <c r="BA1375" s="40"/>
      <c r="BB1375" s="40"/>
      <c r="BC1375" s="40"/>
      <c r="BD1375" s="40"/>
      <c r="BE1375" s="40"/>
      <c r="BF1375" s="36"/>
      <c r="BG1375" s="36"/>
      <c r="BH1375" s="36"/>
      <c r="BJ1375" s="41"/>
      <c r="BK1375" s="41"/>
      <c r="BL1375" s="35"/>
      <c r="BM1375" s="35"/>
      <c r="BN1375" s="35"/>
      <c r="BO1375" s="35"/>
      <c r="BP1375" s="35"/>
      <c r="BQ1375" s="35"/>
      <c r="BR1375" s="35"/>
      <c r="BS1375" s="34"/>
      <c r="BT1375" s="35"/>
      <c r="BU1375" s="35"/>
      <c r="BV1375" s="35"/>
      <c r="BW1375" s="35"/>
      <c r="BX1375" s="37"/>
      <c r="BY1375" s="40"/>
      <c r="CA1375" s="38"/>
      <c r="CB1375" s="38"/>
      <c r="CC1375" s="36"/>
      <c r="CD1375" s="36"/>
      <c r="CE1375" s="35"/>
      <c r="CF1375" s="36"/>
      <c r="CG1375" s="42"/>
      <c r="CH1375" s="35"/>
      <c r="CI1375" s="42"/>
      <c r="CJ1375" s="42"/>
      <c r="CK1375" s="43"/>
      <c r="CM1375" s="39"/>
      <c r="CN1375" s="35"/>
      <c r="CO1375" s="42"/>
    </row>
    <row r="1376" spans="1:93" ht="11.25" customHeight="1">
      <c r="A1376" s="33"/>
      <c r="B1376" s="34"/>
      <c r="F1376" s="34"/>
      <c r="H1376" s="34"/>
      <c r="I1376" s="34"/>
      <c r="J1376" s="35"/>
      <c r="K1376" s="35"/>
      <c r="L1376" s="34"/>
      <c r="M1376" s="34"/>
      <c r="N1376" s="35"/>
      <c r="O1376" s="35"/>
      <c r="P1376" s="35"/>
      <c r="Q1376" s="34"/>
      <c r="R1376" s="34"/>
      <c r="U1376" s="36"/>
      <c r="V1376" s="38"/>
      <c r="W1376" s="36"/>
      <c r="X1376" s="35"/>
      <c r="Y1376" s="34"/>
      <c r="Z1376" s="35"/>
      <c r="AA1376" s="34"/>
      <c r="AB1376" s="34"/>
      <c r="AC1376" s="34"/>
      <c r="AD1376" s="34"/>
      <c r="AE1376" s="39"/>
      <c r="AF1376" s="39"/>
      <c r="AG1376" s="39"/>
      <c r="AH1376" s="35"/>
      <c r="AI1376" s="35"/>
      <c r="AJ1376" s="35"/>
      <c r="AK1376" s="35"/>
      <c r="AL1376" s="35"/>
      <c r="AM1376" s="35"/>
      <c r="AN1376" s="38"/>
      <c r="AO1376" s="38"/>
      <c r="AP1376" s="38"/>
      <c r="AQ1376" s="36"/>
      <c r="AR1376" s="36"/>
      <c r="AS1376" s="36"/>
      <c r="AT1376" s="36"/>
      <c r="AU1376" s="36"/>
      <c r="AV1376" s="36"/>
      <c r="AW1376" s="36"/>
      <c r="AX1376" s="36"/>
      <c r="AY1376" s="36"/>
      <c r="AZ1376" s="40"/>
      <c r="BA1376" s="40"/>
      <c r="BB1376" s="40"/>
      <c r="BC1376" s="40"/>
      <c r="BD1376" s="40"/>
      <c r="BE1376" s="40"/>
      <c r="BF1376" s="36"/>
      <c r="BG1376" s="36"/>
      <c r="BH1376" s="36"/>
      <c r="BJ1376" s="41"/>
      <c r="BK1376" s="41"/>
      <c r="BL1376" s="35"/>
      <c r="BM1376" s="35"/>
      <c r="BN1376" s="35"/>
      <c r="BO1376" s="35"/>
      <c r="BP1376" s="35"/>
      <c r="BQ1376" s="35"/>
      <c r="BR1376" s="35"/>
      <c r="BS1376" s="34"/>
      <c r="BT1376" s="35"/>
      <c r="BU1376" s="35"/>
      <c r="BV1376" s="35"/>
      <c r="BW1376" s="35"/>
      <c r="BX1376" s="37"/>
      <c r="BY1376" s="40"/>
      <c r="CA1376" s="38"/>
      <c r="CB1376" s="38"/>
      <c r="CC1376" s="36"/>
      <c r="CD1376" s="36"/>
      <c r="CE1376" s="35"/>
      <c r="CF1376" s="36"/>
      <c r="CG1376" s="42"/>
      <c r="CH1376" s="35"/>
      <c r="CI1376" s="42"/>
      <c r="CJ1376" s="42"/>
      <c r="CK1376" s="43"/>
      <c r="CM1376" s="39"/>
      <c r="CN1376" s="35"/>
      <c r="CO1376" s="42"/>
    </row>
    <row r="1377" spans="1:93" ht="11.25" customHeight="1">
      <c r="A1377" s="33"/>
      <c r="B1377" s="34"/>
      <c r="F1377" s="34"/>
      <c r="H1377" s="34"/>
      <c r="I1377" s="34"/>
      <c r="J1377" s="35"/>
      <c r="K1377" s="35"/>
      <c r="L1377" s="34"/>
      <c r="M1377" s="34"/>
      <c r="N1377" s="35"/>
      <c r="O1377" s="35"/>
      <c r="P1377" s="35"/>
      <c r="Q1377" s="34"/>
      <c r="R1377" s="34"/>
      <c r="U1377" s="36"/>
      <c r="V1377" s="38"/>
      <c r="W1377" s="36"/>
      <c r="X1377" s="35"/>
      <c r="Y1377" s="34"/>
      <c r="Z1377" s="35"/>
      <c r="AA1377" s="34"/>
      <c r="AB1377" s="34"/>
      <c r="AC1377" s="34"/>
      <c r="AD1377" s="34"/>
      <c r="AE1377" s="39"/>
      <c r="AF1377" s="39"/>
      <c r="AG1377" s="39"/>
      <c r="AH1377" s="35"/>
      <c r="AI1377" s="35"/>
      <c r="AJ1377" s="35"/>
      <c r="AK1377" s="35"/>
      <c r="AL1377" s="35"/>
      <c r="AM1377" s="35"/>
      <c r="AN1377" s="38"/>
      <c r="AO1377" s="38"/>
      <c r="AP1377" s="38"/>
      <c r="AQ1377" s="36"/>
      <c r="AR1377" s="36"/>
      <c r="AS1377" s="36"/>
      <c r="AT1377" s="36"/>
      <c r="AU1377" s="36"/>
      <c r="AV1377" s="36"/>
      <c r="AW1377" s="36"/>
      <c r="AX1377" s="36"/>
      <c r="AY1377" s="36"/>
      <c r="AZ1377" s="40"/>
      <c r="BA1377" s="40"/>
      <c r="BB1377" s="40"/>
      <c r="BC1377" s="40"/>
      <c r="BD1377" s="40"/>
      <c r="BE1377" s="40"/>
      <c r="BF1377" s="36"/>
      <c r="BG1377" s="36"/>
      <c r="BH1377" s="36"/>
      <c r="BJ1377" s="41"/>
      <c r="BK1377" s="41"/>
      <c r="BL1377" s="35"/>
      <c r="BM1377" s="35"/>
      <c r="BN1377" s="35"/>
      <c r="BO1377" s="35"/>
      <c r="BP1377" s="35"/>
      <c r="BQ1377" s="35"/>
      <c r="BR1377" s="35"/>
      <c r="BS1377" s="34"/>
      <c r="BT1377" s="35"/>
      <c r="BU1377" s="35"/>
      <c r="BV1377" s="35"/>
      <c r="BW1377" s="35"/>
      <c r="BX1377" s="37"/>
      <c r="BY1377" s="40"/>
      <c r="CA1377" s="38"/>
      <c r="CB1377" s="38"/>
      <c r="CC1377" s="36"/>
      <c r="CD1377" s="36"/>
      <c r="CE1377" s="35"/>
      <c r="CF1377" s="36"/>
      <c r="CG1377" s="42"/>
      <c r="CH1377" s="35"/>
      <c r="CI1377" s="42"/>
      <c r="CJ1377" s="42"/>
      <c r="CK1377" s="43"/>
      <c r="CM1377" s="39"/>
      <c r="CN1377" s="35"/>
      <c r="CO1377" s="42"/>
    </row>
    <row r="1378" spans="1:93" ht="11.25" customHeight="1">
      <c r="A1378" s="33"/>
      <c r="B1378" s="34"/>
      <c r="F1378" s="34"/>
      <c r="H1378" s="34"/>
      <c r="I1378" s="34"/>
      <c r="J1378" s="35"/>
      <c r="K1378" s="35"/>
      <c r="L1378" s="34"/>
      <c r="M1378" s="34"/>
      <c r="N1378" s="35"/>
      <c r="O1378" s="35"/>
      <c r="P1378" s="35"/>
      <c r="Q1378" s="34"/>
      <c r="R1378" s="34"/>
      <c r="U1378" s="36"/>
      <c r="V1378" s="38"/>
      <c r="W1378" s="36"/>
      <c r="X1378" s="35"/>
      <c r="Y1378" s="34"/>
      <c r="Z1378" s="35"/>
      <c r="AA1378" s="34"/>
      <c r="AB1378" s="34"/>
      <c r="AC1378" s="34"/>
      <c r="AD1378" s="34"/>
      <c r="AE1378" s="39"/>
      <c r="AF1378" s="39"/>
      <c r="AG1378" s="39"/>
      <c r="AH1378" s="35"/>
      <c r="AI1378" s="35"/>
      <c r="AJ1378" s="35"/>
      <c r="AK1378" s="35"/>
      <c r="AL1378" s="35"/>
      <c r="AM1378" s="35"/>
      <c r="AN1378" s="38"/>
      <c r="AO1378" s="38"/>
      <c r="AP1378" s="38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40"/>
      <c r="BA1378" s="40"/>
      <c r="BB1378" s="40"/>
      <c r="BC1378" s="40"/>
      <c r="BD1378" s="40"/>
      <c r="BE1378" s="40"/>
      <c r="BF1378" s="36"/>
      <c r="BG1378" s="36"/>
      <c r="BH1378" s="36"/>
      <c r="BJ1378" s="41"/>
      <c r="BK1378" s="41"/>
      <c r="BL1378" s="35"/>
      <c r="BM1378" s="35"/>
      <c r="BN1378" s="35"/>
      <c r="BO1378" s="35"/>
      <c r="BP1378" s="35"/>
      <c r="BQ1378" s="35"/>
      <c r="BR1378" s="35"/>
      <c r="BS1378" s="34"/>
      <c r="BT1378" s="35"/>
      <c r="BU1378" s="35"/>
      <c r="BV1378" s="35"/>
      <c r="BW1378" s="35"/>
      <c r="BX1378" s="37"/>
      <c r="BY1378" s="40"/>
      <c r="CA1378" s="38"/>
      <c r="CB1378" s="38"/>
      <c r="CC1378" s="36"/>
      <c r="CD1378" s="36"/>
      <c r="CE1378" s="35"/>
      <c r="CF1378" s="36"/>
      <c r="CG1378" s="42"/>
      <c r="CH1378" s="35"/>
      <c r="CI1378" s="42"/>
      <c r="CJ1378" s="42"/>
      <c r="CK1378" s="43"/>
      <c r="CM1378" s="39"/>
      <c r="CN1378" s="35"/>
      <c r="CO1378" s="42"/>
    </row>
    <row r="1379" spans="1:93" ht="11.25" customHeight="1">
      <c r="A1379" s="33"/>
      <c r="B1379" s="34"/>
      <c r="F1379" s="34"/>
      <c r="H1379" s="34"/>
      <c r="I1379" s="34"/>
      <c r="J1379" s="35"/>
      <c r="K1379" s="35"/>
      <c r="L1379" s="34"/>
      <c r="M1379" s="34"/>
      <c r="N1379" s="35"/>
      <c r="O1379" s="35"/>
      <c r="P1379" s="35"/>
      <c r="Q1379" s="34"/>
      <c r="R1379" s="34"/>
      <c r="U1379" s="36"/>
      <c r="V1379" s="38"/>
      <c r="W1379" s="36"/>
      <c r="X1379" s="35"/>
      <c r="Y1379" s="34"/>
      <c r="Z1379" s="35"/>
      <c r="AA1379" s="34"/>
      <c r="AB1379" s="34"/>
      <c r="AC1379" s="34"/>
      <c r="AD1379" s="34"/>
      <c r="AE1379" s="39"/>
      <c r="AF1379" s="39"/>
      <c r="AG1379" s="39"/>
      <c r="AH1379" s="35"/>
      <c r="AI1379" s="35"/>
      <c r="AJ1379" s="35"/>
      <c r="AK1379" s="35"/>
      <c r="AL1379" s="35"/>
      <c r="AM1379" s="35"/>
      <c r="AN1379" s="38"/>
      <c r="AO1379" s="38"/>
      <c r="AP1379" s="38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40"/>
      <c r="BA1379" s="40"/>
      <c r="BB1379" s="40"/>
      <c r="BC1379" s="40"/>
      <c r="BD1379" s="40"/>
      <c r="BE1379" s="40"/>
      <c r="BF1379" s="36"/>
      <c r="BG1379" s="36"/>
      <c r="BH1379" s="36"/>
      <c r="BJ1379" s="41"/>
      <c r="BK1379" s="41"/>
      <c r="BL1379" s="35"/>
      <c r="BM1379" s="35"/>
      <c r="BN1379" s="35"/>
      <c r="BO1379" s="35"/>
      <c r="BP1379" s="35"/>
      <c r="BQ1379" s="35"/>
      <c r="BR1379" s="35"/>
      <c r="BS1379" s="34"/>
      <c r="BT1379" s="35"/>
      <c r="BU1379" s="35"/>
      <c r="BV1379" s="35"/>
      <c r="BW1379" s="35"/>
      <c r="BX1379" s="37"/>
      <c r="BY1379" s="40"/>
      <c r="CA1379" s="38"/>
      <c r="CB1379" s="38"/>
      <c r="CC1379" s="36"/>
      <c r="CD1379" s="36"/>
      <c r="CE1379" s="35"/>
      <c r="CF1379" s="36"/>
      <c r="CG1379" s="42"/>
      <c r="CH1379" s="35"/>
      <c r="CI1379" s="42"/>
      <c r="CJ1379" s="42"/>
      <c r="CK1379" s="43"/>
      <c r="CM1379" s="39"/>
      <c r="CN1379" s="35"/>
      <c r="CO1379" s="42"/>
    </row>
    <row r="1380" spans="1:93" ht="11.25" customHeight="1">
      <c r="A1380" s="33"/>
      <c r="B1380" s="34"/>
      <c r="F1380" s="34"/>
      <c r="H1380" s="34"/>
      <c r="I1380" s="34"/>
      <c r="J1380" s="35"/>
      <c r="K1380" s="35"/>
      <c r="L1380" s="34"/>
      <c r="M1380" s="34"/>
      <c r="N1380" s="35"/>
      <c r="O1380" s="35"/>
      <c r="P1380" s="35"/>
      <c r="Q1380" s="34"/>
      <c r="R1380" s="34"/>
      <c r="U1380" s="36"/>
      <c r="V1380" s="38"/>
      <c r="W1380" s="36"/>
      <c r="X1380" s="35"/>
      <c r="Y1380" s="34"/>
      <c r="Z1380" s="35"/>
      <c r="AA1380" s="34"/>
      <c r="AB1380" s="34"/>
      <c r="AC1380" s="34"/>
      <c r="AD1380" s="34"/>
      <c r="AE1380" s="39"/>
      <c r="AF1380" s="39"/>
      <c r="AG1380" s="39"/>
      <c r="AH1380" s="35"/>
      <c r="AI1380" s="35"/>
      <c r="AJ1380" s="35"/>
      <c r="AK1380" s="35"/>
      <c r="AL1380" s="35"/>
      <c r="AM1380" s="35"/>
      <c r="AN1380" s="38"/>
      <c r="AO1380" s="38"/>
      <c r="AP1380" s="38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40"/>
      <c r="BA1380" s="40"/>
      <c r="BB1380" s="40"/>
      <c r="BC1380" s="40"/>
      <c r="BD1380" s="40"/>
      <c r="BE1380" s="40"/>
      <c r="BF1380" s="36"/>
      <c r="BG1380" s="36"/>
      <c r="BH1380" s="36"/>
      <c r="BJ1380" s="41"/>
      <c r="BK1380" s="41"/>
      <c r="BL1380" s="35"/>
      <c r="BM1380" s="35"/>
      <c r="BN1380" s="35"/>
      <c r="BO1380" s="35"/>
      <c r="BP1380" s="35"/>
      <c r="BQ1380" s="35"/>
      <c r="BR1380" s="35"/>
      <c r="BS1380" s="34"/>
      <c r="BT1380" s="35"/>
      <c r="BU1380" s="35"/>
      <c r="BV1380" s="35"/>
      <c r="BW1380" s="35"/>
      <c r="BX1380" s="37"/>
      <c r="BY1380" s="40"/>
      <c r="CA1380" s="38"/>
      <c r="CB1380" s="38"/>
      <c r="CC1380" s="36"/>
      <c r="CD1380" s="36"/>
      <c r="CE1380" s="35"/>
      <c r="CF1380" s="36"/>
      <c r="CG1380" s="42"/>
      <c r="CH1380" s="35"/>
      <c r="CI1380" s="42"/>
      <c r="CJ1380" s="42"/>
      <c r="CK1380" s="43"/>
      <c r="CM1380" s="39"/>
      <c r="CN1380" s="35"/>
      <c r="CO1380" s="42"/>
    </row>
    <row r="1381" spans="1:93" ht="11.25" customHeight="1">
      <c r="A1381" s="33"/>
      <c r="B1381" s="34"/>
      <c r="F1381" s="34"/>
      <c r="H1381" s="34"/>
      <c r="I1381" s="34"/>
      <c r="J1381" s="35"/>
      <c r="K1381" s="35"/>
      <c r="L1381" s="34"/>
      <c r="M1381" s="34"/>
      <c r="N1381" s="35"/>
      <c r="O1381" s="35"/>
      <c r="P1381" s="35"/>
      <c r="Q1381" s="34"/>
      <c r="R1381" s="34"/>
      <c r="U1381" s="36"/>
      <c r="V1381" s="38"/>
      <c r="W1381" s="36"/>
      <c r="X1381" s="35"/>
      <c r="Y1381" s="34"/>
      <c r="Z1381" s="35"/>
      <c r="AA1381" s="34"/>
      <c r="AB1381" s="34"/>
      <c r="AC1381" s="34"/>
      <c r="AD1381" s="34"/>
      <c r="AE1381" s="39"/>
      <c r="AF1381" s="39"/>
      <c r="AG1381" s="39"/>
      <c r="AH1381" s="35"/>
      <c r="AI1381" s="35"/>
      <c r="AJ1381" s="35"/>
      <c r="AK1381" s="35"/>
      <c r="AL1381" s="35"/>
      <c r="AM1381" s="35"/>
      <c r="AN1381" s="38"/>
      <c r="AO1381" s="38"/>
      <c r="AP1381" s="38"/>
      <c r="AQ1381" s="36"/>
      <c r="AR1381" s="36"/>
      <c r="AS1381" s="36"/>
      <c r="AT1381" s="36"/>
      <c r="AU1381" s="36"/>
      <c r="AV1381" s="36"/>
      <c r="AW1381" s="36"/>
      <c r="AX1381" s="36"/>
      <c r="AY1381" s="36"/>
      <c r="AZ1381" s="40"/>
      <c r="BA1381" s="40"/>
      <c r="BB1381" s="40"/>
      <c r="BC1381" s="40"/>
      <c r="BD1381" s="40"/>
      <c r="BE1381" s="40"/>
      <c r="BF1381" s="36"/>
      <c r="BG1381" s="36"/>
      <c r="BH1381" s="36"/>
      <c r="BJ1381" s="41"/>
      <c r="BK1381" s="41"/>
      <c r="BL1381" s="35"/>
      <c r="BM1381" s="35"/>
      <c r="BN1381" s="35"/>
      <c r="BO1381" s="35"/>
      <c r="BP1381" s="35"/>
      <c r="BQ1381" s="35"/>
      <c r="BR1381" s="35"/>
      <c r="BS1381" s="34"/>
      <c r="BT1381" s="35"/>
      <c r="BU1381" s="35"/>
      <c r="BV1381" s="35"/>
      <c r="BW1381" s="35"/>
      <c r="BX1381" s="37"/>
      <c r="BY1381" s="40"/>
      <c r="CA1381" s="38"/>
      <c r="CB1381" s="38"/>
      <c r="CC1381" s="36"/>
      <c r="CD1381" s="36"/>
      <c r="CE1381" s="35"/>
      <c r="CF1381" s="36"/>
      <c r="CG1381" s="42"/>
      <c r="CH1381" s="35"/>
      <c r="CI1381" s="42"/>
      <c r="CJ1381" s="42"/>
      <c r="CK1381" s="43"/>
      <c r="CM1381" s="39"/>
      <c r="CN1381" s="35"/>
      <c r="CO1381" s="42"/>
    </row>
    <row r="1382" spans="1:93" ht="11.25" customHeight="1">
      <c r="A1382" s="33"/>
      <c r="B1382" s="34"/>
      <c r="F1382" s="34"/>
      <c r="H1382" s="34"/>
      <c r="I1382" s="34"/>
      <c r="J1382" s="35"/>
      <c r="K1382" s="35"/>
      <c r="L1382" s="34"/>
      <c r="M1382" s="34"/>
      <c r="N1382" s="35"/>
      <c r="O1382" s="35"/>
      <c r="P1382" s="35"/>
      <c r="Q1382" s="34"/>
      <c r="R1382" s="34"/>
      <c r="U1382" s="36"/>
      <c r="V1382" s="38"/>
      <c r="W1382" s="36"/>
      <c r="X1382" s="35"/>
      <c r="Y1382" s="34"/>
      <c r="Z1382" s="35"/>
      <c r="AA1382" s="34"/>
      <c r="AB1382" s="34"/>
      <c r="AC1382" s="34"/>
      <c r="AD1382" s="34"/>
      <c r="AE1382" s="39"/>
      <c r="AF1382" s="39"/>
      <c r="AG1382" s="39"/>
      <c r="AH1382" s="35"/>
      <c r="AI1382" s="35"/>
      <c r="AJ1382" s="35"/>
      <c r="AK1382" s="35"/>
      <c r="AL1382" s="35"/>
      <c r="AM1382" s="35"/>
      <c r="AN1382" s="38"/>
      <c r="AO1382" s="38"/>
      <c r="AP1382" s="38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40"/>
      <c r="BA1382" s="40"/>
      <c r="BB1382" s="40"/>
      <c r="BC1382" s="40"/>
      <c r="BD1382" s="40"/>
      <c r="BE1382" s="40"/>
      <c r="BF1382" s="36"/>
      <c r="BG1382" s="36"/>
      <c r="BH1382" s="36"/>
      <c r="BJ1382" s="41"/>
      <c r="BK1382" s="41"/>
      <c r="BL1382" s="35"/>
      <c r="BM1382" s="35"/>
      <c r="BN1382" s="35"/>
      <c r="BO1382" s="35"/>
      <c r="BP1382" s="35"/>
      <c r="BQ1382" s="35"/>
      <c r="BR1382" s="35"/>
      <c r="BS1382" s="34"/>
      <c r="BT1382" s="35"/>
      <c r="BU1382" s="35"/>
      <c r="BV1382" s="35"/>
      <c r="BW1382" s="35"/>
      <c r="BX1382" s="37"/>
      <c r="BY1382" s="40"/>
      <c r="CA1382" s="38"/>
      <c r="CB1382" s="38"/>
      <c r="CC1382" s="36"/>
      <c r="CD1382" s="36"/>
      <c r="CE1382" s="35"/>
      <c r="CF1382" s="36"/>
      <c r="CG1382" s="42"/>
      <c r="CH1382" s="35"/>
      <c r="CI1382" s="42"/>
      <c r="CJ1382" s="42"/>
      <c r="CK1382" s="43"/>
      <c r="CM1382" s="39"/>
      <c r="CN1382" s="35"/>
      <c r="CO1382" s="42"/>
    </row>
    <row r="1383" spans="1:93" ht="11.25" customHeight="1">
      <c r="A1383" s="33"/>
      <c r="B1383" s="34"/>
      <c r="F1383" s="34"/>
      <c r="H1383" s="34"/>
      <c r="I1383" s="34"/>
      <c r="J1383" s="35"/>
      <c r="K1383" s="35"/>
      <c r="L1383" s="34"/>
      <c r="M1383" s="34"/>
      <c r="N1383" s="35"/>
      <c r="O1383" s="35"/>
      <c r="P1383" s="35"/>
      <c r="Q1383" s="34"/>
      <c r="R1383" s="34"/>
      <c r="U1383" s="36"/>
      <c r="V1383" s="38"/>
      <c r="W1383" s="36"/>
      <c r="X1383" s="35"/>
      <c r="Y1383" s="34"/>
      <c r="Z1383" s="35"/>
      <c r="AA1383" s="34"/>
      <c r="AB1383" s="34"/>
      <c r="AC1383" s="34"/>
      <c r="AD1383" s="34"/>
      <c r="AE1383" s="39"/>
      <c r="AF1383" s="39"/>
      <c r="AG1383" s="39"/>
      <c r="AH1383" s="35"/>
      <c r="AI1383" s="35"/>
      <c r="AJ1383" s="35"/>
      <c r="AK1383" s="35"/>
      <c r="AL1383" s="35"/>
      <c r="AM1383" s="35"/>
      <c r="AN1383" s="38"/>
      <c r="AO1383" s="38"/>
      <c r="AP1383" s="38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40"/>
      <c r="BA1383" s="40"/>
      <c r="BB1383" s="40"/>
      <c r="BC1383" s="40"/>
      <c r="BD1383" s="40"/>
      <c r="BE1383" s="40"/>
      <c r="BF1383" s="36"/>
      <c r="BG1383" s="36"/>
      <c r="BH1383" s="36"/>
      <c r="BJ1383" s="41"/>
      <c r="BK1383" s="41"/>
      <c r="BL1383" s="35"/>
      <c r="BM1383" s="35"/>
      <c r="BN1383" s="35"/>
      <c r="BO1383" s="35"/>
      <c r="BP1383" s="35"/>
      <c r="BQ1383" s="35"/>
      <c r="BR1383" s="35"/>
      <c r="BS1383" s="34"/>
      <c r="BT1383" s="35"/>
      <c r="BU1383" s="35"/>
      <c r="BV1383" s="35"/>
      <c r="BW1383" s="35"/>
      <c r="BX1383" s="37"/>
      <c r="BY1383" s="40"/>
      <c r="CA1383" s="38"/>
      <c r="CB1383" s="38"/>
      <c r="CC1383" s="36"/>
      <c r="CD1383" s="36"/>
      <c r="CE1383" s="35"/>
      <c r="CF1383" s="36"/>
      <c r="CG1383" s="42"/>
      <c r="CH1383" s="35"/>
      <c r="CI1383" s="42"/>
      <c r="CJ1383" s="42"/>
      <c r="CK1383" s="43"/>
      <c r="CM1383" s="39"/>
      <c r="CN1383" s="35"/>
      <c r="CO1383" s="42"/>
    </row>
    <row r="1384" spans="1:93" ht="11.25" customHeight="1">
      <c r="A1384" s="33"/>
      <c r="B1384" s="34"/>
      <c r="F1384" s="34"/>
      <c r="H1384" s="34"/>
      <c r="I1384" s="34"/>
      <c r="J1384" s="35"/>
      <c r="K1384" s="35"/>
      <c r="L1384" s="34"/>
      <c r="M1384" s="34"/>
      <c r="N1384" s="35"/>
      <c r="O1384" s="35"/>
      <c r="P1384" s="35"/>
      <c r="Q1384" s="34"/>
      <c r="R1384" s="34"/>
      <c r="U1384" s="36"/>
      <c r="V1384" s="38"/>
      <c r="W1384" s="36"/>
      <c r="X1384" s="35"/>
      <c r="Y1384" s="34"/>
      <c r="Z1384" s="35"/>
      <c r="AA1384" s="34"/>
      <c r="AB1384" s="34"/>
      <c r="AC1384" s="34"/>
      <c r="AD1384" s="34"/>
      <c r="AE1384" s="39"/>
      <c r="AF1384" s="39"/>
      <c r="AG1384" s="39"/>
      <c r="AH1384" s="35"/>
      <c r="AI1384" s="35"/>
      <c r="AJ1384" s="35"/>
      <c r="AK1384" s="35"/>
      <c r="AL1384" s="35"/>
      <c r="AM1384" s="35"/>
      <c r="AN1384" s="38"/>
      <c r="AO1384" s="38"/>
      <c r="AP1384" s="38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40"/>
      <c r="BA1384" s="40"/>
      <c r="BB1384" s="40"/>
      <c r="BC1384" s="40"/>
      <c r="BD1384" s="40"/>
      <c r="BE1384" s="40"/>
      <c r="BF1384" s="36"/>
      <c r="BG1384" s="36"/>
      <c r="BH1384" s="36"/>
      <c r="BJ1384" s="41"/>
      <c r="BK1384" s="41"/>
      <c r="BL1384" s="35"/>
      <c r="BM1384" s="35"/>
      <c r="BN1384" s="35"/>
      <c r="BO1384" s="35"/>
      <c r="BP1384" s="35"/>
      <c r="BQ1384" s="35"/>
      <c r="BR1384" s="35"/>
      <c r="BS1384" s="34"/>
      <c r="BT1384" s="35"/>
      <c r="BU1384" s="35"/>
      <c r="BV1384" s="35"/>
      <c r="BW1384" s="35"/>
      <c r="BX1384" s="37"/>
      <c r="BY1384" s="40"/>
      <c r="CA1384" s="38"/>
      <c r="CB1384" s="38"/>
      <c r="CC1384" s="36"/>
      <c r="CD1384" s="36"/>
      <c r="CE1384" s="35"/>
      <c r="CF1384" s="36"/>
      <c r="CG1384" s="42"/>
      <c r="CH1384" s="35"/>
      <c r="CI1384" s="42"/>
      <c r="CJ1384" s="42"/>
      <c r="CK1384" s="43"/>
      <c r="CM1384" s="39"/>
      <c r="CN1384" s="35"/>
      <c r="CO1384" s="42"/>
    </row>
    <row r="1385" spans="1:93" ht="11.25" customHeight="1">
      <c r="A1385" s="33"/>
      <c r="B1385" s="34"/>
      <c r="F1385" s="34"/>
      <c r="H1385" s="34"/>
      <c r="I1385" s="34"/>
      <c r="J1385" s="35"/>
      <c r="K1385" s="35"/>
      <c r="L1385" s="34"/>
      <c r="M1385" s="34"/>
      <c r="N1385" s="35"/>
      <c r="O1385" s="35"/>
      <c r="P1385" s="35"/>
      <c r="Q1385" s="34"/>
      <c r="R1385" s="34"/>
      <c r="U1385" s="36"/>
      <c r="V1385" s="38"/>
      <c r="W1385" s="36"/>
      <c r="X1385" s="35"/>
      <c r="Y1385" s="34"/>
      <c r="Z1385" s="35"/>
      <c r="AA1385" s="34"/>
      <c r="AB1385" s="34"/>
      <c r="AC1385" s="34"/>
      <c r="AD1385" s="34"/>
      <c r="AE1385" s="39"/>
      <c r="AF1385" s="39"/>
      <c r="AG1385" s="39"/>
      <c r="AH1385" s="35"/>
      <c r="AI1385" s="35"/>
      <c r="AJ1385" s="35"/>
      <c r="AK1385" s="35"/>
      <c r="AL1385" s="35"/>
      <c r="AM1385" s="35"/>
      <c r="AN1385" s="38"/>
      <c r="AO1385" s="38"/>
      <c r="AP1385" s="38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40"/>
      <c r="BA1385" s="40"/>
      <c r="BB1385" s="40"/>
      <c r="BC1385" s="40"/>
      <c r="BD1385" s="40"/>
      <c r="BE1385" s="40"/>
      <c r="BF1385" s="36"/>
      <c r="BG1385" s="36"/>
      <c r="BH1385" s="36"/>
      <c r="BJ1385" s="41"/>
      <c r="BK1385" s="41"/>
      <c r="BL1385" s="35"/>
      <c r="BM1385" s="35"/>
      <c r="BN1385" s="35"/>
      <c r="BO1385" s="35"/>
      <c r="BP1385" s="35"/>
      <c r="BQ1385" s="35"/>
      <c r="BR1385" s="35"/>
      <c r="BS1385" s="34"/>
      <c r="BT1385" s="35"/>
      <c r="BU1385" s="35"/>
      <c r="BV1385" s="35"/>
      <c r="BW1385" s="35"/>
      <c r="BX1385" s="37"/>
      <c r="BY1385" s="40"/>
      <c r="CA1385" s="38"/>
      <c r="CB1385" s="38"/>
      <c r="CC1385" s="36"/>
      <c r="CD1385" s="36"/>
      <c r="CE1385" s="35"/>
      <c r="CF1385" s="36"/>
      <c r="CG1385" s="42"/>
      <c r="CH1385" s="35"/>
      <c r="CI1385" s="42"/>
      <c r="CJ1385" s="42"/>
      <c r="CK1385" s="43"/>
      <c r="CM1385" s="39"/>
      <c r="CN1385" s="35"/>
      <c r="CO1385" s="42"/>
    </row>
    <row r="1386" spans="1:93" ht="11.25" customHeight="1">
      <c r="A1386" s="33"/>
      <c r="B1386" s="34"/>
      <c r="F1386" s="34"/>
      <c r="H1386" s="34"/>
      <c r="I1386" s="34"/>
      <c r="J1386" s="35"/>
      <c r="K1386" s="35"/>
      <c r="L1386" s="34"/>
      <c r="M1386" s="34"/>
      <c r="N1386" s="35"/>
      <c r="O1386" s="35"/>
      <c r="P1386" s="35"/>
      <c r="Q1386" s="34"/>
      <c r="R1386" s="34"/>
      <c r="U1386" s="36"/>
      <c r="V1386" s="38"/>
      <c r="W1386" s="36"/>
      <c r="X1386" s="35"/>
      <c r="Y1386" s="34"/>
      <c r="Z1386" s="35"/>
      <c r="AA1386" s="34"/>
      <c r="AB1386" s="34"/>
      <c r="AC1386" s="34"/>
      <c r="AD1386" s="34"/>
      <c r="AE1386" s="39"/>
      <c r="AF1386" s="39"/>
      <c r="AG1386" s="39"/>
      <c r="AH1386" s="35"/>
      <c r="AI1386" s="35"/>
      <c r="AJ1386" s="35"/>
      <c r="AK1386" s="35"/>
      <c r="AL1386" s="35"/>
      <c r="AM1386" s="35"/>
      <c r="AN1386" s="38"/>
      <c r="AO1386" s="38"/>
      <c r="AP1386" s="38"/>
      <c r="AQ1386" s="36"/>
      <c r="AR1386" s="36"/>
      <c r="AS1386" s="36"/>
      <c r="AT1386" s="36"/>
      <c r="AU1386" s="36"/>
      <c r="AV1386" s="36"/>
      <c r="AW1386" s="36"/>
      <c r="AX1386" s="36"/>
      <c r="AY1386" s="36"/>
      <c r="AZ1386" s="40"/>
      <c r="BA1386" s="40"/>
      <c r="BB1386" s="40"/>
      <c r="BC1386" s="40"/>
      <c r="BD1386" s="40"/>
      <c r="BE1386" s="40"/>
      <c r="BF1386" s="36"/>
      <c r="BG1386" s="36"/>
      <c r="BH1386" s="36"/>
      <c r="BJ1386" s="41"/>
      <c r="BK1386" s="41"/>
      <c r="BL1386" s="35"/>
      <c r="BM1386" s="35"/>
      <c r="BN1386" s="35"/>
      <c r="BO1386" s="35"/>
      <c r="BP1386" s="35"/>
      <c r="BQ1386" s="35"/>
      <c r="BR1386" s="35"/>
      <c r="BS1386" s="34"/>
      <c r="BT1386" s="35"/>
      <c r="BU1386" s="35"/>
      <c r="BV1386" s="35"/>
      <c r="BW1386" s="35"/>
      <c r="BX1386" s="37"/>
      <c r="BY1386" s="40"/>
      <c r="CA1386" s="38"/>
      <c r="CB1386" s="38"/>
      <c r="CC1386" s="36"/>
      <c r="CD1386" s="36"/>
      <c r="CE1386" s="35"/>
      <c r="CF1386" s="36"/>
      <c r="CG1386" s="42"/>
      <c r="CH1386" s="35"/>
      <c r="CI1386" s="42"/>
      <c r="CJ1386" s="42"/>
      <c r="CK1386" s="43"/>
      <c r="CM1386" s="39"/>
      <c r="CN1386" s="35"/>
      <c r="CO1386" s="42"/>
    </row>
    <row r="1387" spans="1:93" ht="11.25" customHeight="1">
      <c r="A1387" s="33"/>
      <c r="B1387" s="34"/>
      <c r="F1387" s="34"/>
      <c r="H1387" s="34"/>
      <c r="I1387" s="34"/>
      <c r="J1387" s="35"/>
      <c r="K1387" s="35"/>
      <c r="L1387" s="34"/>
      <c r="M1387" s="34"/>
      <c r="N1387" s="35"/>
      <c r="O1387" s="35"/>
      <c r="P1387" s="35"/>
      <c r="Q1387" s="34"/>
      <c r="R1387" s="34"/>
      <c r="U1387" s="36"/>
      <c r="V1387" s="38"/>
      <c r="W1387" s="36"/>
      <c r="X1387" s="35"/>
      <c r="Y1387" s="34"/>
      <c r="Z1387" s="35"/>
      <c r="AA1387" s="34"/>
      <c r="AB1387" s="34"/>
      <c r="AC1387" s="34"/>
      <c r="AD1387" s="34"/>
      <c r="AE1387" s="39"/>
      <c r="AF1387" s="39"/>
      <c r="AG1387" s="39"/>
      <c r="AH1387" s="35"/>
      <c r="AI1387" s="35"/>
      <c r="AJ1387" s="35"/>
      <c r="AK1387" s="35"/>
      <c r="AL1387" s="35"/>
      <c r="AM1387" s="35"/>
      <c r="AN1387" s="38"/>
      <c r="AO1387" s="38"/>
      <c r="AP1387" s="38"/>
      <c r="AQ1387" s="36"/>
      <c r="AR1387" s="36"/>
      <c r="AS1387" s="36"/>
      <c r="AT1387" s="36"/>
      <c r="AU1387" s="36"/>
      <c r="AV1387" s="36"/>
      <c r="AW1387" s="36"/>
      <c r="AX1387" s="36"/>
      <c r="AY1387" s="36"/>
      <c r="AZ1387" s="40"/>
      <c r="BA1387" s="40"/>
      <c r="BB1387" s="40"/>
      <c r="BC1387" s="40"/>
      <c r="BD1387" s="40"/>
      <c r="BE1387" s="40"/>
      <c r="BF1387" s="36"/>
      <c r="BG1387" s="36"/>
      <c r="BH1387" s="36"/>
      <c r="BJ1387" s="41"/>
      <c r="BK1387" s="41"/>
      <c r="BL1387" s="35"/>
      <c r="BM1387" s="35"/>
      <c r="BN1387" s="35"/>
      <c r="BO1387" s="35"/>
      <c r="BP1387" s="35"/>
      <c r="BQ1387" s="35"/>
      <c r="BR1387" s="35"/>
      <c r="BS1387" s="34"/>
      <c r="BT1387" s="35"/>
      <c r="BU1387" s="35"/>
      <c r="BV1387" s="35"/>
      <c r="BW1387" s="35"/>
      <c r="BX1387" s="37"/>
      <c r="BY1387" s="40"/>
      <c r="CA1387" s="38"/>
      <c r="CB1387" s="38"/>
      <c r="CC1387" s="36"/>
      <c r="CD1387" s="36"/>
      <c r="CE1387" s="35"/>
      <c r="CF1387" s="36"/>
      <c r="CG1387" s="42"/>
      <c r="CH1387" s="35"/>
      <c r="CI1387" s="42"/>
      <c r="CJ1387" s="42"/>
      <c r="CK1387" s="43"/>
      <c r="CM1387" s="39"/>
      <c r="CN1387" s="35"/>
      <c r="CO1387" s="42"/>
    </row>
    <row r="1388" spans="1:93" ht="11.25" customHeight="1">
      <c r="A1388" s="33"/>
      <c r="B1388" s="34"/>
      <c r="F1388" s="34"/>
      <c r="H1388" s="34"/>
      <c r="I1388" s="34"/>
      <c r="J1388" s="35"/>
      <c r="K1388" s="35"/>
      <c r="L1388" s="34"/>
      <c r="M1388" s="34"/>
      <c r="N1388" s="35"/>
      <c r="O1388" s="35"/>
      <c r="P1388" s="35"/>
      <c r="Q1388" s="34"/>
      <c r="R1388" s="34"/>
      <c r="U1388" s="36"/>
      <c r="V1388" s="38"/>
      <c r="W1388" s="36"/>
      <c r="X1388" s="35"/>
      <c r="Y1388" s="34"/>
      <c r="Z1388" s="35"/>
      <c r="AA1388" s="34"/>
      <c r="AB1388" s="34"/>
      <c r="AC1388" s="34"/>
      <c r="AD1388" s="34"/>
      <c r="AE1388" s="39"/>
      <c r="AF1388" s="39"/>
      <c r="AG1388" s="39"/>
      <c r="AH1388" s="35"/>
      <c r="AI1388" s="35"/>
      <c r="AJ1388" s="35"/>
      <c r="AK1388" s="35"/>
      <c r="AL1388" s="35"/>
      <c r="AM1388" s="35"/>
      <c r="AN1388" s="38"/>
      <c r="AO1388" s="38"/>
      <c r="AP1388" s="38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40"/>
      <c r="BA1388" s="40"/>
      <c r="BB1388" s="40"/>
      <c r="BC1388" s="40"/>
      <c r="BD1388" s="40"/>
      <c r="BE1388" s="40"/>
      <c r="BF1388" s="36"/>
      <c r="BG1388" s="36"/>
      <c r="BH1388" s="36"/>
      <c r="BJ1388" s="41"/>
      <c r="BK1388" s="41"/>
      <c r="BL1388" s="35"/>
      <c r="BM1388" s="35"/>
      <c r="BN1388" s="35"/>
      <c r="BO1388" s="35"/>
      <c r="BP1388" s="35"/>
      <c r="BQ1388" s="35"/>
      <c r="BR1388" s="35"/>
      <c r="BS1388" s="34"/>
      <c r="BT1388" s="35"/>
      <c r="BU1388" s="35"/>
      <c r="BV1388" s="35"/>
      <c r="BW1388" s="35"/>
      <c r="BX1388" s="37"/>
      <c r="BY1388" s="40"/>
      <c r="CA1388" s="38"/>
      <c r="CB1388" s="38"/>
      <c r="CC1388" s="36"/>
      <c r="CD1388" s="36"/>
      <c r="CE1388" s="35"/>
      <c r="CF1388" s="36"/>
      <c r="CG1388" s="42"/>
      <c r="CH1388" s="35"/>
      <c r="CI1388" s="42"/>
      <c r="CJ1388" s="42"/>
      <c r="CK1388" s="43"/>
      <c r="CM1388" s="39"/>
      <c r="CN1388" s="35"/>
      <c r="CO1388" s="42"/>
    </row>
    <row r="1389" spans="1:93" ht="11.25" customHeight="1">
      <c r="A1389" s="33"/>
      <c r="B1389" s="34"/>
      <c r="F1389" s="34"/>
      <c r="H1389" s="34"/>
      <c r="I1389" s="34"/>
      <c r="J1389" s="35"/>
      <c r="K1389" s="35"/>
      <c r="L1389" s="34"/>
      <c r="M1389" s="34"/>
      <c r="N1389" s="35"/>
      <c r="O1389" s="35"/>
      <c r="P1389" s="35"/>
      <c r="Q1389" s="34"/>
      <c r="R1389" s="34"/>
      <c r="U1389" s="36"/>
      <c r="V1389" s="38"/>
      <c r="W1389" s="36"/>
      <c r="X1389" s="35"/>
      <c r="Y1389" s="34"/>
      <c r="Z1389" s="35"/>
      <c r="AA1389" s="34"/>
      <c r="AB1389" s="34"/>
      <c r="AC1389" s="34"/>
      <c r="AD1389" s="34"/>
      <c r="AE1389" s="39"/>
      <c r="AF1389" s="39"/>
      <c r="AG1389" s="39"/>
      <c r="AH1389" s="35"/>
      <c r="AI1389" s="35"/>
      <c r="AJ1389" s="35"/>
      <c r="AK1389" s="35"/>
      <c r="AL1389" s="35"/>
      <c r="AM1389" s="35"/>
      <c r="AN1389" s="38"/>
      <c r="AO1389" s="38"/>
      <c r="AP1389" s="38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40"/>
      <c r="BA1389" s="40"/>
      <c r="BB1389" s="40"/>
      <c r="BC1389" s="40"/>
      <c r="BD1389" s="40"/>
      <c r="BE1389" s="40"/>
      <c r="BF1389" s="36"/>
      <c r="BG1389" s="36"/>
      <c r="BH1389" s="36"/>
      <c r="BJ1389" s="41"/>
      <c r="BK1389" s="41"/>
      <c r="BL1389" s="35"/>
      <c r="BM1389" s="35"/>
      <c r="BN1389" s="35"/>
      <c r="BO1389" s="35"/>
      <c r="BP1389" s="35"/>
      <c r="BQ1389" s="35"/>
      <c r="BR1389" s="35"/>
      <c r="BS1389" s="34"/>
      <c r="BT1389" s="35"/>
      <c r="BU1389" s="35"/>
      <c r="BV1389" s="35"/>
      <c r="BW1389" s="35"/>
      <c r="BX1389" s="37"/>
      <c r="BY1389" s="40"/>
      <c r="CA1389" s="38"/>
      <c r="CB1389" s="38"/>
      <c r="CC1389" s="36"/>
      <c r="CD1389" s="36"/>
      <c r="CE1389" s="35"/>
      <c r="CF1389" s="36"/>
      <c r="CG1389" s="42"/>
      <c r="CH1389" s="35"/>
      <c r="CI1389" s="42"/>
      <c r="CJ1389" s="42"/>
      <c r="CK1389" s="43"/>
      <c r="CM1389" s="39"/>
      <c r="CN1389" s="35"/>
      <c r="CO1389" s="42"/>
    </row>
    <row r="1390" spans="1:93" ht="11.25" customHeight="1">
      <c r="A1390" s="33"/>
      <c r="B1390" s="34"/>
      <c r="F1390" s="34"/>
      <c r="H1390" s="34"/>
      <c r="I1390" s="34"/>
      <c r="J1390" s="35"/>
      <c r="K1390" s="35"/>
      <c r="L1390" s="34"/>
      <c r="M1390" s="34"/>
      <c r="N1390" s="35"/>
      <c r="O1390" s="35"/>
      <c r="P1390" s="35"/>
      <c r="Q1390" s="34"/>
      <c r="R1390" s="34"/>
      <c r="U1390" s="36"/>
      <c r="V1390" s="38"/>
      <c r="W1390" s="36"/>
      <c r="X1390" s="35"/>
      <c r="Y1390" s="34"/>
      <c r="Z1390" s="35"/>
      <c r="AA1390" s="34"/>
      <c r="AB1390" s="34"/>
      <c r="AC1390" s="34"/>
      <c r="AD1390" s="34"/>
      <c r="AE1390" s="39"/>
      <c r="AF1390" s="39"/>
      <c r="AG1390" s="39"/>
      <c r="AH1390" s="35"/>
      <c r="AI1390" s="35"/>
      <c r="AJ1390" s="35"/>
      <c r="AK1390" s="35"/>
      <c r="AL1390" s="35"/>
      <c r="AM1390" s="35"/>
      <c r="AN1390" s="38"/>
      <c r="AO1390" s="38"/>
      <c r="AP1390" s="38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40"/>
      <c r="BA1390" s="40"/>
      <c r="BB1390" s="40"/>
      <c r="BC1390" s="40"/>
      <c r="BD1390" s="40"/>
      <c r="BE1390" s="40"/>
      <c r="BF1390" s="36"/>
      <c r="BG1390" s="36"/>
      <c r="BH1390" s="36"/>
      <c r="BJ1390" s="41"/>
      <c r="BK1390" s="41"/>
      <c r="BL1390" s="35"/>
      <c r="BM1390" s="35"/>
      <c r="BN1390" s="35"/>
      <c r="BO1390" s="35"/>
      <c r="BP1390" s="35"/>
      <c r="BQ1390" s="35"/>
      <c r="BR1390" s="35"/>
      <c r="BS1390" s="34"/>
      <c r="BT1390" s="35"/>
      <c r="BU1390" s="35"/>
      <c r="BV1390" s="35"/>
      <c r="BW1390" s="35"/>
      <c r="BX1390" s="37"/>
      <c r="BY1390" s="40"/>
      <c r="CA1390" s="38"/>
      <c r="CB1390" s="38"/>
      <c r="CC1390" s="36"/>
      <c r="CD1390" s="36"/>
      <c r="CE1390" s="35"/>
      <c r="CF1390" s="36"/>
      <c r="CG1390" s="42"/>
      <c r="CH1390" s="35"/>
      <c r="CI1390" s="42"/>
      <c r="CJ1390" s="42"/>
      <c r="CK1390" s="43"/>
      <c r="CM1390" s="39"/>
      <c r="CN1390" s="35"/>
      <c r="CO1390" s="42"/>
    </row>
    <row r="1391" spans="1:93" ht="11.25" customHeight="1">
      <c r="A1391" s="33"/>
      <c r="B1391" s="34"/>
      <c r="F1391" s="34"/>
      <c r="H1391" s="34"/>
      <c r="I1391" s="34"/>
      <c r="J1391" s="35"/>
      <c r="K1391" s="35"/>
      <c r="L1391" s="34"/>
      <c r="M1391" s="34"/>
      <c r="N1391" s="35"/>
      <c r="O1391" s="35"/>
      <c r="P1391" s="35"/>
      <c r="Q1391" s="34"/>
      <c r="R1391" s="34"/>
      <c r="U1391" s="36"/>
      <c r="V1391" s="38"/>
      <c r="W1391" s="36"/>
      <c r="X1391" s="35"/>
      <c r="Y1391" s="34"/>
      <c r="Z1391" s="35"/>
      <c r="AA1391" s="34"/>
      <c r="AB1391" s="34"/>
      <c r="AC1391" s="34"/>
      <c r="AD1391" s="34"/>
      <c r="AE1391" s="39"/>
      <c r="AF1391" s="39"/>
      <c r="AG1391" s="39"/>
      <c r="AH1391" s="35"/>
      <c r="AI1391" s="35"/>
      <c r="AJ1391" s="35"/>
      <c r="AK1391" s="35"/>
      <c r="AL1391" s="35"/>
      <c r="AM1391" s="35"/>
      <c r="AN1391" s="38"/>
      <c r="AO1391" s="38"/>
      <c r="AP1391" s="38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40"/>
      <c r="BA1391" s="40"/>
      <c r="BB1391" s="40"/>
      <c r="BC1391" s="40"/>
      <c r="BD1391" s="40"/>
      <c r="BE1391" s="40"/>
      <c r="BF1391" s="36"/>
      <c r="BG1391" s="36"/>
      <c r="BH1391" s="36"/>
      <c r="BJ1391" s="41"/>
      <c r="BK1391" s="41"/>
      <c r="BL1391" s="35"/>
      <c r="BM1391" s="35"/>
      <c r="BN1391" s="35"/>
      <c r="BO1391" s="35"/>
      <c r="BP1391" s="35"/>
      <c r="BQ1391" s="35"/>
      <c r="BR1391" s="35"/>
      <c r="BS1391" s="34"/>
      <c r="BT1391" s="35"/>
      <c r="BU1391" s="35"/>
      <c r="BV1391" s="35"/>
      <c r="BW1391" s="35"/>
      <c r="BX1391" s="37"/>
      <c r="BY1391" s="40"/>
      <c r="CA1391" s="38"/>
      <c r="CB1391" s="38"/>
      <c r="CC1391" s="36"/>
      <c r="CD1391" s="36"/>
      <c r="CE1391" s="35"/>
      <c r="CF1391" s="36"/>
      <c r="CG1391" s="42"/>
      <c r="CH1391" s="35"/>
      <c r="CI1391" s="42"/>
      <c r="CJ1391" s="42"/>
      <c r="CK1391" s="43"/>
      <c r="CM1391" s="39"/>
      <c r="CN1391" s="35"/>
      <c r="CO1391" s="42"/>
    </row>
    <row r="1392" spans="1:93" ht="11.25" customHeight="1">
      <c r="A1392" s="33"/>
      <c r="B1392" s="34"/>
      <c r="F1392" s="34"/>
      <c r="H1392" s="34"/>
      <c r="I1392" s="34"/>
      <c r="J1392" s="35"/>
      <c r="K1392" s="35"/>
      <c r="L1392" s="34"/>
      <c r="M1392" s="34"/>
      <c r="N1392" s="35"/>
      <c r="O1392" s="35"/>
      <c r="P1392" s="35"/>
      <c r="Q1392" s="34"/>
      <c r="R1392" s="34"/>
      <c r="U1392" s="36"/>
      <c r="V1392" s="38"/>
      <c r="W1392" s="36"/>
      <c r="X1392" s="35"/>
      <c r="Y1392" s="34"/>
      <c r="Z1392" s="35"/>
      <c r="AA1392" s="34"/>
      <c r="AB1392" s="34"/>
      <c r="AC1392" s="34"/>
      <c r="AD1392" s="34"/>
      <c r="AE1392" s="39"/>
      <c r="AF1392" s="39"/>
      <c r="AG1392" s="39"/>
      <c r="AH1392" s="35"/>
      <c r="AI1392" s="35"/>
      <c r="AJ1392" s="35"/>
      <c r="AK1392" s="35"/>
      <c r="AL1392" s="35"/>
      <c r="AM1392" s="35"/>
      <c r="AN1392" s="38"/>
      <c r="AO1392" s="38"/>
      <c r="AP1392" s="38"/>
      <c r="AQ1392" s="36"/>
      <c r="AR1392" s="36"/>
      <c r="AS1392" s="36"/>
      <c r="AT1392" s="36"/>
      <c r="AU1392" s="36"/>
      <c r="AV1392" s="36"/>
      <c r="AW1392" s="36"/>
      <c r="AX1392" s="36"/>
      <c r="AY1392" s="36"/>
      <c r="AZ1392" s="40"/>
      <c r="BA1392" s="40"/>
      <c r="BB1392" s="40"/>
      <c r="BC1392" s="40"/>
      <c r="BD1392" s="40"/>
      <c r="BE1392" s="40"/>
      <c r="BF1392" s="36"/>
      <c r="BG1392" s="36"/>
      <c r="BH1392" s="36"/>
      <c r="BJ1392" s="41"/>
      <c r="BK1392" s="41"/>
      <c r="BL1392" s="35"/>
      <c r="BM1392" s="35"/>
      <c r="BN1392" s="35"/>
      <c r="BO1392" s="35"/>
      <c r="BP1392" s="35"/>
      <c r="BQ1392" s="35"/>
      <c r="BR1392" s="35"/>
      <c r="BS1392" s="34"/>
      <c r="BT1392" s="35"/>
      <c r="BU1392" s="35"/>
      <c r="BV1392" s="35"/>
      <c r="BW1392" s="35"/>
      <c r="BX1392" s="37"/>
      <c r="BY1392" s="40"/>
      <c r="CA1392" s="38"/>
      <c r="CB1392" s="38"/>
      <c r="CC1392" s="36"/>
      <c r="CD1392" s="36"/>
      <c r="CE1392" s="35"/>
      <c r="CF1392" s="36"/>
      <c r="CG1392" s="42"/>
      <c r="CH1392" s="35"/>
      <c r="CI1392" s="42"/>
      <c r="CJ1392" s="42"/>
      <c r="CK1392" s="43"/>
      <c r="CM1392" s="39"/>
      <c r="CN1392" s="35"/>
      <c r="CO1392" s="42"/>
    </row>
    <row r="1393" spans="1:93" ht="11.25" customHeight="1">
      <c r="A1393" s="33"/>
      <c r="B1393" s="34"/>
      <c r="F1393" s="34"/>
      <c r="H1393" s="34"/>
      <c r="I1393" s="34"/>
      <c r="J1393" s="35"/>
      <c r="K1393" s="35"/>
      <c r="L1393" s="34"/>
      <c r="M1393" s="34"/>
      <c r="N1393" s="35"/>
      <c r="O1393" s="35"/>
      <c r="P1393" s="35"/>
      <c r="Q1393" s="34"/>
      <c r="R1393" s="34"/>
      <c r="U1393" s="36"/>
      <c r="V1393" s="38"/>
      <c r="W1393" s="36"/>
      <c r="X1393" s="35"/>
      <c r="Y1393" s="34"/>
      <c r="Z1393" s="35"/>
      <c r="AA1393" s="34"/>
      <c r="AB1393" s="34"/>
      <c r="AC1393" s="34"/>
      <c r="AD1393" s="34"/>
      <c r="AE1393" s="39"/>
      <c r="AF1393" s="39"/>
      <c r="AG1393" s="39"/>
      <c r="AH1393" s="35"/>
      <c r="AI1393" s="35"/>
      <c r="AJ1393" s="35"/>
      <c r="AK1393" s="35"/>
      <c r="AL1393" s="35"/>
      <c r="AM1393" s="35"/>
      <c r="AN1393" s="38"/>
      <c r="AO1393" s="38"/>
      <c r="AP1393" s="38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40"/>
      <c r="BA1393" s="40"/>
      <c r="BB1393" s="40"/>
      <c r="BC1393" s="40"/>
      <c r="BD1393" s="40"/>
      <c r="BE1393" s="40"/>
      <c r="BF1393" s="36"/>
      <c r="BG1393" s="36"/>
      <c r="BH1393" s="36"/>
      <c r="BJ1393" s="41"/>
      <c r="BK1393" s="41"/>
      <c r="BL1393" s="35"/>
      <c r="BM1393" s="35"/>
      <c r="BN1393" s="35"/>
      <c r="BO1393" s="35"/>
      <c r="BP1393" s="35"/>
      <c r="BQ1393" s="35"/>
      <c r="BR1393" s="35"/>
      <c r="BS1393" s="34"/>
      <c r="BT1393" s="35"/>
      <c r="BU1393" s="35"/>
      <c r="BV1393" s="35"/>
      <c r="BW1393" s="35"/>
      <c r="BX1393" s="37"/>
      <c r="BY1393" s="40"/>
      <c r="CA1393" s="38"/>
      <c r="CB1393" s="38"/>
      <c r="CC1393" s="36"/>
      <c r="CD1393" s="36"/>
      <c r="CE1393" s="35"/>
      <c r="CF1393" s="36"/>
      <c r="CG1393" s="42"/>
      <c r="CH1393" s="35"/>
      <c r="CI1393" s="42"/>
      <c r="CJ1393" s="42"/>
      <c r="CK1393" s="43"/>
      <c r="CM1393" s="39"/>
      <c r="CN1393" s="35"/>
      <c r="CO1393" s="42"/>
    </row>
    <row r="1394" spans="1:93" ht="11.25" customHeight="1">
      <c r="A1394" s="33"/>
      <c r="B1394" s="34"/>
      <c r="F1394" s="34"/>
      <c r="H1394" s="34"/>
      <c r="I1394" s="34"/>
      <c r="J1394" s="35"/>
      <c r="K1394" s="35"/>
      <c r="L1394" s="34"/>
      <c r="M1394" s="34"/>
      <c r="N1394" s="35"/>
      <c r="O1394" s="35"/>
      <c r="P1394" s="35"/>
      <c r="Q1394" s="34"/>
      <c r="R1394" s="34"/>
      <c r="U1394" s="36"/>
      <c r="V1394" s="38"/>
      <c r="W1394" s="36"/>
      <c r="X1394" s="35"/>
      <c r="Y1394" s="34"/>
      <c r="Z1394" s="35"/>
      <c r="AA1394" s="34"/>
      <c r="AB1394" s="34"/>
      <c r="AC1394" s="34"/>
      <c r="AD1394" s="34"/>
      <c r="AE1394" s="39"/>
      <c r="AF1394" s="39"/>
      <c r="AG1394" s="39"/>
      <c r="AH1394" s="35"/>
      <c r="AI1394" s="35"/>
      <c r="AJ1394" s="35"/>
      <c r="AK1394" s="35"/>
      <c r="AL1394" s="35"/>
      <c r="AM1394" s="35"/>
      <c r="AN1394" s="38"/>
      <c r="AO1394" s="38"/>
      <c r="AP1394" s="38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40"/>
      <c r="BA1394" s="40"/>
      <c r="BB1394" s="40"/>
      <c r="BC1394" s="40"/>
      <c r="BD1394" s="40"/>
      <c r="BE1394" s="40"/>
      <c r="BF1394" s="36"/>
      <c r="BG1394" s="36"/>
      <c r="BH1394" s="36"/>
      <c r="BJ1394" s="41"/>
      <c r="BK1394" s="41"/>
      <c r="BL1394" s="35"/>
      <c r="BM1394" s="35"/>
      <c r="BN1394" s="35"/>
      <c r="BO1394" s="35"/>
      <c r="BP1394" s="35"/>
      <c r="BQ1394" s="35"/>
      <c r="BR1394" s="35"/>
      <c r="BS1394" s="34"/>
      <c r="BT1394" s="35"/>
      <c r="BU1394" s="35"/>
      <c r="BV1394" s="35"/>
      <c r="BW1394" s="35"/>
      <c r="BX1394" s="37"/>
      <c r="BY1394" s="40"/>
      <c r="CA1394" s="38"/>
      <c r="CB1394" s="38"/>
      <c r="CC1394" s="36"/>
      <c r="CD1394" s="36"/>
      <c r="CE1394" s="35"/>
      <c r="CF1394" s="36"/>
      <c r="CG1394" s="42"/>
      <c r="CH1394" s="35"/>
      <c r="CI1394" s="42"/>
      <c r="CJ1394" s="42"/>
      <c r="CK1394" s="43"/>
      <c r="CM1394" s="39"/>
      <c r="CN1394" s="35"/>
      <c r="CO1394" s="42"/>
    </row>
    <row r="1395" spans="1:93" ht="11.25" customHeight="1">
      <c r="A1395" s="33"/>
      <c r="B1395" s="34"/>
      <c r="F1395" s="34"/>
      <c r="H1395" s="34"/>
      <c r="I1395" s="34"/>
      <c r="J1395" s="35"/>
      <c r="K1395" s="35"/>
      <c r="L1395" s="34"/>
      <c r="M1395" s="34"/>
      <c r="N1395" s="35"/>
      <c r="O1395" s="35"/>
      <c r="P1395" s="35"/>
      <c r="Q1395" s="34"/>
      <c r="R1395" s="34"/>
      <c r="U1395" s="36"/>
      <c r="V1395" s="38"/>
      <c r="W1395" s="36"/>
      <c r="X1395" s="35"/>
      <c r="Y1395" s="34"/>
      <c r="Z1395" s="35"/>
      <c r="AA1395" s="34"/>
      <c r="AB1395" s="34"/>
      <c r="AC1395" s="34"/>
      <c r="AD1395" s="34"/>
      <c r="AE1395" s="39"/>
      <c r="AF1395" s="39"/>
      <c r="AG1395" s="39"/>
      <c r="AH1395" s="35"/>
      <c r="AI1395" s="35"/>
      <c r="AJ1395" s="35"/>
      <c r="AK1395" s="35"/>
      <c r="AL1395" s="35"/>
      <c r="AM1395" s="35"/>
      <c r="AN1395" s="38"/>
      <c r="AO1395" s="38"/>
      <c r="AP1395" s="38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40"/>
      <c r="BA1395" s="40"/>
      <c r="BB1395" s="40"/>
      <c r="BC1395" s="40"/>
      <c r="BD1395" s="40"/>
      <c r="BE1395" s="40"/>
      <c r="BF1395" s="36"/>
      <c r="BG1395" s="36"/>
      <c r="BH1395" s="36"/>
      <c r="BJ1395" s="41"/>
      <c r="BK1395" s="41"/>
      <c r="BL1395" s="35"/>
      <c r="BM1395" s="35"/>
      <c r="BN1395" s="35"/>
      <c r="BO1395" s="35"/>
      <c r="BP1395" s="35"/>
      <c r="BQ1395" s="35"/>
      <c r="BR1395" s="35"/>
      <c r="BS1395" s="34"/>
      <c r="BT1395" s="35"/>
      <c r="BU1395" s="35"/>
      <c r="BV1395" s="35"/>
      <c r="BW1395" s="35"/>
      <c r="BX1395" s="37"/>
      <c r="BY1395" s="40"/>
      <c r="CA1395" s="38"/>
      <c r="CB1395" s="38"/>
      <c r="CC1395" s="36"/>
      <c r="CD1395" s="36"/>
      <c r="CE1395" s="35"/>
      <c r="CF1395" s="36"/>
      <c r="CG1395" s="42"/>
      <c r="CH1395" s="35"/>
      <c r="CI1395" s="42"/>
      <c r="CJ1395" s="42"/>
      <c r="CK1395" s="43"/>
      <c r="CM1395" s="39"/>
      <c r="CN1395" s="35"/>
      <c r="CO1395" s="42"/>
    </row>
    <row r="1396" spans="1:93" ht="11.25" customHeight="1">
      <c r="A1396" s="33"/>
      <c r="B1396" s="34"/>
      <c r="F1396" s="34"/>
      <c r="H1396" s="34"/>
      <c r="I1396" s="34"/>
      <c r="J1396" s="35"/>
      <c r="K1396" s="35"/>
      <c r="L1396" s="34"/>
      <c r="M1396" s="34"/>
      <c r="N1396" s="35"/>
      <c r="O1396" s="35"/>
      <c r="P1396" s="35"/>
      <c r="Q1396" s="34"/>
      <c r="R1396" s="34"/>
      <c r="U1396" s="36"/>
      <c r="V1396" s="38"/>
      <c r="W1396" s="36"/>
      <c r="X1396" s="35"/>
      <c r="Y1396" s="34"/>
      <c r="Z1396" s="35"/>
      <c r="AA1396" s="34"/>
      <c r="AB1396" s="34"/>
      <c r="AC1396" s="34"/>
      <c r="AD1396" s="34"/>
      <c r="AE1396" s="39"/>
      <c r="AF1396" s="39"/>
      <c r="AG1396" s="39"/>
      <c r="AH1396" s="35"/>
      <c r="AI1396" s="35"/>
      <c r="AJ1396" s="35"/>
      <c r="AK1396" s="35"/>
      <c r="AL1396" s="35"/>
      <c r="AM1396" s="35"/>
      <c r="AN1396" s="38"/>
      <c r="AO1396" s="38"/>
      <c r="AP1396" s="38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40"/>
      <c r="BA1396" s="40"/>
      <c r="BB1396" s="40"/>
      <c r="BC1396" s="40"/>
      <c r="BD1396" s="40"/>
      <c r="BE1396" s="40"/>
      <c r="BF1396" s="36"/>
      <c r="BG1396" s="36"/>
      <c r="BH1396" s="36"/>
      <c r="BJ1396" s="41"/>
      <c r="BK1396" s="41"/>
      <c r="BL1396" s="35"/>
      <c r="BM1396" s="35"/>
      <c r="BN1396" s="35"/>
      <c r="BO1396" s="35"/>
      <c r="BP1396" s="35"/>
      <c r="BQ1396" s="35"/>
      <c r="BR1396" s="35"/>
      <c r="BS1396" s="34"/>
      <c r="BT1396" s="35"/>
      <c r="BU1396" s="35"/>
      <c r="BV1396" s="35"/>
      <c r="BW1396" s="35"/>
      <c r="BX1396" s="37"/>
      <c r="BY1396" s="40"/>
      <c r="CA1396" s="38"/>
      <c r="CB1396" s="38"/>
      <c r="CC1396" s="36"/>
      <c r="CD1396" s="36"/>
      <c r="CE1396" s="35"/>
      <c r="CF1396" s="36"/>
      <c r="CG1396" s="42"/>
      <c r="CH1396" s="35"/>
      <c r="CI1396" s="42"/>
      <c r="CJ1396" s="42"/>
      <c r="CK1396" s="43"/>
      <c r="CM1396" s="39"/>
      <c r="CN1396" s="35"/>
      <c r="CO1396" s="42"/>
    </row>
    <row r="1397" spans="1:93" ht="11.25" customHeight="1">
      <c r="A1397" s="33"/>
      <c r="B1397" s="34"/>
      <c r="F1397" s="34"/>
      <c r="H1397" s="34"/>
      <c r="I1397" s="34"/>
      <c r="J1397" s="35"/>
      <c r="K1397" s="35"/>
      <c r="L1397" s="34"/>
      <c r="M1397" s="34"/>
      <c r="N1397" s="35"/>
      <c r="O1397" s="35"/>
      <c r="P1397" s="35"/>
      <c r="Q1397" s="34"/>
      <c r="R1397" s="34"/>
      <c r="U1397" s="36"/>
      <c r="V1397" s="38"/>
      <c r="W1397" s="36"/>
      <c r="X1397" s="35"/>
      <c r="Y1397" s="34"/>
      <c r="Z1397" s="35"/>
      <c r="AA1397" s="34"/>
      <c r="AB1397" s="34"/>
      <c r="AC1397" s="34"/>
      <c r="AD1397" s="34"/>
      <c r="AE1397" s="39"/>
      <c r="AF1397" s="39"/>
      <c r="AG1397" s="39"/>
      <c r="AH1397" s="35"/>
      <c r="AI1397" s="35"/>
      <c r="AJ1397" s="35"/>
      <c r="AK1397" s="35"/>
      <c r="AL1397" s="35"/>
      <c r="AM1397" s="35"/>
      <c r="AN1397" s="38"/>
      <c r="AO1397" s="38"/>
      <c r="AP1397" s="38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40"/>
      <c r="BA1397" s="40"/>
      <c r="BB1397" s="40"/>
      <c r="BC1397" s="40"/>
      <c r="BD1397" s="40"/>
      <c r="BE1397" s="40"/>
      <c r="BF1397" s="36"/>
      <c r="BG1397" s="36"/>
      <c r="BH1397" s="36"/>
      <c r="BJ1397" s="41"/>
      <c r="BK1397" s="41"/>
      <c r="BL1397" s="35"/>
      <c r="BM1397" s="35"/>
      <c r="BN1397" s="35"/>
      <c r="BO1397" s="35"/>
      <c r="BP1397" s="35"/>
      <c r="BQ1397" s="35"/>
      <c r="BR1397" s="35"/>
      <c r="BS1397" s="34"/>
      <c r="BT1397" s="35"/>
      <c r="BU1397" s="35"/>
      <c r="BV1397" s="35"/>
      <c r="BW1397" s="35"/>
      <c r="BX1397" s="37"/>
      <c r="BY1397" s="40"/>
      <c r="CA1397" s="38"/>
      <c r="CB1397" s="38"/>
      <c r="CC1397" s="36"/>
      <c r="CD1397" s="36"/>
      <c r="CE1397" s="35"/>
      <c r="CF1397" s="36"/>
      <c r="CG1397" s="42"/>
      <c r="CH1397" s="35"/>
      <c r="CI1397" s="42"/>
      <c r="CJ1397" s="42"/>
      <c r="CK1397" s="43"/>
      <c r="CM1397" s="39"/>
      <c r="CN1397" s="35"/>
      <c r="CO1397" s="42"/>
    </row>
    <row r="1398" spans="1:93" ht="11.25" customHeight="1">
      <c r="A1398" s="33"/>
      <c r="B1398" s="34"/>
      <c r="F1398" s="34"/>
      <c r="H1398" s="34"/>
      <c r="I1398" s="34"/>
      <c r="J1398" s="35"/>
      <c r="K1398" s="35"/>
      <c r="L1398" s="34"/>
      <c r="M1398" s="34"/>
      <c r="N1398" s="35"/>
      <c r="O1398" s="35"/>
      <c r="P1398" s="35"/>
      <c r="Q1398" s="34"/>
      <c r="R1398" s="34"/>
      <c r="U1398" s="36"/>
      <c r="V1398" s="38"/>
      <c r="W1398" s="36"/>
      <c r="X1398" s="35"/>
      <c r="Y1398" s="34"/>
      <c r="Z1398" s="35"/>
      <c r="AA1398" s="34"/>
      <c r="AB1398" s="34"/>
      <c r="AC1398" s="34"/>
      <c r="AD1398" s="34"/>
      <c r="AE1398" s="39"/>
      <c r="AF1398" s="39"/>
      <c r="AG1398" s="39"/>
      <c r="AH1398" s="35"/>
      <c r="AI1398" s="35"/>
      <c r="AJ1398" s="35"/>
      <c r="AK1398" s="35"/>
      <c r="AL1398" s="35"/>
      <c r="AM1398" s="35"/>
      <c r="AN1398" s="38"/>
      <c r="AO1398" s="38"/>
      <c r="AP1398" s="38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40"/>
      <c r="BA1398" s="40"/>
      <c r="BB1398" s="40"/>
      <c r="BC1398" s="40"/>
      <c r="BD1398" s="40"/>
      <c r="BE1398" s="40"/>
      <c r="BF1398" s="36"/>
      <c r="BG1398" s="36"/>
      <c r="BH1398" s="36"/>
      <c r="BJ1398" s="41"/>
      <c r="BK1398" s="41"/>
      <c r="BL1398" s="35"/>
      <c r="BM1398" s="35"/>
      <c r="BN1398" s="35"/>
      <c r="BO1398" s="35"/>
      <c r="BP1398" s="35"/>
      <c r="BQ1398" s="35"/>
      <c r="BR1398" s="35"/>
      <c r="BS1398" s="34"/>
      <c r="BT1398" s="35"/>
      <c r="BU1398" s="35"/>
      <c r="BV1398" s="35"/>
      <c r="BW1398" s="35"/>
      <c r="BX1398" s="37"/>
      <c r="BY1398" s="40"/>
      <c r="CA1398" s="38"/>
      <c r="CB1398" s="38"/>
      <c r="CC1398" s="36"/>
      <c r="CD1398" s="36"/>
      <c r="CE1398" s="35"/>
      <c r="CF1398" s="36"/>
      <c r="CG1398" s="42"/>
      <c r="CH1398" s="35"/>
      <c r="CI1398" s="42"/>
      <c r="CJ1398" s="42"/>
      <c r="CK1398" s="43"/>
      <c r="CM1398" s="39"/>
      <c r="CN1398" s="35"/>
      <c r="CO1398" s="42"/>
    </row>
    <row r="1399" spans="1:93" ht="11.25" customHeight="1">
      <c r="A1399" s="33"/>
      <c r="B1399" s="34"/>
      <c r="F1399" s="34"/>
      <c r="H1399" s="34"/>
      <c r="I1399" s="34"/>
      <c r="J1399" s="35"/>
      <c r="K1399" s="35"/>
      <c r="L1399" s="34"/>
      <c r="M1399" s="34"/>
      <c r="N1399" s="35"/>
      <c r="O1399" s="35"/>
      <c r="P1399" s="35"/>
      <c r="Q1399" s="34"/>
      <c r="R1399" s="34"/>
      <c r="U1399" s="36"/>
      <c r="V1399" s="38"/>
      <c r="W1399" s="36"/>
      <c r="X1399" s="35"/>
      <c r="Y1399" s="34"/>
      <c r="Z1399" s="35"/>
      <c r="AA1399" s="34"/>
      <c r="AB1399" s="34"/>
      <c r="AC1399" s="34"/>
      <c r="AD1399" s="34"/>
      <c r="AE1399" s="39"/>
      <c r="AF1399" s="39"/>
      <c r="AG1399" s="39"/>
      <c r="AH1399" s="35"/>
      <c r="AI1399" s="35"/>
      <c r="AJ1399" s="35"/>
      <c r="AK1399" s="35"/>
      <c r="AL1399" s="35"/>
      <c r="AM1399" s="35"/>
      <c r="AN1399" s="38"/>
      <c r="AO1399" s="38"/>
      <c r="AP1399" s="38"/>
      <c r="AQ1399" s="36"/>
      <c r="AR1399" s="36"/>
      <c r="AS1399" s="36"/>
      <c r="AT1399" s="36"/>
      <c r="AU1399" s="36"/>
      <c r="AV1399" s="36"/>
      <c r="AW1399" s="36"/>
      <c r="AX1399" s="36"/>
      <c r="AY1399" s="36"/>
      <c r="AZ1399" s="40"/>
      <c r="BA1399" s="40"/>
      <c r="BB1399" s="40"/>
      <c r="BC1399" s="40"/>
      <c r="BD1399" s="40"/>
      <c r="BE1399" s="40"/>
      <c r="BF1399" s="36"/>
      <c r="BG1399" s="36"/>
      <c r="BH1399" s="36"/>
      <c r="BJ1399" s="41"/>
      <c r="BK1399" s="41"/>
      <c r="BL1399" s="35"/>
      <c r="BM1399" s="35"/>
      <c r="BN1399" s="35"/>
      <c r="BO1399" s="35"/>
      <c r="BP1399" s="35"/>
      <c r="BQ1399" s="35"/>
      <c r="BR1399" s="35"/>
      <c r="BS1399" s="34"/>
      <c r="BT1399" s="35"/>
      <c r="BU1399" s="35"/>
      <c r="BV1399" s="35"/>
      <c r="BW1399" s="35"/>
      <c r="BX1399" s="37"/>
      <c r="BY1399" s="40"/>
      <c r="CA1399" s="38"/>
      <c r="CB1399" s="38"/>
      <c r="CC1399" s="36"/>
      <c r="CD1399" s="36"/>
      <c r="CE1399" s="35"/>
      <c r="CF1399" s="36"/>
      <c r="CG1399" s="42"/>
      <c r="CH1399" s="35"/>
      <c r="CI1399" s="42"/>
      <c r="CJ1399" s="42"/>
      <c r="CK1399" s="43"/>
      <c r="CM1399" s="39"/>
      <c r="CN1399" s="35"/>
      <c r="CO1399" s="42"/>
    </row>
    <row r="1400" spans="1:93" ht="11.25" customHeight="1">
      <c r="A1400" s="33"/>
      <c r="B1400" s="34"/>
      <c r="F1400" s="34"/>
      <c r="H1400" s="34"/>
      <c r="I1400" s="34"/>
      <c r="J1400" s="35"/>
      <c r="K1400" s="35"/>
      <c r="L1400" s="34"/>
      <c r="M1400" s="34"/>
      <c r="N1400" s="35"/>
      <c r="O1400" s="35"/>
      <c r="P1400" s="35"/>
      <c r="Q1400" s="34"/>
      <c r="R1400" s="34"/>
      <c r="U1400" s="36"/>
      <c r="V1400" s="38"/>
      <c r="W1400" s="36"/>
      <c r="X1400" s="35"/>
      <c r="Y1400" s="34"/>
      <c r="Z1400" s="35"/>
      <c r="AA1400" s="34"/>
      <c r="AB1400" s="34"/>
      <c r="AC1400" s="34"/>
      <c r="AD1400" s="34"/>
      <c r="AE1400" s="39"/>
      <c r="AF1400" s="39"/>
      <c r="AG1400" s="39"/>
      <c r="AH1400" s="35"/>
      <c r="AI1400" s="35"/>
      <c r="AJ1400" s="35"/>
      <c r="AK1400" s="35"/>
      <c r="AL1400" s="35"/>
      <c r="AM1400" s="35"/>
      <c r="AN1400" s="38"/>
      <c r="AO1400" s="38"/>
      <c r="AP1400" s="38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40"/>
      <c r="BA1400" s="40"/>
      <c r="BB1400" s="40"/>
      <c r="BC1400" s="40"/>
      <c r="BD1400" s="40"/>
      <c r="BE1400" s="40"/>
      <c r="BF1400" s="36"/>
      <c r="BG1400" s="36"/>
      <c r="BH1400" s="36"/>
      <c r="BJ1400" s="41"/>
      <c r="BK1400" s="41"/>
      <c r="BL1400" s="35"/>
      <c r="BM1400" s="35"/>
      <c r="BN1400" s="35"/>
      <c r="BO1400" s="35"/>
      <c r="BP1400" s="35"/>
      <c r="BQ1400" s="35"/>
      <c r="BR1400" s="35"/>
      <c r="BS1400" s="34"/>
      <c r="BT1400" s="35"/>
      <c r="BU1400" s="35"/>
      <c r="BV1400" s="35"/>
      <c r="BW1400" s="35"/>
      <c r="BX1400" s="37"/>
      <c r="BY1400" s="40"/>
      <c r="CA1400" s="38"/>
      <c r="CB1400" s="38"/>
      <c r="CC1400" s="36"/>
      <c r="CD1400" s="36"/>
      <c r="CE1400" s="35"/>
      <c r="CF1400" s="36"/>
      <c r="CG1400" s="42"/>
      <c r="CH1400" s="35"/>
      <c r="CI1400" s="42"/>
      <c r="CJ1400" s="42"/>
      <c r="CK1400" s="43"/>
      <c r="CM1400" s="39"/>
      <c r="CN1400" s="35"/>
      <c r="CO1400" s="42"/>
    </row>
    <row r="1401" spans="1:93" ht="11.25" customHeight="1">
      <c r="A1401" s="33"/>
      <c r="B1401" s="34"/>
      <c r="F1401" s="34"/>
      <c r="H1401" s="34"/>
      <c r="I1401" s="34"/>
      <c r="J1401" s="35"/>
      <c r="K1401" s="35"/>
      <c r="L1401" s="34"/>
      <c r="M1401" s="34"/>
      <c r="N1401" s="35"/>
      <c r="O1401" s="35"/>
      <c r="P1401" s="35"/>
      <c r="Q1401" s="34"/>
      <c r="R1401" s="34"/>
      <c r="U1401" s="36"/>
      <c r="V1401" s="38"/>
      <c r="W1401" s="36"/>
      <c r="X1401" s="35"/>
      <c r="Y1401" s="34"/>
      <c r="Z1401" s="35"/>
      <c r="AA1401" s="34"/>
      <c r="AB1401" s="34"/>
      <c r="AC1401" s="34"/>
      <c r="AD1401" s="34"/>
      <c r="AE1401" s="39"/>
      <c r="AF1401" s="39"/>
      <c r="AG1401" s="39"/>
      <c r="AH1401" s="35"/>
      <c r="AI1401" s="35"/>
      <c r="AJ1401" s="35"/>
      <c r="AK1401" s="35"/>
      <c r="AL1401" s="35"/>
      <c r="AM1401" s="35"/>
      <c r="AN1401" s="38"/>
      <c r="AO1401" s="38"/>
      <c r="AP1401" s="38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40"/>
      <c r="BA1401" s="40"/>
      <c r="BB1401" s="40"/>
      <c r="BC1401" s="40"/>
      <c r="BD1401" s="40"/>
      <c r="BE1401" s="40"/>
      <c r="BF1401" s="36"/>
      <c r="BG1401" s="36"/>
      <c r="BH1401" s="36"/>
      <c r="BJ1401" s="41"/>
      <c r="BK1401" s="41"/>
      <c r="BL1401" s="35"/>
      <c r="BM1401" s="35"/>
      <c r="BN1401" s="35"/>
      <c r="BO1401" s="35"/>
      <c r="BP1401" s="35"/>
      <c r="BQ1401" s="35"/>
      <c r="BR1401" s="35"/>
      <c r="BS1401" s="34"/>
      <c r="BT1401" s="35"/>
      <c r="BU1401" s="35"/>
      <c r="BV1401" s="35"/>
      <c r="BW1401" s="35"/>
      <c r="BX1401" s="37"/>
      <c r="BY1401" s="40"/>
      <c r="CA1401" s="38"/>
      <c r="CB1401" s="38"/>
      <c r="CC1401" s="36"/>
      <c r="CD1401" s="36"/>
      <c r="CE1401" s="35"/>
      <c r="CF1401" s="36"/>
      <c r="CG1401" s="42"/>
      <c r="CH1401" s="35"/>
      <c r="CI1401" s="42"/>
      <c r="CJ1401" s="42"/>
      <c r="CK1401" s="43"/>
      <c r="CM1401" s="39"/>
      <c r="CN1401" s="35"/>
      <c r="CO1401" s="42"/>
    </row>
    <row r="1402" spans="1:93" ht="11.25" customHeight="1">
      <c r="A1402" s="33"/>
      <c r="B1402" s="34"/>
      <c r="F1402" s="34"/>
      <c r="H1402" s="34"/>
      <c r="I1402" s="34"/>
      <c r="J1402" s="35"/>
      <c r="K1402" s="35"/>
      <c r="L1402" s="34"/>
      <c r="M1402" s="34"/>
      <c r="N1402" s="35"/>
      <c r="O1402" s="35"/>
      <c r="P1402" s="35"/>
      <c r="Q1402" s="34"/>
      <c r="R1402" s="34"/>
      <c r="U1402" s="36"/>
      <c r="V1402" s="38"/>
      <c r="W1402" s="36"/>
      <c r="X1402" s="35"/>
      <c r="Y1402" s="34"/>
      <c r="Z1402" s="35"/>
      <c r="AA1402" s="34"/>
      <c r="AB1402" s="34"/>
      <c r="AC1402" s="34"/>
      <c r="AD1402" s="34"/>
      <c r="AE1402" s="39"/>
      <c r="AF1402" s="39"/>
      <c r="AG1402" s="39"/>
      <c r="AH1402" s="35"/>
      <c r="AI1402" s="35"/>
      <c r="AJ1402" s="35"/>
      <c r="AK1402" s="35"/>
      <c r="AL1402" s="35"/>
      <c r="AM1402" s="35"/>
      <c r="AN1402" s="38"/>
      <c r="AO1402" s="38"/>
      <c r="AP1402" s="38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40"/>
      <c r="BA1402" s="40"/>
      <c r="BB1402" s="40"/>
      <c r="BC1402" s="40"/>
      <c r="BD1402" s="40"/>
      <c r="BE1402" s="40"/>
      <c r="BF1402" s="36"/>
      <c r="BG1402" s="36"/>
      <c r="BH1402" s="36"/>
      <c r="BJ1402" s="41"/>
      <c r="BK1402" s="41"/>
      <c r="BL1402" s="35"/>
      <c r="BM1402" s="35"/>
      <c r="BN1402" s="35"/>
      <c r="BO1402" s="35"/>
      <c r="BP1402" s="35"/>
      <c r="BQ1402" s="35"/>
      <c r="BR1402" s="35"/>
      <c r="BS1402" s="34"/>
      <c r="BT1402" s="35"/>
      <c r="BU1402" s="35"/>
      <c r="BV1402" s="35"/>
      <c r="BW1402" s="35"/>
      <c r="BX1402" s="37"/>
      <c r="BY1402" s="40"/>
      <c r="CA1402" s="38"/>
      <c r="CB1402" s="38"/>
      <c r="CC1402" s="36"/>
      <c r="CD1402" s="36"/>
      <c r="CE1402" s="35"/>
      <c r="CF1402" s="36"/>
      <c r="CG1402" s="42"/>
      <c r="CH1402" s="35"/>
      <c r="CI1402" s="42"/>
      <c r="CJ1402" s="42"/>
      <c r="CK1402" s="43"/>
      <c r="CM1402" s="39"/>
      <c r="CN1402" s="35"/>
      <c r="CO1402" s="42"/>
    </row>
    <row r="1403" spans="1:93" ht="11.25" customHeight="1">
      <c r="A1403" s="33"/>
      <c r="B1403" s="34"/>
      <c r="F1403" s="34"/>
      <c r="H1403" s="34"/>
      <c r="I1403" s="34"/>
      <c r="J1403" s="35"/>
      <c r="K1403" s="35"/>
      <c r="L1403" s="34"/>
      <c r="M1403" s="34"/>
      <c r="N1403" s="35"/>
      <c r="O1403" s="35"/>
      <c r="P1403" s="35"/>
      <c r="Q1403" s="34"/>
      <c r="R1403" s="34"/>
      <c r="U1403" s="36"/>
      <c r="V1403" s="38"/>
      <c r="W1403" s="36"/>
      <c r="X1403" s="35"/>
      <c r="Y1403" s="34"/>
      <c r="Z1403" s="35"/>
      <c r="AA1403" s="34"/>
      <c r="AB1403" s="34"/>
      <c r="AC1403" s="34"/>
      <c r="AD1403" s="34"/>
      <c r="AE1403" s="39"/>
      <c r="AF1403" s="39"/>
      <c r="AG1403" s="39"/>
      <c r="AH1403" s="35"/>
      <c r="AI1403" s="35"/>
      <c r="AJ1403" s="35"/>
      <c r="AK1403" s="35"/>
      <c r="AL1403" s="35"/>
      <c r="AM1403" s="35"/>
      <c r="AN1403" s="38"/>
      <c r="AO1403" s="38"/>
      <c r="AP1403" s="38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40"/>
      <c r="BA1403" s="40"/>
      <c r="BB1403" s="40"/>
      <c r="BC1403" s="40"/>
      <c r="BD1403" s="40"/>
      <c r="BE1403" s="40"/>
      <c r="BF1403" s="36"/>
      <c r="BG1403" s="36"/>
      <c r="BH1403" s="36"/>
      <c r="BJ1403" s="41"/>
      <c r="BK1403" s="41"/>
      <c r="BL1403" s="35"/>
      <c r="BM1403" s="35"/>
      <c r="BN1403" s="35"/>
      <c r="BO1403" s="35"/>
      <c r="BP1403" s="35"/>
      <c r="BQ1403" s="35"/>
      <c r="BR1403" s="35"/>
      <c r="BS1403" s="34"/>
      <c r="BT1403" s="35"/>
      <c r="BU1403" s="35"/>
      <c r="BV1403" s="35"/>
      <c r="BW1403" s="35"/>
      <c r="BX1403" s="37"/>
      <c r="BY1403" s="40"/>
      <c r="CA1403" s="38"/>
      <c r="CB1403" s="38"/>
      <c r="CC1403" s="36"/>
      <c r="CD1403" s="36"/>
      <c r="CE1403" s="35"/>
      <c r="CF1403" s="36"/>
      <c r="CG1403" s="42"/>
      <c r="CH1403" s="35"/>
      <c r="CI1403" s="42"/>
      <c r="CJ1403" s="42"/>
      <c r="CK1403" s="43"/>
      <c r="CM1403" s="39"/>
      <c r="CN1403" s="35"/>
      <c r="CO1403" s="42"/>
    </row>
    <row r="1404" spans="1:93" ht="11.25" customHeight="1">
      <c r="A1404" s="33"/>
      <c r="B1404" s="34"/>
      <c r="F1404" s="34"/>
      <c r="H1404" s="34"/>
      <c r="I1404" s="34"/>
      <c r="J1404" s="35"/>
      <c r="K1404" s="35"/>
      <c r="L1404" s="34"/>
      <c r="M1404" s="34"/>
      <c r="N1404" s="35"/>
      <c r="O1404" s="35"/>
      <c r="P1404" s="35"/>
      <c r="Q1404" s="34"/>
      <c r="R1404" s="34"/>
      <c r="U1404" s="36"/>
      <c r="V1404" s="38"/>
      <c r="W1404" s="36"/>
      <c r="X1404" s="35"/>
      <c r="Y1404" s="34"/>
      <c r="Z1404" s="35"/>
      <c r="AA1404" s="34"/>
      <c r="AB1404" s="34"/>
      <c r="AC1404" s="34"/>
      <c r="AD1404" s="34"/>
      <c r="AE1404" s="39"/>
      <c r="AF1404" s="39"/>
      <c r="AG1404" s="39"/>
      <c r="AH1404" s="35"/>
      <c r="AI1404" s="35"/>
      <c r="AJ1404" s="35"/>
      <c r="AK1404" s="35"/>
      <c r="AL1404" s="35"/>
      <c r="AM1404" s="35"/>
      <c r="AN1404" s="38"/>
      <c r="AO1404" s="38"/>
      <c r="AP1404" s="38"/>
      <c r="AQ1404" s="36"/>
      <c r="AR1404" s="36"/>
      <c r="AS1404" s="36"/>
      <c r="AT1404" s="36"/>
      <c r="AU1404" s="36"/>
      <c r="AV1404" s="36"/>
      <c r="AW1404" s="36"/>
      <c r="AX1404" s="36"/>
      <c r="AY1404" s="36"/>
      <c r="AZ1404" s="40"/>
      <c r="BA1404" s="40"/>
      <c r="BB1404" s="40"/>
      <c r="BC1404" s="40"/>
      <c r="BD1404" s="40"/>
      <c r="BE1404" s="40"/>
      <c r="BF1404" s="36"/>
      <c r="BG1404" s="36"/>
      <c r="BH1404" s="36"/>
      <c r="BJ1404" s="41"/>
      <c r="BK1404" s="41"/>
      <c r="BL1404" s="35"/>
      <c r="BM1404" s="35"/>
      <c r="BN1404" s="35"/>
      <c r="BO1404" s="35"/>
      <c r="BP1404" s="35"/>
      <c r="BQ1404" s="35"/>
      <c r="BR1404" s="35"/>
      <c r="BS1404" s="34"/>
      <c r="BT1404" s="35"/>
      <c r="BU1404" s="35"/>
      <c r="BV1404" s="35"/>
      <c r="BW1404" s="35"/>
      <c r="BX1404" s="37"/>
      <c r="BY1404" s="40"/>
      <c r="CA1404" s="38"/>
      <c r="CB1404" s="38"/>
      <c r="CC1404" s="36"/>
      <c r="CD1404" s="36"/>
      <c r="CE1404" s="35"/>
      <c r="CF1404" s="36"/>
      <c r="CG1404" s="42"/>
      <c r="CH1404" s="35"/>
      <c r="CI1404" s="42"/>
      <c r="CJ1404" s="42"/>
      <c r="CK1404" s="43"/>
      <c r="CM1404" s="39"/>
      <c r="CN1404" s="35"/>
      <c r="CO1404" s="42"/>
    </row>
    <row r="1405" spans="1:93" ht="11.25" customHeight="1">
      <c r="A1405" s="33"/>
      <c r="B1405" s="34"/>
      <c r="F1405" s="34"/>
      <c r="H1405" s="34"/>
      <c r="I1405" s="34"/>
      <c r="J1405" s="35"/>
      <c r="K1405" s="35"/>
      <c r="L1405" s="34"/>
      <c r="M1405" s="34"/>
      <c r="N1405" s="35"/>
      <c r="O1405" s="35"/>
      <c r="P1405" s="35"/>
      <c r="Q1405" s="34"/>
      <c r="R1405" s="34"/>
      <c r="U1405" s="36"/>
      <c r="V1405" s="38"/>
      <c r="W1405" s="36"/>
      <c r="X1405" s="35"/>
      <c r="Y1405" s="34"/>
      <c r="Z1405" s="35"/>
      <c r="AA1405" s="34"/>
      <c r="AB1405" s="34"/>
      <c r="AC1405" s="34"/>
      <c r="AD1405" s="34"/>
      <c r="AE1405" s="39"/>
      <c r="AF1405" s="39"/>
      <c r="AG1405" s="39"/>
      <c r="AH1405" s="35"/>
      <c r="AI1405" s="35"/>
      <c r="AJ1405" s="35"/>
      <c r="AK1405" s="35"/>
      <c r="AL1405" s="35"/>
      <c r="AM1405" s="35"/>
      <c r="AN1405" s="38"/>
      <c r="AO1405" s="38"/>
      <c r="AP1405" s="38"/>
      <c r="AQ1405" s="36"/>
      <c r="AR1405" s="36"/>
      <c r="AS1405" s="36"/>
      <c r="AT1405" s="36"/>
      <c r="AU1405" s="36"/>
      <c r="AV1405" s="36"/>
      <c r="AW1405" s="36"/>
      <c r="AX1405" s="36"/>
      <c r="AY1405" s="36"/>
      <c r="AZ1405" s="40"/>
      <c r="BA1405" s="40"/>
      <c r="BB1405" s="40"/>
      <c r="BC1405" s="40"/>
      <c r="BD1405" s="40"/>
      <c r="BE1405" s="40"/>
      <c r="BF1405" s="36"/>
      <c r="BG1405" s="36"/>
      <c r="BH1405" s="36"/>
      <c r="BJ1405" s="41"/>
      <c r="BK1405" s="41"/>
      <c r="BL1405" s="35"/>
      <c r="BM1405" s="35"/>
      <c r="BN1405" s="35"/>
      <c r="BO1405" s="35"/>
      <c r="BP1405" s="35"/>
      <c r="BQ1405" s="35"/>
      <c r="BR1405" s="35"/>
      <c r="BS1405" s="34"/>
      <c r="BT1405" s="35"/>
      <c r="BU1405" s="35"/>
      <c r="BV1405" s="35"/>
      <c r="BW1405" s="35"/>
      <c r="BX1405" s="37"/>
      <c r="BY1405" s="40"/>
      <c r="CA1405" s="38"/>
      <c r="CB1405" s="38"/>
      <c r="CC1405" s="36"/>
      <c r="CD1405" s="36"/>
      <c r="CE1405" s="35"/>
      <c r="CF1405" s="36"/>
      <c r="CG1405" s="42"/>
      <c r="CH1405" s="35"/>
      <c r="CI1405" s="42"/>
      <c r="CJ1405" s="42"/>
      <c r="CK1405" s="43"/>
      <c r="CM1405" s="39"/>
      <c r="CN1405" s="35"/>
      <c r="CO1405" s="42"/>
    </row>
    <row r="1406" spans="1:93" ht="11.25" customHeight="1">
      <c r="A1406" s="33"/>
      <c r="B1406" s="34"/>
      <c r="F1406" s="34"/>
      <c r="H1406" s="34"/>
      <c r="I1406" s="34"/>
      <c r="J1406" s="35"/>
      <c r="K1406" s="35"/>
      <c r="L1406" s="34"/>
      <c r="M1406" s="34"/>
      <c r="N1406" s="35"/>
      <c r="O1406" s="35"/>
      <c r="P1406" s="35"/>
      <c r="Q1406" s="34"/>
      <c r="R1406" s="34"/>
      <c r="U1406" s="36"/>
      <c r="V1406" s="38"/>
      <c r="W1406" s="36"/>
      <c r="X1406" s="35"/>
      <c r="Y1406" s="34"/>
      <c r="Z1406" s="35"/>
      <c r="AA1406" s="34"/>
      <c r="AB1406" s="34"/>
      <c r="AC1406" s="34"/>
      <c r="AD1406" s="34"/>
      <c r="AE1406" s="39"/>
      <c r="AF1406" s="39"/>
      <c r="AG1406" s="39"/>
      <c r="AH1406" s="35"/>
      <c r="AI1406" s="35"/>
      <c r="AJ1406" s="35"/>
      <c r="AK1406" s="35"/>
      <c r="AL1406" s="35"/>
      <c r="AM1406" s="35"/>
      <c r="AN1406" s="38"/>
      <c r="AO1406" s="38"/>
      <c r="AP1406" s="38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40"/>
      <c r="BA1406" s="40"/>
      <c r="BB1406" s="40"/>
      <c r="BC1406" s="40"/>
      <c r="BD1406" s="40"/>
      <c r="BE1406" s="40"/>
      <c r="BF1406" s="36"/>
      <c r="BG1406" s="36"/>
      <c r="BH1406" s="36"/>
      <c r="BJ1406" s="41"/>
      <c r="BK1406" s="41"/>
      <c r="BL1406" s="35"/>
      <c r="BM1406" s="35"/>
      <c r="BN1406" s="35"/>
      <c r="BO1406" s="35"/>
      <c r="BP1406" s="35"/>
      <c r="BQ1406" s="35"/>
      <c r="BR1406" s="35"/>
      <c r="BS1406" s="34"/>
      <c r="BT1406" s="35"/>
      <c r="BU1406" s="35"/>
      <c r="BV1406" s="35"/>
      <c r="BW1406" s="35"/>
      <c r="BX1406" s="37"/>
      <c r="BY1406" s="40"/>
      <c r="CA1406" s="38"/>
      <c r="CB1406" s="38"/>
      <c r="CC1406" s="36"/>
      <c r="CD1406" s="36"/>
      <c r="CE1406" s="35"/>
      <c r="CF1406" s="36"/>
      <c r="CG1406" s="42"/>
      <c r="CH1406" s="35"/>
      <c r="CI1406" s="42"/>
      <c r="CJ1406" s="42"/>
      <c r="CK1406" s="43"/>
      <c r="CM1406" s="39"/>
      <c r="CN1406" s="35"/>
      <c r="CO1406" s="42"/>
    </row>
    <row r="1407" spans="1:93" ht="11.25" customHeight="1">
      <c r="A1407" s="33"/>
      <c r="B1407" s="34"/>
      <c r="F1407" s="34"/>
      <c r="H1407" s="34"/>
      <c r="I1407" s="34"/>
      <c r="J1407" s="35"/>
      <c r="K1407" s="35"/>
      <c r="L1407" s="34"/>
      <c r="M1407" s="34"/>
      <c r="N1407" s="35"/>
      <c r="O1407" s="35"/>
      <c r="P1407" s="35"/>
      <c r="Q1407" s="34"/>
      <c r="R1407" s="34"/>
      <c r="U1407" s="36"/>
      <c r="V1407" s="38"/>
      <c r="W1407" s="36"/>
      <c r="X1407" s="35"/>
      <c r="Y1407" s="34"/>
      <c r="Z1407" s="35"/>
      <c r="AA1407" s="34"/>
      <c r="AB1407" s="34"/>
      <c r="AC1407" s="34"/>
      <c r="AD1407" s="34"/>
      <c r="AE1407" s="39"/>
      <c r="AF1407" s="39"/>
      <c r="AG1407" s="39"/>
      <c r="AH1407" s="35"/>
      <c r="AI1407" s="35"/>
      <c r="AJ1407" s="35"/>
      <c r="AK1407" s="35"/>
      <c r="AL1407" s="35"/>
      <c r="AM1407" s="35"/>
      <c r="AN1407" s="38"/>
      <c r="AO1407" s="38"/>
      <c r="AP1407" s="38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40"/>
      <c r="BA1407" s="40"/>
      <c r="BB1407" s="40"/>
      <c r="BC1407" s="40"/>
      <c r="BD1407" s="40"/>
      <c r="BE1407" s="40"/>
      <c r="BF1407" s="36"/>
      <c r="BG1407" s="36"/>
      <c r="BH1407" s="36"/>
      <c r="BJ1407" s="41"/>
      <c r="BK1407" s="41"/>
      <c r="BL1407" s="35"/>
      <c r="BM1407" s="35"/>
      <c r="BN1407" s="35"/>
      <c r="BO1407" s="35"/>
      <c r="BP1407" s="35"/>
      <c r="BQ1407" s="35"/>
      <c r="BR1407" s="35"/>
      <c r="BS1407" s="34"/>
      <c r="BT1407" s="35"/>
      <c r="BU1407" s="35"/>
      <c r="BV1407" s="35"/>
      <c r="BW1407" s="35"/>
      <c r="BX1407" s="37"/>
      <c r="BY1407" s="40"/>
      <c r="CA1407" s="38"/>
      <c r="CB1407" s="38"/>
      <c r="CC1407" s="36"/>
      <c r="CD1407" s="36"/>
      <c r="CE1407" s="35"/>
      <c r="CF1407" s="36"/>
      <c r="CG1407" s="42"/>
      <c r="CH1407" s="35"/>
      <c r="CI1407" s="42"/>
      <c r="CJ1407" s="42"/>
      <c r="CK1407" s="43"/>
      <c r="CM1407" s="39"/>
      <c r="CN1407" s="35"/>
      <c r="CO1407" s="42"/>
    </row>
    <row r="1408" spans="1:93" ht="11.25" customHeight="1">
      <c r="A1408" s="33"/>
      <c r="B1408" s="34"/>
      <c r="F1408" s="34"/>
      <c r="H1408" s="34"/>
      <c r="I1408" s="34"/>
      <c r="J1408" s="35"/>
      <c r="K1408" s="35"/>
      <c r="L1408" s="34"/>
      <c r="M1408" s="34"/>
      <c r="N1408" s="35"/>
      <c r="O1408" s="35"/>
      <c r="P1408" s="35"/>
      <c r="Q1408" s="34"/>
      <c r="R1408" s="34"/>
      <c r="U1408" s="36"/>
      <c r="V1408" s="38"/>
      <c r="W1408" s="36"/>
      <c r="X1408" s="35"/>
      <c r="Y1408" s="34"/>
      <c r="Z1408" s="35"/>
      <c r="AA1408" s="34"/>
      <c r="AB1408" s="34"/>
      <c r="AC1408" s="34"/>
      <c r="AD1408" s="34"/>
      <c r="AE1408" s="39"/>
      <c r="AF1408" s="39"/>
      <c r="AG1408" s="39"/>
      <c r="AH1408" s="35"/>
      <c r="AI1408" s="35"/>
      <c r="AJ1408" s="35"/>
      <c r="AK1408" s="35"/>
      <c r="AL1408" s="35"/>
      <c r="AM1408" s="35"/>
      <c r="AN1408" s="38"/>
      <c r="AO1408" s="38"/>
      <c r="AP1408" s="38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40"/>
      <c r="BA1408" s="40"/>
      <c r="BB1408" s="40"/>
      <c r="BC1408" s="40"/>
      <c r="BD1408" s="40"/>
      <c r="BE1408" s="40"/>
      <c r="BF1408" s="36"/>
      <c r="BG1408" s="36"/>
      <c r="BH1408" s="36"/>
      <c r="BJ1408" s="41"/>
      <c r="BK1408" s="41"/>
      <c r="BL1408" s="35"/>
      <c r="BM1408" s="35"/>
      <c r="BN1408" s="35"/>
      <c r="BO1408" s="35"/>
      <c r="BP1408" s="35"/>
      <c r="BQ1408" s="35"/>
      <c r="BR1408" s="35"/>
      <c r="BS1408" s="34"/>
      <c r="BT1408" s="35"/>
      <c r="BU1408" s="35"/>
      <c r="BV1408" s="35"/>
      <c r="BW1408" s="35"/>
      <c r="BX1408" s="37"/>
      <c r="BY1408" s="40"/>
      <c r="CA1408" s="38"/>
      <c r="CB1408" s="38"/>
      <c r="CC1408" s="36"/>
      <c r="CD1408" s="36"/>
      <c r="CE1408" s="35"/>
      <c r="CF1408" s="36"/>
      <c r="CG1408" s="42"/>
      <c r="CH1408" s="35"/>
      <c r="CI1408" s="42"/>
      <c r="CJ1408" s="42"/>
      <c r="CK1408" s="43"/>
      <c r="CM1408" s="39"/>
      <c r="CN1408" s="35"/>
      <c r="CO1408" s="42"/>
    </row>
    <row r="1409" spans="1:93" ht="11.25" customHeight="1">
      <c r="A1409" s="33"/>
      <c r="B1409" s="34"/>
      <c r="F1409" s="34"/>
      <c r="H1409" s="34"/>
      <c r="I1409" s="34"/>
      <c r="J1409" s="35"/>
      <c r="K1409" s="35"/>
      <c r="L1409" s="34"/>
      <c r="M1409" s="34"/>
      <c r="N1409" s="35"/>
      <c r="O1409" s="35"/>
      <c r="P1409" s="35"/>
      <c r="Q1409" s="34"/>
      <c r="R1409" s="34"/>
      <c r="U1409" s="36"/>
      <c r="V1409" s="38"/>
      <c r="W1409" s="36"/>
      <c r="X1409" s="35"/>
      <c r="Y1409" s="34"/>
      <c r="Z1409" s="35"/>
      <c r="AA1409" s="34"/>
      <c r="AB1409" s="34"/>
      <c r="AC1409" s="34"/>
      <c r="AD1409" s="34"/>
      <c r="AE1409" s="39"/>
      <c r="AF1409" s="39"/>
      <c r="AG1409" s="39"/>
      <c r="AH1409" s="35"/>
      <c r="AI1409" s="35"/>
      <c r="AJ1409" s="35"/>
      <c r="AK1409" s="35"/>
      <c r="AL1409" s="35"/>
      <c r="AM1409" s="35"/>
      <c r="AN1409" s="38"/>
      <c r="AO1409" s="38"/>
      <c r="AP1409" s="38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40"/>
      <c r="BA1409" s="40"/>
      <c r="BB1409" s="40"/>
      <c r="BC1409" s="40"/>
      <c r="BD1409" s="40"/>
      <c r="BE1409" s="40"/>
      <c r="BF1409" s="36"/>
      <c r="BG1409" s="36"/>
      <c r="BH1409" s="36"/>
      <c r="BJ1409" s="41"/>
      <c r="BK1409" s="41"/>
      <c r="BL1409" s="35"/>
      <c r="BM1409" s="35"/>
      <c r="BN1409" s="35"/>
      <c r="BO1409" s="35"/>
      <c r="BP1409" s="35"/>
      <c r="BQ1409" s="35"/>
      <c r="BR1409" s="35"/>
      <c r="BS1409" s="34"/>
      <c r="BT1409" s="35"/>
      <c r="BU1409" s="35"/>
      <c r="BV1409" s="35"/>
      <c r="BW1409" s="35"/>
      <c r="BX1409" s="37"/>
      <c r="BY1409" s="40"/>
      <c r="CA1409" s="38"/>
      <c r="CB1409" s="38"/>
      <c r="CC1409" s="36"/>
      <c r="CD1409" s="36"/>
      <c r="CE1409" s="35"/>
      <c r="CF1409" s="36"/>
      <c r="CG1409" s="42"/>
      <c r="CH1409" s="35"/>
      <c r="CI1409" s="42"/>
      <c r="CJ1409" s="42"/>
      <c r="CK1409" s="43"/>
      <c r="CM1409" s="39"/>
      <c r="CN1409" s="35"/>
      <c r="CO1409" s="42"/>
    </row>
    <row r="1410" spans="1:93" ht="11.25" customHeight="1">
      <c r="A1410" s="33"/>
      <c r="B1410" s="34"/>
      <c r="F1410" s="34"/>
      <c r="H1410" s="34"/>
      <c r="I1410" s="34"/>
      <c r="J1410" s="35"/>
      <c r="K1410" s="35"/>
      <c r="L1410" s="34"/>
      <c r="M1410" s="34"/>
      <c r="N1410" s="35"/>
      <c r="O1410" s="35"/>
      <c r="P1410" s="35"/>
      <c r="Q1410" s="34"/>
      <c r="R1410" s="34"/>
      <c r="U1410" s="36"/>
      <c r="V1410" s="38"/>
      <c r="W1410" s="36"/>
      <c r="X1410" s="35"/>
      <c r="Y1410" s="34"/>
      <c r="Z1410" s="35"/>
      <c r="AA1410" s="34"/>
      <c r="AB1410" s="34"/>
      <c r="AC1410" s="34"/>
      <c r="AD1410" s="34"/>
      <c r="AE1410" s="39"/>
      <c r="AF1410" s="39"/>
      <c r="AG1410" s="39"/>
      <c r="AH1410" s="35"/>
      <c r="AI1410" s="35"/>
      <c r="AJ1410" s="35"/>
      <c r="AK1410" s="35"/>
      <c r="AL1410" s="35"/>
      <c r="AM1410" s="35"/>
      <c r="AN1410" s="38"/>
      <c r="AO1410" s="38"/>
      <c r="AP1410" s="38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40"/>
      <c r="BA1410" s="40"/>
      <c r="BB1410" s="40"/>
      <c r="BC1410" s="40"/>
      <c r="BD1410" s="40"/>
      <c r="BE1410" s="40"/>
      <c r="BF1410" s="36"/>
      <c r="BG1410" s="36"/>
      <c r="BH1410" s="36"/>
      <c r="BJ1410" s="41"/>
      <c r="BK1410" s="41"/>
      <c r="BL1410" s="35"/>
      <c r="BM1410" s="35"/>
      <c r="BN1410" s="35"/>
      <c r="BO1410" s="35"/>
      <c r="BP1410" s="35"/>
      <c r="BQ1410" s="35"/>
      <c r="BR1410" s="35"/>
      <c r="BS1410" s="34"/>
      <c r="BT1410" s="35"/>
      <c r="BU1410" s="35"/>
      <c r="BV1410" s="35"/>
      <c r="BW1410" s="35"/>
      <c r="BX1410" s="37"/>
      <c r="BY1410" s="40"/>
      <c r="CA1410" s="38"/>
      <c r="CB1410" s="38"/>
      <c r="CC1410" s="36"/>
      <c r="CD1410" s="36"/>
      <c r="CE1410" s="35"/>
      <c r="CF1410" s="36"/>
      <c r="CG1410" s="42"/>
      <c r="CH1410" s="35"/>
      <c r="CI1410" s="42"/>
      <c r="CJ1410" s="42"/>
      <c r="CK1410" s="43"/>
      <c r="CM1410" s="39"/>
      <c r="CN1410" s="35"/>
      <c r="CO1410" s="42"/>
    </row>
    <row r="1411" spans="1:93" ht="11.25" customHeight="1">
      <c r="A1411" s="33"/>
      <c r="B1411" s="34"/>
      <c r="F1411" s="34"/>
      <c r="H1411" s="34"/>
      <c r="I1411" s="34"/>
      <c r="J1411" s="35"/>
      <c r="K1411" s="35"/>
      <c r="L1411" s="34"/>
      <c r="M1411" s="34"/>
      <c r="N1411" s="35"/>
      <c r="O1411" s="35"/>
      <c r="P1411" s="35"/>
      <c r="Q1411" s="34"/>
      <c r="R1411" s="34"/>
      <c r="U1411" s="36"/>
      <c r="V1411" s="38"/>
      <c r="W1411" s="36"/>
      <c r="X1411" s="35"/>
      <c r="Y1411" s="34"/>
      <c r="Z1411" s="35"/>
      <c r="AA1411" s="34"/>
      <c r="AB1411" s="34"/>
      <c r="AC1411" s="34"/>
      <c r="AD1411" s="34"/>
      <c r="AE1411" s="39"/>
      <c r="AF1411" s="39"/>
      <c r="AG1411" s="39"/>
      <c r="AH1411" s="35"/>
      <c r="AI1411" s="35"/>
      <c r="AJ1411" s="35"/>
      <c r="AK1411" s="35"/>
      <c r="AL1411" s="35"/>
      <c r="AM1411" s="35"/>
      <c r="AN1411" s="38"/>
      <c r="AO1411" s="38"/>
      <c r="AP1411" s="38"/>
      <c r="AQ1411" s="36"/>
      <c r="AR1411" s="36"/>
      <c r="AS1411" s="36"/>
      <c r="AT1411" s="36"/>
      <c r="AU1411" s="36"/>
      <c r="AV1411" s="36"/>
      <c r="AW1411" s="36"/>
      <c r="AX1411" s="36"/>
      <c r="AY1411" s="36"/>
      <c r="AZ1411" s="40"/>
      <c r="BA1411" s="40"/>
      <c r="BB1411" s="40"/>
      <c r="BC1411" s="40"/>
      <c r="BD1411" s="40"/>
      <c r="BE1411" s="40"/>
      <c r="BF1411" s="36"/>
      <c r="BG1411" s="36"/>
      <c r="BH1411" s="36"/>
      <c r="BJ1411" s="41"/>
      <c r="BK1411" s="41"/>
      <c r="BL1411" s="35"/>
      <c r="BM1411" s="35"/>
      <c r="BN1411" s="35"/>
      <c r="BO1411" s="35"/>
      <c r="BP1411" s="35"/>
      <c r="BQ1411" s="35"/>
      <c r="BR1411" s="35"/>
      <c r="BS1411" s="34"/>
      <c r="BT1411" s="35"/>
      <c r="BU1411" s="35"/>
      <c r="BV1411" s="35"/>
      <c r="BW1411" s="35"/>
      <c r="BX1411" s="37"/>
      <c r="BY1411" s="40"/>
      <c r="CA1411" s="38"/>
      <c r="CB1411" s="38"/>
      <c r="CC1411" s="36"/>
      <c r="CD1411" s="36"/>
      <c r="CE1411" s="35"/>
      <c r="CF1411" s="36"/>
      <c r="CG1411" s="42"/>
      <c r="CH1411" s="35"/>
      <c r="CI1411" s="42"/>
      <c r="CJ1411" s="42"/>
      <c r="CK1411" s="43"/>
      <c r="CM1411" s="39"/>
      <c r="CN1411" s="35"/>
      <c r="CO1411" s="42"/>
    </row>
    <row r="1412" spans="1:93" ht="11.25" customHeight="1">
      <c r="A1412" s="33"/>
      <c r="B1412" s="34"/>
      <c r="F1412" s="34"/>
      <c r="H1412" s="34"/>
      <c r="I1412" s="34"/>
      <c r="J1412" s="35"/>
      <c r="K1412" s="35"/>
      <c r="L1412" s="34"/>
      <c r="M1412" s="34"/>
      <c r="N1412" s="35"/>
      <c r="O1412" s="35"/>
      <c r="P1412" s="35"/>
      <c r="Q1412" s="34"/>
      <c r="R1412" s="34"/>
      <c r="U1412" s="36"/>
      <c r="V1412" s="38"/>
      <c r="W1412" s="36"/>
      <c r="X1412" s="35"/>
      <c r="Y1412" s="34"/>
      <c r="Z1412" s="35"/>
      <c r="AA1412" s="34"/>
      <c r="AB1412" s="34"/>
      <c r="AC1412" s="34"/>
      <c r="AD1412" s="34"/>
      <c r="AE1412" s="39"/>
      <c r="AF1412" s="39"/>
      <c r="AG1412" s="39"/>
      <c r="AH1412" s="35"/>
      <c r="AI1412" s="35"/>
      <c r="AJ1412" s="35"/>
      <c r="AK1412" s="35"/>
      <c r="AL1412" s="35"/>
      <c r="AM1412" s="35"/>
      <c r="AN1412" s="38"/>
      <c r="AO1412" s="38"/>
      <c r="AP1412" s="38"/>
      <c r="AQ1412" s="36"/>
      <c r="AR1412" s="36"/>
      <c r="AS1412" s="36"/>
      <c r="AT1412" s="36"/>
      <c r="AU1412" s="36"/>
      <c r="AV1412" s="36"/>
      <c r="AW1412" s="36"/>
      <c r="AX1412" s="36"/>
      <c r="AY1412" s="36"/>
      <c r="AZ1412" s="40"/>
      <c r="BA1412" s="40"/>
      <c r="BB1412" s="40"/>
      <c r="BC1412" s="40"/>
      <c r="BD1412" s="40"/>
      <c r="BE1412" s="40"/>
      <c r="BF1412" s="36"/>
      <c r="BG1412" s="36"/>
      <c r="BH1412" s="36"/>
      <c r="BJ1412" s="41"/>
      <c r="BK1412" s="41"/>
      <c r="BL1412" s="35"/>
      <c r="BM1412" s="35"/>
      <c r="BN1412" s="35"/>
      <c r="BO1412" s="35"/>
      <c r="BP1412" s="35"/>
      <c r="BQ1412" s="35"/>
      <c r="BR1412" s="35"/>
      <c r="BS1412" s="34"/>
      <c r="BT1412" s="35"/>
      <c r="BU1412" s="35"/>
      <c r="BV1412" s="35"/>
      <c r="BW1412" s="35"/>
      <c r="BX1412" s="37"/>
      <c r="BY1412" s="40"/>
      <c r="CA1412" s="38"/>
      <c r="CB1412" s="38"/>
      <c r="CC1412" s="36"/>
      <c r="CD1412" s="36"/>
      <c r="CE1412" s="35"/>
      <c r="CF1412" s="36"/>
      <c r="CG1412" s="42"/>
      <c r="CH1412" s="35"/>
      <c r="CI1412" s="42"/>
      <c r="CJ1412" s="42"/>
      <c r="CK1412" s="43"/>
      <c r="CM1412" s="39"/>
      <c r="CN1412" s="35"/>
      <c r="CO1412" s="42"/>
    </row>
    <row r="1413" spans="1:93" ht="11.25" customHeight="1">
      <c r="A1413" s="33"/>
      <c r="B1413" s="34"/>
      <c r="F1413" s="34"/>
      <c r="H1413" s="34"/>
      <c r="I1413" s="34"/>
      <c r="J1413" s="35"/>
      <c r="K1413" s="35"/>
      <c r="L1413" s="34"/>
      <c r="M1413" s="34"/>
      <c r="N1413" s="35"/>
      <c r="O1413" s="35"/>
      <c r="P1413" s="35"/>
      <c r="Q1413" s="34"/>
      <c r="R1413" s="34"/>
      <c r="U1413" s="36"/>
      <c r="V1413" s="38"/>
      <c r="W1413" s="36"/>
      <c r="X1413" s="35"/>
      <c r="Y1413" s="34"/>
      <c r="Z1413" s="35"/>
      <c r="AA1413" s="34"/>
      <c r="AB1413" s="34"/>
      <c r="AC1413" s="34"/>
      <c r="AD1413" s="34"/>
      <c r="AE1413" s="39"/>
      <c r="AF1413" s="39"/>
      <c r="AG1413" s="39"/>
      <c r="AH1413" s="35"/>
      <c r="AI1413" s="35"/>
      <c r="AJ1413" s="35"/>
      <c r="AK1413" s="35"/>
      <c r="AL1413" s="35"/>
      <c r="AM1413" s="35"/>
      <c r="AN1413" s="38"/>
      <c r="AO1413" s="38"/>
      <c r="AP1413" s="38"/>
      <c r="AQ1413" s="36"/>
      <c r="AR1413" s="36"/>
      <c r="AS1413" s="36"/>
      <c r="AT1413" s="36"/>
      <c r="AU1413" s="36"/>
      <c r="AV1413" s="36"/>
      <c r="AW1413" s="36"/>
      <c r="AX1413" s="36"/>
      <c r="AY1413" s="36"/>
      <c r="AZ1413" s="40"/>
      <c r="BA1413" s="40"/>
      <c r="BB1413" s="40"/>
      <c r="BC1413" s="40"/>
      <c r="BD1413" s="40"/>
      <c r="BE1413" s="40"/>
      <c r="BF1413" s="36"/>
      <c r="BG1413" s="36"/>
      <c r="BH1413" s="36"/>
      <c r="BJ1413" s="41"/>
      <c r="BK1413" s="41"/>
      <c r="BL1413" s="35"/>
      <c r="BM1413" s="35"/>
      <c r="BN1413" s="35"/>
      <c r="BO1413" s="35"/>
      <c r="BP1413" s="35"/>
      <c r="BQ1413" s="35"/>
      <c r="BR1413" s="35"/>
      <c r="BS1413" s="34"/>
      <c r="BT1413" s="35"/>
      <c r="BU1413" s="35"/>
      <c r="BV1413" s="35"/>
      <c r="BW1413" s="35"/>
      <c r="BX1413" s="37"/>
      <c r="BY1413" s="40"/>
      <c r="CA1413" s="38"/>
      <c r="CB1413" s="38"/>
      <c r="CC1413" s="36"/>
      <c r="CD1413" s="36"/>
      <c r="CE1413" s="35"/>
      <c r="CF1413" s="36"/>
      <c r="CG1413" s="42"/>
      <c r="CH1413" s="35"/>
      <c r="CI1413" s="42"/>
      <c r="CJ1413" s="42"/>
      <c r="CK1413" s="43"/>
      <c r="CM1413" s="39"/>
      <c r="CN1413" s="35"/>
      <c r="CO1413" s="42"/>
    </row>
    <row r="1414" spans="1:93" ht="11.25" customHeight="1">
      <c r="A1414" s="33"/>
      <c r="B1414" s="34"/>
      <c r="F1414" s="34"/>
      <c r="H1414" s="34"/>
      <c r="I1414" s="34"/>
      <c r="J1414" s="35"/>
      <c r="K1414" s="35"/>
      <c r="L1414" s="34"/>
      <c r="M1414" s="34"/>
      <c r="N1414" s="35"/>
      <c r="O1414" s="35"/>
      <c r="P1414" s="35"/>
      <c r="Q1414" s="34"/>
      <c r="R1414" s="34"/>
      <c r="U1414" s="36"/>
      <c r="V1414" s="38"/>
      <c r="W1414" s="36"/>
      <c r="X1414" s="35"/>
      <c r="Y1414" s="34"/>
      <c r="Z1414" s="35"/>
      <c r="AA1414" s="34"/>
      <c r="AB1414" s="34"/>
      <c r="AC1414" s="34"/>
      <c r="AD1414" s="34"/>
      <c r="AE1414" s="39"/>
      <c r="AF1414" s="39"/>
      <c r="AG1414" s="39"/>
      <c r="AH1414" s="35"/>
      <c r="AI1414" s="35"/>
      <c r="AJ1414" s="35"/>
      <c r="AK1414" s="35"/>
      <c r="AL1414" s="35"/>
      <c r="AM1414" s="35"/>
      <c r="AN1414" s="38"/>
      <c r="AO1414" s="38"/>
      <c r="AP1414" s="38"/>
      <c r="AQ1414" s="36"/>
      <c r="AR1414" s="36"/>
      <c r="AS1414" s="36"/>
      <c r="AT1414" s="36"/>
      <c r="AU1414" s="36"/>
      <c r="AV1414" s="36"/>
      <c r="AW1414" s="36"/>
      <c r="AX1414" s="36"/>
      <c r="AY1414" s="36"/>
      <c r="AZ1414" s="40"/>
      <c r="BA1414" s="40"/>
      <c r="BB1414" s="40"/>
      <c r="BC1414" s="40"/>
      <c r="BD1414" s="40"/>
      <c r="BE1414" s="40"/>
      <c r="BF1414" s="36"/>
      <c r="BG1414" s="36"/>
      <c r="BH1414" s="36"/>
      <c r="BJ1414" s="41"/>
      <c r="BK1414" s="41"/>
      <c r="BL1414" s="35"/>
      <c r="BM1414" s="35"/>
      <c r="BN1414" s="35"/>
      <c r="BO1414" s="35"/>
      <c r="BP1414" s="35"/>
      <c r="BQ1414" s="35"/>
      <c r="BR1414" s="35"/>
      <c r="BS1414" s="34"/>
      <c r="BT1414" s="35"/>
      <c r="BU1414" s="35"/>
      <c r="BV1414" s="35"/>
      <c r="BW1414" s="35"/>
      <c r="BX1414" s="37"/>
      <c r="BY1414" s="40"/>
      <c r="CA1414" s="38"/>
      <c r="CB1414" s="38"/>
      <c r="CC1414" s="36"/>
      <c r="CD1414" s="36"/>
      <c r="CE1414" s="35"/>
      <c r="CF1414" s="36"/>
      <c r="CG1414" s="42"/>
      <c r="CH1414" s="35"/>
      <c r="CI1414" s="42"/>
      <c r="CJ1414" s="42"/>
      <c r="CK1414" s="43"/>
      <c r="CM1414" s="39"/>
      <c r="CN1414" s="35"/>
      <c r="CO1414" s="42"/>
    </row>
    <row r="1415" spans="1:93" ht="11.25" customHeight="1">
      <c r="A1415" s="33"/>
      <c r="B1415" s="34"/>
      <c r="F1415" s="34"/>
      <c r="H1415" s="34"/>
      <c r="I1415" s="34"/>
      <c r="J1415" s="35"/>
      <c r="K1415" s="35"/>
      <c r="L1415" s="34"/>
      <c r="M1415" s="34"/>
      <c r="N1415" s="35"/>
      <c r="O1415" s="35"/>
      <c r="P1415" s="35"/>
      <c r="Q1415" s="34"/>
      <c r="R1415" s="34"/>
      <c r="U1415" s="36"/>
      <c r="V1415" s="38"/>
      <c r="W1415" s="36"/>
      <c r="X1415" s="35"/>
      <c r="Y1415" s="34"/>
      <c r="Z1415" s="35"/>
      <c r="AA1415" s="34"/>
      <c r="AB1415" s="34"/>
      <c r="AC1415" s="34"/>
      <c r="AD1415" s="34"/>
      <c r="AE1415" s="39"/>
      <c r="AF1415" s="39"/>
      <c r="AG1415" s="39"/>
      <c r="AH1415" s="35"/>
      <c r="AI1415" s="35"/>
      <c r="AJ1415" s="35"/>
      <c r="AK1415" s="35"/>
      <c r="AL1415" s="35"/>
      <c r="AM1415" s="35"/>
      <c r="AN1415" s="38"/>
      <c r="AO1415" s="38"/>
      <c r="AP1415" s="38"/>
      <c r="AQ1415" s="36"/>
      <c r="AR1415" s="36"/>
      <c r="AS1415" s="36"/>
      <c r="AT1415" s="36"/>
      <c r="AU1415" s="36"/>
      <c r="AV1415" s="36"/>
      <c r="AW1415" s="36"/>
      <c r="AX1415" s="36"/>
      <c r="AY1415" s="36"/>
      <c r="AZ1415" s="40"/>
      <c r="BA1415" s="40"/>
      <c r="BB1415" s="40"/>
      <c r="BC1415" s="40"/>
      <c r="BD1415" s="40"/>
      <c r="BE1415" s="40"/>
      <c r="BF1415" s="36"/>
      <c r="BG1415" s="36"/>
      <c r="BH1415" s="36"/>
      <c r="BJ1415" s="41"/>
      <c r="BK1415" s="41"/>
      <c r="BL1415" s="35"/>
      <c r="BM1415" s="35"/>
      <c r="BN1415" s="35"/>
      <c r="BO1415" s="35"/>
      <c r="BP1415" s="35"/>
      <c r="BQ1415" s="35"/>
      <c r="BR1415" s="35"/>
      <c r="BS1415" s="34"/>
      <c r="BT1415" s="35"/>
      <c r="BU1415" s="35"/>
      <c r="BV1415" s="35"/>
      <c r="BW1415" s="35"/>
      <c r="BX1415" s="37"/>
      <c r="BY1415" s="40"/>
      <c r="CA1415" s="38"/>
      <c r="CB1415" s="38"/>
      <c r="CC1415" s="36"/>
      <c r="CD1415" s="36"/>
      <c r="CE1415" s="35"/>
      <c r="CF1415" s="36"/>
      <c r="CG1415" s="42"/>
      <c r="CH1415" s="35"/>
      <c r="CI1415" s="42"/>
      <c r="CJ1415" s="42"/>
      <c r="CK1415" s="43"/>
      <c r="CM1415" s="39"/>
      <c r="CN1415" s="35"/>
      <c r="CO1415" s="42"/>
    </row>
    <row r="1416" spans="1:93" ht="11.25" customHeight="1">
      <c r="A1416" s="33"/>
      <c r="B1416" s="34"/>
      <c r="F1416" s="34"/>
      <c r="H1416" s="34"/>
      <c r="I1416" s="34"/>
      <c r="J1416" s="35"/>
      <c r="K1416" s="35"/>
      <c r="L1416" s="34"/>
      <c r="M1416" s="34"/>
      <c r="N1416" s="35"/>
      <c r="O1416" s="35"/>
      <c r="P1416" s="35"/>
      <c r="Q1416" s="34"/>
      <c r="R1416" s="34"/>
      <c r="U1416" s="36"/>
      <c r="V1416" s="38"/>
      <c r="W1416" s="36"/>
      <c r="X1416" s="35"/>
      <c r="Y1416" s="34"/>
      <c r="Z1416" s="35"/>
      <c r="AA1416" s="34"/>
      <c r="AB1416" s="34"/>
      <c r="AC1416" s="34"/>
      <c r="AD1416" s="34"/>
      <c r="AE1416" s="39"/>
      <c r="AF1416" s="39"/>
      <c r="AG1416" s="39"/>
      <c r="AH1416" s="35"/>
      <c r="AI1416" s="35"/>
      <c r="AJ1416" s="35"/>
      <c r="AK1416" s="35"/>
      <c r="AL1416" s="35"/>
      <c r="AM1416" s="35"/>
      <c r="AN1416" s="38"/>
      <c r="AO1416" s="38"/>
      <c r="AP1416" s="38"/>
      <c r="AQ1416" s="36"/>
      <c r="AR1416" s="36"/>
      <c r="AS1416" s="36"/>
      <c r="AT1416" s="36"/>
      <c r="AU1416" s="36"/>
      <c r="AV1416" s="36"/>
      <c r="AW1416" s="36"/>
      <c r="AX1416" s="36"/>
      <c r="AY1416" s="36"/>
      <c r="AZ1416" s="40"/>
      <c r="BA1416" s="40"/>
      <c r="BB1416" s="40"/>
      <c r="BC1416" s="40"/>
      <c r="BD1416" s="40"/>
      <c r="BE1416" s="40"/>
      <c r="BF1416" s="36"/>
      <c r="BG1416" s="36"/>
      <c r="BH1416" s="36"/>
      <c r="BJ1416" s="41"/>
      <c r="BK1416" s="41"/>
      <c r="BL1416" s="35"/>
      <c r="BM1416" s="35"/>
      <c r="BN1416" s="35"/>
      <c r="BO1416" s="35"/>
      <c r="BP1416" s="35"/>
      <c r="BQ1416" s="35"/>
      <c r="BR1416" s="35"/>
      <c r="BS1416" s="34"/>
      <c r="BT1416" s="35"/>
      <c r="BU1416" s="35"/>
      <c r="BV1416" s="35"/>
      <c r="BW1416" s="35"/>
      <c r="BX1416" s="37"/>
      <c r="BY1416" s="40"/>
      <c r="CA1416" s="38"/>
      <c r="CB1416" s="38"/>
      <c r="CC1416" s="36"/>
      <c r="CD1416" s="36"/>
      <c r="CE1416" s="35"/>
      <c r="CF1416" s="36"/>
      <c r="CG1416" s="42"/>
      <c r="CH1416" s="35"/>
      <c r="CI1416" s="42"/>
      <c r="CJ1416" s="42"/>
      <c r="CK1416" s="43"/>
      <c r="CM1416" s="39"/>
      <c r="CN1416" s="35"/>
      <c r="CO1416" s="42"/>
    </row>
    <row r="1417" spans="1:93" ht="11.25" customHeight="1">
      <c r="A1417" s="33"/>
      <c r="B1417" s="34"/>
      <c r="F1417" s="34"/>
      <c r="H1417" s="34"/>
      <c r="I1417" s="34"/>
      <c r="J1417" s="35"/>
      <c r="K1417" s="35"/>
      <c r="L1417" s="34"/>
      <c r="M1417" s="34"/>
      <c r="N1417" s="35"/>
      <c r="O1417" s="35"/>
      <c r="P1417" s="35"/>
      <c r="Q1417" s="34"/>
      <c r="R1417" s="34"/>
      <c r="U1417" s="36"/>
      <c r="V1417" s="38"/>
      <c r="W1417" s="36"/>
      <c r="X1417" s="35"/>
      <c r="Y1417" s="34"/>
      <c r="Z1417" s="35"/>
      <c r="AA1417" s="34"/>
      <c r="AB1417" s="34"/>
      <c r="AC1417" s="34"/>
      <c r="AD1417" s="34"/>
      <c r="AE1417" s="39"/>
      <c r="AF1417" s="39"/>
      <c r="AG1417" s="39"/>
      <c r="AH1417" s="35"/>
      <c r="AI1417" s="35"/>
      <c r="AJ1417" s="35"/>
      <c r="AK1417" s="35"/>
      <c r="AL1417" s="35"/>
      <c r="AM1417" s="35"/>
      <c r="AN1417" s="38"/>
      <c r="AO1417" s="38"/>
      <c r="AP1417" s="38"/>
      <c r="AQ1417" s="36"/>
      <c r="AR1417" s="36"/>
      <c r="AS1417" s="36"/>
      <c r="AT1417" s="36"/>
      <c r="AU1417" s="36"/>
      <c r="AV1417" s="36"/>
      <c r="AW1417" s="36"/>
      <c r="AX1417" s="36"/>
      <c r="AY1417" s="36"/>
      <c r="AZ1417" s="40"/>
      <c r="BA1417" s="40"/>
      <c r="BB1417" s="40"/>
      <c r="BC1417" s="40"/>
      <c r="BD1417" s="40"/>
      <c r="BE1417" s="40"/>
      <c r="BF1417" s="36"/>
      <c r="BG1417" s="36"/>
      <c r="BH1417" s="36"/>
      <c r="BJ1417" s="41"/>
      <c r="BK1417" s="41"/>
      <c r="BL1417" s="35"/>
      <c r="BM1417" s="35"/>
      <c r="BN1417" s="35"/>
      <c r="BO1417" s="35"/>
      <c r="BP1417" s="35"/>
      <c r="BQ1417" s="35"/>
      <c r="BR1417" s="35"/>
      <c r="BS1417" s="34"/>
      <c r="BT1417" s="35"/>
      <c r="BU1417" s="35"/>
      <c r="BV1417" s="35"/>
      <c r="BW1417" s="35"/>
      <c r="BX1417" s="37"/>
      <c r="BY1417" s="40"/>
      <c r="CA1417" s="38"/>
      <c r="CB1417" s="38"/>
      <c r="CC1417" s="36"/>
      <c r="CD1417" s="36"/>
      <c r="CE1417" s="35"/>
      <c r="CF1417" s="36"/>
      <c r="CG1417" s="42"/>
      <c r="CH1417" s="35"/>
      <c r="CI1417" s="42"/>
      <c r="CJ1417" s="42"/>
      <c r="CK1417" s="43"/>
      <c r="CM1417" s="39"/>
      <c r="CN1417" s="35"/>
      <c r="CO1417" s="42"/>
    </row>
    <row r="1418" spans="1:93" ht="11.25" customHeight="1">
      <c r="A1418" s="33"/>
      <c r="B1418" s="34"/>
      <c r="F1418" s="34"/>
      <c r="H1418" s="34"/>
      <c r="I1418" s="34"/>
      <c r="J1418" s="35"/>
      <c r="K1418" s="35"/>
      <c r="L1418" s="34"/>
      <c r="M1418" s="34"/>
      <c r="N1418" s="35"/>
      <c r="O1418" s="35"/>
      <c r="P1418" s="35"/>
      <c r="Q1418" s="34"/>
      <c r="R1418" s="34"/>
      <c r="U1418" s="36"/>
      <c r="V1418" s="38"/>
      <c r="W1418" s="36"/>
      <c r="X1418" s="35"/>
      <c r="Y1418" s="34"/>
      <c r="Z1418" s="35"/>
      <c r="AA1418" s="34"/>
      <c r="AB1418" s="34"/>
      <c r="AC1418" s="34"/>
      <c r="AD1418" s="34"/>
      <c r="AE1418" s="39"/>
      <c r="AF1418" s="39"/>
      <c r="AG1418" s="39"/>
      <c r="AH1418" s="35"/>
      <c r="AI1418" s="35"/>
      <c r="AJ1418" s="35"/>
      <c r="AK1418" s="35"/>
      <c r="AL1418" s="35"/>
      <c r="AM1418" s="35"/>
      <c r="AN1418" s="38"/>
      <c r="AO1418" s="38"/>
      <c r="AP1418" s="38"/>
      <c r="AQ1418" s="36"/>
      <c r="AR1418" s="36"/>
      <c r="AS1418" s="36"/>
      <c r="AT1418" s="36"/>
      <c r="AU1418" s="36"/>
      <c r="AV1418" s="36"/>
      <c r="AW1418" s="36"/>
      <c r="AX1418" s="36"/>
      <c r="AY1418" s="36"/>
      <c r="AZ1418" s="40"/>
      <c r="BA1418" s="40"/>
      <c r="BB1418" s="40"/>
      <c r="BC1418" s="40"/>
      <c r="BD1418" s="40"/>
      <c r="BE1418" s="40"/>
      <c r="BF1418" s="36"/>
      <c r="BG1418" s="36"/>
      <c r="BH1418" s="36"/>
      <c r="BJ1418" s="41"/>
      <c r="BK1418" s="41"/>
      <c r="BL1418" s="35"/>
      <c r="BM1418" s="35"/>
      <c r="BN1418" s="35"/>
      <c r="BO1418" s="35"/>
      <c r="BP1418" s="35"/>
      <c r="BQ1418" s="35"/>
      <c r="BR1418" s="35"/>
      <c r="BS1418" s="34"/>
      <c r="BT1418" s="35"/>
      <c r="BU1418" s="35"/>
      <c r="BV1418" s="35"/>
      <c r="BW1418" s="35"/>
      <c r="BX1418" s="37"/>
      <c r="BY1418" s="40"/>
      <c r="CA1418" s="38"/>
      <c r="CB1418" s="38"/>
      <c r="CC1418" s="36"/>
      <c r="CD1418" s="36"/>
      <c r="CE1418" s="35"/>
      <c r="CF1418" s="36"/>
      <c r="CG1418" s="42"/>
      <c r="CH1418" s="35"/>
      <c r="CI1418" s="42"/>
      <c r="CJ1418" s="42"/>
      <c r="CK1418" s="43"/>
      <c r="CM1418" s="39"/>
      <c r="CN1418" s="35"/>
      <c r="CO1418" s="42"/>
    </row>
    <row r="1419" spans="1:93" ht="11.25" customHeight="1">
      <c r="A1419" s="33"/>
      <c r="B1419" s="34"/>
      <c r="F1419" s="34"/>
      <c r="H1419" s="34"/>
      <c r="I1419" s="34"/>
      <c r="J1419" s="35"/>
      <c r="K1419" s="35"/>
      <c r="L1419" s="34"/>
      <c r="M1419" s="34"/>
      <c r="N1419" s="35"/>
      <c r="O1419" s="35"/>
      <c r="P1419" s="35"/>
      <c r="Q1419" s="34"/>
      <c r="R1419" s="34"/>
      <c r="U1419" s="36"/>
      <c r="V1419" s="38"/>
      <c r="W1419" s="36"/>
      <c r="X1419" s="35"/>
      <c r="Y1419" s="34"/>
      <c r="Z1419" s="35"/>
      <c r="AA1419" s="34"/>
      <c r="AB1419" s="34"/>
      <c r="AC1419" s="34"/>
      <c r="AD1419" s="34"/>
      <c r="AE1419" s="39"/>
      <c r="AF1419" s="39"/>
      <c r="AG1419" s="39"/>
      <c r="AH1419" s="35"/>
      <c r="AI1419" s="35"/>
      <c r="AJ1419" s="35"/>
      <c r="AK1419" s="35"/>
      <c r="AL1419" s="35"/>
      <c r="AM1419" s="35"/>
      <c r="AN1419" s="38"/>
      <c r="AO1419" s="38"/>
      <c r="AP1419" s="38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40"/>
      <c r="BA1419" s="40"/>
      <c r="BB1419" s="40"/>
      <c r="BC1419" s="40"/>
      <c r="BD1419" s="40"/>
      <c r="BE1419" s="40"/>
      <c r="BF1419" s="36"/>
      <c r="BG1419" s="36"/>
      <c r="BH1419" s="36"/>
      <c r="BJ1419" s="41"/>
      <c r="BK1419" s="41"/>
      <c r="BL1419" s="35"/>
      <c r="BM1419" s="35"/>
      <c r="BN1419" s="35"/>
      <c r="BO1419" s="35"/>
      <c r="BP1419" s="35"/>
      <c r="BQ1419" s="35"/>
      <c r="BR1419" s="35"/>
      <c r="BS1419" s="34"/>
      <c r="BT1419" s="35"/>
      <c r="BU1419" s="35"/>
      <c r="BV1419" s="35"/>
      <c r="BW1419" s="35"/>
      <c r="BX1419" s="37"/>
      <c r="BY1419" s="40"/>
      <c r="CA1419" s="38"/>
      <c r="CB1419" s="38"/>
      <c r="CC1419" s="36"/>
      <c r="CD1419" s="36"/>
      <c r="CE1419" s="35"/>
      <c r="CF1419" s="36"/>
      <c r="CG1419" s="42"/>
      <c r="CH1419" s="35"/>
      <c r="CI1419" s="42"/>
      <c r="CJ1419" s="42"/>
      <c r="CK1419" s="43"/>
      <c r="CM1419" s="39"/>
      <c r="CN1419" s="35"/>
      <c r="CO1419" s="42"/>
    </row>
    <row r="1420" spans="1:93" ht="11.25" customHeight="1">
      <c r="A1420" s="33"/>
      <c r="B1420" s="34"/>
      <c r="F1420" s="34"/>
      <c r="H1420" s="34"/>
      <c r="I1420" s="34"/>
      <c r="J1420" s="35"/>
      <c r="K1420" s="35"/>
      <c r="L1420" s="34"/>
      <c r="M1420" s="34"/>
      <c r="N1420" s="35"/>
      <c r="O1420" s="35"/>
      <c r="P1420" s="35"/>
      <c r="Q1420" s="34"/>
      <c r="R1420" s="34"/>
      <c r="U1420" s="36"/>
      <c r="V1420" s="38"/>
      <c r="W1420" s="36"/>
      <c r="X1420" s="35"/>
      <c r="Y1420" s="34"/>
      <c r="Z1420" s="35"/>
      <c r="AA1420" s="34"/>
      <c r="AB1420" s="34"/>
      <c r="AC1420" s="34"/>
      <c r="AD1420" s="34"/>
      <c r="AE1420" s="39"/>
      <c r="AF1420" s="39"/>
      <c r="AG1420" s="39"/>
      <c r="AH1420" s="35"/>
      <c r="AI1420" s="35"/>
      <c r="AJ1420" s="35"/>
      <c r="AK1420" s="35"/>
      <c r="AL1420" s="35"/>
      <c r="AM1420" s="35"/>
      <c r="AN1420" s="38"/>
      <c r="AO1420" s="38"/>
      <c r="AP1420" s="38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40"/>
      <c r="BA1420" s="40"/>
      <c r="BB1420" s="40"/>
      <c r="BC1420" s="40"/>
      <c r="BD1420" s="40"/>
      <c r="BE1420" s="40"/>
      <c r="BF1420" s="36"/>
      <c r="BG1420" s="36"/>
      <c r="BH1420" s="36"/>
      <c r="BJ1420" s="41"/>
      <c r="BK1420" s="41"/>
      <c r="BL1420" s="35"/>
      <c r="BM1420" s="35"/>
      <c r="BN1420" s="35"/>
      <c r="BO1420" s="35"/>
      <c r="BP1420" s="35"/>
      <c r="BQ1420" s="35"/>
      <c r="BR1420" s="35"/>
      <c r="BS1420" s="34"/>
      <c r="BT1420" s="35"/>
      <c r="BU1420" s="35"/>
      <c r="BV1420" s="35"/>
      <c r="BW1420" s="35"/>
      <c r="BX1420" s="37"/>
      <c r="BY1420" s="40"/>
      <c r="CA1420" s="38"/>
      <c r="CB1420" s="38"/>
      <c r="CC1420" s="36"/>
      <c r="CD1420" s="36"/>
      <c r="CE1420" s="35"/>
      <c r="CF1420" s="36"/>
      <c r="CG1420" s="42"/>
      <c r="CH1420" s="35"/>
      <c r="CI1420" s="42"/>
      <c r="CJ1420" s="42"/>
      <c r="CK1420" s="43"/>
      <c r="CM1420" s="39"/>
      <c r="CN1420" s="35"/>
      <c r="CO1420" s="42"/>
    </row>
    <row r="1421" spans="1:93" ht="11.25" customHeight="1">
      <c r="A1421" s="33"/>
      <c r="B1421" s="34"/>
      <c r="F1421" s="34"/>
      <c r="H1421" s="34"/>
      <c r="I1421" s="34"/>
      <c r="J1421" s="35"/>
      <c r="K1421" s="35"/>
      <c r="L1421" s="34"/>
      <c r="M1421" s="34"/>
      <c r="N1421" s="35"/>
      <c r="O1421" s="35"/>
      <c r="P1421" s="35"/>
      <c r="Q1421" s="34"/>
      <c r="R1421" s="34"/>
      <c r="U1421" s="36"/>
      <c r="V1421" s="38"/>
      <c r="W1421" s="36"/>
      <c r="X1421" s="35"/>
      <c r="Y1421" s="34"/>
      <c r="Z1421" s="35"/>
      <c r="AA1421" s="34"/>
      <c r="AB1421" s="34"/>
      <c r="AC1421" s="34"/>
      <c r="AD1421" s="34"/>
      <c r="AE1421" s="39"/>
      <c r="AF1421" s="39"/>
      <c r="AG1421" s="39"/>
      <c r="AH1421" s="35"/>
      <c r="AI1421" s="35"/>
      <c r="AJ1421" s="35"/>
      <c r="AK1421" s="35"/>
      <c r="AL1421" s="35"/>
      <c r="AM1421" s="35"/>
      <c r="AN1421" s="38"/>
      <c r="AO1421" s="38"/>
      <c r="AP1421" s="38"/>
      <c r="AQ1421" s="36"/>
      <c r="AR1421" s="36"/>
      <c r="AS1421" s="36"/>
      <c r="AT1421" s="36"/>
      <c r="AU1421" s="36"/>
      <c r="AV1421" s="36"/>
      <c r="AW1421" s="36"/>
      <c r="AX1421" s="36"/>
      <c r="AY1421" s="36"/>
      <c r="AZ1421" s="40"/>
      <c r="BA1421" s="40"/>
      <c r="BB1421" s="40"/>
      <c r="BC1421" s="40"/>
      <c r="BD1421" s="40"/>
      <c r="BE1421" s="40"/>
      <c r="BF1421" s="36"/>
      <c r="BG1421" s="36"/>
      <c r="BH1421" s="36"/>
      <c r="BJ1421" s="41"/>
      <c r="BK1421" s="41"/>
      <c r="BL1421" s="35"/>
      <c r="BM1421" s="35"/>
      <c r="BN1421" s="35"/>
      <c r="BO1421" s="35"/>
      <c r="BP1421" s="35"/>
      <c r="BQ1421" s="35"/>
      <c r="BR1421" s="35"/>
      <c r="BS1421" s="34"/>
      <c r="BT1421" s="35"/>
      <c r="BU1421" s="35"/>
      <c r="BV1421" s="35"/>
      <c r="BW1421" s="35"/>
      <c r="BX1421" s="37"/>
      <c r="BY1421" s="40"/>
      <c r="CA1421" s="38"/>
      <c r="CB1421" s="38"/>
      <c r="CC1421" s="36"/>
      <c r="CD1421" s="36"/>
      <c r="CE1421" s="35"/>
      <c r="CF1421" s="36"/>
      <c r="CG1421" s="42"/>
      <c r="CH1421" s="35"/>
      <c r="CI1421" s="42"/>
      <c r="CJ1421" s="42"/>
      <c r="CK1421" s="43"/>
      <c r="CM1421" s="39"/>
      <c r="CN1421" s="35"/>
      <c r="CO1421" s="42"/>
    </row>
    <row r="1422" spans="1:93" ht="11.25" customHeight="1">
      <c r="A1422" s="33"/>
      <c r="B1422" s="34"/>
      <c r="F1422" s="34"/>
      <c r="H1422" s="34"/>
      <c r="I1422" s="34"/>
      <c r="J1422" s="35"/>
      <c r="K1422" s="35"/>
      <c r="L1422" s="34"/>
      <c r="M1422" s="34"/>
      <c r="N1422" s="35"/>
      <c r="O1422" s="35"/>
      <c r="P1422" s="35"/>
      <c r="Q1422" s="34"/>
      <c r="R1422" s="34"/>
      <c r="U1422" s="36"/>
      <c r="V1422" s="38"/>
      <c r="W1422" s="36"/>
      <c r="X1422" s="35"/>
      <c r="Y1422" s="34"/>
      <c r="Z1422" s="35"/>
      <c r="AA1422" s="34"/>
      <c r="AB1422" s="34"/>
      <c r="AC1422" s="34"/>
      <c r="AD1422" s="34"/>
      <c r="AE1422" s="39"/>
      <c r="AF1422" s="39"/>
      <c r="AG1422" s="39"/>
      <c r="AH1422" s="35"/>
      <c r="AI1422" s="35"/>
      <c r="AJ1422" s="35"/>
      <c r="AK1422" s="35"/>
      <c r="AL1422" s="35"/>
      <c r="AM1422" s="35"/>
      <c r="AN1422" s="38"/>
      <c r="AO1422" s="38"/>
      <c r="AP1422" s="38"/>
      <c r="AQ1422" s="36"/>
      <c r="AR1422" s="36"/>
      <c r="AS1422" s="36"/>
      <c r="AT1422" s="36"/>
      <c r="AU1422" s="36"/>
      <c r="AV1422" s="36"/>
      <c r="AW1422" s="36"/>
      <c r="AX1422" s="36"/>
      <c r="AY1422" s="36"/>
      <c r="AZ1422" s="40"/>
      <c r="BA1422" s="40"/>
      <c r="BB1422" s="40"/>
      <c r="BC1422" s="40"/>
      <c r="BD1422" s="40"/>
      <c r="BE1422" s="40"/>
      <c r="BF1422" s="36"/>
      <c r="BG1422" s="36"/>
      <c r="BH1422" s="36"/>
      <c r="BJ1422" s="41"/>
      <c r="BK1422" s="41"/>
      <c r="BL1422" s="35"/>
      <c r="BM1422" s="35"/>
      <c r="BN1422" s="35"/>
      <c r="BO1422" s="35"/>
      <c r="BP1422" s="35"/>
      <c r="BQ1422" s="35"/>
      <c r="BR1422" s="35"/>
      <c r="BS1422" s="34"/>
      <c r="BT1422" s="35"/>
      <c r="BU1422" s="35"/>
      <c r="BV1422" s="35"/>
      <c r="BW1422" s="35"/>
      <c r="BX1422" s="37"/>
      <c r="BY1422" s="40"/>
      <c r="CA1422" s="38"/>
      <c r="CB1422" s="38"/>
      <c r="CC1422" s="36"/>
      <c r="CD1422" s="36"/>
      <c r="CE1422" s="35"/>
      <c r="CF1422" s="36"/>
      <c r="CG1422" s="42"/>
      <c r="CH1422" s="35"/>
      <c r="CI1422" s="42"/>
      <c r="CJ1422" s="42"/>
      <c r="CK1422" s="43"/>
      <c r="CM1422" s="39"/>
      <c r="CN1422" s="35"/>
      <c r="CO1422" s="42"/>
    </row>
    <row r="1423" spans="1:93" ht="11.25" customHeight="1">
      <c r="A1423" s="33"/>
      <c r="B1423" s="34"/>
      <c r="F1423" s="34"/>
      <c r="H1423" s="34"/>
      <c r="I1423" s="34"/>
      <c r="J1423" s="35"/>
      <c r="K1423" s="35"/>
      <c r="L1423" s="34"/>
      <c r="M1423" s="34"/>
      <c r="N1423" s="35"/>
      <c r="O1423" s="35"/>
      <c r="P1423" s="35"/>
      <c r="Q1423" s="34"/>
      <c r="R1423" s="34"/>
      <c r="U1423" s="36"/>
      <c r="V1423" s="38"/>
      <c r="W1423" s="36"/>
      <c r="X1423" s="35"/>
      <c r="Y1423" s="34"/>
      <c r="Z1423" s="35"/>
      <c r="AA1423" s="34"/>
      <c r="AB1423" s="34"/>
      <c r="AC1423" s="34"/>
      <c r="AD1423" s="34"/>
      <c r="AE1423" s="39"/>
      <c r="AF1423" s="39"/>
      <c r="AG1423" s="39"/>
      <c r="AH1423" s="35"/>
      <c r="AI1423" s="35"/>
      <c r="AJ1423" s="35"/>
      <c r="AK1423" s="35"/>
      <c r="AL1423" s="35"/>
      <c r="AM1423" s="35"/>
      <c r="AN1423" s="38"/>
      <c r="AO1423" s="38"/>
      <c r="AP1423" s="38"/>
      <c r="AQ1423" s="36"/>
      <c r="AR1423" s="36"/>
      <c r="AS1423" s="36"/>
      <c r="AT1423" s="36"/>
      <c r="AU1423" s="36"/>
      <c r="AV1423" s="36"/>
      <c r="AW1423" s="36"/>
      <c r="AX1423" s="36"/>
      <c r="AY1423" s="36"/>
      <c r="AZ1423" s="40"/>
      <c r="BA1423" s="40"/>
      <c r="BB1423" s="40"/>
      <c r="BC1423" s="40"/>
      <c r="BD1423" s="40"/>
      <c r="BE1423" s="40"/>
      <c r="BF1423" s="36"/>
      <c r="BG1423" s="36"/>
      <c r="BH1423" s="36"/>
      <c r="BJ1423" s="41"/>
      <c r="BK1423" s="41"/>
      <c r="BL1423" s="35"/>
      <c r="BM1423" s="35"/>
      <c r="BN1423" s="35"/>
      <c r="BO1423" s="35"/>
      <c r="BP1423" s="35"/>
      <c r="BQ1423" s="35"/>
      <c r="BR1423" s="35"/>
      <c r="BS1423" s="34"/>
      <c r="BT1423" s="35"/>
      <c r="BU1423" s="35"/>
      <c r="BV1423" s="35"/>
      <c r="BW1423" s="35"/>
      <c r="BX1423" s="37"/>
      <c r="BY1423" s="40"/>
      <c r="CA1423" s="38"/>
      <c r="CB1423" s="38"/>
      <c r="CC1423" s="36"/>
      <c r="CD1423" s="36"/>
      <c r="CE1423" s="35"/>
      <c r="CF1423" s="36"/>
      <c r="CG1423" s="42"/>
      <c r="CH1423" s="35"/>
      <c r="CI1423" s="42"/>
      <c r="CJ1423" s="42"/>
      <c r="CK1423" s="43"/>
      <c r="CM1423" s="39"/>
      <c r="CN1423" s="35"/>
      <c r="CO1423" s="42"/>
    </row>
    <row r="1424" spans="1:93" ht="11.25" customHeight="1">
      <c r="A1424" s="33"/>
      <c r="B1424" s="34"/>
      <c r="F1424" s="34"/>
      <c r="H1424" s="34"/>
      <c r="I1424" s="34"/>
      <c r="J1424" s="35"/>
      <c r="K1424" s="35"/>
      <c r="L1424" s="34"/>
      <c r="M1424" s="34"/>
      <c r="N1424" s="35"/>
      <c r="O1424" s="35"/>
      <c r="P1424" s="35"/>
      <c r="Q1424" s="34"/>
      <c r="R1424" s="34"/>
      <c r="U1424" s="36"/>
      <c r="V1424" s="38"/>
      <c r="W1424" s="36"/>
      <c r="X1424" s="35"/>
      <c r="Y1424" s="34"/>
      <c r="Z1424" s="35"/>
      <c r="AA1424" s="34"/>
      <c r="AB1424" s="34"/>
      <c r="AC1424" s="34"/>
      <c r="AD1424" s="34"/>
      <c r="AE1424" s="39"/>
      <c r="AF1424" s="39"/>
      <c r="AG1424" s="39"/>
      <c r="AH1424" s="35"/>
      <c r="AI1424" s="35"/>
      <c r="AJ1424" s="35"/>
      <c r="AK1424" s="35"/>
      <c r="AL1424" s="35"/>
      <c r="AM1424" s="35"/>
      <c r="AN1424" s="38"/>
      <c r="AO1424" s="38"/>
      <c r="AP1424" s="38"/>
      <c r="AQ1424" s="36"/>
      <c r="AR1424" s="36"/>
      <c r="AS1424" s="36"/>
      <c r="AT1424" s="36"/>
      <c r="AU1424" s="36"/>
      <c r="AV1424" s="36"/>
      <c r="AW1424" s="36"/>
      <c r="AX1424" s="36"/>
      <c r="AY1424" s="36"/>
      <c r="AZ1424" s="40"/>
      <c r="BA1424" s="40"/>
      <c r="BB1424" s="40"/>
      <c r="BC1424" s="40"/>
      <c r="BD1424" s="40"/>
      <c r="BE1424" s="40"/>
      <c r="BF1424" s="36"/>
      <c r="BG1424" s="36"/>
      <c r="BH1424" s="36"/>
      <c r="BJ1424" s="41"/>
      <c r="BK1424" s="41"/>
      <c r="BL1424" s="35"/>
      <c r="BM1424" s="35"/>
      <c r="BN1424" s="35"/>
      <c r="BO1424" s="35"/>
      <c r="BP1424" s="35"/>
      <c r="BQ1424" s="35"/>
      <c r="BR1424" s="35"/>
      <c r="BS1424" s="34"/>
      <c r="BT1424" s="35"/>
      <c r="BU1424" s="35"/>
      <c r="BV1424" s="35"/>
      <c r="BW1424" s="35"/>
      <c r="BX1424" s="37"/>
      <c r="BY1424" s="40"/>
      <c r="CA1424" s="38"/>
      <c r="CB1424" s="38"/>
      <c r="CC1424" s="36"/>
      <c r="CD1424" s="36"/>
      <c r="CE1424" s="35"/>
      <c r="CF1424" s="36"/>
      <c r="CG1424" s="42"/>
      <c r="CH1424" s="35"/>
      <c r="CI1424" s="42"/>
      <c r="CJ1424" s="42"/>
      <c r="CK1424" s="43"/>
      <c r="CM1424" s="39"/>
      <c r="CN1424" s="35"/>
      <c r="CO1424" s="42"/>
    </row>
    <row r="1425" spans="1:93" ht="11.25" customHeight="1">
      <c r="A1425" s="33"/>
      <c r="B1425" s="34"/>
      <c r="F1425" s="34"/>
      <c r="H1425" s="34"/>
      <c r="I1425" s="34"/>
      <c r="J1425" s="35"/>
      <c r="K1425" s="35"/>
      <c r="L1425" s="34"/>
      <c r="M1425" s="34"/>
      <c r="N1425" s="35"/>
      <c r="O1425" s="35"/>
      <c r="P1425" s="35"/>
      <c r="Q1425" s="34"/>
      <c r="R1425" s="34"/>
      <c r="U1425" s="36"/>
      <c r="V1425" s="38"/>
      <c r="W1425" s="36"/>
      <c r="X1425" s="35"/>
      <c r="Y1425" s="34"/>
      <c r="Z1425" s="35"/>
      <c r="AA1425" s="34"/>
      <c r="AB1425" s="34"/>
      <c r="AC1425" s="34"/>
      <c r="AD1425" s="34"/>
      <c r="AE1425" s="39"/>
      <c r="AF1425" s="39"/>
      <c r="AG1425" s="39"/>
      <c r="AH1425" s="35"/>
      <c r="AI1425" s="35"/>
      <c r="AJ1425" s="35"/>
      <c r="AK1425" s="35"/>
      <c r="AL1425" s="35"/>
      <c r="AM1425" s="35"/>
      <c r="AN1425" s="38"/>
      <c r="AO1425" s="38"/>
      <c r="AP1425" s="38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40"/>
      <c r="BA1425" s="40"/>
      <c r="BB1425" s="40"/>
      <c r="BC1425" s="40"/>
      <c r="BD1425" s="40"/>
      <c r="BE1425" s="40"/>
      <c r="BF1425" s="36"/>
      <c r="BG1425" s="36"/>
      <c r="BH1425" s="36"/>
      <c r="BJ1425" s="41"/>
      <c r="BK1425" s="41"/>
      <c r="BL1425" s="35"/>
      <c r="BM1425" s="35"/>
      <c r="BN1425" s="35"/>
      <c r="BO1425" s="35"/>
      <c r="BP1425" s="35"/>
      <c r="BQ1425" s="35"/>
      <c r="BR1425" s="35"/>
      <c r="BS1425" s="34"/>
      <c r="BT1425" s="35"/>
      <c r="BU1425" s="35"/>
      <c r="BV1425" s="35"/>
      <c r="BW1425" s="35"/>
      <c r="BX1425" s="37"/>
      <c r="BY1425" s="40"/>
      <c r="CA1425" s="38"/>
      <c r="CB1425" s="38"/>
      <c r="CC1425" s="36"/>
      <c r="CD1425" s="36"/>
      <c r="CE1425" s="35"/>
      <c r="CF1425" s="36"/>
      <c r="CG1425" s="42"/>
      <c r="CH1425" s="35"/>
      <c r="CI1425" s="42"/>
      <c r="CJ1425" s="42"/>
      <c r="CK1425" s="43"/>
      <c r="CM1425" s="39"/>
      <c r="CN1425" s="35"/>
      <c r="CO1425" s="42"/>
    </row>
    <row r="1426" spans="1:93" ht="11.25" customHeight="1">
      <c r="A1426" s="33"/>
      <c r="B1426" s="34"/>
      <c r="F1426" s="34"/>
      <c r="H1426" s="34"/>
      <c r="I1426" s="34"/>
      <c r="J1426" s="35"/>
      <c r="K1426" s="35"/>
      <c r="L1426" s="34"/>
      <c r="M1426" s="34"/>
      <c r="N1426" s="35"/>
      <c r="O1426" s="35"/>
      <c r="P1426" s="35"/>
      <c r="Q1426" s="34"/>
      <c r="R1426" s="34"/>
      <c r="U1426" s="36"/>
      <c r="V1426" s="38"/>
      <c r="W1426" s="36"/>
      <c r="X1426" s="35"/>
      <c r="Y1426" s="34"/>
      <c r="Z1426" s="35"/>
      <c r="AA1426" s="34"/>
      <c r="AB1426" s="34"/>
      <c r="AC1426" s="34"/>
      <c r="AD1426" s="34"/>
      <c r="AE1426" s="39"/>
      <c r="AF1426" s="39"/>
      <c r="AG1426" s="39"/>
      <c r="AH1426" s="35"/>
      <c r="AI1426" s="35"/>
      <c r="AJ1426" s="35"/>
      <c r="AK1426" s="35"/>
      <c r="AL1426" s="35"/>
      <c r="AM1426" s="35"/>
      <c r="AN1426" s="38"/>
      <c r="AO1426" s="38"/>
      <c r="AP1426" s="38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40"/>
      <c r="BA1426" s="40"/>
      <c r="BB1426" s="40"/>
      <c r="BC1426" s="40"/>
      <c r="BD1426" s="40"/>
      <c r="BE1426" s="40"/>
      <c r="BF1426" s="36"/>
      <c r="BG1426" s="36"/>
      <c r="BH1426" s="36"/>
      <c r="BJ1426" s="41"/>
      <c r="BK1426" s="41"/>
      <c r="BL1426" s="35"/>
      <c r="BM1426" s="35"/>
      <c r="BN1426" s="35"/>
      <c r="BO1426" s="35"/>
      <c r="BP1426" s="35"/>
      <c r="BQ1426" s="35"/>
      <c r="BR1426" s="35"/>
      <c r="BS1426" s="34"/>
      <c r="BT1426" s="35"/>
      <c r="BU1426" s="35"/>
      <c r="BV1426" s="35"/>
      <c r="BW1426" s="35"/>
      <c r="BX1426" s="37"/>
      <c r="BY1426" s="40"/>
      <c r="CA1426" s="38"/>
      <c r="CB1426" s="38"/>
      <c r="CC1426" s="36"/>
      <c r="CD1426" s="36"/>
      <c r="CE1426" s="35"/>
      <c r="CF1426" s="36"/>
      <c r="CG1426" s="42"/>
      <c r="CH1426" s="35"/>
      <c r="CI1426" s="42"/>
      <c r="CJ1426" s="42"/>
      <c r="CK1426" s="43"/>
      <c r="CM1426" s="39"/>
      <c r="CN1426" s="35"/>
      <c r="CO1426" s="42"/>
    </row>
    <row r="1427" spans="1:93" ht="11.25" customHeight="1">
      <c r="A1427" s="33"/>
      <c r="B1427" s="34"/>
      <c r="F1427" s="34"/>
      <c r="H1427" s="34"/>
      <c r="I1427" s="34"/>
      <c r="J1427" s="35"/>
      <c r="K1427" s="35"/>
      <c r="L1427" s="34"/>
      <c r="M1427" s="34"/>
      <c r="N1427" s="35"/>
      <c r="O1427" s="35"/>
      <c r="P1427" s="35"/>
      <c r="Q1427" s="34"/>
      <c r="R1427" s="34"/>
      <c r="U1427" s="36"/>
      <c r="V1427" s="38"/>
      <c r="W1427" s="36"/>
      <c r="X1427" s="35"/>
      <c r="Y1427" s="34"/>
      <c r="Z1427" s="35"/>
      <c r="AA1427" s="34"/>
      <c r="AB1427" s="34"/>
      <c r="AC1427" s="34"/>
      <c r="AD1427" s="34"/>
      <c r="AE1427" s="39"/>
      <c r="AF1427" s="39"/>
      <c r="AG1427" s="39"/>
      <c r="AH1427" s="35"/>
      <c r="AI1427" s="35"/>
      <c r="AJ1427" s="35"/>
      <c r="AK1427" s="35"/>
      <c r="AL1427" s="35"/>
      <c r="AM1427" s="35"/>
      <c r="AN1427" s="38"/>
      <c r="AO1427" s="38"/>
      <c r="AP1427" s="38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40"/>
      <c r="BA1427" s="40"/>
      <c r="BB1427" s="40"/>
      <c r="BC1427" s="40"/>
      <c r="BD1427" s="40"/>
      <c r="BE1427" s="40"/>
      <c r="BF1427" s="36"/>
      <c r="BG1427" s="36"/>
      <c r="BH1427" s="36"/>
      <c r="BJ1427" s="41"/>
      <c r="BK1427" s="41"/>
      <c r="BL1427" s="35"/>
      <c r="BM1427" s="35"/>
      <c r="BN1427" s="35"/>
      <c r="BO1427" s="35"/>
      <c r="BP1427" s="35"/>
      <c r="BQ1427" s="35"/>
      <c r="BR1427" s="35"/>
      <c r="BS1427" s="34"/>
      <c r="BT1427" s="35"/>
      <c r="BU1427" s="35"/>
      <c r="BV1427" s="35"/>
      <c r="BW1427" s="35"/>
      <c r="BX1427" s="37"/>
      <c r="BY1427" s="40"/>
      <c r="CA1427" s="38"/>
      <c r="CB1427" s="38"/>
      <c r="CC1427" s="36"/>
      <c r="CD1427" s="36"/>
      <c r="CE1427" s="35"/>
      <c r="CF1427" s="36"/>
      <c r="CG1427" s="42"/>
      <c r="CH1427" s="35"/>
      <c r="CI1427" s="42"/>
      <c r="CJ1427" s="42"/>
      <c r="CK1427" s="43"/>
      <c r="CM1427" s="39"/>
      <c r="CN1427" s="35"/>
      <c r="CO1427" s="42"/>
    </row>
    <row r="1428" spans="1:93" ht="11.25" customHeight="1">
      <c r="A1428" s="33"/>
      <c r="B1428" s="34"/>
      <c r="F1428" s="34"/>
      <c r="H1428" s="34"/>
      <c r="I1428" s="34"/>
      <c r="J1428" s="35"/>
      <c r="K1428" s="35"/>
      <c r="L1428" s="34"/>
      <c r="M1428" s="34"/>
      <c r="N1428" s="35"/>
      <c r="O1428" s="35"/>
      <c r="P1428" s="35"/>
      <c r="Q1428" s="34"/>
      <c r="R1428" s="34"/>
      <c r="U1428" s="36"/>
      <c r="V1428" s="38"/>
      <c r="W1428" s="36"/>
      <c r="X1428" s="35"/>
      <c r="Y1428" s="34"/>
      <c r="Z1428" s="35"/>
      <c r="AA1428" s="34"/>
      <c r="AB1428" s="34"/>
      <c r="AC1428" s="34"/>
      <c r="AD1428" s="34"/>
      <c r="AE1428" s="39"/>
      <c r="AF1428" s="39"/>
      <c r="AG1428" s="39"/>
      <c r="AH1428" s="35"/>
      <c r="AI1428" s="35"/>
      <c r="AJ1428" s="35"/>
      <c r="AK1428" s="35"/>
      <c r="AL1428" s="35"/>
      <c r="AM1428" s="35"/>
      <c r="AN1428" s="38"/>
      <c r="AO1428" s="38"/>
      <c r="AP1428" s="38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40"/>
      <c r="BA1428" s="40"/>
      <c r="BB1428" s="40"/>
      <c r="BC1428" s="40"/>
      <c r="BD1428" s="40"/>
      <c r="BE1428" s="40"/>
      <c r="BF1428" s="36"/>
      <c r="BG1428" s="36"/>
      <c r="BH1428" s="36"/>
      <c r="BJ1428" s="41"/>
      <c r="BK1428" s="41"/>
      <c r="BL1428" s="35"/>
      <c r="BM1428" s="35"/>
      <c r="BN1428" s="35"/>
      <c r="BO1428" s="35"/>
      <c r="BP1428" s="35"/>
      <c r="BQ1428" s="35"/>
      <c r="BR1428" s="35"/>
      <c r="BS1428" s="34"/>
      <c r="BT1428" s="35"/>
      <c r="BU1428" s="35"/>
      <c r="BV1428" s="35"/>
      <c r="BW1428" s="35"/>
      <c r="BX1428" s="37"/>
      <c r="BY1428" s="40"/>
      <c r="CA1428" s="38"/>
      <c r="CB1428" s="38"/>
      <c r="CC1428" s="36"/>
      <c r="CD1428" s="36"/>
      <c r="CE1428" s="35"/>
      <c r="CF1428" s="36"/>
      <c r="CG1428" s="42"/>
      <c r="CH1428" s="35"/>
      <c r="CI1428" s="42"/>
      <c r="CJ1428" s="42"/>
      <c r="CK1428" s="43"/>
      <c r="CM1428" s="39"/>
      <c r="CN1428" s="35"/>
      <c r="CO1428" s="42"/>
    </row>
    <row r="1429" spans="1:93" ht="11.25" customHeight="1">
      <c r="A1429" s="33"/>
      <c r="B1429" s="34"/>
      <c r="F1429" s="34"/>
      <c r="H1429" s="34"/>
      <c r="I1429" s="34"/>
      <c r="J1429" s="35"/>
      <c r="K1429" s="35"/>
      <c r="L1429" s="34"/>
      <c r="M1429" s="34"/>
      <c r="N1429" s="35"/>
      <c r="O1429" s="35"/>
      <c r="P1429" s="35"/>
      <c r="Q1429" s="34"/>
      <c r="R1429" s="34"/>
      <c r="U1429" s="36"/>
      <c r="V1429" s="38"/>
      <c r="W1429" s="36"/>
      <c r="X1429" s="35"/>
      <c r="Y1429" s="34"/>
      <c r="Z1429" s="35"/>
      <c r="AA1429" s="34"/>
      <c r="AB1429" s="34"/>
      <c r="AC1429" s="34"/>
      <c r="AD1429" s="34"/>
      <c r="AE1429" s="39"/>
      <c r="AF1429" s="39"/>
      <c r="AG1429" s="39"/>
      <c r="AH1429" s="35"/>
      <c r="AI1429" s="35"/>
      <c r="AJ1429" s="35"/>
      <c r="AK1429" s="35"/>
      <c r="AL1429" s="35"/>
      <c r="AM1429" s="35"/>
      <c r="AN1429" s="38"/>
      <c r="AO1429" s="38"/>
      <c r="AP1429" s="38"/>
      <c r="AQ1429" s="36"/>
      <c r="AR1429" s="36"/>
      <c r="AS1429" s="36"/>
      <c r="AT1429" s="36"/>
      <c r="AU1429" s="36"/>
      <c r="AV1429" s="36"/>
      <c r="AW1429" s="36"/>
      <c r="AX1429" s="36"/>
      <c r="AY1429" s="36"/>
      <c r="AZ1429" s="40"/>
      <c r="BA1429" s="40"/>
      <c r="BB1429" s="40"/>
      <c r="BC1429" s="40"/>
      <c r="BD1429" s="40"/>
      <c r="BE1429" s="40"/>
      <c r="BF1429" s="36"/>
      <c r="BG1429" s="36"/>
      <c r="BH1429" s="36"/>
      <c r="BJ1429" s="41"/>
      <c r="BK1429" s="41"/>
      <c r="BL1429" s="35"/>
      <c r="BM1429" s="35"/>
      <c r="BN1429" s="35"/>
      <c r="BO1429" s="35"/>
      <c r="BP1429" s="35"/>
      <c r="BQ1429" s="35"/>
      <c r="BR1429" s="35"/>
      <c r="BS1429" s="34"/>
      <c r="BT1429" s="35"/>
      <c r="BU1429" s="35"/>
      <c r="BV1429" s="35"/>
      <c r="BW1429" s="35"/>
      <c r="BX1429" s="37"/>
      <c r="BY1429" s="40"/>
      <c r="CA1429" s="38"/>
      <c r="CB1429" s="38"/>
      <c r="CC1429" s="36"/>
      <c r="CD1429" s="36"/>
      <c r="CE1429" s="35"/>
      <c r="CF1429" s="36"/>
      <c r="CG1429" s="42"/>
      <c r="CH1429" s="35"/>
      <c r="CI1429" s="42"/>
      <c r="CJ1429" s="42"/>
      <c r="CK1429" s="43"/>
      <c r="CM1429" s="39"/>
      <c r="CN1429" s="35"/>
      <c r="CO1429" s="42"/>
    </row>
    <row r="1430" spans="1:93" ht="11.25" customHeight="1">
      <c r="A1430" s="33"/>
      <c r="B1430" s="34"/>
      <c r="F1430" s="34"/>
      <c r="H1430" s="34"/>
      <c r="I1430" s="34"/>
      <c r="J1430" s="35"/>
      <c r="K1430" s="35"/>
      <c r="L1430" s="34"/>
      <c r="M1430" s="34"/>
      <c r="N1430" s="35"/>
      <c r="O1430" s="35"/>
      <c r="P1430" s="35"/>
      <c r="Q1430" s="34"/>
      <c r="R1430" s="34"/>
      <c r="U1430" s="36"/>
      <c r="V1430" s="38"/>
      <c r="W1430" s="36"/>
      <c r="X1430" s="35"/>
      <c r="Y1430" s="34"/>
      <c r="Z1430" s="35"/>
      <c r="AA1430" s="34"/>
      <c r="AB1430" s="34"/>
      <c r="AC1430" s="34"/>
      <c r="AD1430" s="34"/>
      <c r="AE1430" s="39"/>
      <c r="AF1430" s="39"/>
      <c r="AG1430" s="39"/>
      <c r="AH1430" s="35"/>
      <c r="AI1430" s="35"/>
      <c r="AJ1430" s="35"/>
      <c r="AK1430" s="35"/>
      <c r="AL1430" s="35"/>
      <c r="AM1430" s="35"/>
      <c r="AN1430" s="38"/>
      <c r="AO1430" s="38"/>
      <c r="AP1430" s="38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40"/>
      <c r="BA1430" s="40"/>
      <c r="BB1430" s="40"/>
      <c r="BC1430" s="40"/>
      <c r="BD1430" s="40"/>
      <c r="BE1430" s="40"/>
      <c r="BF1430" s="36"/>
      <c r="BG1430" s="36"/>
      <c r="BH1430" s="36"/>
      <c r="BJ1430" s="41"/>
      <c r="BK1430" s="41"/>
      <c r="BL1430" s="35"/>
      <c r="BM1430" s="35"/>
      <c r="BN1430" s="35"/>
      <c r="BO1430" s="35"/>
      <c r="BP1430" s="35"/>
      <c r="BQ1430" s="35"/>
      <c r="BR1430" s="35"/>
      <c r="BS1430" s="34"/>
      <c r="BT1430" s="35"/>
      <c r="BU1430" s="35"/>
      <c r="BV1430" s="35"/>
      <c r="BW1430" s="35"/>
      <c r="BX1430" s="37"/>
      <c r="BY1430" s="40"/>
      <c r="CA1430" s="38"/>
      <c r="CB1430" s="38"/>
      <c r="CC1430" s="36"/>
      <c r="CD1430" s="36"/>
      <c r="CE1430" s="35"/>
      <c r="CF1430" s="36"/>
      <c r="CG1430" s="42"/>
      <c r="CH1430" s="35"/>
      <c r="CI1430" s="42"/>
      <c r="CJ1430" s="42"/>
      <c r="CK1430" s="43"/>
      <c r="CM1430" s="39"/>
      <c r="CN1430" s="35"/>
      <c r="CO1430" s="42"/>
    </row>
    <row r="1431" spans="1:93" ht="11.25" customHeight="1">
      <c r="A1431" s="33"/>
      <c r="B1431" s="34"/>
      <c r="F1431" s="34"/>
      <c r="H1431" s="34"/>
      <c r="I1431" s="34"/>
      <c r="J1431" s="35"/>
      <c r="K1431" s="35"/>
      <c r="L1431" s="34"/>
      <c r="M1431" s="34"/>
      <c r="N1431" s="35"/>
      <c r="O1431" s="35"/>
      <c r="P1431" s="35"/>
      <c r="Q1431" s="34"/>
      <c r="R1431" s="34"/>
      <c r="U1431" s="36"/>
      <c r="V1431" s="38"/>
      <c r="W1431" s="36"/>
      <c r="X1431" s="35"/>
      <c r="Y1431" s="34"/>
      <c r="Z1431" s="35"/>
      <c r="AA1431" s="34"/>
      <c r="AB1431" s="34"/>
      <c r="AC1431" s="34"/>
      <c r="AD1431" s="34"/>
      <c r="AE1431" s="39"/>
      <c r="AF1431" s="39"/>
      <c r="AG1431" s="39"/>
      <c r="AH1431" s="35"/>
      <c r="AI1431" s="35"/>
      <c r="AJ1431" s="35"/>
      <c r="AK1431" s="35"/>
      <c r="AL1431" s="35"/>
      <c r="AM1431" s="35"/>
      <c r="AN1431" s="38"/>
      <c r="AO1431" s="38"/>
      <c r="AP1431" s="38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40"/>
      <c r="BA1431" s="40"/>
      <c r="BB1431" s="40"/>
      <c r="BC1431" s="40"/>
      <c r="BD1431" s="40"/>
      <c r="BE1431" s="40"/>
      <c r="BF1431" s="36"/>
      <c r="BG1431" s="36"/>
      <c r="BH1431" s="36"/>
      <c r="BJ1431" s="41"/>
      <c r="BK1431" s="41"/>
      <c r="BL1431" s="35"/>
      <c r="BM1431" s="35"/>
      <c r="BN1431" s="35"/>
      <c r="BO1431" s="35"/>
      <c r="BP1431" s="35"/>
      <c r="BQ1431" s="35"/>
      <c r="BR1431" s="35"/>
      <c r="BS1431" s="34"/>
      <c r="BT1431" s="35"/>
      <c r="BU1431" s="35"/>
      <c r="BV1431" s="35"/>
      <c r="BW1431" s="35"/>
      <c r="BX1431" s="37"/>
      <c r="BY1431" s="40"/>
      <c r="CA1431" s="38"/>
      <c r="CB1431" s="38"/>
      <c r="CC1431" s="36"/>
      <c r="CD1431" s="36"/>
      <c r="CE1431" s="35"/>
      <c r="CF1431" s="36"/>
      <c r="CG1431" s="42"/>
      <c r="CH1431" s="35"/>
      <c r="CI1431" s="42"/>
      <c r="CJ1431" s="42"/>
      <c r="CK1431" s="43"/>
      <c r="CM1431" s="39"/>
      <c r="CN1431" s="35"/>
      <c r="CO1431" s="42"/>
    </row>
    <row r="1432" spans="1:93" ht="11.25" customHeight="1">
      <c r="A1432" s="33"/>
      <c r="B1432" s="34"/>
      <c r="F1432" s="34"/>
      <c r="H1432" s="34"/>
      <c r="I1432" s="34"/>
      <c r="J1432" s="35"/>
      <c r="K1432" s="35"/>
      <c r="L1432" s="34"/>
      <c r="M1432" s="34"/>
      <c r="N1432" s="35"/>
      <c r="O1432" s="35"/>
      <c r="P1432" s="35"/>
      <c r="Q1432" s="34"/>
      <c r="R1432" s="34"/>
      <c r="U1432" s="36"/>
      <c r="V1432" s="38"/>
      <c r="W1432" s="36"/>
      <c r="X1432" s="35"/>
      <c r="Y1432" s="34"/>
      <c r="Z1432" s="35"/>
      <c r="AA1432" s="34"/>
      <c r="AB1432" s="34"/>
      <c r="AC1432" s="34"/>
      <c r="AD1432" s="34"/>
      <c r="AE1432" s="39"/>
      <c r="AF1432" s="39"/>
      <c r="AG1432" s="39"/>
      <c r="AH1432" s="35"/>
      <c r="AI1432" s="35"/>
      <c r="AJ1432" s="35"/>
      <c r="AK1432" s="35"/>
      <c r="AL1432" s="35"/>
      <c r="AM1432" s="35"/>
      <c r="AN1432" s="38"/>
      <c r="AO1432" s="38"/>
      <c r="AP1432" s="38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40"/>
      <c r="BA1432" s="40"/>
      <c r="BB1432" s="40"/>
      <c r="BC1432" s="40"/>
      <c r="BD1432" s="40"/>
      <c r="BE1432" s="40"/>
      <c r="BF1432" s="36"/>
      <c r="BG1432" s="36"/>
      <c r="BH1432" s="36"/>
      <c r="BJ1432" s="41"/>
      <c r="BK1432" s="41"/>
      <c r="BL1432" s="35"/>
      <c r="BM1432" s="35"/>
      <c r="BN1432" s="35"/>
      <c r="BO1432" s="35"/>
      <c r="BP1432" s="35"/>
      <c r="BQ1432" s="35"/>
      <c r="BR1432" s="35"/>
      <c r="BS1432" s="34"/>
      <c r="BT1432" s="35"/>
      <c r="BU1432" s="35"/>
      <c r="BV1432" s="35"/>
      <c r="BW1432" s="35"/>
      <c r="BX1432" s="37"/>
      <c r="BY1432" s="40"/>
      <c r="CA1432" s="38"/>
      <c r="CB1432" s="38"/>
      <c r="CC1432" s="36"/>
      <c r="CD1432" s="36"/>
      <c r="CE1432" s="35"/>
      <c r="CF1432" s="36"/>
      <c r="CG1432" s="42"/>
      <c r="CH1432" s="35"/>
      <c r="CI1432" s="42"/>
      <c r="CJ1432" s="42"/>
      <c r="CK1432" s="43"/>
      <c r="CM1432" s="39"/>
      <c r="CN1432" s="35"/>
      <c r="CO1432" s="42"/>
    </row>
    <row r="1433" spans="1:93" ht="11.25" customHeight="1">
      <c r="A1433" s="33"/>
      <c r="B1433" s="34"/>
      <c r="F1433" s="34"/>
      <c r="H1433" s="34"/>
      <c r="I1433" s="34"/>
      <c r="J1433" s="35"/>
      <c r="K1433" s="35"/>
      <c r="L1433" s="34"/>
      <c r="M1433" s="34"/>
      <c r="N1433" s="35"/>
      <c r="O1433" s="35"/>
      <c r="P1433" s="35"/>
      <c r="Q1433" s="34"/>
      <c r="R1433" s="34"/>
      <c r="U1433" s="36"/>
      <c r="V1433" s="38"/>
      <c r="W1433" s="36"/>
      <c r="X1433" s="35"/>
      <c r="Y1433" s="34"/>
      <c r="Z1433" s="35"/>
      <c r="AA1433" s="34"/>
      <c r="AB1433" s="34"/>
      <c r="AC1433" s="34"/>
      <c r="AD1433" s="34"/>
      <c r="AE1433" s="39"/>
      <c r="AF1433" s="39"/>
      <c r="AG1433" s="39"/>
      <c r="AH1433" s="35"/>
      <c r="AI1433" s="35"/>
      <c r="AJ1433" s="35"/>
      <c r="AK1433" s="35"/>
      <c r="AL1433" s="35"/>
      <c r="AM1433" s="35"/>
      <c r="AN1433" s="38"/>
      <c r="AO1433" s="38"/>
      <c r="AP1433" s="38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40"/>
      <c r="BA1433" s="40"/>
      <c r="BB1433" s="40"/>
      <c r="BC1433" s="40"/>
      <c r="BD1433" s="40"/>
      <c r="BE1433" s="40"/>
      <c r="BF1433" s="36"/>
      <c r="BG1433" s="36"/>
      <c r="BH1433" s="36"/>
      <c r="BJ1433" s="41"/>
      <c r="BK1433" s="41"/>
      <c r="BL1433" s="35"/>
      <c r="BM1433" s="35"/>
      <c r="BN1433" s="35"/>
      <c r="BO1433" s="35"/>
      <c r="BP1433" s="35"/>
      <c r="BQ1433" s="35"/>
      <c r="BR1433" s="35"/>
      <c r="BS1433" s="34"/>
      <c r="BT1433" s="35"/>
      <c r="BU1433" s="35"/>
      <c r="BV1433" s="35"/>
      <c r="BW1433" s="35"/>
      <c r="BX1433" s="37"/>
      <c r="BY1433" s="40"/>
      <c r="CA1433" s="38"/>
      <c r="CB1433" s="38"/>
      <c r="CC1433" s="36"/>
      <c r="CD1433" s="36"/>
      <c r="CE1433" s="35"/>
      <c r="CF1433" s="36"/>
      <c r="CG1433" s="42"/>
      <c r="CH1433" s="35"/>
      <c r="CI1433" s="42"/>
      <c r="CJ1433" s="42"/>
      <c r="CK1433" s="43"/>
      <c r="CM1433" s="39"/>
      <c r="CN1433" s="35"/>
      <c r="CO1433" s="42"/>
    </row>
    <row r="1434" spans="1:93" ht="11.25" customHeight="1">
      <c r="A1434" s="33"/>
      <c r="B1434" s="34"/>
      <c r="F1434" s="34"/>
      <c r="H1434" s="34"/>
      <c r="I1434" s="34"/>
      <c r="J1434" s="35"/>
      <c r="K1434" s="35"/>
      <c r="L1434" s="34"/>
      <c r="M1434" s="34"/>
      <c r="N1434" s="35"/>
      <c r="O1434" s="35"/>
      <c r="P1434" s="35"/>
      <c r="Q1434" s="34"/>
      <c r="R1434" s="34"/>
      <c r="U1434" s="36"/>
      <c r="V1434" s="38"/>
      <c r="W1434" s="36"/>
      <c r="X1434" s="35"/>
      <c r="Y1434" s="34"/>
      <c r="Z1434" s="35"/>
      <c r="AA1434" s="34"/>
      <c r="AB1434" s="34"/>
      <c r="AC1434" s="34"/>
      <c r="AD1434" s="34"/>
      <c r="AE1434" s="39"/>
      <c r="AF1434" s="39"/>
      <c r="AG1434" s="39"/>
      <c r="AH1434" s="35"/>
      <c r="AI1434" s="35"/>
      <c r="AJ1434" s="35"/>
      <c r="AK1434" s="35"/>
      <c r="AL1434" s="35"/>
      <c r="AM1434" s="35"/>
      <c r="AN1434" s="38"/>
      <c r="AO1434" s="38"/>
      <c r="AP1434" s="38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40"/>
      <c r="BA1434" s="40"/>
      <c r="BB1434" s="40"/>
      <c r="BC1434" s="40"/>
      <c r="BD1434" s="40"/>
      <c r="BE1434" s="40"/>
      <c r="BF1434" s="36"/>
      <c r="BG1434" s="36"/>
      <c r="BH1434" s="36"/>
      <c r="BJ1434" s="41"/>
      <c r="BK1434" s="41"/>
      <c r="BL1434" s="35"/>
      <c r="BM1434" s="35"/>
      <c r="BN1434" s="35"/>
      <c r="BO1434" s="35"/>
      <c r="BP1434" s="35"/>
      <c r="BQ1434" s="35"/>
      <c r="BR1434" s="35"/>
      <c r="BS1434" s="34"/>
      <c r="BT1434" s="35"/>
      <c r="BU1434" s="35"/>
      <c r="BV1434" s="35"/>
      <c r="BW1434" s="35"/>
      <c r="BX1434" s="37"/>
      <c r="BY1434" s="40"/>
      <c r="CA1434" s="38"/>
      <c r="CB1434" s="38"/>
      <c r="CC1434" s="36"/>
      <c r="CD1434" s="36"/>
      <c r="CE1434" s="35"/>
      <c r="CF1434" s="36"/>
      <c r="CG1434" s="42"/>
      <c r="CH1434" s="35"/>
      <c r="CI1434" s="42"/>
      <c r="CJ1434" s="42"/>
      <c r="CK1434" s="43"/>
      <c r="CM1434" s="39"/>
      <c r="CN1434" s="35"/>
      <c r="CO1434" s="42"/>
    </row>
    <row r="1435" spans="1:93" ht="11.25" customHeight="1">
      <c r="A1435" s="33"/>
      <c r="B1435" s="34"/>
      <c r="F1435" s="34"/>
      <c r="H1435" s="34"/>
      <c r="I1435" s="34"/>
      <c r="J1435" s="35"/>
      <c r="K1435" s="35"/>
      <c r="L1435" s="34"/>
      <c r="M1435" s="34"/>
      <c r="N1435" s="35"/>
      <c r="O1435" s="35"/>
      <c r="P1435" s="35"/>
      <c r="Q1435" s="34"/>
      <c r="R1435" s="34"/>
      <c r="U1435" s="36"/>
      <c r="V1435" s="38"/>
      <c r="W1435" s="36"/>
      <c r="X1435" s="35"/>
      <c r="Y1435" s="34"/>
      <c r="Z1435" s="35"/>
      <c r="AA1435" s="34"/>
      <c r="AB1435" s="34"/>
      <c r="AC1435" s="34"/>
      <c r="AD1435" s="34"/>
      <c r="AE1435" s="39"/>
      <c r="AF1435" s="39"/>
      <c r="AG1435" s="39"/>
      <c r="AH1435" s="35"/>
      <c r="AI1435" s="35"/>
      <c r="AJ1435" s="35"/>
      <c r="AK1435" s="35"/>
      <c r="AL1435" s="35"/>
      <c r="AM1435" s="35"/>
      <c r="AN1435" s="38"/>
      <c r="AO1435" s="38"/>
      <c r="AP1435" s="38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40"/>
      <c r="BA1435" s="40"/>
      <c r="BB1435" s="40"/>
      <c r="BC1435" s="40"/>
      <c r="BD1435" s="40"/>
      <c r="BE1435" s="40"/>
      <c r="BF1435" s="36"/>
      <c r="BG1435" s="36"/>
      <c r="BH1435" s="36"/>
      <c r="BJ1435" s="41"/>
      <c r="BK1435" s="41"/>
      <c r="BL1435" s="35"/>
      <c r="BM1435" s="35"/>
      <c r="BN1435" s="35"/>
      <c r="BO1435" s="35"/>
      <c r="BP1435" s="35"/>
      <c r="BQ1435" s="35"/>
      <c r="BR1435" s="35"/>
      <c r="BS1435" s="34"/>
      <c r="BT1435" s="35"/>
      <c r="BU1435" s="35"/>
      <c r="BV1435" s="35"/>
      <c r="BW1435" s="35"/>
      <c r="BX1435" s="37"/>
      <c r="BY1435" s="40"/>
      <c r="CA1435" s="38"/>
      <c r="CB1435" s="38"/>
      <c r="CC1435" s="36"/>
      <c r="CD1435" s="36"/>
      <c r="CE1435" s="35"/>
      <c r="CF1435" s="36"/>
      <c r="CG1435" s="42"/>
      <c r="CH1435" s="35"/>
      <c r="CI1435" s="42"/>
      <c r="CJ1435" s="42"/>
      <c r="CK1435" s="43"/>
      <c r="CM1435" s="39"/>
      <c r="CN1435" s="35"/>
      <c r="CO1435" s="42"/>
    </row>
    <row r="1436" spans="1:93" ht="11.25" customHeight="1">
      <c r="A1436" s="33"/>
      <c r="B1436" s="34"/>
      <c r="F1436" s="34"/>
      <c r="H1436" s="34"/>
      <c r="I1436" s="34"/>
      <c r="J1436" s="35"/>
      <c r="K1436" s="35"/>
      <c r="L1436" s="34"/>
      <c r="M1436" s="34"/>
      <c r="N1436" s="35"/>
      <c r="O1436" s="35"/>
      <c r="P1436" s="35"/>
      <c r="Q1436" s="34"/>
      <c r="R1436" s="34"/>
      <c r="U1436" s="36"/>
      <c r="V1436" s="38"/>
      <c r="W1436" s="36"/>
      <c r="X1436" s="35"/>
      <c r="Y1436" s="34"/>
      <c r="Z1436" s="35"/>
      <c r="AA1436" s="34"/>
      <c r="AB1436" s="34"/>
      <c r="AC1436" s="34"/>
      <c r="AD1436" s="34"/>
      <c r="AE1436" s="39"/>
      <c r="AF1436" s="39"/>
      <c r="AG1436" s="39"/>
      <c r="AH1436" s="35"/>
      <c r="AI1436" s="35"/>
      <c r="AJ1436" s="35"/>
      <c r="AK1436" s="35"/>
      <c r="AL1436" s="35"/>
      <c r="AM1436" s="35"/>
      <c r="AN1436" s="38"/>
      <c r="AO1436" s="38"/>
      <c r="AP1436" s="38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40"/>
      <c r="BA1436" s="40"/>
      <c r="BB1436" s="40"/>
      <c r="BC1436" s="40"/>
      <c r="BD1436" s="40"/>
      <c r="BE1436" s="40"/>
      <c r="BF1436" s="36"/>
      <c r="BG1436" s="36"/>
      <c r="BH1436" s="36"/>
      <c r="BJ1436" s="41"/>
      <c r="BK1436" s="41"/>
      <c r="BL1436" s="35"/>
      <c r="BM1436" s="35"/>
      <c r="BN1436" s="35"/>
      <c r="BO1436" s="35"/>
      <c r="BP1436" s="35"/>
      <c r="BQ1436" s="35"/>
      <c r="BR1436" s="35"/>
      <c r="BS1436" s="34"/>
      <c r="BT1436" s="35"/>
      <c r="BU1436" s="35"/>
      <c r="BV1436" s="35"/>
      <c r="BW1436" s="35"/>
      <c r="BX1436" s="37"/>
      <c r="BY1436" s="40"/>
      <c r="CA1436" s="38"/>
      <c r="CB1436" s="38"/>
      <c r="CC1436" s="36"/>
      <c r="CD1436" s="36"/>
      <c r="CE1436" s="35"/>
      <c r="CF1436" s="36"/>
      <c r="CG1436" s="42"/>
      <c r="CH1436" s="35"/>
      <c r="CI1436" s="42"/>
      <c r="CJ1436" s="42"/>
      <c r="CK1436" s="43"/>
      <c r="CM1436" s="39"/>
      <c r="CN1436" s="35"/>
      <c r="CO1436" s="42"/>
    </row>
    <row r="1437" spans="1:93" ht="11.25" customHeight="1">
      <c r="A1437" s="33"/>
      <c r="B1437" s="34"/>
      <c r="F1437" s="34"/>
      <c r="H1437" s="34"/>
      <c r="I1437" s="34"/>
      <c r="J1437" s="35"/>
      <c r="K1437" s="35"/>
      <c r="L1437" s="34"/>
      <c r="M1437" s="34"/>
      <c r="N1437" s="35"/>
      <c r="O1437" s="35"/>
      <c r="P1437" s="35"/>
      <c r="Q1437" s="34"/>
      <c r="R1437" s="34"/>
      <c r="U1437" s="36"/>
      <c r="V1437" s="38"/>
      <c r="W1437" s="36"/>
      <c r="X1437" s="35"/>
      <c r="Y1437" s="34"/>
      <c r="Z1437" s="35"/>
      <c r="AA1437" s="34"/>
      <c r="AB1437" s="34"/>
      <c r="AC1437" s="34"/>
      <c r="AD1437" s="34"/>
      <c r="AE1437" s="39"/>
      <c r="AF1437" s="39"/>
      <c r="AG1437" s="39"/>
      <c r="AH1437" s="35"/>
      <c r="AI1437" s="35"/>
      <c r="AJ1437" s="35"/>
      <c r="AK1437" s="35"/>
      <c r="AL1437" s="35"/>
      <c r="AM1437" s="35"/>
      <c r="AN1437" s="38"/>
      <c r="AO1437" s="38"/>
      <c r="AP1437" s="38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40"/>
      <c r="BA1437" s="40"/>
      <c r="BB1437" s="40"/>
      <c r="BC1437" s="40"/>
      <c r="BD1437" s="40"/>
      <c r="BE1437" s="40"/>
      <c r="BF1437" s="36"/>
      <c r="BG1437" s="36"/>
      <c r="BH1437" s="36"/>
      <c r="BJ1437" s="41"/>
      <c r="BK1437" s="41"/>
      <c r="BL1437" s="35"/>
      <c r="BM1437" s="35"/>
      <c r="BN1437" s="35"/>
      <c r="BO1437" s="35"/>
      <c r="BP1437" s="35"/>
      <c r="BQ1437" s="35"/>
      <c r="BR1437" s="35"/>
      <c r="BS1437" s="34"/>
      <c r="BT1437" s="35"/>
      <c r="BU1437" s="35"/>
      <c r="BV1437" s="35"/>
      <c r="BW1437" s="35"/>
      <c r="BX1437" s="37"/>
      <c r="BY1437" s="40"/>
      <c r="CA1437" s="38"/>
      <c r="CB1437" s="38"/>
      <c r="CC1437" s="36"/>
      <c r="CD1437" s="36"/>
      <c r="CE1437" s="35"/>
      <c r="CF1437" s="36"/>
      <c r="CG1437" s="42"/>
      <c r="CH1437" s="35"/>
      <c r="CI1437" s="42"/>
      <c r="CJ1437" s="42"/>
      <c r="CK1437" s="43"/>
      <c r="CM1437" s="39"/>
      <c r="CN1437" s="35"/>
      <c r="CO1437" s="42"/>
    </row>
    <row r="1438" spans="1:93" ht="11.25" customHeight="1">
      <c r="A1438" s="33"/>
      <c r="B1438" s="34"/>
      <c r="F1438" s="34"/>
      <c r="H1438" s="34"/>
      <c r="I1438" s="34"/>
      <c r="J1438" s="35"/>
      <c r="K1438" s="35"/>
      <c r="L1438" s="34"/>
      <c r="M1438" s="34"/>
      <c r="N1438" s="35"/>
      <c r="O1438" s="35"/>
      <c r="P1438" s="35"/>
      <c r="Q1438" s="34"/>
      <c r="R1438" s="34"/>
      <c r="U1438" s="36"/>
      <c r="V1438" s="38"/>
      <c r="W1438" s="36"/>
      <c r="X1438" s="35"/>
      <c r="Y1438" s="34"/>
      <c r="Z1438" s="35"/>
      <c r="AA1438" s="34"/>
      <c r="AB1438" s="34"/>
      <c r="AC1438" s="34"/>
      <c r="AD1438" s="34"/>
      <c r="AE1438" s="39"/>
      <c r="AF1438" s="39"/>
      <c r="AG1438" s="39"/>
      <c r="AH1438" s="35"/>
      <c r="AI1438" s="35"/>
      <c r="AJ1438" s="35"/>
      <c r="AK1438" s="35"/>
      <c r="AL1438" s="35"/>
      <c r="AM1438" s="35"/>
      <c r="AN1438" s="38"/>
      <c r="AO1438" s="38"/>
      <c r="AP1438" s="38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40"/>
      <c r="BA1438" s="40"/>
      <c r="BB1438" s="40"/>
      <c r="BC1438" s="40"/>
      <c r="BD1438" s="40"/>
      <c r="BE1438" s="40"/>
      <c r="BF1438" s="36"/>
      <c r="BG1438" s="36"/>
      <c r="BH1438" s="36"/>
      <c r="BJ1438" s="41"/>
      <c r="BK1438" s="41"/>
      <c r="BL1438" s="35"/>
      <c r="BM1438" s="35"/>
      <c r="BN1438" s="35"/>
      <c r="BO1438" s="35"/>
      <c r="BP1438" s="35"/>
      <c r="BQ1438" s="35"/>
      <c r="BR1438" s="35"/>
      <c r="BS1438" s="34"/>
      <c r="BT1438" s="35"/>
      <c r="BU1438" s="35"/>
      <c r="BV1438" s="35"/>
      <c r="BW1438" s="35"/>
      <c r="BX1438" s="37"/>
      <c r="BY1438" s="40"/>
      <c r="CA1438" s="38"/>
      <c r="CB1438" s="38"/>
      <c r="CC1438" s="36"/>
      <c r="CD1438" s="36"/>
      <c r="CE1438" s="35"/>
      <c r="CF1438" s="36"/>
      <c r="CG1438" s="42"/>
      <c r="CH1438" s="35"/>
      <c r="CI1438" s="42"/>
      <c r="CJ1438" s="42"/>
      <c r="CK1438" s="43"/>
      <c r="CM1438" s="39"/>
      <c r="CN1438" s="35"/>
      <c r="CO1438" s="42"/>
    </row>
    <row r="1439" spans="1:93" ht="11.25" customHeight="1">
      <c r="A1439" s="33"/>
      <c r="B1439" s="34"/>
      <c r="F1439" s="34"/>
      <c r="H1439" s="34"/>
      <c r="I1439" s="34"/>
      <c r="J1439" s="35"/>
      <c r="K1439" s="35"/>
      <c r="L1439" s="34"/>
      <c r="M1439" s="34"/>
      <c r="N1439" s="35"/>
      <c r="O1439" s="35"/>
      <c r="P1439" s="35"/>
      <c r="Q1439" s="34"/>
      <c r="R1439" s="34"/>
      <c r="U1439" s="36"/>
      <c r="V1439" s="38"/>
      <c r="W1439" s="36"/>
      <c r="X1439" s="35"/>
      <c r="Y1439" s="34"/>
      <c r="Z1439" s="35"/>
      <c r="AA1439" s="34"/>
      <c r="AB1439" s="34"/>
      <c r="AC1439" s="34"/>
      <c r="AD1439" s="34"/>
      <c r="AE1439" s="39"/>
      <c r="AF1439" s="39"/>
      <c r="AG1439" s="39"/>
      <c r="AH1439" s="35"/>
      <c r="AI1439" s="35"/>
      <c r="AJ1439" s="35"/>
      <c r="AK1439" s="35"/>
      <c r="AL1439" s="35"/>
      <c r="AM1439" s="35"/>
      <c r="AN1439" s="38"/>
      <c r="AO1439" s="38"/>
      <c r="AP1439" s="38"/>
      <c r="AQ1439" s="36"/>
      <c r="AR1439" s="36"/>
      <c r="AS1439" s="36"/>
      <c r="AT1439" s="36"/>
      <c r="AU1439" s="36"/>
      <c r="AV1439" s="36"/>
      <c r="AW1439" s="36"/>
      <c r="AX1439" s="36"/>
      <c r="AY1439" s="36"/>
      <c r="AZ1439" s="40"/>
      <c r="BA1439" s="40"/>
      <c r="BB1439" s="40"/>
      <c r="BC1439" s="40"/>
      <c r="BD1439" s="40"/>
      <c r="BE1439" s="40"/>
      <c r="BF1439" s="36"/>
      <c r="BG1439" s="36"/>
      <c r="BH1439" s="36"/>
      <c r="BJ1439" s="41"/>
      <c r="BK1439" s="41"/>
      <c r="BL1439" s="35"/>
      <c r="BM1439" s="35"/>
      <c r="BN1439" s="35"/>
      <c r="BO1439" s="35"/>
      <c r="BP1439" s="35"/>
      <c r="BQ1439" s="35"/>
      <c r="BR1439" s="35"/>
      <c r="BS1439" s="34"/>
      <c r="BT1439" s="35"/>
      <c r="BU1439" s="35"/>
      <c r="BV1439" s="35"/>
      <c r="BW1439" s="35"/>
      <c r="BX1439" s="37"/>
      <c r="BY1439" s="40"/>
      <c r="CA1439" s="38"/>
      <c r="CB1439" s="38"/>
      <c r="CC1439" s="36"/>
      <c r="CD1439" s="36"/>
      <c r="CE1439" s="35"/>
      <c r="CF1439" s="36"/>
      <c r="CG1439" s="42"/>
      <c r="CH1439" s="35"/>
      <c r="CI1439" s="42"/>
      <c r="CJ1439" s="42"/>
      <c r="CK1439" s="43"/>
      <c r="CM1439" s="39"/>
      <c r="CN1439" s="35"/>
      <c r="CO1439" s="42"/>
    </row>
    <row r="1440" spans="1:93" ht="11.25" customHeight="1">
      <c r="A1440" s="33"/>
      <c r="B1440" s="34"/>
      <c r="F1440" s="34"/>
      <c r="H1440" s="34"/>
      <c r="I1440" s="34"/>
      <c r="J1440" s="35"/>
      <c r="K1440" s="35"/>
      <c r="L1440" s="34"/>
      <c r="M1440" s="34"/>
      <c r="N1440" s="35"/>
      <c r="O1440" s="35"/>
      <c r="P1440" s="35"/>
      <c r="Q1440" s="34"/>
      <c r="R1440" s="34"/>
      <c r="U1440" s="36"/>
      <c r="V1440" s="38"/>
      <c r="W1440" s="36"/>
      <c r="X1440" s="35"/>
      <c r="Y1440" s="34"/>
      <c r="Z1440" s="35"/>
      <c r="AA1440" s="34"/>
      <c r="AB1440" s="34"/>
      <c r="AC1440" s="34"/>
      <c r="AD1440" s="34"/>
      <c r="AE1440" s="39"/>
      <c r="AF1440" s="39"/>
      <c r="AG1440" s="39"/>
      <c r="AH1440" s="35"/>
      <c r="AI1440" s="35"/>
      <c r="AJ1440" s="35"/>
      <c r="AK1440" s="35"/>
      <c r="AL1440" s="35"/>
      <c r="AM1440" s="35"/>
      <c r="AN1440" s="38"/>
      <c r="AO1440" s="38"/>
      <c r="AP1440" s="38"/>
      <c r="AQ1440" s="36"/>
      <c r="AR1440" s="36"/>
      <c r="AS1440" s="36"/>
      <c r="AT1440" s="36"/>
      <c r="AU1440" s="36"/>
      <c r="AV1440" s="36"/>
      <c r="AW1440" s="36"/>
      <c r="AX1440" s="36"/>
      <c r="AY1440" s="36"/>
      <c r="AZ1440" s="40"/>
      <c r="BA1440" s="40"/>
      <c r="BB1440" s="40"/>
      <c r="BC1440" s="40"/>
      <c r="BD1440" s="40"/>
      <c r="BE1440" s="40"/>
      <c r="BF1440" s="36"/>
      <c r="BG1440" s="36"/>
      <c r="BH1440" s="36"/>
      <c r="BJ1440" s="41"/>
      <c r="BK1440" s="41"/>
      <c r="BL1440" s="35"/>
      <c r="BM1440" s="35"/>
      <c r="BN1440" s="35"/>
      <c r="BO1440" s="35"/>
      <c r="BP1440" s="35"/>
      <c r="BQ1440" s="35"/>
      <c r="BR1440" s="35"/>
      <c r="BS1440" s="34"/>
      <c r="BT1440" s="35"/>
      <c r="BU1440" s="35"/>
      <c r="BV1440" s="35"/>
      <c r="BW1440" s="35"/>
      <c r="BX1440" s="37"/>
      <c r="BY1440" s="40"/>
      <c r="CA1440" s="38"/>
      <c r="CB1440" s="38"/>
      <c r="CC1440" s="36"/>
      <c r="CD1440" s="36"/>
      <c r="CE1440" s="35"/>
      <c r="CF1440" s="36"/>
      <c r="CG1440" s="42"/>
      <c r="CH1440" s="35"/>
      <c r="CI1440" s="42"/>
      <c r="CJ1440" s="42"/>
      <c r="CK1440" s="43"/>
      <c r="CM1440" s="39"/>
      <c r="CN1440" s="35"/>
      <c r="CO1440" s="42"/>
    </row>
    <row r="1441" spans="1:93" ht="11.25" customHeight="1">
      <c r="A1441" s="33"/>
      <c r="B1441" s="34"/>
      <c r="F1441" s="34"/>
      <c r="H1441" s="34"/>
      <c r="I1441" s="34"/>
      <c r="J1441" s="35"/>
      <c r="K1441" s="35"/>
      <c r="L1441" s="34"/>
      <c r="M1441" s="34"/>
      <c r="N1441" s="35"/>
      <c r="O1441" s="35"/>
      <c r="P1441" s="35"/>
      <c r="Q1441" s="34"/>
      <c r="R1441" s="34"/>
      <c r="U1441" s="36"/>
      <c r="V1441" s="38"/>
      <c r="W1441" s="36"/>
      <c r="X1441" s="35"/>
      <c r="Y1441" s="34"/>
      <c r="Z1441" s="35"/>
      <c r="AA1441" s="34"/>
      <c r="AB1441" s="34"/>
      <c r="AC1441" s="34"/>
      <c r="AD1441" s="34"/>
      <c r="AE1441" s="39"/>
      <c r="AF1441" s="39"/>
      <c r="AG1441" s="39"/>
      <c r="AH1441" s="35"/>
      <c r="AI1441" s="35"/>
      <c r="AJ1441" s="35"/>
      <c r="AK1441" s="35"/>
      <c r="AL1441" s="35"/>
      <c r="AM1441" s="35"/>
      <c r="AN1441" s="38"/>
      <c r="AO1441" s="38"/>
      <c r="AP1441" s="38"/>
      <c r="AQ1441" s="36"/>
      <c r="AR1441" s="36"/>
      <c r="AS1441" s="36"/>
      <c r="AT1441" s="36"/>
      <c r="AU1441" s="36"/>
      <c r="AV1441" s="36"/>
      <c r="AW1441" s="36"/>
      <c r="AX1441" s="36"/>
      <c r="AY1441" s="36"/>
      <c r="AZ1441" s="40"/>
      <c r="BA1441" s="40"/>
      <c r="BB1441" s="40"/>
      <c r="BC1441" s="40"/>
      <c r="BD1441" s="40"/>
      <c r="BE1441" s="40"/>
      <c r="BF1441" s="36"/>
      <c r="BG1441" s="36"/>
      <c r="BH1441" s="36"/>
      <c r="BJ1441" s="41"/>
      <c r="BK1441" s="41"/>
      <c r="BL1441" s="35"/>
      <c r="BM1441" s="35"/>
      <c r="BN1441" s="35"/>
      <c r="BO1441" s="35"/>
      <c r="BP1441" s="35"/>
      <c r="BQ1441" s="35"/>
      <c r="BR1441" s="35"/>
      <c r="BS1441" s="34"/>
      <c r="BT1441" s="35"/>
      <c r="BU1441" s="35"/>
      <c r="BV1441" s="35"/>
      <c r="BW1441" s="35"/>
      <c r="BX1441" s="37"/>
      <c r="BY1441" s="40"/>
      <c r="CA1441" s="38"/>
      <c r="CB1441" s="38"/>
      <c r="CC1441" s="36"/>
      <c r="CD1441" s="36"/>
      <c r="CE1441" s="35"/>
      <c r="CF1441" s="36"/>
      <c r="CG1441" s="42"/>
      <c r="CH1441" s="35"/>
      <c r="CI1441" s="42"/>
      <c r="CJ1441" s="42"/>
      <c r="CK1441" s="43"/>
      <c r="CM1441" s="39"/>
      <c r="CN1441" s="35"/>
      <c r="CO1441" s="42"/>
    </row>
    <row r="1442" spans="1:93" ht="11.25" customHeight="1">
      <c r="A1442" s="33"/>
      <c r="B1442" s="34"/>
      <c r="F1442" s="34"/>
      <c r="H1442" s="34"/>
      <c r="I1442" s="34"/>
      <c r="J1442" s="35"/>
      <c r="K1442" s="35"/>
      <c r="L1442" s="34"/>
      <c r="M1442" s="34"/>
      <c r="N1442" s="35"/>
      <c r="O1442" s="35"/>
      <c r="P1442" s="35"/>
      <c r="Q1442" s="34"/>
      <c r="R1442" s="34"/>
      <c r="U1442" s="36"/>
      <c r="V1442" s="38"/>
      <c r="W1442" s="36"/>
      <c r="X1442" s="35"/>
      <c r="Y1442" s="34"/>
      <c r="Z1442" s="35"/>
      <c r="AA1442" s="34"/>
      <c r="AB1442" s="34"/>
      <c r="AC1442" s="34"/>
      <c r="AD1442" s="34"/>
      <c r="AE1442" s="39"/>
      <c r="AF1442" s="39"/>
      <c r="AG1442" s="39"/>
      <c r="AH1442" s="35"/>
      <c r="AI1442" s="35"/>
      <c r="AJ1442" s="35"/>
      <c r="AK1442" s="35"/>
      <c r="AL1442" s="35"/>
      <c r="AM1442" s="35"/>
      <c r="AN1442" s="38"/>
      <c r="AO1442" s="38"/>
      <c r="AP1442" s="38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40"/>
      <c r="BA1442" s="40"/>
      <c r="BB1442" s="40"/>
      <c r="BC1442" s="40"/>
      <c r="BD1442" s="40"/>
      <c r="BE1442" s="40"/>
      <c r="BF1442" s="36"/>
      <c r="BG1442" s="36"/>
      <c r="BH1442" s="36"/>
      <c r="BJ1442" s="41"/>
      <c r="BK1442" s="41"/>
      <c r="BL1442" s="35"/>
      <c r="BM1442" s="35"/>
      <c r="BN1442" s="35"/>
      <c r="BO1442" s="35"/>
      <c r="BP1442" s="35"/>
      <c r="BQ1442" s="35"/>
      <c r="BR1442" s="35"/>
      <c r="BS1442" s="34"/>
      <c r="BT1442" s="35"/>
      <c r="BU1442" s="35"/>
      <c r="BV1442" s="35"/>
      <c r="BW1442" s="35"/>
      <c r="BX1442" s="37"/>
      <c r="BY1442" s="40"/>
      <c r="CA1442" s="38"/>
      <c r="CB1442" s="38"/>
      <c r="CC1442" s="36"/>
      <c r="CD1442" s="36"/>
      <c r="CE1442" s="35"/>
      <c r="CF1442" s="36"/>
      <c r="CG1442" s="42"/>
      <c r="CH1442" s="35"/>
      <c r="CI1442" s="42"/>
      <c r="CJ1442" s="42"/>
      <c r="CK1442" s="43"/>
      <c r="CM1442" s="39"/>
      <c r="CN1442" s="35"/>
      <c r="CO1442" s="42"/>
    </row>
    <row r="1443" spans="1:93" ht="11.25" customHeight="1">
      <c r="A1443" s="33"/>
      <c r="B1443" s="34"/>
      <c r="F1443" s="34"/>
      <c r="H1443" s="34"/>
      <c r="I1443" s="34"/>
      <c r="J1443" s="35"/>
      <c r="K1443" s="35"/>
      <c r="L1443" s="34"/>
      <c r="M1443" s="34"/>
      <c r="N1443" s="35"/>
      <c r="O1443" s="35"/>
      <c r="P1443" s="35"/>
      <c r="Q1443" s="34"/>
      <c r="R1443" s="34"/>
      <c r="U1443" s="36"/>
      <c r="V1443" s="38"/>
      <c r="W1443" s="36"/>
      <c r="X1443" s="35"/>
      <c r="Y1443" s="34"/>
      <c r="Z1443" s="35"/>
      <c r="AA1443" s="34"/>
      <c r="AB1443" s="34"/>
      <c r="AC1443" s="34"/>
      <c r="AD1443" s="34"/>
      <c r="AE1443" s="39"/>
      <c r="AF1443" s="39"/>
      <c r="AG1443" s="39"/>
      <c r="AH1443" s="35"/>
      <c r="AI1443" s="35"/>
      <c r="AJ1443" s="35"/>
      <c r="AK1443" s="35"/>
      <c r="AL1443" s="35"/>
      <c r="AM1443" s="35"/>
      <c r="AN1443" s="38"/>
      <c r="AO1443" s="38"/>
      <c r="AP1443" s="38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40"/>
      <c r="BA1443" s="40"/>
      <c r="BB1443" s="40"/>
      <c r="BC1443" s="40"/>
      <c r="BD1443" s="40"/>
      <c r="BE1443" s="40"/>
      <c r="BF1443" s="36"/>
      <c r="BG1443" s="36"/>
      <c r="BH1443" s="36"/>
      <c r="BJ1443" s="41"/>
      <c r="BK1443" s="41"/>
      <c r="BL1443" s="35"/>
      <c r="BM1443" s="35"/>
      <c r="BN1443" s="35"/>
      <c r="BO1443" s="35"/>
      <c r="BP1443" s="35"/>
      <c r="BQ1443" s="35"/>
      <c r="BR1443" s="35"/>
      <c r="BS1443" s="34"/>
      <c r="BT1443" s="35"/>
      <c r="BU1443" s="35"/>
      <c r="BV1443" s="35"/>
      <c r="BW1443" s="35"/>
      <c r="BX1443" s="37"/>
      <c r="BY1443" s="40"/>
      <c r="CA1443" s="38"/>
      <c r="CB1443" s="38"/>
      <c r="CC1443" s="36"/>
      <c r="CD1443" s="36"/>
      <c r="CE1443" s="35"/>
      <c r="CF1443" s="36"/>
      <c r="CG1443" s="42"/>
      <c r="CH1443" s="35"/>
      <c r="CI1443" s="42"/>
      <c r="CJ1443" s="42"/>
      <c r="CK1443" s="43"/>
      <c r="CM1443" s="39"/>
      <c r="CN1443" s="35"/>
      <c r="CO1443" s="42"/>
    </row>
    <row r="1444" spans="1:93" ht="11.25" customHeight="1">
      <c r="A1444" s="33"/>
      <c r="B1444" s="34"/>
      <c r="F1444" s="34"/>
      <c r="H1444" s="34"/>
      <c r="I1444" s="34"/>
      <c r="J1444" s="35"/>
      <c r="K1444" s="35"/>
      <c r="L1444" s="34"/>
      <c r="M1444" s="34"/>
      <c r="N1444" s="35"/>
      <c r="O1444" s="35"/>
      <c r="P1444" s="35"/>
      <c r="Q1444" s="34"/>
      <c r="R1444" s="34"/>
      <c r="U1444" s="36"/>
      <c r="V1444" s="38"/>
      <c r="W1444" s="36"/>
      <c r="X1444" s="35"/>
      <c r="Y1444" s="34"/>
      <c r="Z1444" s="35"/>
      <c r="AA1444" s="34"/>
      <c r="AB1444" s="34"/>
      <c r="AC1444" s="34"/>
      <c r="AD1444" s="34"/>
      <c r="AE1444" s="39"/>
      <c r="AF1444" s="39"/>
      <c r="AG1444" s="39"/>
      <c r="AH1444" s="35"/>
      <c r="AI1444" s="35"/>
      <c r="AJ1444" s="35"/>
      <c r="AK1444" s="35"/>
      <c r="AL1444" s="35"/>
      <c r="AM1444" s="35"/>
      <c r="AN1444" s="38"/>
      <c r="AO1444" s="38"/>
      <c r="AP1444" s="38"/>
      <c r="AQ1444" s="36"/>
      <c r="AR1444" s="36"/>
      <c r="AS1444" s="36"/>
      <c r="AT1444" s="36"/>
      <c r="AU1444" s="36"/>
      <c r="AV1444" s="36"/>
      <c r="AW1444" s="36"/>
      <c r="AX1444" s="36"/>
      <c r="AY1444" s="36"/>
      <c r="AZ1444" s="40"/>
      <c r="BA1444" s="40"/>
      <c r="BB1444" s="40"/>
      <c r="BC1444" s="40"/>
      <c r="BD1444" s="40"/>
      <c r="BE1444" s="40"/>
      <c r="BF1444" s="36"/>
      <c r="BG1444" s="36"/>
      <c r="BH1444" s="36"/>
      <c r="BJ1444" s="41"/>
      <c r="BK1444" s="41"/>
      <c r="BL1444" s="35"/>
      <c r="BM1444" s="35"/>
      <c r="BN1444" s="35"/>
      <c r="BO1444" s="35"/>
      <c r="BP1444" s="35"/>
      <c r="BQ1444" s="35"/>
      <c r="BR1444" s="35"/>
      <c r="BS1444" s="34"/>
      <c r="BT1444" s="35"/>
      <c r="BU1444" s="35"/>
      <c r="BV1444" s="35"/>
      <c r="BW1444" s="35"/>
      <c r="BX1444" s="37"/>
      <c r="BY1444" s="40"/>
      <c r="CA1444" s="38"/>
      <c r="CB1444" s="38"/>
      <c r="CC1444" s="36"/>
      <c r="CD1444" s="36"/>
      <c r="CE1444" s="35"/>
      <c r="CF1444" s="36"/>
      <c r="CG1444" s="42"/>
      <c r="CH1444" s="35"/>
      <c r="CI1444" s="42"/>
      <c r="CJ1444" s="42"/>
      <c r="CK1444" s="43"/>
      <c r="CM1444" s="39"/>
      <c r="CN1444" s="35"/>
      <c r="CO1444" s="42"/>
    </row>
    <row r="1445" spans="1:93" ht="11.25" customHeight="1">
      <c r="A1445" s="33"/>
      <c r="B1445" s="34"/>
      <c r="F1445" s="34"/>
      <c r="H1445" s="34"/>
      <c r="I1445" s="34"/>
      <c r="J1445" s="35"/>
      <c r="K1445" s="35"/>
      <c r="L1445" s="34"/>
      <c r="M1445" s="34"/>
      <c r="N1445" s="35"/>
      <c r="O1445" s="35"/>
      <c r="P1445" s="35"/>
      <c r="Q1445" s="34"/>
      <c r="R1445" s="34"/>
      <c r="U1445" s="36"/>
      <c r="V1445" s="38"/>
      <c r="W1445" s="36"/>
      <c r="X1445" s="35"/>
      <c r="Y1445" s="34"/>
      <c r="Z1445" s="35"/>
      <c r="AA1445" s="34"/>
      <c r="AB1445" s="34"/>
      <c r="AC1445" s="34"/>
      <c r="AD1445" s="34"/>
      <c r="AE1445" s="39"/>
      <c r="AF1445" s="39"/>
      <c r="AG1445" s="39"/>
      <c r="AH1445" s="35"/>
      <c r="AI1445" s="35"/>
      <c r="AJ1445" s="35"/>
      <c r="AK1445" s="35"/>
      <c r="AL1445" s="35"/>
      <c r="AM1445" s="35"/>
      <c r="AN1445" s="38"/>
      <c r="AO1445" s="38"/>
      <c r="AP1445" s="38"/>
      <c r="AQ1445" s="36"/>
      <c r="AR1445" s="36"/>
      <c r="AS1445" s="36"/>
      <c r="AT1445" s="36"/>
      <c r="AU1445" s="36"/>
      <c r="AV1445" s="36"/>
      <c r="AW1445" s="36"/>
      <c r="AX1445" s="36"/>
      <c r="AY1445" s="36"/>
      <c r="AZ1445" s="40"/>
      <c r="BA1445" s="40"/>
      <c r="BB1445" s="40"/>
      <c r="BC1445" s="40"/>
      <c r="BD1445" s="40"/>
      <c r="BE1445" s="40"/>
      <c r="BF1445" s="36"/>
      <c r="BG1445" s="36"/>
      <c r="BH1445" s="36"/>
      <c r="BJ1445" s="41"/>
      <c r="BK1445" s="41"/>
      <c r="BL1445" s="35"/>
      <c r="BM1445" s="35"/>
      <c r="BN1445" s="35"/>
      <c r="BO1445" s="35"/>
      <c r="BP1445" s="35"/>
      <c r="BQ1445" s="35"/>
      <c r="BR1445" s="35"/>
      <c r="BS1445" s="34"/>
      <c r="BT1445" s="35"/>
      <c r="BU1445" s="35"/>
      <c r="BV1445" s="35"/>
      <c r="BW1445" s="35"/>
      <c r="BX1445" s="37"/>
      <c r="BY1445" s="40"/>
      <c r="CA1445" s="38"/>
      <c r="CB1445" s="38"/>
      <c r="CC1445" s="36"/>
      <c r="CD1445" s="36"/>
      <c r="CE1445" s="35"/>
      <c r="CF1445" s="36"/>
      <c r="CG1445" s="42"/>
      <c r="CH1445" s="35"/>
      <c r="CI1445" s="42"/>
      <c r="CJ1445" s="42"/>
      <c r="CK1445" s="43"/>
      <c r="CM1445" s="39"/>
      <c r="CN1445" s="35"/>
      <c r="CO1445" s="42"/>
    </row>
    <row r="1446" spans="1:93" ht="11.25" customHeight="1">
      <c r="A1446" s="33"/>
      <c r="B1446" s="34"/>
      <c r="F1446" s="34"/>
      <c r="H1446" s="34"/>
      <c r="I1446" s="34"/>
      <c r="J1446" s="35"/>
      <c r="K1446" s="35"/>
      <c r="L1446" s="34"/>
      <c r="M1446" s="34"/>
      <c r="N1446" s="35"/>
      <c r="O1446" s="35"/>
      <c r="P1446" s="35"/>
      <c r="Q1446" s="34"/>
      <c r="R1446" s="34"/>
      <c r="U1446" s="36"/>
      <c r="V1446" s="38"/>
      <c r="W1446" s="36"/>
      <c r="X1446" s="35"/>
      <c r="Y1446" s="34"/>
      <c r="Z1446" s="35"/>
      <c r="AA1446" s="34"/>
      <c r="AB1446" s="34"/>
      <c r="AC1446" s="34"/>
      <c r="AD1446" s="34"/>
      <c r="AE1446" s="39"/>
      <c r="AF1446" s="39"/>
      <c r="AG1446" s="39"/>
      <c r="AH1446" s="35"/>
      <c r="AI1446" s="35"/>
      <c r="AJ1446" s="35"/>
      <c r="AK1446" s="35"/>
      <c r="AL1446" s="35"/>
      <c r="AM1446" s="35"/>
      <c r="AN1446" s="38"/>
      <c r="AO1446" s="38"/>
      <c r="AP1446" s="38"/>
      <c r="AQ1446" s="36"/>
      <c r="AR1446" s="36"/>
      <c r="AS1446" s="36"/>
      <c r="AT1446" s="36"/>
      <c r="AU1446" s="36"/>
      <c r="AV1446" s="36"/>
      <c r="AW1446" s="36"/>
      <c r="AX1446" s="36"/>
      <c r="AY1446" s="36"/>
      <c r="AZ1446" s="40"/>
      <c r="BA1446" s="40"/>
      <c r="BB1446" s="40"/>
      <c r="BC1446" s="40"/>
      <c r="BD1446" s="40"/>
      <c r="BE1446" s="40"/>
      <c r="BF1446" s="36"/>
      <c r="BG1446" s="36"/>
      <c r="BH1446" s="36"/>
      <c r="BJ1446" s="41"/>
      <c r="BK1446" s="41"/>
      <c r="BL1446" s="35"/>
      <c r="BM1446" s="35"/>
      <c r="BN1446" s="35"/>
      <c r="BO1446" s="35"/>
      <c r="BP1446" s="35"/>
      <c r="BQ1446" s="35"/>
      <c r="BR1446" s="35"/>
      <c r="BS1446" s="34"/>
      <c r="BT1446" s="35"/>
      <c r="BU1446" s="35"/>
      <c r="BV1446" s="35"/>
      <c r="BW1446" s="35"/>
      <c r="BX1446" s="37"/>
      <c r="BY1446" s="40"/>
      <c r="CA1446" s="38"/>
      <c r="CB1446" s="38"/>
      <c r="CC1446" s="36"/>
      <c r="CD1446" s="36"/>
      <c r="CE1446" s="35"/>
      <c r="CF1446" s="36"/>
      <c r="CG1446" s="42"/>
      <c r="CH1446" s="35"/>
      <c r="CI1446" s="42"/>
      <c r="CJ1446" s="42"/>
      <c r="CK1446" s="43"/>
      <c r="CM1446" s="39"/>
      <c r="CN1446" s="35"/>
      <c r="CO1446" s="42"/>
    </row>
    <row r="1447" spans="1:93" ht="11.25" customHeight="1">
      <c r="A1447" s="33"/>
      <c r="B1447" s="34"/>
      <c r="F1447" s="34"/>
      <c r="H1447" s="34"/>
      <c r="I1447" s="34"/>
      <c r="J1447" s="35"/>
      <c r="K1447" s="35"/>
      <c r="L1447" s="34"/>
      <c r="M1447" s="34"/>
      <c r="N1447" s="35"/>
      <c r="O1447" s="35"/>
      <c r="P1447" s="35"/>
      <c r="Q1447" s="34"/>
      <c r="R1447" s="34"/>
      <c r="U1447" s="36"/>
      <c r="V1447" s="38"/>
      <c r="W1447" s="36"/>
      <c r="X1447" s="35"/>
      <c r="Y1447" s="34"/>
      <c r="Z1447" s="35"/>
      <c r="AA1447" s="34"/>
      <c r="AB1447" s="34"/>
      <c r="AC1447" s="34"/>
      <c r="AD1447" s="34"/>
      <c r="AE1447" s="39"/>
      <c r="AF1447" s="39"/>
      <c r="AG1447" s="39"/>
      <c r="AH1447" s="35"/>
      <c r="AI1447" s="35"/>
      <c r="AJ1447" s="35"/>
      <c r="AK1447" s="35"/>
      <c r="AL1447" s="35"/>
      <c r="AM1447" s="35"/>
      <c r="AN1447" s="38"/>
      <c r="AO1447" s="38"/>
      <c r="AP1447" s="38"/>
      <c r="AQ1447" s="36"/>
      <c r="AR1447" s="36"/>
      <c r="AS1447" s="36"/>
      <c r="AT1447" s="36"/>
      <c r="AU1447" s="36"/>
      <c r="AV1447" s="36"/>
      <c r="AW1447" s="36"/>
      <c r="AX1447" s="36"/>
      <c r="AY1447" s="36"/>
      <c r="AZ1447" s="40"/>
      <c r="BA1447" s="40"/>
      <c r="BB1447" s="40"/>
      <c r="BC1447" s="40"/>
      <c r="BD1447" s="40"/>
      <c r="BE1447" s="40"/>
      <c r="BF1447" s="36"/>
      <c r="BG1447" s="36"/>
      <c r="BH1447" s="36"/>
      <c r="BJ1447" s="41"/>
      <c r="BK1447" s="41"/>
      <c r="BL1447" s="35"/>
      <c r="BM1447" s="35"/>
      <c r="BN1447" s="35"/>
      <c r="BO1447" s="35"/>
      <c r="BP1447" s="35"/>
      <c r="BQ1447" s="35"/>
      <c r="BR1447" s="35"/>
      <c r="BS1447" s="34"/>
      <c r="BT1447" s="35"/>
      <c r="BU1447" s="35"/>
      <c r="BV1447" s="35"/>
      <c r="BW1447" s="35"/>
      <c r="BX1447" s="37"/>
      <c r="BY1447" s="40"/>
      <c r="CA1447" s="38"/>
      <c r="CB1447" s="38"/>
      <c r="CC1447" s="36"/>
      <c r="CD1447" s="36"/>
      <c r="CE1447" s="35"/>
      <c r="CF1447" s="36"/>
      <c r="CG1447" s="42"/>
      <c r="CH1447" s="35"/>
      <c r="CI1447" s="42"/>
      <c r="CJ1447" s="42"/>
      <c r="CK1447" s="43"/>
      <c r="CM1447" s="39"/>
      <c r="CN1447" s="35"/>
      <c r="CO1447" s="42"/>
    </row>
    <row r="1448" spans="1:93" ht="11.25" customHeight="1">
      <c r="A1448" s="33"/>
      <c r="B1448" s="34"/>
      <c r="F1448" s="34"/>
      <c r="H1448" s="34"/>
      <c r="I1448" s="34"/>
      <c r="J1448" s="35"/>
      <c r="K1448" s="35"/>
      <c r="L1448" s="34"/>
      <c r="M1448" s="34"/>
      <c r="N1448" s="35"/>
      <c r="O1448" s="35"/>
      <c r="P1448" s="35"/>
      <c r="Q1448" s="34"/>
      <c r="R1448" s="34"/>
      <c r="U1448" s="36"/>
      <c r="V1448" s="38"/>
      <c r="W1448" s="36"/>
      <c r="X1448" s="35"/>
      <c r="Y1448" s="34"/>
      <c r="Z1448" s="35"/>
      <c r="AA1448" s="34"/>
      <c r="AB1448" s="34"/>
      <c r="AC1448" s="34"/>
      <c r="AD1448" s="34"/>
      <c r="AE1448" s="39"/>
      <c r="AF1448" s="39"/>
      <c r="AG1448" s="39"/>
      <c r="AH1448" s="35"/>
      <c r="AI1448" s="35"/>
      <c r="AJ1448" s="35"/>
      <c r="AK1448" s="35"/>
      <c r="AL1448" s="35"/>
      <c r="AM1448" s="35"/>
      <c r="AN1448" s="38"/>
      <c r="AO1448" s="38"/>
      <c r="AP1448" s="38"/>
      <c r="AQ1448" s="36"/>
      <c r="AR1448" s="36"/>
      <c r="AS1448" s="36"/>
      <c r="AT1448" s="36"/>
      <c r="AU1448" s="36"/>
      <c r="AV1448" s="36"/>
      <c r="AW1448" s="36"/>
      <c r="AX1448" s="36"/>
      <c r="AY1448" s="36"/>
      <c r="AZ1448" s="40"/>
      <c r="BA1448" s="40"/>
      <c r="BB1448" s="40"/>
      <c r="BC1448" s="40"/>
      <c r="BD1448" s="40"/>
      <c r="BE1448" s="40"/>
      <c r="BF1448" s="36"/>
      <c r="BG1448" s="36"/>
      <c r="BH1448" s="36"/>
      <c r="BJ1448" s="41"/>
      <c r="BK1448" s="41"/>
      <c r="BL1448" s="35"/>
      <c r="BM1448" s="35"/>
      <c r="BN1448" s="35"/>
      <c r="BO1448" s="35"/>
      <c r="BP1448" s="35"/>
      <c r="BQ1448" s="35"/>
      <c r="BR1448" s="35"/>
      <c r="BS1448" s="34"/>
      <c r="BT1448" s="35"/>
      <c r="BU1448" s="35"/>
      <c r="BV1448" s="35"/>
      <c r="BW1448" s="35"/>
      <c r="BX1448" s="37"/>
      <c r="BY1448" s="40"/>
      <c r="CA1448" s="38"/>
      <c r="CB1448" s="38"/>
      <c r="CC1448" s="36"/>
      <c r="CD1448" s="36"/>
      <c r="CE1448" s="35"/>
      <c r="CF1448" s="36"/>
      <c r="CG1448" s="42"/>
      <c r="CH1448" s="35"/>
      <c r="CI1448" s="42"/>
      <c r="CJ1448" s="42"/>
      <c r="CK1448" s="43"/>
      <c r="CM1448" s="39"/>
      <c r="CN1448" s="35"/>
      <c r="CO1448" s="42"/>
    </row>
    <row r="1449" spans="1:93" ht="11.25" customHeight="1">
      <c r="A1449" s="33"/>
      <c r="B1449" s="34"/>
      <c r="F1449" s="34"/>
      <c r="H1449" s="34"/>
      <c r="I1449" s="34"/>
      <c r="J1449" s="35"/>
      <c r="K1449" s="35"/>
      <c r="L1449" s="34"/>
      <c r="M1449" s="34"/>
      <c r="N1449" s="35"/>
      <c r="O1449" s="35"/>
      <c r="P1449" s="35"/>
      <c r="Q1449" s="34"/>
      <c r="R1449" s="34"/>
      <c r="U1449" s="36"/>
      <c r="V1449" s="38"/>
      <c r="W1449" s="36"/>
      <c r="X1449" s="35"/>
      <c r="Y1449" s="34"/>
      <c r="Z1449" s="35"/>
      <c r="AA1449" s="34"/>
      <c r="AB1449" s="34"/>
      <c r="AC1449" s="34"/>
      <c r="AD1449" s="34"/>
      <c r="AE1449" s="39"/>
      <c r="AF1449" s="39"/>
      <c r="AG1449" s="39"/>
      <c r="AH1449" s="35"/>
      <c r="AI1449" s="35"/>
      <c r="AJ1449" s="35"/>
      <c r="AK1449" s="35"/>
      <c r="AL1449" s="35"/>
      <c r="AM1449" s="35"/>
      <c r="AN1449" s="38"/>
      <c r="AO1449" s="38"/>
      <c r="AP1449" s="38"/>
      <c r="AQ1449" s="36"/>
      <c r="AR1449" s="36"/>
      <c r="AS1449" s="36"/>
      <c r="AT1449" s="36"/>
      <c r="AU1449" s="36"/>
      <c r="AV1449" s="36"/>
      <c r="AW1449" s="36"/>
      <c r="AX1449" s="36"/>
      <c r="AY1449" s="36"/>
      <c r="AZ1449" s="40"/>
      <c r="BA1449" s="40"/>
      <c r="BB1449" s="40"/>
      <c r="BC1449" s="40"/>
      <c r="BD1449" s="40"/>
      <c r="BE1449" s="40"/>
      <c r="BF1449" s="36"/>
      <c r="BG1449" s="36"/>
      <c r="BH1449" s="36"/>
      <c r="BJ1449" s="41"/>
      <c r="BK1449" s="41"/>
      <c r="BL1449" s="35"/>
      <c r="BM1449" s="35"/>
      <c r="BN1449" s="35"/>
      <c r="BO1449" s="35"/>
      <c r="BP1449" s="35"/>
      <c r="BQ1449" s="35"/>
      <c r="BR1449" s="35"/>
      <c r="BS1449" s="34"/>
      <c r="BT1449" s="35"/>
      <c r="BU1449" s="35"/>
      <c r="BV1449" s="35"/>
      <c r="BW1449" s="35"/>
      <c r="BX1449" s="37"/>
      <c r="BY1449" s="40"/>
      <c r="CA1449" s="38"/>
      <c r="CB1449" s="38"/>
      <c r="CC1449" s="36"/>
      <c r="CD1449" s="36"/>
      <c r="CE1449" s="35"/>
      <c r="CF1449" s="36"/>
      <c r="CG1449" s="42"/>
      <c r="CH1449" s="35"/>
      <c r="CI1449" s="42"/>
      <c r="CJ1449" s="42"/>
      <c r="CK1449" s="43"/>
      <c r="CM1449" s="39"/>
      <c r="CN1449" s="35"/>
      <c r="CO1449" s="42"/>
    </row>
    <row r="1450" spans="1:93" ht="11.25" customHeight="1">
      <c r="A1450" s="33"/>
      <c r="B1450" s="34"/>
      <c r="F1450" s="34"/>
      <c r="H1450" s="34"/>
      <c r="I1450" s="34"/>
      <c r="J1450" s="35"/>
      <c r="K1450" s="35"/>
      <c r="L1450" s="34"/>
      <c r="M1450" s="34"/>
      <c r="N1450" s="35"/>
      <c r="O1450" s="35"/>
      <c r="P1450" s="35"/>
      <c r="Q1450" s="34"/>
      <c r="R1450" s="34"/>
      <c r="U1450" s="36"/>
      <c r="V1450" s="38"/>
      <c r="W1450" s="36"/>
      <c r="X1450" s="35"/>
      <c r="Y1450" s="34"/>
      <c r="Z1450" s="35"/>
      <c r="AA1450" s="34"/>
      <c r="AB1450" s="34"/>
      <c r="AC1450" s="34"/>
      <c r="AD1450" s="34"/>
      <c r="AE1450" s="39"/>
      <c r="AF1450" s="39"/>
      <c r="AG1450" s="39"/>
      <c r="AH1450" s="35"/>
      <c r="AI1450" s="35"/>
      <c r="AJ1450" s="35"/>
      <c r="AK1450" s="35"/>
      <c r="AL1450" s="35"/>
      <c r="AM1450" s="35"/>
      <c r="AN1450" s="38"/>
      <c r="AO1450" s="38"/>
      <c r="AP1450" s="38"/>
      <c r="AQ1450" s="36"/>
      <c r="AR1450" s="36"/>
      <c r="AS1450" s="36"/>
      <c r="AT1450" s="36"/>
      <c r="AU1450" s="36"/>
      <c r="AV1450" s="36"/>
      <c r="AW1450" s="36"/>
      <c r="AX1450" s="36"/>
      <c r="AY1450" s="36"/>
      <c r="AZ1450" s="40"/>
      <c r="BA1450" s="40"/>
      <c r="BB1450" s="40"/>
      <c r="BC1450" s="40"/>
      <c r="BD1450" s="40"/>
      <c r="BE1450" s="40"/>
      <c r="BF1450" s="36"/>
      <c r="BG1450" s="36"/>
      <c r="BH1450" s="36"/>
      <c r="BJ1450" s="41"/>
      <c r="BK1450" s="41"/>
      <c r="BL1450" s="35"/>
      <c r="BM1450" s="35"/>
      <c r="BN1450" s="35"/>
      <c r="BO1450" s="35"/>
      <c r="BP1450" s="35"/>
      <c r="BQ1450" s="35"/>
      <c r="BR1450" s="35"/>
      <c r="BS1450" s="34"/>
      <c r="BT1450" s="35"/>
      <c r="BU1450" s="35"/>
      <c r="BV1450" s="35"/>
      <c r="BW1450" s="35"/>
      <c r="BX1450" s="37"/>
      <c r="BY1450" s="40"/>
      <c r="CA1450" s="38"/>
      <c r="CB1450" s="38"/>
      <c r="CC1450" s="36"/>
      <c r="CD1450" s="36"/>
      <c r="CE1450" s="35"/>
      <c r="CF1450" s="36"/>
      <c r="CG1450" s="42"/>
      <c r="CH1450" s="35"/>
      <c r="CI1450" s="42"/>
      <c r="CJ1450" s="42"/>
      <c r="CK1450" s="43"/>
      <c r="CM1450" s="39"/>
      <c r="CN1450" s="35"/>
      <c r="CO1450" s="42"/>
    </row>
    <row r="1451" spans="1:93" ht="11.25" customHeight="1">
      <c r="A1451" s="33"/>
      <c r="B1451" s="34"/>
      <c r="F1451" s="34"/>
      <c r="H1451" s="34"/>
      <c r="I1451" s="34"/>
      <c r="J1451" s="35"/>
      <c r="K1451" s="35"/>
      <c r="L1451" s="34"/>
      <c r="M1451" s="34"/>
      <c r="N1451" s="35"/>
      <c r="O1451" s="35"/>
      <c r="P1451" s="35"/>
      <c r="Q1451" s="34"/>
      <c r="R1451" s="34"/>
      <c r="U1451" s="36"/>
      <c r="V1451" s="38"/>
      <c r="W1451" s="36"/>
      <c r="X1451" s="35"/>
      <c r="Y1451" s="34"/>
      <c r="Z1451" s="35"/>
      <c r="AA1451" s="34"/>
      <c r="AB1451" s="34"/>
      <c r="AC1451" s="34"/>
      <c r="AD1451" s="34"/>
      <c r="AE1451" s="39"/>
      <c r="AF1451" s="39"/>
      <c r="AG1451" s="39"/>
      <c r="AH1451" s="35"/>
      <c r="AI1451" s="35"/>
      <c r="AJ1451" s="35"/>
      <c r="AK1451" s="35"/>
      <c r="AL1451" s="35"/>
      <c r="AM1451" s="35"/>
      <c r="AN1451" s="38"/>
      <c r="AO1451" s="38"/>
      <c r="AP1451" s="38"/>
      <c r="AQ1451" s="36"/>
      <c r="AR1451" s="36"/>
      <c r="AS1451" s="36"/>
      <c r="AT1451" s="36"/>
      <c r="AU1451" s="36"/>
      <c r="AV1451" s="36"/>
      <c r="AW1451" s="36"/>
      <c r="AX1451" s="36"/>
      <c r="AY1451" s="36"/>
      <c r="AZ1451" s="40"/>
      <c r="BA1451" s="40"/>
      <c r="BB1451" s="40"/>
      <c r="BC1451" s="40"/>
      <c r="BD1451" s="40"/>
      <c r="BE1451" s="40"/>
      <c r="BF1451" s="36"/>
      <c r="BG1451" s="36"/>
      <c r="BH1451" s="36"/>
      <c r="BJ1451" s="41"/>
      <c r="BK1451" s="41"/>
      <c r="BL1451" s="35"/>
      <c r="BM1451" s="35"/>
      <c r="BN1451" s="35"/>
      <c r="BO1451" s="35"/>
      <c r="BP1451" s="35"/>
      <c r="BQ1451" s="35"/>
      <c r="BR1451" s="35"/>
      <c r="BS1451" s="34"/>
      <c r="BT1451" s="35"/>
      <c r="BU1451" s="35"/>
      <c r="BV1451" s="35"/>
      <c r="BW1451" s="35"/>
      <c r="BX1451" s="37"/>
      <c r="BY1451" s="40"/>
      <c r="CA1451" s="38"/>
      <c r="CB1451" s="38"/>
      <c r="CC1451" s="36"/>
      <c r="CD1451" s="36"/>
      <c r="CE1451" s="35"/>
      <c r="CF1451" s="36"/>
      <c r="CG1451" s="42"/>
      <c r="CH1451" s="35"/>
      <c r="CI1451" s="42"/>
      <c r="CJ1451" s="42"/>
      <c r="CK1451" s="43"/>
      <c r="CM1451" s="39"/>
      <c r="CN1451" s="35"/>
      <c r="CO1451" s="42"/>
    </row>
    <row r="1452" spans="1:93" ht="11.25" customHeight="1">
      <c r="A1452" s="33"/>
      <c r="B1452" s="34"/>
      <c r="F1452" s="34"/>
      <c r="H1452" s="34"/>
      <c r="I1452" s="34"/>
      <c r="J1452" s="35"/>
      <c r="K1452" s="35"/>
      <c r="L1452" s="34"/>
      <c r="M1452" s="34"/>
      <c r="N1452" s="35"/>
      <c r="O1452" s="35"/>
      <c r="P1452" s="35"/>
      <c r="Q1452" s="34"/>
      <c r="R1452" s="34"/>
      <c r="U1452" s="36"/>
      <c r="V1452" s="38"/>
      <c r="W1452" s="36"/>
      <c r="X1452" s="35"/>
      <c r="Y1452" s="34"/>
      <c r="Z1452" s="35"/>
      <c r="AA1452" s="34"/>
      <c r="AB1452" s="34"/>
      <c r="AC1452" s="34"/>
      <c r="AD1452" s="34"/>
      <c r="AE1452" s="39"/>
      <c r="AF1452" s="39"/>
      <c r="AG1452" s="39"/>
      <c r="AH1452" s="35"/>
      <c r="AI1452" s="35"/>
      <c r="AJ1452" s="35"/>
      <c r="AK1452" s="35"/>
      <c r="AL1452" s="35"/>
      <c r="AM1452" s="35"/>
      <c r="AN1452" s="38"/>
      <c r="AO1452" s="38"/>
      <c r="AP1452" s="38"/>
      <c r="AQ1452" s="36"/>
      <c r="AR1452" s="36"/>
      <c r="AS1452" s="36"/>
      <c r="AT1452" s="36"/>
      <c r="AU1452" s="36"/>
      <c r="AV1452" s="36"/>
      <c r="AW1452" s="36"/>
      <c r="AX1452" s="36"/>
      <c r="AY1452" s="36"/>
      <c r="AZ1452" s="40"/>
      <c r="BA1452" s="40"/>
      <c r="BB1452" s="40"/>
      <c r="BC1452" s="40"/>
      <c r="BD1452" s="40"/>
      <c r="BE1452" s="40"/>
      <c r="BF1452" s="36"/>
      <c r="BG1452" s="36"/>
      <c r="BH1452" s="36"/>
      <c r="BJ1452" s="41"/>
      <c r="BK1452" s="41"/>
      <c r="BL1452" s="35"/>
      <c r="BM1452" s="35"/>
      <c r="BN1452" s="35"/>
      <c r="BO1452" s="35"/>
      <c r="BP1452" s="35"/>
      <c r="BQ1452" s="35"/>
      <c r="BR1452" s="35"/>
      <c r="BS1452" s="34"/>
      <c r="BT1452" s="35"/>
      <c r="BU1452" s="35"/>
      <c r="BV1452" s="35"/>
      <c r="BW1452" s="35"/>
      <c r="BX1452" s="37"/>
      <c r="BY1452" s="40"/>
      <c r="CA1452" s="38"/>
      <c r="CB1452" s="38"/>
      <c r="CC1452" s="36"/>
      <c r="CD1452" s="36"/>
      <c r="CE1452" s="35"/>
      <c r="CF1452" s="36"/>
      <c r="CG1452" s="42"/>
      <c r="CH1452" s="35"/>
      <c r="CI1452" s="42"/>
      <c r="CJ1452" s="42"/>
      <c r="CK1452" s="43"/>
      <c r="CM1452" s="39"/>
      <c r="CN1452" s="35"/>
      <c r="CO1452" s="42"/>
    </row>
    <row r="1453" spans="1:93" ht="11.25" customHeight="1">
      <c r="A1453" s="33"/>
      <c r="B1453" s="34"/>
      <c r="F1453" s="34"/>
      <c r="H1453" s="34"/>
      <c r="I1453" s="34"/>
      <c r="J1453" s="35"/>
      <c r="K1453" s="35"/>
      <c r="L1453" s="34"/>
      <c r="M1453" s="34"/>
      <c r="N1453" s="35"/>
      <c r="O1453" s="35"/>
      <c r="P1453" s="35"/>
      <c r="Q1453" s="34"/>
      <c r="R1453" s="34"/>
      <c r="U1453" s="36"/>
      <c r="V1453" s="38"/>
      <c r="W1453" s="36"/>
      <c r="X1453" s="35"/>
      <c r="Y1453" s="34"/>
      <c r="Z1453" s="35"/>
      <c r="AA1453" s="34"/>
      <c r="AB1453" s="34"/>
      <c r="AC1453" s="34"/>
      <c r="AD1453" s="34"/>
      <c r="AE1453" s="39"/>
      <c r="AF1453" s="39"/>
      <c r="AG1453" s="39"/>
      <c r="AH1453" s="35"/>
      <c r="AI1453" s="35"/>
      <c r="AJ1453" s="35"/>
      <c r="AK1453" s="35"/>
      <c r="AL1453" s="35"/>
      <c r="AM1453" s="35"/>
      <c r="AN1453" s="38"/>
      <c r="AO1453" s="38"/>
      <c r="AP1453" s="38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40"/>
      <c r="BA1453" s="40"/>
      <c r="BB1453" s="40"/>
      <c r="BC1453" s="40"/>
      <c r="BD1453" s="40"/>
      <c r="BE1453" s="40"/>
      <c r="BF1453" s="36"/>
      <c r="BG1453" s="36"/>
      <c r="BH1453" s="36"/>
      <c r="BJ1453" s="41"/>
      <c r="BK1453" s="41"/>
      <c r="BL1453" s="35"/>
      <c r="BM1453" s="35"/>
      <c r="BN1453" s="35"/>
      <c r="BO1453" s="35"/>
      <c r="BP1453" s="35"/>
      <c r="BQ1453" s="35"/>
      <c r="BR1453" s="35"/>
      <c r="BS1453" s="34"/>
      <c r="BT1453" s="35"/>
      <c r="BU1453" s="35"/>
      <c r="BV1453" s="35"/>
      <c r="BW1453" s="35"/>
      <c r="BX1453" s="37"/>
      <c r="BY1453" s="40"/>
      <c r="CA1453" s="38"/>
      <c r="CB1453" s="38"/>
      <c r="CC1453" s="36"/>
      <c r="CD1453" s="36"/>
      <c r="CE1453" s="35"/>
      <c r="CF1453" s="36"/>
      <c r="CG1453" s="42"/>
      <c r="CH1453" s="35"/>
      <c r="CI1453" s="42"/>
      <c r="CJ1453" s="42"/>
      <c r="CK1453" s="43"/>
      <c r="CM1453" s="39"/>
      <c r="CN1453" s="35"/>
      <c r="CO1453" s="42"/>
    </row>
    <row r="1454" spans="1:93" ht="11.25" customHeight="1">
      <c r="A1454" s="33"/>
      <c r="B1454" s="34"/>
      <c r="F1454" s="34"/>
      <c r="H1454" s="34"/>
      <c r="I1454" s="34"/>
      <c r="J1454" s="35"/>
      <c r="K1454" s="35"/>
      <c r="L1454" s="34"/>
      <c r="M1454" s="34"/>
      <c r="N1454" s="35"/>
      <c r="O1454" s="35"/>
      <c r="P1454" s="35"/>
      <c r="Q1454" s="34"/>
      <c r="R1454" s="34"/>
      <c r="U1454" s="36"/>
      <c r="V1454" s="38"/>
      <c r="W1454" s="36"/>
      <c r="X1454" s="35"/>
      <c r="Y1454" s="34"/>
      <c r="Z1454" s="35"/>
      <c r="AA1454" s="34"/>
      <c r="AB1454" s="34"/>
      <c r="AC1454" s="34"/>
      <c r="AD1454" s="34"/>
      <c r="AE1454" s="39"/>
      <c r="AF1454" s="39"/>
      <c r="AG1454" s="39"/>
      <c r="AH1454" s="35"/>
      <c r="AI1454" s="35"/>
      <c r="AJ1454" s="35"/>
      <c r="AK1454" s="35"/>
      <c r="AL1454" s="35"/>
      <c r="AM1454" s="35"/>
      <c r="AN1454" s="38"/>
      <c r="AO1454" s="38"/>
      <c r="AP1454" s="38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40"/>
      <c r="BA1454" s="40"/>
      <c r="BB1454" s="40"/>
      <c r="BC1454" s="40"/>
      <c r="BD1454" s="40"/>
      <c r="BE1454" s="40"/>
      <c r="BF1454" s="36"/>
      <c r="BG1454" s="36"/>
      <c r="BH1454" s="36"/>
      <c r="BJ1454" s="41"/>
      <c r="BK1454" s="41"/>
      <c r="BL1454" s="35"/>
      <c r="BM1454" s="35"/>
      <c r="BN1454" s="35"/>
      <c r="BO1454" s="35"/>
      <c r="BP1454" s="35"/>
      <c r="BQ1454" s="35"/>
      <c r="BR1454" s="35"/>
      <c r="BS1454" s="34"/>
      <c r="BT1454" s="35"/>
      <c r="BU1454" s="35"/>
      <c r="BV1454" s="35"/>
      <c r="BW1454" s="35"/>
      <c r="BX1454" s="37"/>
      <c r="BY1454" s="40"/>
      <c r="CA1454" s="38"/>
      <c r="CB1454" s="38"/>
      <c r="CC1454" s="36"/>
      <c r="CD1454" s="36"/>
      <c r="CE1454" s="35"/>
      <c r="CF1454" s="36"/>
      <c r="CG1454" s="42"/>
      <c r="CH1454" s="35"/>
      <c r="CI1454" s="42"/>
      <c r="CJ1454" s="42"/>
      <c r="CK1454" s="43"/>
      <c r="CM1454" s="39"/>
      <c r="CN1454" s="35"/>
      <c r="CO1454" s="42"/>
    </row>
    <row r="1455" spans="1:93" ht="11.25" customHeight="1">
      <c r="A1455" s="33"/>
      <c r="B1455" s="34"/>
      <c r="F1455" s="34"/>
      <c r="H1455" s="34"/>
      <c r="I1455" s="34"/>
      <c r="J1455" s="35"/>
      <c r="K1455" s="35"/>
      <c r="L1455" s="34"/>
      <c r="M1455" s="34"/>
      <c r="N1455" s="35"/>
      <c r="O1455" s="35"/>
      <c r="P1455" s="35"/>
      <c r="Q1455" s="34"/>
      <c r="R1455" s="34"/>
      <c r="U1455" s="36"/>
      <c r="V1455" s="38"/>
      <c r="W1455" s="36"/>
      <c r="X1455" s="35"/>
      <c r="Y1455" s="34"/>
      <c r="Z1455" s="35"/>
      <c r="AA1455" s="34"/>
      <c r="AB1455" s="34"/>
      <c r="AC1455" s="34"/>
      <c r="AD1455" s="34"/>
      <c r="AE1455" s="39"/>
      <c r="AF1455" s="39"/>
      <c r="AG1455" s="39"/>
      <c r="AH1455" s="35"/>
      <c r="AI1455" s="35"/>
      <c r="AJ1455" s="35"/>
      <c r="AK1455" s="35"/>
      <c r="AL1455" s="35"/>
      <c r="AM1455" s="35"/>
      <c r="AN1455" s="38"/>
      <c r="AO1455" s="38"/>
      <c r="AP1455" s="38"/>
      <c r="AQ1455" s="36"/>
      <c r="AR1455" s="36"/>
      <c r="AS1455" s="36"/>
      <c r="AT1455" s="36"/>
      <c r="AU1455" s="36"/>
      <c r="AV1455" s="36"/>
      <c r="AW1455" s="36"/>
      <c r="AX1455" s="36"/>
      <c r="AY1455" s="36"/>
      <c r="AZ1455" s="40"/>
      <c r="BA1455" s="40"/>
      <c r="BB1455" s="40"/>
      <c r="BC1455" s="40"/>
      <c r="BD1455" s="40"/>
      <c r="BE1455" s="40"/>
      <c r="BF1455" s="36"/>
      <c r="BG1455" s="36"/>
      <c r="BH1455" s="36"/>
      <c r="BJ1455" s="41"/>
      <c r="BK1455" s="41"/>
      <c r="BL1455" s="35"/>
      <c r="BM1455" s="35"/>
      <c r="BN1455" s="35"/>
      <c r="BO1455" s="35"/>
      <c r="BP1455" s="35"/>
      <c r="BQ1455" s="35"/>
      <c r="BR1455" s="35"/>
      <c r="BS1455" s="34"/>
      <c r="BT1455" s="35"/>
      <c r="BU1455" s="35"/>
      <c r="BV1455" s="35"/>
      <c r="BW1455" s="35"/>
      <c r="BX1455" s="37"/>
      <c r="BY1455" s="40"/>
      <c r="CA1455" s="38"/>
      <c r="CB1455" s="38"/>
      <c r="CC1455" s="36"/>
      <c r="CD1455" s="36"/>
      <c r="CE1455" s="35"/>
      <c r="CF1455" s="36"/>
      <c r="CG1455" s="42"/>
      <c r="CH1455" s="35"/>
      <c r="CI1455" s="42"/>
      <c r="CJ1455" s="42"/>
      <c r="CK1455" s="43"/>
      <c r="CM1455" s="39"/>
      <c r="CN1455" s="35"/>
      <c r="CO1455" s="42"/>
    </row>
    <row r="1456" spans="1:93" ht="11.25" customHeight="1">
      <c r="A1456" s="33"/>
      <c r="B1456" s="34"/>
      <c r="F1456" s="34"/>
      <c r="H1456" s="34"/>
      <c r="I1456" s="34"/>
      <c r="J1456" s="35"/>
      <c r="K1456" s="35"/>
      <c r="L1456" s="34"/>
      <c r="M1456" s="34"/>
      <c r="N1456" s="35"/>
      <c r="O1456" s="35"/>
      <c r="P1456" s="35"/>
      <c r="Q1456" s="34"/>
      <c r="R1456" s="34"/>
      <c r="U1456" s="36"/>
      <c r="V1456" s="38"/>
      <c r="W1456" s="36"/>
      <c r="X1456" s="35"/>
      <c r="Y1456" s="34"/>
      <c r="Z1456" s="35"/>
      <c r="AA1456" s="34"/>
      <c r="AB1456" s="34"/>
      <c r="AC1456" s="34"/>
      <c r="AD1456" s="34"/>
      <c r="AE1456" s="39"/>
      <c r="AF1456" s="39"/>
      <c r="AG1456" s="39"/>
      <c r="AH1456" s="35"/>
      <c r="AI1456" s="35"/>
      <c r="AJ1456" s="35"/>
      <c r="AK1456" s="35"/>
      <c r="AL1456" s="35"/>
      <c r="AM1456" s="35"/>
      <c r="AN1456" s="38"/>
      <c r="AO1456" s="38"/>
      <c r="AP1456" s="38"/>
      <c r="AQ1456" s="36"/>
      <c r="AR1456" s="36"/>
      <c r="AS1456" s="36"/>
      <c r="AT1456" s="36"/>
      <c r="AU1456" s="36"/>
      <c r="AV1456" s="36"/>
      <c r="AW1456" s="36"/>
      <c r="AX1456" s="36"/>
      <c r="AY1456" s="36"/>
      <c r="AZ1456" s="40"/>
      <c r="BA1456" s="40"/>
      <c r="BB1456" s="40"/>
      <c r="BC1456" s="40"/>
      <c r="BD1456" s="40"/>
      <c r="BE1456" s="40"/>
      <c r="BF1456" s="36"/>
      <c r="BG1456" s="36"/>
      <c r="BH1456" s="36"/>
      <c r="BJ1456" s="41"/>
      <c r="BK1456" s="41"/>
      <c r="BL1456" s="35"/>
      <c r="BM1456" s="35"/>
      <c r="BN1456" s="35"/>
      <c r="BO1456" s="35"/>
      <c r="BP1456" s="35"/>
      <c r="BQ1456" s="35"/>
      <c r="BR1456" s="35"/>
      <c r="BS1456" s="34"/>
      <c r="BT1456" s="35"/>
      <c r="BU1456" s="35"/>
      <c r="BV1456" s="35"/>
      <c r="BW1456" s="35"/>
      <c r="BX1456" s="37"/>
      <c r="BY1456" s="40"/>
      <c r="CA1456" s="38"/>
      <c r="CB1456" s="38"/>
      <c r="CC1456" s="36"/>
      <c r="CD1456" s="36"/>
      <c r="CE1456" s="35"/>
      <c r="CF1456" s="36"/>
      <c r="CG1456" s="42"/>
      <c r="CH1456" s="35"/>
      <c r="CI1456" s="42"/>
      <c r="CJ1456" s="42"/>
      <c r="CK1456" s="43"/>
      <c r="CM1456" s="39"/>
      <c r="CN1456" s="35"/>
      <c r="CO1456" s="42"/>
    </row>
    <row r="1457" spans="1:93" ht="11.25" customHeight="1">
      <c r="A1457" s="33"/>
      <c r="B1457" s="34"/>
      <c r="F1457" s="34"/>
      <c r="H1457" s="34"/>
      <c r="I1457" s="34"/>
      <c r="J1457" s="35"/>
      <c r="K1457" s="35"/>
      <c r="L1457" s="34"/>
      <c r="M1457" s="34"/>
      <c r="N1457" s="35"/>
      <c r="O1457" s="35"/>
      <c r="P1457" s="35"/>
      <c r="Q1457" s="34"/>
      <c r="R1457" s="34"/>
      <c r="U1457" s="36"/>
      <c r="V1457" s="38"/>
      <c r="W1457" s="36"/>
      <c r="X1457" s="35"/>
      <c r="Y1457" s="34"/>
      <c r="Z1457" s="35"/>
      <c r="AA1457" s="34"/>
      <c r="AB1457" s="34"/>
      <c r="AC1457" s="34"/>
      <c r="AD1457" s="34"/>
      <c r="AE1457" s="39"/>
      <c r="AF1457" s="39"/>
      <c r="AG1457" s="39"/>
      <c r="AH1457" s="35"/>
      <c r="AI1457" s="35"/>
      <c r="AJ1457" s="35"/>
      <c r="AK1457" s="35"/>
      <c r="AL1457" s="35"/>
      <c r="AM1457" s="35"/>
      <c r="AN1457" s="38"/>
      <c r="AO1457" s="38"/>
      <c r="AP1457" s="38"/>
      <c r="AQ1457" s="36"/>
      <c r="AR1457" s="36"/>
      <c r="AS1457" s="36"/>
      <c r="AT1457" s="36"/>
      <c r="AU1457" s="36"/>
      <c r="AV1457" s="36"/>
      <c r="AW1457" s="36"/>
      <c r="AX1457" s="36"/>
      <c r="AY1457" s="36"/>
      <c r="AZ1457" s="40"/>
      <c r="BA1457" s="40"/>
      <c r="BB1457" s="40"/>
      <c r="BC1457" s="40"/>
      <c r="BD1457" s="40"/>
      <c r="BE1457" s="40"/>
      <c r="BF1457" s="36"/>
      <c r="BG1457" s="36"/>
      <c r="BH1457" s="36"/>
      <c r="BJ1457" s="41"/>
      <c r="BK1457" s="41"/>
      <c r="BL1457" s="35"/>
      <c r="BM1457" s="35"/>
      <c r="BN1457" s="35"/>
      <c r="BO1457" s="35"/>
      <c r="BP1457" s="35"/>
      <c r="BQ1457" s="35"/>
      <c r="BR1457" s="35"/>
      <c r="BS1457" s="34"/>
      <c r="BT1457" s="35"/>
      <c r="BU1457" s="35"/>
      <c r="BV1457" s="35"/>
      <c r="BW1457" s="35"/>
      <c r="BX1457" s="37"/>
      <c r="BY1457" s="40"/>
      <c r="CA1457" s="38"/>
      <c r="CB1457" s="38"/>
      <c r="CC1457" s="36"/>
      <c r="CD1457" s="36"/>
      <c r="CE1457" s="35"/>
      <c r="CF1457" s="36"/>
      <c r="CG1457" s="42"/>
      <c r="CH1457" s="35"/>
      <c r="CI1457" s="42"/>
      <c r="CJ1457" s="42"/>
      <c r="CK1457" s="43"/>
      <c r="CM1457" s="39"/>
      <c r="CN1457" s="35"/>
      <c r="CO1457" s="42"/>
    </row>
    <row r="1458" spans="1:93" ht="11.25" customHeight="1">
      <c r="A1458" s="33"/>
      <c r="B1458" s="34"/>
      <c r="F1458" s="34"/>
      <c r="H1458" s="34"/>
      <c r="I1458" s="34"/>
      <c r="J1458" s="35"/>
      <c r="K1458" s="35"/>
      <c r="L1458" s="34"/>
      <c r="M1458" s="34"/>
      <c r="N1458" s="35"/>
      <c r="O1458" s="35"/>
      <c r="P1458" s="35"/>
      <c r="Q1458" s="34"/>
      <c r="R1458" s="34"/>
      <c r="U1458" s="36"/>
      <c r="V1458" s="38"/>
      <c r="W1458" s="36"/>
      <c r="X1458" s="35"/>
      <c r="Y1458" s="34"/>
      <c r="Z1458" s="35"/>
      <c r="AA1458" s="34"/>
      <c r="AB1458" s="34"/>
      <c r="AC1458" s="34"/>
      <c r="AD1458" s="34"/>
      <c r="AE1458" s="39"/>
      <c r="AF1458" s="39"/>
      <c r="AG1458" s="39"/>
      <c r="AH1458" s="35"/>
      <c r="AI1458" s="35"/>
      <c r="AJ1458" s="35"/>
      <c r="AK1458" s="35"/>
      <c r="AL1458" s="35"/>
      <c r="AM1458" s="35"/>
      <c r="AN1458" s="38"/>
      <c r="AO1458" s="38"/>
      <c r="AP1458" s="38"/>
      <c r="AQ1458" s="36"/>
      <c r="AR1458" s="36"/>
      <c r="AS1458" s="36"/>
      <c r="AT1458" s="36"/>
      <c r="AU1458" s="36"/>
      <c r="AV1458" s="36"/>
      <c r="AW1458" s="36"/>
      <c r="AX1458" s="36"/>
      <c r="AY1458" s="36"/>
      <c r="AZ1458" s="40"/>
      <c r="BA1458" s="40"/>
      <c r="BB1458" s="40"/>
      <c r="BC1458" s="40"/>
      <c r="BD1458" s="40"/>
      <c r="BE1458" s="40"/>
      <c r="BF1458" s="36"/>
      <c r="BG1458" s="36"/>
      <c r="BH1458" s="36"/>
      <c r="BJ1458" s="41"/>
      <c r="BK1458" s="41"/>
      <c r="BL1458" s="35"/>
      <c r="BM1458" s="35"/>
      <c r="BN1458" s="35"/>
      <c r="BO1458" s="35"/>
      <c r="BP1458" s="35"/>
      <c r="BQ1458" s="35"/>
      <c r="BR1458" s="35"/>
      <c r="BS1458" s="34"/>
      <c r="BT1458" s="35"/>
      <c r="BU1458" s="35"/>
      <c r="BV1458" s="35"/>
      <c r="BW1458" s="35"/>
      <c r="BX1458" s="37"/>
      <c r="BY1458" s="40"/>
      <c r="CA1458" s="38"/>
      <c r="CB1458" s="38"/>
      <c r="CC1458" s="36"/>
      <c r="CD1458" s="36"/>
      <c r="CE1458" s="35"/>
      <c r="CF1458" s="36"/>
      <c r="CG1458" s="42"/>
      <c r="CH1458" s="35"/>
      <c r="CI1458" s="42"/>
      <c r="CJ1458" s="42"/>
      <c r="CK1458" s="43"/>
      <c r="CM1458" s="39"/>
      <c r="CN1458" s="35"/>
      <c r="CO1458" s="42"/>
    </row>
    <row r="1459" spans="1:93" ht="11.25" customHeight="1">
      <c r="A1459" s="33"/>
      <c r="B1459" s="34"/>
      <c r="F1459" s="34"/>
      <c r="H1459" s="34"/>
      <c r="I1459" s="34"/>
      <c r="J1459" s="35"/>
      <c r="K1459" s="35"/>
      <c r="L1459" s="34"/>
      <c r="M1459" s="34"/>
      <c r="N1459" s="35"/>
      <c r="O1459" s="35"/>
      <c r="P1459" s="35"/>
      <c r="Q1459" s="34"/>
      <c r="R1459" s="34"/>
      <c r="U1459" s="36"/>
      <c r="V1459" s="38"/>
      <c r="W1459" s="36"/>
      <c r="X1459" s="35"/>
      <c r="Y1459" s="34"/>
      <c r="Z1459" s="35"/>
      <c r="AA1459" s="34"/>
      <c r="AB1459" s="34"/>
      <c r="AC1459" s="34"/>
      <c r="AD1459" s="34"/>
      <c r="AE1459" s="39"/>
      <c r="AF1459" s="39"/>
      <c r="AG1459" s="39"/>
      <c r="AH1459" s="35"/>
      <c r="AI1459" s="35"/>
      <c r="AJ1459" s="35"/>
      <c r="AK1459" s="35"/>
      <c r="AL1459" s="35"/>
      <c r="AM1459" s="35"/>
      <c r="AN1459" s="38"/>
      <c r="AO1459" s="38"/>
      <c r="AP1459" s="38"/>
      <c r="AQ1459" s="36"/>
      <c r="AR1459" s="36"/>
      <c r="AS1459" s="36"/>
      <c r="AT1459" s="36"/>
      <c r="AU1459" s="36"/>
      <c r="AV1459" s="36"/>
      <c r="AW1459" s="36"/>
      <c r="AX1459" s="36"/>
      <c r="AY1459" s="36"/>
      <c r="AZ1459" s="40"/>
      <c r="BA1459" s="40"/>
      <c r="BB1459" s="40"/>
      <c r="BC1459" s="40"/>
      <c r="BD1459" s="40"/>
      <c r="BE1459" s="40"/>
      <c r="BF1459" s="36"/>
      <c r="BG1459" s="36"/>
      <c r="BH1459" s="36"/>
      <c r="BJ1459" s="41"/>
      <c r="BK1459" s="41"/>
      <c r="BL1459" s="35"/>
      <c r="BM1459" s="35"/>
      <c r="BN1459" s="35"/>
      <c r="BO1459" s="35"/>
      <c r="BP1459" s="35"/>
      <c r="BQ1459" s="35"/>
      <c r="BR1459" s="35"/>
      <c r="BS1459" s="34"/>
      <c r="BT1459" s="35"/>
      <c r="BU1459" s="35"/>
      <c r="BV1459" s="35"/>
      <c r="BW1459" s="35"/>
      <c r="BX1459" s="37"/>
      <c r="BY1459" s="40"/>
      <c r="CA1459" s="38"/>
      <c r="CB1459" s="38"/>
      <c r="CC1459" s="36"/>
      <c r="CD1459" s="36"/>
      <c r="CE1459" s="35"/>
      <c r="CF1459" s="36"/>
      <c r="CG1459" s="42"/>
      <c r="CH1459" s="35"/>
      <c r="CI1459" s="42"/>
      <c r="CJ1459" s="42"/>
      <c r="CK1459" s="43"/>
      <c r="CM1459" s="39"/>
      <c r="CN1459" s="35"/>
      <c r="CO1459" s="42"/>
    </row>
    <row r="1460" spans="1:93" ht="11.25" customHeight="1">
      <c r="A1460" s="33"/>
      <c r="B1460" s="34"/>
      <c r="F1460" s="34"/>
      <c r="H1460" s="34"/>
      <c r="I1460" s="34"/>
      <c r="J1460" s="35"/>
      <c r="K1460" s="35"/>
      <c r="L1460" s="34"/>
      <c r="M1460" s="34"/>
      <c r="N1460" s="35"/>
      <c r="O1460" s="35"/>
      <c r="P1460" s="35"/>
      <c r="Q1460" s="34"/>
      <c r="R1460" s="34"/>
      <c r="U1460" s="36"/>
      <c r="V1460" s="38"/>
      <c r="W1460" s="36"/>
      <c r="X1460" s="35"/>
      <c r="Y1460" s="34"/>
      <c r="Z1460" s="35"/>
      <c r="AA1460" s="34"/>
      <c r="AB1460" s="34"/>
      <c r="AC1460" s="34"/>
      <c r="AD1460" s="34"/>
      <c r="AE1460" s="39"/>
      <c r="AF1460" s="39"/>
      <c r="AG1460" s="39"/>
      <c r="AH1460" s="35"/>
      <c r="AI1460" s="35"/>
      <c r="AJ1460" s="35"/>
      <c r="AK1460" s="35"/>
      <c r="AL1460" s="35"/>
      <c r="AM1460" s="35"/>
      <c r="AN1460" s="38"/>
      <c r="AO1460" s="38"/>
      <c r="AP1460" s="38"/>
      <c r="AQ1460" s="36"/>
      <c r="AR1460" s="36"/>
      <c r="AS1460" s="36"/>
      <c r="AT1460" s="36"/>
      <c r="AU1460" s="36"/>
      <c r="AV1460" s="36"/>
      <c r="AW1460" s="36"/>
      <c r="AX1460" s="36"/>
      <c r="AY1460" s="36"/>
      <c r="AZ1460" s="40"/>
      <c r="BA1460" s="40"/>
      <c r="BB1460" s="40"/>
      <c r="BC1460" s="40"/>
      <c r="BD1460" s="40"/>
      <c r="BE1460" s="40"/>
      <c r="BF1460" s="36"/>
      <c r="BG1460" s="36"/>
      <c r="BH1460" s="36"/>
      <c r="BJ1460" s="41"/>
      <c r="BK1460" s="41"/>
      <c r="BL1460" s="35"/>
      <c r="BM1460" s="35"/>
      <c r="BN1460" s="35"/>
      <c r="BO1460" s="35"/>
      <c r="BP1460" s="35"/>
      <c r="BQ1460" s="35"/>
      <c r="BR1460" s="35"/>
      <c r="BS1460" s="34"/>
      <c r="BT1460" s="35"/>
      <c r="BU1460" s="35"/>
      <c r="BV1460" s="35"/>
      <c r="BW1460" s="35"/>
      <c r="BX1460" s="37"/>
      <c r="BY1460" s="40"/>
      <c r="CA1460" s="38"/>
      <c r="CB1460" s="38"/>
      <c r="CC1460" s="36"/>
      <c r="CD1460" s="36"/>
      <c r="CE1460" s="35"/>
      <c r="CF1460" s="36"/>
      <c r="CG1460" s="42"/>
      <c r="CH1460" s="35"/>
      <c r="CI1460" s="42"/>
      <c r="CJ1460" s="42"/>
      <c r="CK1460" s="43"/>
      <c r="CM1460" s="39"/>
      <c r="CN1460" s="35"/>
      <c r="CO1460" s="42"/>
    </row>
    <row r="1461" spans="1:93" ht="11.25" customHeight="1">
      <c r="A1461" s="33"/>
      <c r="B1461" s="34"/>
      <c r="F1461" s="34"/>
      <c r="H1461" s="34"/>
      <c r="I1461" s="34"/>
      <c r="J1461" s="35"/>
      <c r="K1461" s="35"/>
      <c r="L1461" s="34"/>
      <c r="M1461" s="34"/>
      <c r="N1461" s="35"/>
      <c r="O1461" s="35"/>
      <c r="P1461" s="35"/>
      <c r="Q1461" s="34"/>
      <c r="R1461" s="34"/>
      <c r="U1461" s="36"/>
      <c r="V1461" s="38"/>
      <c r="W1461" s="36"/>
      <c r="X1461" s="35"/>
      <c r="Y1461" s="34"/>
      <c r="Z1461" s="35"/>
      <c r="AA1461" s="34"/>
      <c r="AB1461" s="34"/>
      <c r="AC1461" s="34"/>
      <c r="AD1461" s="34"/>
      <c r="AE1461" s="39"/>
      <c r="AF1461" s="39"/>
      <c r="AG1461" s="39"/>
      <c r="AH1461" s="35"/>
      <c r="AI1461" s="35"/>
      <c r="AJ1461" s="35"/>
      <c r="AK1461" s="35"/>
      <c r="AL1461" s="35"/>
      <c r="AM1461" s="35"/>
      <c r="AN1461" s="38"/>
      <c r="AO1461" s="38"/>
      <c r="AP1461" s="38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40"/>
      <c r="BA1461" s="40"/>
      <c r="BB1461" s="40"/>
      <c r="BC1461" s="40"/>
      <c r="BD1461" s="40"/>
      <c r="BE1461" s="40"/>
      <c r="BF1461" s="36"/>
      <c r="BG1461" s="36"/>
      <c r="BH1461" s="36"/>
      <c r="BJ1461" s="41"/>
      <c r="BK1461" s="41"/>
      <c r="BL1461" s="35"/>
      <c r="BM1461" s="35"/>
      <c r="BN1461" s="35"/>
      <c r="BO1461" s="35"/>
      <c r="BP1461" s="35"/>
      <c r="BQ1461" s="35"/>
      <c r="BR1461" s="35"/>
      <c r="BS1461" s="34"/>
      <c r="BT1461" s="35"/>
      <c r="BU1461" s="35"/>
      <c r="BV1461" s="35"/>
      <c r="BW1461" s="35"/>
      <c r="BX1461" s="37"/>
      <c r="BY1461" s="40"/>
      <c r="CA1461" s="38"/>
      <c r="CB1461" s="38"/>
      <c r="CC1461" s="36"/>
      <c r="CD1461" s="36"/>
      <c r="CE1461" s="35"/>
      <c r="CF1461" s="36"/>
      <c r="CG1461" s="42"/>
      <c r="CH1461" s="35"/>
      <c r="CI1461" s="42"/>
      <c r="CJ1461" s="42"/>
      <c r="CK1461" s="43"/>
      <c r="CM1461" s="39"/>
      <c r="CN1461" s="35"/>
      <c r="CO1461" s="42"/>
    </row>
    <row r="1462" spans="1:93" ht="11.25" customHeight="1">
      <c r="A1462" s="33"/>
      <c r="B1462" s="34"/>
      <c r="F1462" s="34"/>
      <c r="H1462" s="34"/>
      <c r="I1462" s="34"/>
      <c r="J1462" s="35"/>
      <c r="K1462" s="35"/>
      <c r="L1462" s="34"/>
      <c r="M1462" s="34"/>
      <c r="N1462" s="35"/>
      <c r="O1462" s="35"/>
      <c r="P1462" s="35"/>
      <c r="Q1462" s="34"/>
      <c r="R1462" s="34"/>
      <c r="U1462" s="36"/>
      <c r="V1462" s="38"/>
      <c r="W1462" s="36"/>
      <c r="X1462" s="35"/>
      <c r="Y1462" s="34"/>
      <c r="Z1462" s="35"/>
      <c r="AA1462" s="34"/>
      <c r="AB1462" s="34"/>
      <c r="AC1462" s="34"/>
      <c r="AD1462" s="34"/>
      <c r="AE1462" s="39"/>
      <c r="AF1462" s="39"/>
      <c r="AG1462" s="39"/>
      <c r="AH1462" s="35"/>
      <c r="AI1462" s="35"/>
      <c r="AJ1462" s="35"/>
      <c r="AK1462" s="35"/>
      <c r="AL1462" s="35"/>
      <c r="AM1462" s="35"/>
      <c r="AN1462" s="38"/>
      <c r="AO1462" s="38"/>
      <c r="AP1462" s="38"/>
      <c r="AQ1462" s="36"/>
      <c r="AR1462" s="36"/>
      <c r="AS1462" s="36"/>
      <c r="AT1462" s="36"/>
      <c r="AU1462" s="36"/>
      <c r="AV1462" s="36"/>
      <c r="AW1462" s="36"/>
      <c r="AX1462" s="36"/>
      <c r="AY1462" s="36"/>
      <c r="AZ1462" s="40"/>
      <c r="BA1462" s="40"/>
      <c r="BB1462" s="40"/>
      <c r="BC1462" s="40"/>
      <c r="BD1462" s="40"/>
      <c r="BE1462" s="40"/>
      <c r="BF1462" s="36"/>
      <c r="BG1462" s="36"/>
      <c r="BH1462" s="36"/>
      <c r="BJ1462" s="41"/>
      <c r="BK1462" s="41"/>
      <c r="BL1462" s="35"/>
      <c r="BM1462" s="35"/>
      <c r="BN1462" s="35"/>
      <c r="BO1462" s="35"/>
      <c r="BP1462" s="35"/>
      <c r="BQ1462" s="35"/>
      <c r="BR1462" s="35"/>
      <c r="BS1462" s="34"/>
      <c r="BT1462" s="35"/>
      <c r="BU1462" s="35"/>
      <c r="BV1462" s="35"/>
      <c r="BW1462" s="35"/>
      <c r="BX1462" s="37"/>
      <c r="BY1462" s="40"/>
      <c r="CA1462" s="38"/>
      <c r="CB1462" s="38"/>
      <c r="CC1462" s="36"/>
      <c r="CD1462" s="36"/>
      <c r="CE1462" s="35"/>
      <c r="CF1462" s="36"/>
      <c r="CG1462" s="42"/>
      <c r="CH1462" s="35"/>
      <c r="CI1462" s="42"/>
      <c r="CJ1462" s="42"/>
      <c r="CK1462" s="43"/>
      <c r="CM1462" s="39"/>
      <c r="CN1462" s="35"/>
      <c r="CO1462" s="42"/>
    </row>
    <row r="1463" spans="1:93" ht="11.25" customHeight="1">
      <c r="A1463" s="33"/>
      <c r="B1463" s="34"/>
      <c r="F1463" s="34"/>
      <c r="H1463" s="34"/>
      <c r="I1463" s="34"/>
      <c r="J1463" s="35"/>
      <c r="K1463" s="35"/>
      <c r="L1463" s="34"/>
      <c r="M1463" s="34"/>
      <c r="N1463" s="35"/>
      <c r="O1463" s="35"/>
      <c r="P1463" s="35"/>
      <c r="Q1463" s="34"/>
      <c r="R1463" s="34"/>
      <c r="U1463" s="36"/>
      <c r="V1463" s="38"/>
      <c r="W1463" s="36"/>
      <c r="X1463" s="35"/>
      <c r="Y1463" s="34"/>
      <c r="Z1463" s="35"/>
      <c r="AA1463" s="34"/>
      <c r="AB1463" s="34"/>
      <c r="AC1463" s="34"/>
      <c r="AD1463" s="34"/>
      <c r="AE1463" s="39"/>
      <c r="AF1463" s="39"/>
      <c r="AG1463" s="39"/>
      <c r="AH1463" s="35"/>
      <c r="AI1463" s="35"/>
      <c r="AJ1463" s="35"/>
      <c r="AK1463" s="35"/>
      <c r="AL1463" s="35"/>
      <c r="AM1463" s="35"/>
      <c r="AN1463" s="38"/>
      <c r="AO1463" s="38"/>
      <c r="AP1463" s="38"/>
      <c r="AQ1463" s="36"/>
      <c r="AR1463" s="36"/>
      <c r="AS1463" s="36"/>
      <c r="AT1463" s="36"/>
      <c r="AU1463" s="36"/>
      <c r="AV1463" s="36"/>
      <c r="AW1463" s="36"/>
      <c r="AX1463" s="36"/>
      <c r="AY1463" s="36"/>
      <c r="AZ1463" s="40"/>
      <c r="BA1463" s="40"/>
      <c r="BB1463" s="40"/>
      <c r="BC1463" s="40"/>
      <c r="BD1463" s="40"/>
      <c r="BE1463" s="40"/>
      <c r="BF1463" s="36"/>
      <c r="BG1463" s="36"/>
      <c r="BH1463" s="36"/>
      <c r="BJ1463" s="41"/>
      <c r="BK1463" s="41"/>
      <c r="BL1463" s="35"/>
      <c r="BM1463" s="35"/>
      <c r="BN1463" s="35"/>
      <c r="BO1463" s="35"/>
      <c r="BP1463" s="35"/>
      <c r="BQ1463" s="35"/>
      <c r="BR1463" s="35"/>
      <c r="BS1463" s="34"/>
      <c r="BT1463" s="35"/>
      <c r="BU1463" s="35"/>
      <c r="BV1463" s="35"/>
      <c r="BW1463" s="35"/>
      <c r="BX1463" s="37"/>
      <c r="BY1463" s="40"/>
      <c r="CA1463" s="38"/>
      <c r="CB1463" s="38"/>
      <c r="CC1463" s="36"/>
      <c r="CD1463" s="36"/>
      <c r="CE1463" s="35"/>
      <c r="CF1463" s="36"/>
      <c r="CG1463" s="42"/>
      <c r="CH1463" s="35"/>
      <c r="CI1463" s="42"/>
      <c r="CJ1463" s="42"/>
      <c r="CK1463" s="43"/>
      <c r="CM1463" s="39"/>
      <c r="CN1463" s="35"/>
      <c r="CO1463" s="42"/>
    </row>
    <row r="1464" spans="1:93" ht="11.25" customHeight="1">
      <c r="A1464" s="33"/>
      <c r="B1464" s="34"/>
      <c r="F1464" s="34"/>
      <c r="H1464" s="34"/>
      <c r="I1464" s="34"/>
      <c r="J1464" s="35"/>
      <c r="K1464" s="35"/>
      <c r="L1464" s="34"/>
      <c r="M1464" s="34"/>
      <c r="N1464" s="35"/>
      <c r="O1464" s="35"/>
      <c r="P1464" s="35"/>
      <c r="Q1464" s="34"/>
      <c r="R1464" s="34"/>
      <c r="U1464" s="36"/>
      <c r="V1464" s="38"/>
      <c r="W1464" s="36"/>
      <c r="X1464" s="35"/>
      <c r="Y1464" s="34"/>
      <c r="Z1464" s="35"/>
      <c r="AA1464" s="34"/>
      <c r="AB1464" s="34"/>
      <c r="AC1464" s="34"/>
      <c r="AD1464" s="34"/>
      <c r="AE1464" s="39"/>
      <c r="AF1464" s="39"/>
      <c r="AG1464" s="39"/>
      <c r="AH1464" s="35"/>
      <c r="AI1464" s="35"/>
      <c r="AJ1464" s="35"/>
      <c r="AK1464" s="35"/>
      <c r="AL1464" s="35"/>
      <c r="AM1464" s="35"/>
      <c r="AN1464" s="38"/>
      <c r="AO1464" s="38"/>
      <c r="AP1464" s="38"/>
      <c r="AQ1464" s="36"/>
      <c r="AR1464" s="36"/>
      <c r="AS1464" s="36"/>
      <c r="AT1464" s="36"/>
      <c r="AU1464" s="36"/>
      <c r="AV1464" s="36"/>
      <c r="AW1464" s="36"/>
      <c r="AX1464" s="36"/>
      <c r="AY1464" s="36"/>
      <c r="AZ1464" s="40"/>
      <c r="BA1464" s="40"/>
      <c r="BB1464" s="40"/>
      <c r="BC1464" s="40"/>
      <c r="BD1464" s="40"/>
      <c r="BE1464" s="40"/>
      <c r="BF1464" s="36"/>
      <c r="BG1464" s="36"/>
      <c r="BH1464" s="36"/>
      <c r="BJ1464" s="41"/>
      <c r="BK1464" s="41"/>
      <c r="BL1464" s="35"/>
      <c r="BM1464" s="35"/>
      <c r="BN1464" s="35"/>
      <c r="BO1464" s="35"/>
      <c r="BP1464" s="35"/>
      <c r="BQ1464" s="35"/>
      <c r="BR1464" s="35"/>
      <c r="BS1464" s="34"/>
      <c r="BT1464" s="35"/>
      <c r="BU1464" s="35"/>
      <c r="BV1464" s="35"/>
      <c r="BW1464" s="35"/>
      <c r="BX1464" s="37"/>
      <c r="BY1464" s="40"/>
      <c r="CA1464" s="38"/>
      <c r="CB1464" s="38"/>
      <c r="CC1464" s="36"/>
      <c r="CD1464" s="36"/>
      <c r="CE1464" s="35"/>
      <c r="CF1464" s="36"/>
      <c r="CG1464" s="42"/>
      <c r="CH1464" s="35"/>
      <c r="CI1464" s="42"/>
      <c r="CJ1464" s="42"/>
      <c r="CK1464" s="43"/>
      <c r="CM1464" s="39"/>
      <c r="CN1464" s="35"/>
      <c r="CO1464" s="42"/>
    </row>
    <row r="1465" spans="1:93" ht="11.25" customHeight="1">
      <c r="A1465" s="33"/>
      <c r="B1465" s="34"/>
      <c r="F1465" s="34"/>
      <c r="H1465" s="34"/>
      <c r="I1465" s="34"/>
      <c r="J1465" s="35"/>
      <c r="K1465" s="35"/>
      <c r="L1465" s="34"/>
      <c r="M1465" s="34"/>
      <c r="N1465" s="35"/>
      <c r="O1465" s="35"/>
      <c r="P1465" s="35"/>
      <c r="Q1465" s="34"/>
      <c r="R1465" s="34"/>
      <c r="U1465" s="36"/>
      <c r="V1465" s="38"/>
      <c r="W1465" s="36"/>
      <c r="X1465" s="35"/>
      <c r="Y1465" s="34"/>
      <c r="Z1465" s="35"/>
      <c r="AA1465" s="34"/>
      <c r="AB1465" s="34"/>
      <c r="AC1465" s="34"/>
      <c r="AD1465" s="34"/>
      <c r="AE1465" s="39"/>
      <c r="AF1465" s="39"/>
      <c r="AG1465" s="39"/>
      <c r="AH1465" s="35"/>
      <c r="AI1465" s="35"/>
      <c r="AJ1465" s="35"/>
      <c r="AK1465" s="35"/>
      <c r="AL1465" s="35"/>
      <c r="AM1465" s="35"/>
      <c r="AN1465" s="38"/>
      <c r="AO1465" s="38"/>
      <c r="AP1465" s="38"/>
      <c r="AQ1465" s="36"/>
      <c r="AR1465" s="36"/>
      <c r="AS1465" s="36"/>
      <c r="AT1465" s="36"/>
      <c r="AU1465" s="36"/>
      <c r="AV1465" s="36"/>
      <c r="AW1465" s="36"/>
      <c r="AX1465" s="36"/>
      <c r="AY1465" s="36"/>
      <c r="AZ1465" s="40"/>
      <c r="BA1465" s="40"/>
      <c r="BB1465" s="40"/>
      <c r="BC1465" s="40"/>
      <c r="BD1465" s="40"/>
      <c r="BE1465" s="40"/>
      <c r="BF1465" s="36"/>
      <c r="BG1465" s="36"/>
      <c r="BH1465" s="36"/>
      <c r="BJ1465" s="41"/>
      <c r="BK1465" s="41"/>
      <c r="BL1465" s="35"/>
      <c r="BM1465" s="35"/>
      <c r="BN1465" s="35"/>
      <c r="BO1465" s="35"/>
      <c r="BP1465" s="35"/>
      <c r="BQ1465" s="35"/>
      <c r="BR1465" s="35"/>
      <c r="BS1465" s="34"/>
      <c r="BT1465" s="35"/>
      <c r="BU1465" s="35"/>
      <c r="BV1465" s="35"/>
      <c r="BW1465" s="35"/>
      <c r="BX1465" s="37"/>
      <c r="BY1465" s="40"/>
      <c r="CA1465" s="38"/>
      <c r="CB1465" s="38"/>
      <c r="CC1465" s="36"/>
      <c r="CD1465" s="36"/>
      <c r="CE1465" s="35"/>
      <c r="CF1465" s="36"/>
      <c r="CG1465" s="42"/>
      <c r="CH1465" s="35"/>
      <c r="CI1465" s="42"/>
      <c r="CJ1465" s="42"/>
      <c r="CK1465" s="43"/>
      <c r="CM1465" s="39"/>
      <c r="CN1465" s="35"/>
      <c r="CO1465" s="42"/>
    </row>
    <row r="1466" spans="1:93" ht="11.25" customHeight="1">
      <c r="A1466" s="33"/>
      <c r="B1466" s="34"/>
      <c r="F1466" s="34"/>
      <c r="H1466" s="34"/>
      <c r="I1466" s="34"/>
      <c r="J1466" s="35"/>
      <c r="K1466" s="35"/>
      <c r="L1466" s="34"/>
      <c r="M1466" s="34"/>
      <c r="N1466" s="35"/>
      <c r="O1466" s="35"/>
      <c r="P1466" s="35"/>
      <c r="Q1466" s="34"/>
      <c r="R1466" s="34"/>
      <c r="U1466" s="36"/>
      <c r="V1466" s="38"/>
      <c r="W1466" s="36"/>
      <c r="X1466" s="35"/>
      <c r="Y1466" s="34"/>
      <c r="Z1466" s="35"/>
      <c r="AA1466" s="34"/>
      <c r="AB1466" s="34"/>
      <c r="AC1466" s="34"/>
      <c r="AD1466" s="34"/>
      <c r="AE1466" s="39"/>
      <c r="AF1466" s="39"/>
      <c r="AG1466" s="39"/>
      <c r="AH1466" s="35"/>
      <c r="AI1466" s="35"/>
      <c r="AJ1466" s="35"/>
      <c r="AK1466" s="35"/>
      <c r="AL1466" s="35"/>
      <c r="AM1466" s="35"/>
      <c r="AN1466" s="38"/>
      <c r="AO1466" s="38"/>
      <c r="AP1466" s="38"/>
      <c r="AQ1466" s="36"/>
      <c r="AR1466" s="36"/>
      <c r="AS1466" s="36"/>
      <c r="AT1466" s="36"/>
      <c r="AU1466" s="36"/>
      <c r="AV1466" s="36"/>
      <c r="AW1466" s="36"/>
      <c r="AX1466" s="36"/>
      <c r="AY1466" s="36"/>
      <c r="AZ1466" s="40"/>
      <c r="BA1466" s="40"/>
      <c r="BB1466" s="40"/>
      <c r="BC1466" s="40"/>
      <c r="BD1466" s="40"/>
      <c r="BE1466" s="40"/>
      <c r="BF1466" s="36"/>
      <c r="BG1466" s="36"/>
      <c r="BH1466" s="36"/>
      <c r="BJ1466" s="41"/>
      <c r="BK1466" s="41"/>
      <c r="BL1466" s="35"/>
      <c r="BM1466" s="35"/>
      <c r="BN1466" s="35"/>
      <c r="BO1466" s="35"/>
      <c r="BP1466" s="35"/>
      <c r="BQ1466" s="35"/>
      <c r="BR1466" s="35"/>
      <c r="BS1466" s="34"/>
      <c r="BT1466" s="35"/>
      <c r="BU1466" s="35"/>
      <c r="BV1466" s="35"/>
      <c r="BW1466" s="35"/>
      <c r="BX1466" s="37"/>
      <c r="BY1466" s="40"/>
      <c r="CA1466" s="38"/>
      <c r="CB1466" s="38"/>
      <c r="CC1466" s="36"/>
      <c r="CD1466" s="36"/>
      <c r="CE1466" s="35"/>
      <c r="CF1466" s="36"/>
      <c r="CG1466" s="42"/>
      <c r="CH1466" s="35"/>
      <c r="CI1466" s="42"/>
      <c r="CJ1466" s="42"/>
      <c r="CK1466" s="43"/>
      <c r="CM1466" s="39"/>
      <c r="CN1466" s="35"/>
      <c r="CO1466" s="42"/>
    </row>
    <row r="1467" spans="1:93" ht="11.25" customHeight="1">
      <c r="A1467" s="33"/>
      <c r="B1467" s="34"/>
      <c r="F1467" s="34"/>
      <c r="H1467" s="34"/>
      <c r="I1467" s="34"/>
      <c r="J1467" s="35"/>
      <c r="K1467" s="35"/>
      <c r="L1467" s="34"/>
      <c r="M1467" s="34"/>
      <c r="N1467" s="35"/>
      <c r="O1467" s="35"/>
      <c r="P1467" s="35"/>
      <c r="Q1467" s="34"/>
      <c r="R1467" s="34"/>
      <c r="U1467" s="36"/>
      <c r="V1467" s="38"/>
      <c r="W1467" s="36"/>
      <c r="X1467" s="35"/>
      <c r="Y1467" s="34"/>
      <c r="Z1467" s="35"/>
      <c r="AA1467" s="34"/>
      <c r="AB1467" s="34"/>
      <c r="AC1467" s="34"/>
      <c r="AD1467" s="34"/>
      <c r="AE1467" s="39"/>
      <c r="AF1467" s="39"/>
      <c r="AG1467" s="39"/>
      <c r="AH1467" s="35"/>
      <c r="AI1467" s="35"/>
      <c r="AJ1467" s="35"/>
      <c r="AK1467" s="35"/>
      <c r="AL1467" s="35"/>
      <c r="AM1467" s="35"/>
      <c r="AN1467" s="38"/>
      <c r="AO1467" s="38"/>
      <c r="AP1467" s="38"/>
      <c r="AQ1467" s="36"/>
      <c r="AR1467" s="36"/>
      <c r="AS1467" s="36"/>
      <c r="AT1467" s="36"/>
      <c r="AU1467" s="36"/>
      <c r="AV1467" s="36"/>
      <c r="AW1467" s="36"/>
      <c r="AX1467" s="36"/>
      <c r="AY1467" s="36"/>
      <c r="AZ1467" s="40"/>
      <c r="BA1467" s="40"/>
      <c r="BB1467" s="40"/>
      <c r="BC1467" s="40"/>
      <c r="BD1467" s="40"/>
      <c r="BE1467" s="40"/>
      <c r="BF1467" s="36"/>
      <c r="BG1467" s="36"/>
      <c r="BH1467" s="36"/>
      <c r="BJ1467" s="41"/>
      <c r="BK1467" s="41"/>
      <c r="BL1467" s="35"/>
      <c r="BM1467" s="35"/>
      <c r="BN1467" s="35"/>
      <c r="BO1467" s="35"/>
      <c r="BP1467" s="35"/>
      <c r="BQ1467" s="35"/>
      <c r="BR1467" s="35"/>
      <c r="BS1467" s="34"/>
      <c r="BT1467" s="35"/>
      <c r="BU1467" s="35"/>
      <c r="BV1467" s="35"/>
      <c r="BW1467" s="35"/>
      <c r="BX1467" s="37"/>
      <c r="BY1467" s="40"/>
      <c r="CA1467" s="38"/>
      <c r="CB1467" s="38"/>
      <c r="CC1467" s="36"/>
      <c r="CD1467" s="36"/>
      <c r="CE1467" s="35"/>
      <c r="CF1467" s="36"/>
      <c r="CG1467" s="42"/>
      <c r="CH1467" s="35"/>
      <c r="CI1467" s="42"/>
      <c r="CJ1467" s="42"/>
      <c r="CK1467" s="43"/>
      <c r="CM1467" s="39"/>
      <c r="CN1467" s="35"/>
      <c r="CO1467" s="42"/>
    </row>
    <row r="1468" spans="1:93" ht="11.25" customHeight="1">
      <c r="A1468" s="33"/>
      <c r="B1468" s="34"/>
      <c r="F1468" s="34"/>
      <c r="H1468" s="34"/>
      <c r="I1468" s="34"/>
      <c r="J1468" s="35"/>
      <c r="K1468" s="35"/>
      <c r="L1468" s="34"/>
      <c r="M1468" s="34"/>
      <c r="N1468" s="35"/>
      <c r="O1468" s="35"/>
      <c r="P1468" s="35"/>
      <c r="Q1468" s="34"/>
      <c r="R1468" s="34"/>
      <c r="U1468" s="36"/>
      <c r="V1468" s="38"/>
      <c r="W1468" s="36"/>
      <c r="X1468" s="35"/>
      <c r="Y1468" s="34"/>
      <c r="Z1468" s="35"/>
      <c r="AA1468" s="34"/>
      <c r="AB1468" s="34"/>
      <c r="AC1468" s="34"/>
      <c r="AD1468" s="34"/>
      <c r="AE1468" s="39"/>
      <c r="AF1468" s="39"/>
      <c r="AG1468" s="39"/>
      <c r="AH1468" s="35"/>
      <c r="AI1468" s="35"/>
      <c r="AJ1468" s="35"/>
      <c r="AK1468" s="35"/>
      <c r="AL1468" s="35"/>
      <c r="AM1468" s="35"/>
      <c r="AN1468" s="38"/>
      <c r="AO1468" s="38"/>
      <c r="AP1468" s="38"/>
      <c r="AQ1468" s="36"/>
      <c r="AR1468" s="36"/>
      <c r="AS1468" s="36"/>
      <c r="AT1468" s="36"/>
      <c r="AU1468" s="36"/>
      <c r="AV1468" s="36"/>
      <c r="AW1468" s="36"/>
      <c r="AX1468" s="36"/>
      <c r="AY1468" s="36"/>
      <c r="AZ1468" s="40"/>
      <c r="BA1468" s="40"/>
      <c r="BB1468" s="40"/>
      <c r="BC1468" s="40"/>
      <c r="BD1468" s="40"/>
      <c r="BE1468" s="40"/>
      <c r="BF1468" s="36"/>
      <c r="BG1468" s="36"/>
      <c r="BH1468" s="36"/>
      <c r="BJ1468" s="41"/>
      <c r="BK1468" s="41"/>
      <c r="BL1468" s="35"/>
      <c r="BM1468" s="35"/>
      <c r="BN1468" s="35"/>
      <c r="BO1468" s="35"/>
      <c r="BP1468" s="35"/>
      <c r="BQ1468" s="35"/>
      <c r="BR1468" s="35"/>
      <c r="BS1468" s="34"/>
      <c r="BT1468" s="35"/>
      <c r="BU1468" s="35"/>
      <c r="BV1468" s="35"/>
      <c r="BW1468" s="35"/>
      <c r="BX1468" s="37"/>
      <c r="BY1468" s="40"/>
      <c r="CA1468" s="38"/>
      <c r="CB1468" s="38"/>
      <c r="CC1468" s="36"/>
      <c r="CD1468" s="36"/>
      <c r="CE1468" s="35"/>
      <c r="CF1468" s="36"/>
      <c r="CG1468" s="42"/>
      <c r="CH1468" s="35"/>
      <c r="CI1468" s="42"/>
      <c r="CJ1468" s="42"/>
      <c r="CK1468" s="43"/>
      <c r="CM1468" s="39"/>
      <c r="CN1468" s="35"/>
      <c r="CO1468" s="42"/>
    </row>
    <row r="1469" spans="1:93" ht="11.25" customHeight="1">
      <c r="A1469" s="33"/>
      <c r="B1469" s="34"/>
      <c r="F1469" s="34"/>
      <c r="H1469" s="34"/>
      <c r="I1469" s="34"/>
      <c r="J1469" s="35"/>
      <c r="K1469" s="35"/>
      <c r="L1469" s="34"/>
      <c r="M1469" s="34"/>
      <c r="N1469" s="35"/>
      <c r="O1469" s="35"/>
      <c r="P1469" s="35"/>
      <c r="Q1469" s="34"/>
      <c r="R1469" s="34"/>
      <c r="U1469" s="36"/>
      <c r="V1469" s="38"/>
      <c r="W1469" s="36"/>
      <c r="X1469" s="35"/>
      <c r="Y1469" s="34"/>
      <c r="Z1469" s="35"/>
      <c r="AA1469" s="34"/>
      <c r="AB1469" s="34"/>
      <c r="AC1469" s="34"/>
      <c r="AD1469" s="34"/>
      <c r="AE1469" s="39"/>
      <c r="AF1469" s="39"/>
      <c r="AG1469" s="39"/>
      <c r="AH1469" s="35"/>
      <c r="AI1469" s="35"/>
      <c r="AJ1469" s="35"/>
      <c r="AK1469" s="35"/>
      <c r="AL1469" s="35"/>
      <c r="AM1469" s="35"/>
      <c r="AN1469" s="38"/>
      <c r="AO1469" s="38"/>
      <c r="AP1469" s="38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40"/>
      <c r="BA1469" s="40"/>
      <c r="BB1469" s="40"/>
      <c r="BC1469" s="40"/>
      <c r="BD1469" s="40"/>
      <c r="BE1469" s="40"/>
      <c r="BF1469" s="36"/>
      <c r="BG1469" s="36"/>
      <c r="BH1469" s="36"/>
      <c r="BJ1469" s="41"/>
      <c r="BK1469" s="41"/>
      <c r="BL1469" s="35"/>
      <c r="BM1469" s="35"/>
      <c r="BN1469" s="35"/>
      <c r="BO1469" s="35"/>
      <c r="BP1469" s="35"/>
      <c r="BQ1469" s="35"/>
      <c r="BR1469" s="35"/>
      <c r="BS1469" s="34"/>
      <c r="BT1469" s="35"/>
      <c r="BU1469" s="35"/>
      <c r="BV1469" s="35"/>
      <c r="BW1469" s="35"/>
      <c r="BX1469" s="37"/>
      <c r="BY1469" s="40"/>
      <c r="CA1469" s="38"/>
      <c r="CB1469" s="38"/>
      <c r="CC1469" s="36"/>
      <c r="CD1469" s="36"/>
      <c r="CE1469" s="35"/>
      <c r="CF1469" s="36"/>
      <c r="CG1469" s="42"/>
      <c r="CH1469" s="35"/>
      <c r="CI1469" s="42"/>
      <c r="CJ1469" s="42"/>
      <c r="CK1469" s="43"/>
      <c r="CM1469" s="39"/>
      <c r="CN1469" s="35"/>
      <c r="CO1469" s="42"/>
    </row>
    <row r="1470" spans="1:93" ht="11.25" customHeight="1">
      <c r="A1470" s="33"/>
      <c r="B1470" s="34"/>
      <c r="F1470" s="34"/>
      <c r="H1470" s="34"/>
      <c r="I1470" s="34"/>
      <c r="J1470" s="35"/>
      <c r="K1470" s="35"/>
      <c r="L1470" s="34"/>
      <c r="M1470" s="34"/>
      <c r="N1470" s="35"/>
      <c r="O1470" s="35"/>
      <c r="P1470" s="35"/>
      <c r="Q1470" s="34"/>
      <c r="R1470" s="34"/>
      <c r="U1470" s="36"/>
      <c r="V1470" s="38"/>
      <c r="W1470" s="36"/>
      <c r="X1470" s="35"/>
      <c r="Y1470" s="34"/>
      <c r="Z1470" s="35"/>
      <c r="AA1470" s="34"/>
      <c r="AB1470" s="34"/>
      <c r="AC1470" s="34"/>
      <c r="AD1470" s="34"/>
      <c r="AE1470" s="39"/>
      <c r="AF1470" s="39"/>
      <c r="AG1470" s="39"/>
      <c r="AH1470" s="35"/>
      <c r="AI1470" s="35"/>
      <c r="AJ1470" s="35"/>
      <c r="AK1470" s="35"/>
      <c r="AL1470" s="35"/>
      <c r="AM1470" s="35"/>
      <c r="AN1470" s="38"/>
      <c r="AO1470" s="38"/>
      <c r="AP1470" s="38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40"/>
      <c r="BA1470" s="40"/>
      <c r="BB1470" s="40"/>
      <c r="BC1470" s="40"/>
      <c r="BD1470" s="40"/>
      <c r="BE1470" s="40"/>
      <c r="BF1470" s="36"/>
      <c r="BG1470" s="36"/>
      <c r="BH1470" s="36"/>
      <c r="BJ1470" s="41"/>
      <c r="BK1470" s="41"/>
      <c r="BL1470" s="35"/>
      <c r="BM1470" s="35"/>
      <c r="BN1470" s="35"/>
      <c r="BO1470" s="35"/>
      <c r="BP1470" s="35"/>
      <c r="BQ1470" s="35"/>
      <c r="BR1470" s="35"/>
      <c r="BS1470" s="34"/>
      <c r="BT1470" s="35"/>
      <c r="BU1470" s="35"/>
      <c r="BV1470" s="35"/>
      <c r="BW1470" s="35"/>
      <c r="BX1470" s="37"/>
      <c r="BY1470" s="40"/>
      <c r="CA1470" s="38"/>
      <c r="CB1470" s="38"/>
      <c r="CC1470" s="36"/>
      <c r="CD1470" s="36"/>
      <c r="CE1470" s="35"/>
      <c r="CF1470" s="36"/>
      <c r="CG1470" s="42"/>
      <c r="CH1470" s="35"/>
      <c r="CI1470" s="42"/>
      <c r="CJ1470" s="42"/>
      <c r="CK1470" s="43"/>
      <c r="CM1470" s="39"/>
      <c r="CN1470" s="35"/>
      <c r="CO1470" s="42"/>
    </row>
    <row r="1471" spans="1:93" ht="11.25" customHeight="1">
      <c r="A1471" s="33"/>
      <c r="B1471" s="34"/>
      <c r="F1471" s="34"/>
      <c r="H1471" s="34"/>
      <c r="I1471" s="34"/>
      <c r="J1471" s="35"/>
      <c r="K1471" s="35"/>
      <c r="L1471" s="34"/>
      <c r="M1471" s="34"/>
      <c r="N1471" s="35"/>
      <c r="O1471" s="35"/>
      <c r="P1471" s="35"/>
      <c r="Q1471" s="34"/>
      <c r="R1471" s="34"/>
      <c r="U1471" s="36"/>
      <c r="V1471" s="38"/>
      <c r="W1471" s="36"/>
      <c r="X1471" s="35"/>
      <c r="Y1471" s="34"/>
      <c r="Z1471" s="35"/>
      <c r="AA1471" s="34"/>
      <c r="AB1471" s="34"/>
      <c r="AC1471" s="34"/>
      <c r="AD1471" s="34"/>
      <c r="AE1471" s="39"/>
      <c r="AF1471" s="39"/>
      <c r="AG1471" s="39"/>
      <c r="AH1471" s="35"/>
      <c r="AI1471" s="35"/>
      <c r="AJ1471" s="35"/>
      <c r="AK1471" s="35"/>
      <c r="AL1471" s="35"/>
      <c r="AM1471" s="35"/>
      <c r="AN1471" s="38"/>
      <c r="AO1471" s="38"/>
      <c r="AP1471" s="38"/>
      <c r="AQ1471" s="36"/>
      <c r="AR1471" s="36"/>
      <c r="AS1471" s="36"/>
      <c r="AT1471" s="36"/>
      <c r="AU1471" s="36"/>
      <c r="AV1471" s="36"/>
      <c r="AW1471" s="36"/>
      <c r="AX1471" s="36"/>
      <c r="AY1471" s="36"/>
      <c r="AZ1471" s="40"/>
      <c r="BA1471" s="40"/>
      <c r="BB1471" s="40"/>
      <c r="BC1471" s="40"/>
      <c r="BD1471" s="40"/>
      <c r="BE1471" s="40"/>
      <c r="BF1471" s="36"/>
      <c r="BG1471" s="36"/>
      <c r="BH1471" s="36"/>
      <c r="BJ1471" s="41"/>
      <c r="BK1471" s="41"/>
      <c r="BL1471" s="35"/>
      <c r="BM1471" s="35"/>
      <c r="BN1471" s="35"/>
      <c r="BO1471" s="35"/>
      <c r="BP1471" s="35"/>
      <c r="BQ1471" s="35"/>
      <c r="BR1471" s="35"/>
      <c r="BS1471" s="34"/>
      <c r="BT1471" s="35"/>
      <c r="BU1471" s="35"/>
      <c r="BV1471" s="35"/>
      <c r="BW1471" s="35"/>
      <c r="BX1471" s="37"/>
      <c r="BY1471" s="40"/>
      <c r="CA1471" s="38"/>
      <c r="CB1471" s="38"/>
      <c r="CC1471" s="36"/>
      <c r="CD1471" s="36"/>
      <c r="CE1471" s="35"/>
      <c r="CF1471" s="36"/>
      <c r="CG1471" s="42"/>
      <c r="CH1471" s="35"/>
      <c r="CI1471" s="42"/>
      <c r="CJ1471" s="42"/>
      <c r="CK1471" s="43"/>
      <c r="CM1471" s="39"/>
      <c r="CN1471" s="35"/>
      <c r="CO1471" s="42"/>
    </row>
    <row r="1472" spans="1:93" ht="11.25" customHeight="1">
      <c r="A1472" s="33"/>
      <c r="B1472" s="34"/>
      <c r="F1472" s="34"/>
      <c r="H1472" s="34"/>
      <c r="I1472" s="34"/>
      <c r="J1472" s="35"/>
      <c r="K1472" s="35"/>
      <c r="L1472" s="34"/>
      <c r="M1472" s="34"/>
      <c r="N1472" s="35"/>
      <c r="O1472" s="35"/>
      <c r="P1472" s="35"/>
      <c r="Q1472" s="34"/>
      <c r="R1472" s="34"/>
      <c r="U1472" s="36"/>
      <c r="V1472" s="38"/>
      <c r="W1472" s="36"/>
      <c r="X1472" s="35"/>
      <c r="Y1472" s="34"/>
      <c r="Z1472" s="35"/>
      <c r="AA1472" s="34"/>
      <c r="AB1472" s="34"/>
      <c r="AC1472" s="34"/>
      <c r="AD1472" s="34"/>
      <c r="AE1472" s="39"/>
      <c r="AF1472" s="39"/>
      <c r="AG1472" s="39"/>
      <c r="AH1472" s="35"/>
      <c r="AI1472" s="35"/>
      <c r="AJ1472" s="35"/>
      <c r="AK1472" s="35"/>
      <c r="AL1472" s="35"/>
      <c r="AM1472" s="35"/>
      <c r="AN1472" s="38"/>
      <c r="AO1472" s="38"/>
      <c r="AP1472" s="38"/>
      <c r="AQ1472" s="36"/>
      <c r="AR1472" s="36"/>
      <c r="AS1472" s="36"/>
      <c r="AT1472" s="36"/>
      <c r="AU1472" s="36"/>
      <c r="AV1472" s="36"/>
      <c r="AW1472" s="36"/>
      <c r="AX1472" s="36"/>
      <c r="AY1472" s="36"/>
      <c r="AZ1472" s="40"/>
      <c r="BA1472" s="40"/>
      <c r="BB1472" s="40"/>
      <c r="BC1472" s="40"/>
      <c r="BD1472" s="40"/>
      <c r="BE1472" s="40"/>
      <c r="BF1472" s="36"/>
      <c r="BG1472" s="36"/>
      <c r="BH1472" s="36"/>
      <c r="BJ1472" s="41"/>
      <c r="BK1472" s="41"/>
      <c r="BL1472" s="35"/>
      <c r="BM1472" s="35"/>
      <c r="BN1472" s="35"/>
      <c r="BO1472" s="35"/>
      <c r="BP1472" s="35"/>
      <c r="BQ1472" s="35"/>
      <c r="BR1472" s="35"/>
      <c r="BS1472" s="34"/>
      <c r="BT1472" s="35"/>
      <c r="BU1472" s="35"/>
      <c r="BV1472" s="35"/>
      <c r="BW1472" s="35"/>
      <c r="BX1472" s="37"/>
      <c r="BY1472" s="40"/>
      <c r="CA1472" s="38"/>
      <c r="CB1472" s="38"/>
      <c r="CC1472" s="36"/>
      <c r="CD1472" s="36"/>
      <c r="CE1472" s="35"/>
      <c r="CF1472" s="36"/>
      <c r="CG1472" s="42"/>
      <c r="CH1472" s="35"/>
      <c r="CI1472" s="42"/>
      <c r="CJ1472" s="42"/>
      <c r="CK1472" s="43"/>
      <c r="CM1472" s="39"/>
      <c r="CN1472" s="35"/>
      <c r="CO1472" s="42"/>
    </row>
    <row r="1473" spans="1:93" ht="11.25" customHeight="1">
      <c r="A1473" s="33"/>
      <c r="B1473" s="34"/>
      <c r="F1473" s="34"/>
      <c r="H1473" s="34"/>
      <c r="I1473" s="34"/>
      <c r="J1473" s="35"/>
      <c r="K1473" s="35"/>
      <c r="L1473" s="34"/>
      <c r="M1473" s="34"/>
      <c r="N1473" s="35"/>
      <c r="O1473" s="35"/>
      <c r="P1473" s="35"/>
      <c r="Q1473" s="34"/>
      <c r="R1473" s="34"/>
      <c r="U1473" s="36"/>
      <c r="V1473" s="38"/>
      <c r="W1473" s="36"/>
      <c r="X1473" s="35"/>
      <c r="Y1473" s="34"/>
      <c r="Z1473" s="35"/>
      <c r="AA1473" s="34"/>
      <c r="AB1473" s="34"/>
      <c r="AC1473" s="34"/>
      <c r="AD1473" s="34"/>
      <c r="AE1473" s="39"/>
      <c r="AF1473" s="39"/>
      <c r="AG1473" s="39"/>
      <c r="AH1473" s="35"/>
      <c r="AI1473" s="35"/>
      <c r="AJ1473" s="35"/>
      <c r="AK1473" s="35"/>
      <c r="AL1473" s="35"/>
      <c r="AM1473" s="35"/>
      <c r="AN1473" s="38"/>
      <c r="AO1473" s="38"/>
      <c r="AP1473" s="38"/>
      <c r="AQ1473" s="36"/>
      <c r="AR1473" s="36"/>
      <c r="AS1473" s="36"/>
      <c r="AT1473" s="36"/>
      <c r="AU1473" s="36"/>
      <c r="AV1473" s="36"/>
      <c r="AW1473" s="36"/>
      <c r="AX1473" s="36"/>
      <c r="AY1473" s="36"/>
      <c r="AZ1473" s="40"/>
      <c r="BA1473" s="40"/>
      <c r="BB1473" s="40"/>
      <c r="BC1473" s="40"/>
      <c r="BD1473" s="40"/>
      <c r="BE1473" s="40"/>
      <c r="BF1473" s="36"/>
      <c r="BG1473" s="36"/>
      <c r="BH1473" s="36"/>
      <c r="BJ1473" s="41"/>
      <c r="BK1473" s="41"/>
      <c r="BL1473" s="35"/>
      <c r="BM1473" s="35"/>
      <c r="BN1473" s="35"/>
      <c r="BO1473" s="35"/>
      <c r="BP1473" s="35"/>
      <c r="BQ1473" s="35"/>
      <c r="BR1473" s="35"/>
      <c r="BS1473" s="34"/>
      <c r="BT1473" s="35"/>
      <c r="BU1473" s="35"/>
      <c r="BV1473" s="35"/>
      <c r="BW1473" s="35"/>
      <c r="BX1473" s="37"/>
      <c r="BY1473" s="40"/>
      <c r="CA1473" s="38"/>
      <c r="CB1473" s="38"/>
      <c r="CC1473" s="36"/>
      <c r="CD1473" s="36"/>
      <c r="CE1473" s="35"/>
      <c r="CF1473" s="36"/>
      <c r="CG1473" s="42"/>
      <c r="CH1473" s="35"/>
      <c r="CI1473" s="42"/>
      <c r="CJ1473" s="42"/>
      <c r="CK1473" s="43"/>
      <c r="CM1473" s="39"/>
      <c r="CN1473" s="35"/>
      <c r="CO1473" s="42"/>
    </row>
    <row r="1474" spans="1:93" ht="11.25" customHeight="1">
      <c r="A1474" s="33"/>
      <c r="B1474" s="34"/>
      <c r="F1474" s="34"/>
      <c r="H1474" s="34"/>
      <c r="I1474" s="34"/>
      <c r="J1474" s="35"/>
      <c r="K1474" s="35"/>
      <c r="L1474" s="34"/>
      <c r="M1474" s="34"/>
      <c r="N1474" s="35"/>
      <c r="O1474" s="35"/>
      <c r="P1474" s="35"/>
      <c r="Q1474" s="34"/>
      <c r="R1474" s="34"/>
      <c r="U1474" s="36"/>
      <c r="V1474" s="38"/>
      <c r="W1474" s="36"/>
      <c r="X1474" s="35"/>
      <c r="Y1474" s="34"/>
      <c r="Z1474" s="35"/>
      <c r="AA1474" s="34"/>
      <c r="AB1474" s="34"/>
      <c r="AC1474" s="34"/>
      <c r="AD1474" s="34"/>
      <c r="AE1474" s="39"/>
      <c r="AF1474" s="39"/>
      <c r="AG1474" s="39"/>
      <c r="AH1474" s="35"/>
      <c r="AI1474" s="35"/>
      <c r="AJ1474" s="35"/>
      <c r="AK1474" s="35"/>
      <c r="AL1474" s="35"/>
      <c r="AM1474" s="35"/>
      <c r="AN1474" s="38"/>
      <c r="AO1474" s="38"/>
      <c r="AP1474" s="38"/>
      <c r="AQ1474" s="36"/>
      <c r="AR1474" s="36"/>
      <c r="AS1474" s="36"/>
      <c r="AT1474" s="36"/>
      <c r="AU1474" s="36"/>
      <c r="AV1474" s="36"/>
      <c r="AW1474" s="36"/>
      <c r="AX1474" s="36"/>
      <c r="AY1474" s="36"/>
      <c r="AZ1474" s="40"/>
      <c r="BA1474" s="40"/>
      <c r="BB1474" s="40"/>
      <c r="BC1474" s="40"/>
      <c r="BD1474" s="40"/>
      <c r="BE1474" s="40"/>
      <c r="BF1474" s="36"/>
      <c r="BG1474" s="36"/>
      <c r="BH1474" s="36"/>
      <c r="BJ1474" s="41"/>
      <c r="BK1474" s="41"/>
      <c r="BL1474" s="35"/>
      <c r="BM1474" s="35"/>
      <c r="BN1474" s="35"/>
      <c r="BO1474" s="35"/>
      <c r="BP1474" s="35"/>
      <c r="BQ1474" s="35"/>
      <c r="BR1474" s="35"/>
      <c r="BS1474" s="34"/>
      <c r="BT1474" s="35"/>
      <c r="BU1474" s="35"/>
      <c r="BV1474" s="35"/>
      <c r="BW1474" s="35"/>
      <c r="BX1474" s="37"/>
      <c r="BY1474" s="40"/>
      <c r="CA1474" s="38"/>
      <c r="CB1474" s="38"/>
      <c r="CC1474" s="36"/>
      <c r="CD1474" s="36"/>
      <c r="CE1474" s="35"/>
      <c r="CF1474" s="36"/>
      <c r="CG1474" s="42"/>
      <c r="CH1474" s="35"/>
      <c r="CI1474" s="42"/>
      <c r="CJ1474" s="42"/>
      <c r="CK1474" s="43"/>
      <c r="CM1474" s="39"/>
      <c r="CN1474" s="35"/>
      <c r="CO1474" s="42"/>
    </row>
    <row r="1475" spans="1:93" ht="11.25" customHeight="1">
      <c r="A1475" s="33"/>
      <c r="B1475" s="34"/>
      <c r="F1475" s="34"/>
      <c r="H1475" s="34"/>
      <c r="I1475" s="34"/>
      <c r="J1475" s="35"/>
      <c r="K1475" s="35"/>
      <c r="L1475" s="34"/>
      <c r="M1475" s="34"/>
      <c r="N1475" s="35"/>
      <c r="O1475" s="35"/>
      <c r="P1475" s="35"/>
      <c r="Q1475" s="34"/>
      <c r="R1475" s="34"/>
      <c r="U1475" s="36"/>
      <c r="V1475" s="38"/>
      <c r="W1475" s="36"/>
      <c r="X1475" s="35"/>
      <c r="Y1475" s="34"/>
      <c r="Z1475" s="35"/>
      <c r="AA1475" s="34"/>
      <c r="AB1475" s="34"/>
      <c r="AC1475" s="34"/>
      <c r="AD1475" s="34"/>
      <c r="AE1475" s="39"/>
      <c r="AF1475" s="39"/>
      <c r="AG1475" s="39"/>
      <c r="AH1475" s="35"/>
      <c r="AI1475" s="35"/>
      <c r="AJ1475" s="35"/>
      <c r="AK1475" s="35"/>
      <c r="AL1475" s="35"/>
      <c r="AM1475" s="35"/>
      <c r="AN1475" s="38"/>
      <c r="AO1475" s="38"/>
      <c r="AP1475" s="38"/>
      <c r="AQ1475" s="36"/>
      <c r="AR1475" s="36"/>
      <c r="AS1475" s="36"/>
      <c r="AT1475" s="36"/>
      <c r="AU1475" s="36"/>
      <c r="AV1475" s="36"/>
      <c r="AW1475" s="36"/>
      <c r="AX1475" s="36"/>
      <c r="AY1475" s="36"/>
      <c r="AZ1475" s="40"/>
      <c r="BA1475" s="40"/>
      <c r="BB1475" s="40"/>
      <c r="BC1475" s="40"/>
      <c r="BD1475" s="40"/>
      <c r="BE1475" s="40"/>
      <c r="BF1475" s="36"/>
      <c r="BG1475" s="36"/>
      <c r="BH1475" s="36"/>
      <c r="BJ1475" s="41"/>
      <c r="BK1475" s="41"/>
      <c r="BL1475" s="35"/>
      <c r="BM1475" s="35"/>
      <c r="BN1475" s="35"/>
      <c r="BO1475" s="35"/>
      <c r="BP1475" s="35"/>
      <c r="BQ1475" s="35"/>
      <c r="BR1475" s="35"/>
      <c r="BS1475" s="34"/>
      <c r="BT1475" s="35"/>
      <c r="BU1475" s="35"/>
      <c r="BV1475" s="35"/>
      <c r="BW1475" s="35"/>
      <c r="BX1475" s="37"/>
      <c r="BY1475" s="40"/>
      <c r="CA1475" s="38"/>
      <c r="CB1475" s="38"/>
      <c r="CC1475" s="36"/>
      <c r="CD1475" s="36"/>
      <c r="CE1475" s="35"/>
      <c r="CF1475" s="36"/>
      <c r="CG1475" s="42"/>
      <c r="CH1475" s="35"/>
      <c r="CI1475" s="42"/>
      <c r="CJ1475" s="42"/>
      <c r="CK1475" s="43"/>
      <c r="CM1475" s="39"/>
      <c r="CN1475" s="35"/>
      <c r="CO1475" s="42"/>
    </row>
    <row r="1476" spans="1:93" ht="11.25" customHeight="1">
      <c r="A1476" s="33"/>
      <c r="B1476" s="34"/>
      <c r="F1476" s="34"/>
      <c r="H1476" s="34"/>
      <c r="I1476" s="34"/>
      <c r="J1476" s="35"/>
      <c r="K1476" s="35"/>
      <c r="L1476" s="34"/>
      <c r="M1476" s="34"/>
      <c r="N1476" s="35"/>
      <c r="O1476" s="35"/>
      <c r="P1476" s="35"/>
      <c r="Q1476" s="34"/>
      <c r="R1476" s="34"/>
      <c r="U1476" s="36"/>
      <c r="V1476" s="38"/>
      <c r="W1476" s="36"/>
      <c r="X1476" s="35"/>
      <c r="Y1476" s="34"/>
      <c r="Z1476" s="35"/>
      <c r="AA1476" s="34"/>
      <c r="AB1476" s="34"/>
      <c r="AC1476" s="34"/>
      <c r="AD1476" s="34"/>
      <c r="AE1476" s="39"/>
      <c r="AF1476" s="39"/>
      <c r="AG1476" s="39"/>
      <c r="AH1476" s="35"/>
      <c r="AI1476" s="35"/>
      <c r="AJ1476" s="35"/>
      <c r="AK1476" s="35"/>
      <c r="AL1476" s="35"/>
      <c r="AM1476" s="35"/>
      <c r="AN1476" s="38"/>
      <c r="AO1476" s="38"/>
      <c r="AP1476" s="38"/>
      <c r="AQ1476" s="36"/>
      <c r="AR1476" s="36"/>
      <c r="AS1476" s="36"/>
      <c r="AT1476" s="36"/>
      <c r="AU1476" s="36"/>
      <c r="AV1476" s="36"/>
      <c r="AW1476" s="36"/>
      <c r="AX1476" s="36"/>
      <c r="AY1476" s="36"/>
      <c r="AZ1476" s="40"/>
      <c r="BA1476" s="40"/>
      <c r="BB1476" s="40"/>
      <c r="BC1476" s="40"/>
      <c r="BD1476" s="40"/>
      <c r="BE1476" s="40"/>
      <c r="BF1476" s="36"/>
      <c r="BG1476" s="36"/>
      <c r="BH1476" s="36"/>
      <c r="BJ1476" s="41"/>
      <c r="BK1476" s="41"/>
      <c r="BL1476" s="35"/>
      <c r="BM1476" s="35"/>
      <c r="BN1476" s="35"/>
      <c r="BO1476" s="35"/>
      <c r="BP1476" s="35"/>
      <c r="BQ1476" s="35"/>
      <c r="BR1476" s="35"/>
      <c r="BS1476" s="34"/>
      <c r="BT1476" s="35"/>
      <c r="BU1476" s="35"/>
      <c r="BV1476" s="35"/>
      <c r="BW1476" s="35"/>
      <c r="BX1476" s="37"/>
      <c r="BY1476" s="40"/>
      <c r="CA1476" s="38"/>
      <c r="CB1476" s="38"/>
      <c r="CC1476" s="36"/>
      <c r="CD1476" s="36"/>
      <c r="CE1476" s="35"/>
      <c r="CF1476" s="36"/>
      <c r="CG1476" s="42"/>
      <c r="CH1476" s="35"/>
      <c r="CI1476" s="42"/>
      <c r="CJ1476" s="42"/>
      <c r="CK1476" s="43"/>
      <c r="CM1476" s="39"/>
      <c r="CN1476" s="35"/>
      <c r="CO1476" s="42"/>
    </row>
    <row r="1477" spans="1:93" ht="11.25" customHeight="1">
      <c r="A1477" s="33"/>
      <c r="B1477" s="34"/>
      <c r="F1477" s="34"/>
      <c r="H1477" s="34"/>
      <c r="I1477" s="34"/>
      <c r="J1477" s="35"/>
      <c r="K1477" s="35"/>
      <c r="L1477" s="34"/>
      <c r="M1477" s="34"/>
      <c r="N1477" s="35"/>
      <c r="O1477" s="35"/>
      <c r="P1477" s="35"/>
      <c r="Q1477" s="34"/>
      <c r="R1477" s="34"/>
      <c r="U1477" s="36"/>
      <c r="V1477" s="38"/>
      <c r="W1477" s="36"/>
      <c r="X1477" s="35"/>
      <c r="Y1477" s="34"/>
      <c r="Z1477" s="35"/>
      <c r="AA1477" s="34"/>
      <c r="AB1477" s="34"/>
      <c r="AC1477" s="34"/>
      <c r="AD1477" s="34"/>
      <c r="AE1477" s="39"/>
      <c r="AF1477" s="39"/>
      <c r="AG1477" s="39"/>
      <c r="AH1477" s="35"/>
      <c r="AI1477" s="35"/>
      <c r="AJ1477" s="35"/>
      <c r="AK1477" s="35"/>
      <c r="AL1477" s="35"/>
      <c r="AM1477" s="35"/>
      <c r="AN1477" s="38"/>
      <c r="AO1477" s="38"/>
      <c r="AP1477" s="38"/>
      <c r="AQ1477" s="36"/>
      <c r="AR1477" s="36"/>
      <c r="AS1477" s="36"/>
      <c r="AT1477" s="36"/>
      <c r="AU1477" s="36"/>
      <c r="AV1477" s="36"/>
      <c r="AW1477" s="36"/>
      <c r="AX1477" s="36"/>
      <c r="AY1477" s="36"/>
      <c r="AZ1477" s="40"/>
      <c r="BA1477" s="40"/>
      <c r="BB1477" s="40"/>
      <c r="BC1477" s="40"/>
      <c r="BD1477" s="40"/>
      <c r="BE1477" s="40"/>
      <c r="BF1477" s="36"/>
      <c r="BG1477" s="36"/>
      <c r="BH1477" s="36"/>
      <c r="BJ1477" s="41"/>
      <c r="BK1477" s="41"/>
      <c r="BL1477" s="35"/>
      <c r="BM1477" s="35"/>
      <c r="BN1477" s="35"/>
      <c r="BO1477" s="35"/>
      <c r="BP1477" s="35"/>
      <c r="BQ1477" s="35"/>
      <c r="BR1477" s="35"/>
      <c r="BS1477" s="34"/>
      <c r="BT1477" s="35"/>
      <c r="BU1477" s="35"/>
      <c r="BV1477" s="35"/>
      <c r="BW1477" s="35"/>
      <c r="BX1477" s="37"/>
      <c r="BY1477" s="40"/>
      <c r="CA1477" s="38"/>
      <c r="CB1477" s="38"/>
      <c r="CC1477" s="36"/>
      <c r="CD1477" s="36"/>
      <c r="CE1477" s="35"/>
      <c r="CF1477" s="36"/>
      <c r="CG1477" s="42"/>
      <c r="CH1477" s="35"/>
      <c r="CI1477" s="42"/>
      <c r="CJ1477" s="42"/>
      <c r="CK1477" s="43"/>
      <c r="CM1477" s="39"/>
      <c r="CN1477" s="35"/>
      <c r="CO1477" s="42"/>
    </row>
    <row r="1478" spans="1:93" ht="11.25" customHeight="1">
      <c r="A1478" s="33"/>
      <c r="B1478" s="34"/>
      <c r="F1478" s="34"/>
      <c r="H1478" s="34"/>
      <c r="I1478" s="34"/>
      <c r="J1478" s="35"/>
      <c r="K1478" s="35"/>
      <c r="L1478" s="34"/>
      <c r="M1478" s="34"/>
      <c r="N1478" s="35"/>
      <c r="O1478" s="35"/>
      <c r="P1478" s="35"/>
      <c r="Q1478" s="34"/>
      <c r="R1478" s="34"/>
      <c r="U1478" s="36"/>
      <c r="V1478" s="38"/>
      <c r="W1478" s="36"/>
      <c r="X1478" s="35"/>
      <c r="Y1478" s="34"/>
      <c r="Z1478" s="35"/>
      <c r="AA1478" s="34"/>
      <c r="AB1478" s="34"/>
      <c r="AC1478" s="34"/>
      <c r="AD1478" s="34"/>
      <c r="AE1478" s="39"/>
      <c r="AF1478" s="39"/>
      <c r="AG1478" s="39"/>
      <c r="AH1478" s="35"/>
      <c r="AI1478" s="35"/>
      <c r="AJ1478" s="35"/>
      <c r="AK1478" s="35"/>
      <c r="AL1478" s="35"/>
      <c r="AM1478" s="35"/>
      <c r="AN1478" s="38"/>
      <c r="AO1478" s="38"/>
      <c r="AP1478" s="38"/>
      <c r="AQ1478" s="36"/>
      <c r="AR1478" s="36"/>
      <c r="AS1478" s="36"/>
      <c r="AT1478" s="36"/>
      <c r="AU1478" s="36"/>
      <c r="AV1478" s="36"/>
      <c r="AW1478" s="36"/>
      <c r="AX1478" s="36"/>
      <c r="AY1478" s="36"/>
      <c r="AZ1478" s="40"/>
      <c r="BA1478" s="40"/>
      <c r="BB1478" s="40"/>
      <c r="BC1478" s="40"/>
      <c r="BD1478" s="40"/>
      <c r="BE1478" s="40"/>
      <c r="BF1478" s="36"/>
      <c r="BG1478" s="36"/>
      <c r="BH1478" s="36"/>
      <c r="BJ1478" s="41"/>
      <c r="BK1478" s="41"/>
      <c r="BL1478" s="35"/>
      <c r="BM1478" s="35"/>
      <c r="BN1478" s="35"/>
      <c r="BO1478" s="35"/>
      <c r="BP1478" s="35"/>
      <c r="BQ1478" s="35"/>
      <c r="BR1478" s="35"/>
      <c r="BS1478" s="34"/>
      <c r="BT1478" s="35"/>
      <c r="BU1478" s="35"/>
      <c r="BV1478" s="35"/>
      <c r="BW1478" s="35"/>
      <c r="BX1478" s="37"/>
      <c r="BY1478" s="40"/>
      <c r="CA1478" s="38"/>
      <c r="CB1478" s="38"/>
      <c r="CC1478" s="36"/>
      <c r="CD1478" s="36"/>
      <c r="CE1478" s="35"/>
      <c r="CF1478" s="36"/>
      <c r="CG1478" s="42"/>
      <c r="CH1478" s="35"/>
      <c r="CI1478" s="42"/>
      <c r="CJ1478" s="42"/>
      <c r="CK1478" s="43"/>
      <c r="CM1478" s="39"/>
      <c r="CN1478" s="35"/>
      <c r="CO1478" s="42"/>
    </row>
    <row r="1479" spans="1:93" ht="11.25" customHeight="1">
      <c r="A1479" s="33"/>
      <c r="B1479" s="34"/>
      <c r="F1479" s="34"/>
      <c r="H1479" s="34"/>
      <c r="I1479" s="34"/>
      <c r="J1479" s="35"/>
      <c r="K1479" s="35"/>
      <c r="L1479" s="34"/>
      <c r="M1479" s="34"/>
      <c r="N1479" s="35"/>
      <c r="O1479" s="35"/>
      <c r="P1479" s="35"/>
      <c r="Q1479" s="34"/>
      <c r="R1479" s="34"/>
      <c r="U1479" s="36"/>
      <c r="V1479" s="38"/>
      <c r="W1479" s="36"/>
      <c r="X1479" s="35"/>
      <c r="Y1479" s="34"/>
      <c r="Z1479" s="35"/>
      <c r="AA1479" s="34"/>
      <c r="AB1479" s="34"/>
      <c r="AC1479" s="34"/>
      <c r="AD1479" s="34"/>
      <c r="AE1479" s="39"/>
      <c r="AF1479" s="39"/>
      <c r="AG1479" s="39"/>
      <c r="AH1479" s="35"/>
      <c r="AI1479" s="35"/>
      <c r="AJ1479" s="35"/>
      <c r="AK1479" s="35"/>
      <c r="AL1479" s="35"/>
      <c r="AM1479" s="35"/>
      <c r="AN1479" s="38"/>
      <c r="AO1479" s="38"/>
      <c r="AP1479" s="38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40"/>
      <c r="BA1479" s="40"/>
      <c r="BB1479" s="40"/>
      <c r="BC1479" s="40"/>
      <c r="BD1479" s="40"/>
      <c r="BE1479" s="40"/>
      <c r="BF1479" s="36"/>
      <c r="BG1479" s="36"/>
      <c r="BH1479" s="36"/>
      <c r="BJ1479" s="41"/>
      <c r="BK1479" s="41"/>
      <c r="BL1479" s="35"/>
      <c r="BM1479" s="35"/>
      <c r="BN1479" s="35"/>
      <c r="BO1479" s="35"/>
      <c r="BP1479" s="35"/>
      <c r="BQ1479" s="35"/>
      <c r="BR1479" s="35"/>
      <c r="BS1479" s="34"/>
      <c r="BT1479" s="35"/>
      <c r="BU1479" s="35"/>
      <c r="BV1479" s="35"/>
      <c r="BW1479" s="35"/>
      <c r="BX1479" s="37"/>
      <c r="BY1479" s="40"/>
      <c r="CA1479" s="38"/>
      <c r="CB1479" s="38"/>
      <c r="CC1479" s="36"/>
      <c r="CD1479" s="36"/>
      <c r="CE1479" s="35"/>
      <c r="CF1479" s="36"/>
      <c r="CG1479" s="42"/>
      <c r="CH1479" s="35"/>
      <c r="CI1479" s="42"/>
      <c r="CJ1479" s="42"/>
      <c r="CK1479" s="43"/>
      <c r="CM1479" s="39"/>
      <c r="CN1479" s="35"/>
      <c r="CO1479" s="42"/>
    </row>
    <row r="1480" spans="1:93" ht="11.25" customHeight="1">
      <c r="A1480" s="33"/>
      <c r="B1480" s="34"/>
      <c r="F1480" s="34"/>
      <c r="H1480" s="34"/>
      <c r="I1480" s="34"/>
      <c r="J1480" s="35"/>
      <c r="K1480" s="35"/>
      <c r="L1480" s="34"/>
      <c r="M1480" s="34"/>
      <c r="N1480" s="35"/>
      <c r="O1480" s="35"/>
      <c r="P1480" s="35"/>
      <c r="Q1480" s="34"/>
      <c r="R1480" s="34"/>
      <c r="U1480" s="36"/>
      <c r="V1480" s="38"/>
      <c r="W1480" s="36"/>
      <c r="X1480" s="35"/>
      <c r="Y1480" s="34"/>
      <c r="Z1480" s="35"/>
      <c r="AA1480" s="34"/>
      <c r="AB1480" s="34"/>
      <c r="AC1480" s="34"/>
      <c r="AD1480" s="34"/>
      <c r="AE1480" s="39"/>
      <c r="AF1480" s="39"/>
      <c r="AG1480" s="39"/>
      <c r="AH1480" s="35"/>
      <c r="AI1480" s="35"/>
      <c r="AJ1480" s="35"/>
      <c r="AK1480" s="35"/>
      <c r="AL1480" s="35"/>
      <c r="AM1480" s="35"/>
      <c r="AN1480" s="38"/>
      <c r="AO1480" s="38"/>
      <c r="AP1480" s="38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40"/>
      <c r="BA1480" s="40"/>
      <c r="BB1480" s="40"/>
      <c r="BC1480" s="40"/>
      <c r="BD1480" s="40"/>
      <c r="BE1480" s="40"/>
      <c r="BF1480" s="36"/>
      <c r="BG1480" s="36"/>
      <c r="BH1480" s="36"/>
      <c r="BJ1480" s="41"/>
      <c r="BK1480" s="41"/>
      <c r="BL1480" s="35"/>
      <c r="BM1480" s="35"/>
      <c r="BN1480" s="35"/>
      <c r="BO1480" s="35"/>
      <c r="BP1480" s="35"/>
      <c r="BQ1480" s="35"/>
      <c r="BR1480" s="35"/>
      <c r="BS1480" s="34"/>
      <c r="BT1480" s="35"/>
      <c r="BU1480" s="35"/>
      <c r="BV1480" s="35"/>
      <c r="BW1480" s="35"/>
      <c r="BX1480" s="37"/>
      <c r="BY1480" s="40"/>
      <c r="CA1480" s="38"/>
      <c r="CB1480" s="38"/>
      <c r="CC1480" s="36"/>
      <c r="CD1480" s="36"/>
      <c r="CE1480" s="35"/>
      <c r="CF1480" s="36"/>
      <c r="CG1480" s="42"/>
      <c r="CH1480" s="35"/>
      <c r="CI1480" s="42"/>
      <c r="CJ1480" s="42"/>
      <c r="CK1480" s="43"/>
      <c r="CM1480" s="39"/>
      <c r="CN1480" s="35"/>
      <c r="CO1480" s="42"/>
    </row>
    <row r="1481" spans="1:93" ht="11.25" customHeight="1">
      <c r="A1481" s="33"/>
      <c r="B1481" s="34"/>
      <c r="F1481" s="34"/>
      <c r="H1481" s="34"/>
      <c r="I1481" s="34"/>
      <c r="J1481" s="35"/>
      <c r="K1481" s="35"/>
      <c r="L1481" s="34"/>
      <c r="M1481" s="34"/>
      <c r="N1481" s="35"/>
      <c r="O1481" s="35"/>
      <c r="P1481" s="35"/>
      <c r="Q1481" s="34"/>
      <c r="R1481" s="34"/>
      <c r="U1481" s="36"/>
      <c r="V1481" s="38"/>
      <c r="W1481" s="36"/>
      <c r="X1481" s="35"/>
      <c r="Y1481" s="34"/>
      <c r="Z1481" s="35"/>
      <c r="AA1481" s="34"/>
      <c r="AB1481" s="34"/>
      <c r="AC1481" s="34"/>
      <c r="AD1481" s="34"/>
      <c r="AE1481" s="39"/>
      <c r="AF1481" s="39"/>
      <c r="AG1481" s="39"/>
      <c r="AH1481" s="35"/>
      <c r="AI1481" s="35"/>
      <c r="AJ1481" s="35"/>
      <c r="AK1481" s="35"/>
      <c r="AL1481" s="35"/>
      <c r="AM1481" s="35"/>
      <c r="AN1481" s="38"/>
      <c r="AO1481" s="38"/>
      <c r="AP1481" s="38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40"/>
      <c r="BA1481" s="40"/>
      <c r="BB1481" s="40"/>
      <c r="BC1481" s="40"/>
      <c r="BD1481" s="40"/>
      <c r="BE1481" s="40"/>
      <c r="BF1481" s="36"/>
      <c r="BG1481" s="36"/>
      <c r="BH1481" s="36"/>
      <c r="BJ1481" s="41"/>
      <c r="BK1481" s="41"/>
      <c r="BL1481" s="35"/>
      <c r="BM1481" s="35"/>
      <c r="BN1481" s="35"/>
      <c r="BO1481" s="35"/>
      <c r="BP1481" s="35"/>
      <c r="BQ1481" s="35"/>
      <c r="BR1481" s="35"/>
      <c r="BS1481" s="34"/>
      <c r="BT1481" s="35"/>
      <c r="BU1481" s="35"/>
      <c r="BV1481" s="35"/>
      <c r="BW1481" s="35"/>
      <c r="BX1481" s="37"/>
      <c r="BY1481" s="40"/>
      <c r="CA1481" s="38"/>
      <c r="CB1481" s="38"/>
      <c r="CC1481" s="36"/>
      <c r="CD1481" s="36"/>
      <c r="CE1481" s="35"/>
      <c r="CF1481" s="36"/>
      <c r="CG1481" s="42"/>
      <c r="CH1481" s="35"/>
      <c r="CI1481" s="42"/>
      <c r="CJ1481" s="42"/>
      <c r="CK1481" s="43"/>
      <c r="CM1481" s="39"/>
      <c r="CN1481" s="35"/>
      <c r="CO1481" s="42"/>
    </row>
    <row r="1482" spans="1:93" ht="11.25" customHeight="1">
      <c r="A1482" s="33"/>
      <c r="B1482" s="34"/>
      <c r="F1482" s="34"/>
      <c r="H1482" s="34"/>
      <c r="I1482" s="34"/>
      <c r="J1482" s="35"/>
      <c r="K1482" s="35"/>
      <c r="L1482" s="34"/>
      <c r="M1482" s="34"/>
      <c r="N1482" s="35"/>
      <c r="O1482" s="35"/>
      <c r="P1482" s="35"/>
      <c r="Q1482" s="34"/>
      <c r="R1482" s="34"/>
      <c r="U1482" s="36"/>
      <c r="V1482" s="38"/>
      <c r="W1482" s="36"/>
      <c r="X1482" s="35"/>
      <c r="Y1482" s="34"/>
      <c r="Z1482" s="35"/>
      <c r="AA1482" s="34"/>
      <c r="AB1482" s="34"/>
      <c r="AC1482" s="34"/>
      <c r="AD1482" s="34"/>
      <c r="AE1482" s="39"/>
      <c r="AF1482" s="39"/>
      <c r="AG1482" s="39"/>
      <c r="AH1482" s="35"/>
      <c r="AI1482" s="35"/>
      <c r="AJ1482" s="35"/>
      <c r="AK1482" s="35"/>
      <c r="AL1482" s="35"/>
      <c r="AM1482" s="35"/>
      <c r="AN1482" s="38"/>
      <c r="AO1482" s="38"/>
      <c r="AP1482" s="38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40"/>
      <c r="BA1482" s="40"/>
      <c r="BB1482" s="40"/>
      <c r="BC1482" s="40"/>
      <c r="BD1482" s="40"/>
      <c r="BE1482" s="40"/>
      <c r="BF1482" s="36"/>
      <c r="BG1482" s="36"/>
      <c r="BH1482" s="36"/>
      <c r="BJ1482" s="41"/>
      <c r="BK1482" s="41"/>
      <c r="BL1482" s="35"/>
      <c r="BM1482" s="35"/>
      <c r="BN1482" s="35"/>
      <c r="BO1482" s="35"/>
      <c r="BP1482" s="35"/>
      <c r="BQ1482" s="35"/>
      <c r="BR1482" s="35"/>
      <c r="BS1482" s="34"/>
      <c r="BT1482" s="35"/>
      <c r="BU1482" s="35"/>
      <c r="BV1482" s="35"/>
      <c r="BW1482" s="35"/>
      <c r="BX1482" s="37"/>
      <c r="BY1482" s="40"/>
      <c r="CA1482" s="38"/>
      <c r="CB1482" s="38"/>
      <c r="CC1482" s="36"/>
      <c r="CD1482" s="36"/>
      <c r="CE1482" s="35"/>
      <c r="CF1482" s="36"/>
      <c r="CG1482" s="42"/>
      <c r="CH1482" s="35"/>
      <c r="CI1482" s="42"/>
      <c r="CJ1482" s="42"/>
      <c r="CK1482" s="43"/>
      <c r="CM1482" s="39"/>
      <c r="CN1482" s="35"/>
      <c r="CO1482" s="42"/>
    </row>
    <row r="1483" spans="1:93" ht="11.25" customHeight="1">
      <c r="A1483" s="33"/>
      <c r="B1483" s="34"/>
      <c r="F1483" s="34"/>
      <c r="H1483" s="34"/>
      <c r="I1483" s="34"/>
      <c r="J1483" s="35"/>
      <c r="K1483" s="35"/>
      <c r="L1483" s="34"/>
      <c r="M1483" s="34"/>
      <c r="N1483" s="35"/>
      <c r="O1483" s="35"/>
      <c r="P1483" s="35"/>
      <c r="Q1483" s="34"/>
      <c r="R1483" s="34"/>
      <c r="U1483" s="36"/>
      <c r="V1483" s="38"/>
      <c r="W1483" s="36"/>
      <c r="X1483" s="35"/>
      <c r="Y1483" s="34"/>
      <c r="Z1483" s="35"/>
      <c r="AA1483" s="34"/>
      <c r="AB1483" s="34"/>
      <c r="AC1483" s="34"/>
      <c r="AD1483" s="34"/>
      <c r="AE1483" s="39"/>
      <c r="AF1483" s="39"/>
      <c r="AG1483" s="39"/>
      <c r="AH1483" s="35"/>
      <c r="AI1483" s="35"/>
      <c r="AJ1483" s="35"/>
      <c r="AK1483" s="35"/>
      <c r="AL1483" s="35"/>
      <c r="AM1483" s="35"/>
      <c r="AN1483" s="38"/>
      <c r="AO1483" s="38"/>
      <c r="AP1483" s="38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40"/>
      <c r="BA1483" s="40"/>
      <c r="BB1483" s="40"/>
      <c r="BC1483" s="40"/>
      <c r="BD1483" s="40"/>
      <c r="BE1483" s="40"/>
      <c r="BF1483" s="36"/>
      <c r="BG1483" s="36"/>
      <c r="BH1483" s="36"/>
      <c r="BJ1483" s="41"/>
      <c r="BK1483" s="41"/>
      <c r="BL1483" s="35"/>
      <c r="BM1483" s="35"/>
      <c r="BN1483" s="35"/>
      <c r="BO1483" s="35"/>
      <c r="BP1483" s="35"/>
      <c r="BQ1483" s="35"/>
      <c r="BR1483" s="35"/>
      <c r="BS1483" s="34"/>
      <c r="BT1483" s="35"/>
      <c r="BU1483" s="35"/>
      <c r="BV1483" s="35"/>
      <c r="BW1483" s="35"/>
      <c r="BX1483" s="37"/>
      <c r="BY1483" s="40"/>
      <c r="CA1483" s="38"/>
      <c r="CB1483" s="38"/>
      <c r="CC1483" s="36"/>
      <c r="CD1483" s="36"/>
      <c r="CE1483" s="35"/>
      <c r="CF1483" s="36"/>
      <c r="CG1483" s="42"/>
      <c r="CH1483" s="35"/>
      <c r="CI1483" s="42"/>
      <c r="CJ1483" s="42"/>
      <c r="CK1483" s="43"/>
      <c r="CM1483" s="39"/>
      <c r="CN1483" s="35"/>
      <c r="CO1483" s="42"/>
    </row>
    <row r="1484" spans="1:93" ht="11.25" customHeight="1">
      <c r="A1484" s="33"/>
      <c r="B1484" s="34"/>
      <c r="F1484" s="34"/>
      <c r="H1484" s="34"/>
      <c r="I1484" s="34"/>
      <c r="J1484" s="35"/>
      <c r="K1484" s="35"/>
      <c r="L1484" s="34"/>
      <c r="M1484" s="34"/>
      <c r="N1484" s="35"/>
      <c r="O1484" s="35"/>
      <c r="P1484" s="35"/>
      <c r="Q1484" s="34"/>
      <c r="R1484" s="34"/>
      <c r="U1484" s="36"/>
      <c r="V1484" s="38"/>
      <c r="W1484" s="36"/>
      <c r="X1484" s="35"/>
      <c r="Y1484" s="34"/>
      <c r="Z1484" s="35"/>
      <c r="AA1484" s="34"/>
      <c r="AB1484" s="34"/>
      <c r="AC1484" s="34"/>
      <c r="AD1484" s="34"/>
      <c r="AE1484" s="39"/>
      <c r="AF1484" s="39"/>
      <c r="AG1484" s="39"/>
      <c r="AH1484" s="35"/>
      <c r="AI1484" s="35"/>
      <c r="AJ1484" s="35"/>
      <c r="AK1484" s="35"/>
      <c r="AL1484" s="35"/>
      <c r="AM1484" s="35"/>
      <c r="AN1484" s="38"/>
      <c r="AO1484" s="38"/>
      <c r="AP1484" s="38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40"/>
      <c r="BA1484" s="40"/>
      <c r="BB1484" s="40"/>
      <c r="BC1484" s="40"/>
      <c r="BD1484" s="40"/>
      <c r="BE1484" s="40"/>
      <c r="BF1484" s="36"/>
      <c r="BG1484" s="36"/>
      <c r="BH1484" s="36"/>
      <c r="BJ1484" s="41"/>
      <c r="BK1484" s="41"/>
      <c r="BL1484" s="35"/>
      <c r="BM1484" s="35"/>
      <c r="BN1484" s="35"/>
      <c r="BO1484" s="35"/>
      <c r="BP1484" s="35"/>
      <c r="BQ1484" s="35"/>
      <c r="BR1484" s="35"/>
      <c r="BS1484" s="34"/>
      <c r="BT1484" s="35"/>
      <c r="BU1484" s="35"/>
      <c r="BV1484" s="35"/>
      <c r="BW1484" s="35"/>
      <c r="BX1484" s="37"/>
      <c r="BY1484" s="40"/>
      <c r="CA1484" s="38"/>
      <c r="CB1484" s="38"/>
      <c r="CC1484" s="36"/>
      <c r="CD1484" s="36"/>
      <c r="CE1484" s="35"/>
      <c r="CF1484" s="36"/>
      <c r="CG1484" s="42"/>
      <c r="CH1484" s="35"/>
      <c r="CI1484" s="42"/>
      <c r="CJ1484" s="42"/>
      <c r="CK1484" s="43"/>
      <c r="CM1484" s="39"/>
      <c r="CN1484" s="35"/>
      <c r="CO1484" s="42"/>
    </row>
    <row r="1485" spans="1:93" ht="11.25" customHeight="1">
      <c r="A1485" s="33"/>
      <c r="B1485" s="34"/>
      <c r="F1485" s="34"/>
      <c r="H1485" s="34"/>
      <c r="I1485" s="34"/>
      <c r="J1485" s="35"/>
      <c r="K1485" s="35"/>
      <c r="L1485" s="34"/>
      <c r="M1485" s="34"/>
      <c r="N1485" s="35"/>
      <c r="O1485" s="35"/>
      <c r="P1485" s="35"/>
      <c r="Q1485" s="34"/>
      <c r="R1485" s="34"/>
      <c r="U1485" s="36"/>
      <c r="V1485" s="38"/>
      <c r="W1485" s="36"/>
      <c r="X1485" s="35"/>
      <c r="Y1485" s="34"/>
      <c r="Z1485" s="35"/>
      <c r="AA1485" s="34"/>
      <c r="AB1485" s="34"/>
      <c r="AC1485" s="34"/>
      <c r="AD1485" s="34"/>
      <c r="AE1485" s="39"/>
      <c r="AF1485" s="39"/>
      <c r="AG1485" s="39"/>
      <c r="AH1485" s="35"/>
      <c r="AI1485" s="35"/>
      <c r="AJ1485" s="35"/>
      <c r="AK1485" s="35"/>
      <c r="AL1485" s="35"/>
      <c r="AM1485" s="35"/>
      <c r="AN1485" s="38"/>
      <c r="AO1485" s="38"/>
      <c r="AP1485" s="38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40"/>
      <c r="BA1485" s="40"/>
      <c r="BB1485" s="40"/>
      <c r="BC1485" s="40"/>
      <c r="BD1485" s="40"/>
      <c r="BE1485" s="40"/>
      <c r="BF1485" s="36"/>
      <c r="BG1485" s="36"/>
      <c r="BH1485" s="36"/>
      <c r="BJ1485" s="41"/>
      <c r="BK1485" s="41"/>
      <c r="BL1485" s="35"/>
      <c r="BM1485" s="35"/>
      <c r="BN1485" s="35"/>
      <c r="BO1485" s="35"/>
      <c r="BP1485" s="35"/>
      <c r="BQ1485" s="35"/>
      <c r="BR1485" s="35"/>
      <c r="BS1485" s="34"/>
      <c r="BT1485" s="35"/>
      <c r="BU1485" s="35"/>
      <c r="BV1485" s="35"/>
      <c r="BW1485" s="35"/>
      <c r="BX1485" s="37"/>
      <c r="BY1485" s="40"/>
      <c r="CA1485" s="38"/>
      <c r="CB1485" s="38"/>
      <c r="CC1485" s="36"/>
      <c r="CD1485" s="36"/>
      <c r="CE1485" s="35"/>
      <c r="CF1485" s="36"/>
      <c r="CG1485" s="42"/>
      <c r="CH1485" s="35"/>
      <c r="CI1485" s="42"/>
      <c r="CJ1485" s="42"/>
      <c r="CK1485" s="43"/>
      <c r="CM1485" s="39"/>
      <c r="CN1485" s="35"/>
      <c r="CO1485" s="42"/>
    </row>
    <row r="1486" spans="1:93" ht="11.25" customHeight="1">
      <c r="A1486" s="33"/>
      <c r="B1486" s="34"/>
      <c r="F1486" s="34"/>
      <c r="H1486" s="34"/>
      <c r="I1486" s="34"/>
      <c r="J1486" s="35"/>
      <c r="K1486" s="35"/>
      <c r="L1486" s="34"/>
      <c r="M1486" s="34"/>
      <c r="N1486" s="35"/>
      <c r="O1486" s="35"/>
      <c r="P1486" s="35"/>
      <c r="Q1486" s="34"/>
      <c r="R1486" s="34"/>
      <c r="U1486" s="36"/>
      <c r="V1486" s="38"/>
      <c r="W1486" s="36"/>
      <c r="X1486" s="35"/>
      <c r="Y1486" s="34"/>
      <c r="Z1486" s="35"/>
      <c r="AA1486" s="34"/>
      <c r="AB1486" s="34"/>
      <c r="AC1486" s="34"/>
      <c r="AD1486" s="34"/>
      <c r="AE1486" s="39"/>
      <c r="AF1486" s="39"/>
      <c r="AG1486" s="39"/>
      <c r="AH1486" s="35"/>
      <c r="AI1486" s="35"/>
      <c r="AJ1486" s="35"/>
      <c r="AK1486" s="35"/>
      <c r="AL1486" s="35"/>
      <c r="AM1486" s="35"/>
      <c r="AN1486" s="38"/>
      <c r="AO1486" s="38"/>
      <c r="AP1486" s="38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40"/>
      <c r="BA1486" s="40"/>
      <c r="BB1486" s="40"/>
      <c r="BC1486" s="40"/>
      <c r="BD1486" s="40"/>
      <c r="BE1486" s="40"/>
      <c r="BF1486" s="36"/>
      <c r="BG1486" s="36"/>
      <c r="BH1486" s="36"/>
      <c r="BJ1486" s="41"/>
      <c r="BK1486" s="41"/>
      <c r="BL1486" s="35"/>
      <c r="BM1486" s="35"/>
      <c r="BN1486" s="35"/>
      <c r="BO1486" s="35"/>
      <c r="BP1486" s="35"/>
      <c r="BQ1486" s="35"/>
      <c r="BR1486" s="35"/>
      <c r="BS1486" s="34"/>
      <c r="BT1486" s="35"/>
      <c r="BU1486" s="35"/>
      <c r="BV1486" s="35"/>
      <c r="BW1486" s="35"/>
      <c r="BX1486" s="37"/>
      <c r="BY1486" s="40"/>
      <c r="CA1486" s="38"/>
      <c r="CB1486" s="38"/>
      <c r="CC1486" s="36"/>
      <c r="CD1486" s="36"/>
      <c r="CE1486" s="35"/>
      <c r="CF1486" s="36"/>
      <c r="CG1486" s="42"/>
      <c r="CH1486" s="35"/>
      <c r="CI1486" s="42"/>
      <c r="CJ1486" s="42"/>
      <c r="CK1486" s="43"/>
      <c r="CM1486" s="39"/>
      <c r="CN1486" s="35"/>
      <c r="CO1486" s="42"/>
    </row>
    <row r="1487" spans="1:93" ht="11.25" customHeight="1">
      <c r="A1487" s="33"/>
      <c r="B1487" s="34"/>
      <c r="F1487" s="34"/>
      <c r="H1487" s="34"/>
      <c r="I1487" s="34"/>
      <c r="J1487" s="35"/>
      <c r="K1487" s="35"/>
      <c r="L1487" s="34"/>
      <c r="M1487" s="34"/>
      <c r="N1487" s="35"/>
      <c r="O1487" s="35"/>
      <c r="P1487" s="35"/>
      <c r="Q1487" s="34"/>
      <c r="R1487" s="34"/>
      <c r="U1487" s="36"/>
      <c r="V1487" s="38"/>
      <c r="W1487" s="36"/>
      <c r="X1487" s="35"/>
      <c r="Y1487" s="34"/>
      <c r="Z1487" s="35"/>
      <c r="AA1487" s="34"/>
      <c r="AB1487" s="34"/>
      <c r="AC1487" s="34"/>
      <c r="AD1487" s="34"/>
      <c r="AE1487" s="39"/>
      <c r="AF1487" s="39"/>
      <c r="AG1487" s="39"/>
      <c r="AH1487" s="35"/>
      <c r="AI1487" s="35"/>
      <c r="AJ1487" s="35"/>
      <c r="AK1487" s="35"/>
      <c r="AL1487" s="35"/>
      <c r="AM1487" s="35"/>
      <c r="AN1487" s="38"/>
      <c r="AO1487" s="38"/>
      <c r="AP1487" s="38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40"/>
      <c r="BA1487" s="40"/>
      <c r="BB1487" s="40"/>
      <c r="BC1487" s="40"/>
      <c r="BD1487" s="40"/>
      <c r="BE1487" s="40"/>
      <c r="BF1487" s="36"/>
      <c r="BG1487" s="36"/>
      <c r="BH1487" s="36"/>
      <c r="BJ1487" s="41"/>
      <c r="BK1487" s="41"/>
      <c r="BL1487" s="35"/>
      <c r="BM1487" s="35"/>
      <c r="BN1487" s="35"/>
      <c r="BO1487" s="35"/>
      <c r="BP1487" s="35"/>
      <c r="BQ1487" s="35"/>
      <c r="BR1487" s="35"/>
      <c r="BS1487" s="34"/>
      <c r="BT1487" s="35"/>
      <c r="BU1487" s="35"/>
      <c r="BV1487" s="35"/>
      <c r="BW1487" s="35"/>
      <c r="BX1487" s="37"/>
      <c r="BY1487" s="40"/>
      <c r="CA1487" s="38"/>
      <c r="CB1487" s="38"/>
      <c r="CC1487" s="36"/>
      <c r="CD1487" s="36"/>
      <c r="CE1487" s="35"/>
      <c r="CF1487" s="36"/>
      <c r="CG1487" s="42"/>
      <c r="CH1487" s="35"/>
      <c r="CI1487" s="42"/>
      <c r="CJ1487" s="42"/>
      <c r="CK1487" s="43"/>
      <c r="CM1487" s="39"/>
      <c r="CN1487" s="35"/>
      <c r="CO1487" s="42"/>
    </row>
    <row r="1488" spans="1:93" ht="11.25" customHeight="1">
      <c r="A1488" s="33"/>
      <c r="B1488" s="34"/>
      <c r="F1488" s="34"/>
      <c r="H1488" s="34"/>
      <c r="I1488" s="34"/>
      <c r="J1488" s="35"/>
      <c r="K1488" s="35"/>
      <c r="L1488" s="34"/>
      <c r="M1488" s="34"/>
      <c r="N1488" s="35"/>
      <c r="O1488" s="35"/>
      <c r="P1488" s="35"/>
      <c r="Q1488" s="34"/>
      <c r="R1488" s="34"/>
      <c r="U1488" s="36"/>
      <c r="V1488" s="38"/>
      <c r="W1488" s="36"/>
      <c r="X1488" s="35"/>
      <c r="Y1488" s="34"/>
      <c r="Z1488" s="35"/>
      <c r="AA1488" s="34"/>
      <c r="AB1488" s="34"/>
      <c r="AC1488" s="34"/>
      <c r="AD1488" s="34"/>
      <c r="AE1488" s="39"/>
      <c r="AF1488" s="39"/>
      <c r="AG1488" s="39"/>
      <c r="AH1488" s="35"/>
      <c r="AI1488" s="35"/>
      <c r="AJ1488" s="35"/>
      <c r="AK1488" s="35"/>
      <c r="AL1488" s="35"/>
      <c r="AM1488" s="35"/>
      <c r="AN1488" s="38"/>
      <c r="AO1488" s="38"/>
      <c r="AP1488" s="38"/>
      <c r="AQ1488" s="36"/>
      <c r="AR1488" s="36"/>
      <c r="AS1488" s="36"/>
      <c r="AT1488" s="36"/>
      <c r="AU1488" s="36"/>
      <c r="AV1488" s="36"/>
      <c r="AW1488" s="36"/>
      <c r="AX1488" s="36"/>
      <c r="AY1488" s="36"/>
      <c r="AZ1488" s="40"/>
      <c r="BA1488" s="40"/>
      <c r="BB1488" s="40"/>
      <c r="BC1488" s="40"/>
      <c r="BD1488" s="40"/>
      <c r="BE1488" s="40"/>
      <c r="BF1488" s="36"/>
      <c r="BG1488" s="36"/>
      <c r="BH1488" s="36"/>
      <c r="BJ1488" s="41"/>
      <c r="BK1488" s="41"/>
      <c r="BL1488" s="35"/>
      <c r="BM1488" s="35"/>
      <c r="BN1488" s="35"/>
      <c r="BO1488" s="35"/>
      <c r="BP1488" s="35"/>
      <c r="BQ1488" s="35"/>
      <c r="BR1488" s="35"/>
      <c r="BS1488" s="34"/>
      <c r="BT1488" s="35"/>
      <c r="BU1488" s="35"/>
      <c r="BV1488" s="35"/>
      <c r="BW1488" s="35"/>
      <c r="BX1488" s="37"/>
      <c r="BY1488" s="40"/>
      <c r="CA1488" s="38"/>
      <c r="CB1488" s="38"/>
      <c r="CC1488" s="36"/>
      <c r="CD1488" s="36"/>
      <c r="CE1488" s="35"/>
      <c r="CF1488" s="36"/>
      <c r="CG1488" s="42"/>
      <c r="CH1488" s="35"/>
      <c r="CI1488" s="42"/>
      <c r="CJ1488" s="42"/>
      <c r="CK1488" s="43"/>
      <c r="CM1488" s="39"/>
      <c r="CN1488" s="35"/>
      <c r="CO1488" s="42"/>
    </row>
    <row r="1489" spans="1:93" ht="11.25" customHeight="1">
      <c r="A1489" s="33"/>
      <c r="B1489" s="34"/>
      <c r="F1489" s="34"/>
      <c r="H1489" s="34"/>
      <c r="I1489" s="34"/>
      <c r="J1489" s="35"/>
      <c r="K1489" s="35"/>
      <c r="L1489" s="34"/>
      <c r="M1489" s="34"/>
      <c r="N1489" s="35"/>
      <c r="O1489" s="35"/>
      <c r="P1489" s="35"/>
      <c r="Q1489" s="34"/>
      <c r="R1489" s="34"/>
      <c r="U1489" s="36"/>
      <c r="V1489" s="38"/>
      <c r="W1489" s="36"/>
      <c r="X1489" s="35"/>
      <c r="Y1489" s="34"/>
      <c r="Z1489" s="35"/>
      <c r="AA1489" s="34"/>
      <c r="AB1489" s="34"/>
      <c r="AC1489" s="34"/>
      <c r="AD1489" s="34"/>
      <c r="AE1489" s="39"/>
      <c r="AF1489" s="39"/>
      <c r="AG1489" s="39"/>
      <c r="AH1489" s="35"/>
      <c r="AI1489" s="35"/>
      <c r="AJ1489" s="35"/>
      <c r="AK1489" s="35"/>
      <c r="AL1489" s="35"/>
      <c r="AM1489" s="35"/>
      <c r="AN1489" s="38"/>
      <c r="AO1489" s="38"/>
      <c r="AP1489" s="38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40"/>
      <c r="BA1489" s="40"/>
      <c r="BB1489" s="40"/>
      <c r="BC1489" s="40"/>
      <c r="BD1489" s="40"/>
      <c r="BE1489" s="40"/>
      <c r="BF1489" s="36"/>
      <c r="BG1489" s="36"/>
      <c r="BH1489" s="36"/>
      <c r="BJ1489" s="41"/>
      <c r="BK1489" s="41"/>
      <c r="BL1489" s="35"/>
      <c r="BM1489" s="35"/>
      <c r="BN1489" s="35"/>
      <c r="BO1489" s="35"/>
      <c r="BP1489" s="35"/>
      <c r="BQ1489" s="35"/>
      <c r="BR1489" s="35"/>
      <c r="BS1489" s="34"/>
      <c r="BT1489" s="35"/>
      <c r="BU1489" s="35"/>
      <c r="BV1489" s="35"/>
      <c r="BW1489" s="35"/>
      <c r="BX1489" s="37"/>
      <c r="BY1489" s="40"/>
      <c r="CA1489" s="38"/>
      <c r="CB1489" s="38"/>
      <c r="CC1489" s="36"/>
      <c r="CD1489" s="36"/>
      <c r="CE1489" s="35"/>
      <c r="CF1489" s="36"/>
      <c r="CG1489" s="42"/>
      <c r="CH1489" s="35"/>
      <c r="CI1489" s="42"/>
      <c r="CJ1489" s="42"/>
      <c r="CK1489" s="43"/>
      <c r="CM1489" s="39"/>
      <c r="CN1489" s="35"/>
      <c r="CO1489" s="42"/>
    </row>
    <row r="1490" spans="1:93" ht="11.25" customHeight="1">
      <c r="A1490" s="33"/>
      <c r="B1490" s="34"/>
      <c r="F1490" s="34"/>
      <c r="H1490" s="34"/>
      <c r="I1490" s="34"/>
      <c r="J1490" s="35"/>
      <c r="K1490" s="35"/>
      <c r="L1490" s="34"/>
      <c r="M1490" s="34"/>
      <c r="N1490" s="35"/>
      <c r="O1490" s="35"/>
      <c r="P1490" s="35"/>
      <c r="Q1490" s="34"/>
      <c r="R1490" s="34"/>
      <c r="U1490" s="36"/>
      <c r="V1490" s="38"/>
      <c r="W1490" s="36"/>
      <c r="X1490" s="35"/>
      <c r="Y1490" s="34"/>
      <c r="Z1490" s="35"/>
      <c r="AA1490" s="34"/>
      <c r="AB1490" s="34"/>
      <c r="AC1490" s="34"/>
      <c r="AD1490" s="34"/>
      <c r="AE1490" s="39"/>
      <c r="AF1490" s="39"/>
      <c r="AG1490" s="39"/>
      <c r="AH1490" s="35"/>
      <c r="AI1490" s="35"/>
      <c r="AJ1490" s="35"/>
      <c r="AK1490" s="35"/>
      <c r="AL1490" s="35"/>
      <c r="AM1490" s="35"/>
      <c r="AN1490" s="38"/>
      <c r="AO1490" s="38"/>
      <c r="AP1490" s="38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40"/>
      <c r="BA1490" s="40"/>
      <c r="BB1490" s="40"/>
      <c r="BC1490" s="40"/>
      <c r="BD1490" s="40"/>
      <c r="BE1490" s="40"/>
      <c r="BF1490" s="36"/>
      <c r="BG1490" s="36"/>
      <c r="BH1490" s="36"/>
      <c r="BJ1490" s="41"/>
      <c r="BK1490" s="41"/>
      <c r="BL1490" s="35"/>
      <c r="BM1490" s="35"/>
      <c r="BN1490" s="35"/>
      <c r="BO1490" s="35"/>
      <c r="BP1490" s="35"/>
      <c r="BQ1490" s="35"/>
      <c r="BR1490" s="35"/>
      <c r="BS1490" s="34"/>
      <c r="BT1490" s="35"/>
      <c r="BU1490" s="35"/>
      <c r="BV1490" s="35"/>
      <c r="BW1490" s="35"/>
      <c r="BX1490" s="37"/>
      <c r="BY1490" s="40"/>
      <c r="CA1490" s="38"/>
      <c r="CB1490" s="38"/>
      <c r="CC1490" s="36"/>
      <c r="CD1490" s="36"/>
      <c r="CE1490" s="35"/>
      <c r="CF1490" s="36"/>
      <c r="CG1490" s="42"/>
      <c r="CH1490" s="35"/>
      <c r="CI1490" s="42"/>
      <c r="CJ1490" s="42"/>
      <c r="CK1490" s="43"/>
      <c r="CM1490" s="39"/>
      <c r="CN1490" s="35"/>
      <c r="CO1490" s="42"/>
    </row>
    <row r="1491" spans="1:93" ht="11.25" customHeight="1">
      <c r="A1491" s="33"/>
      <c r="B1491" s="34"/>
      <c r="F1491" s="34"/>
      <c r="H1491" s="34"/>
      <c r="I1491" s="34"/>
      <c r="J1491" s="35"/>
      <c r="K1491" s="35"/>
      <c r="L1491" s="34"/>
      <c r="M1491" s="34"/>
      <c r="N1491" s="35"/>
      <c r="O1491" s="35"/>
      <c r="P1491" s="35"/>
      <c r="Q1491" s="34"/>
      <c r="R1491" s="34"/>
      <c r="U1491" s="36"/>
      <c r="V1491" s="38"/>
      <c r="W1491" s="36"/>
      <c r="X1491" s="35"/>
      <c r="Y1491" s="34"/>
      <c r="Z1491" s="35"/>
      <c r="AA1491" s="34"/>
      <c r="AB1491" s="34"/>
      <c r="AC1491" s="34"/>
      <c r="AD1491" s="34"/>
      <c r="AE1491" s="39"/>
      <c r="AF1491" s="39"/>
      <c r="AG1491" s="39"/>
      <c r="AH1491" s="35"/>
      <c r="AI1491" s="35"/>
      <c r="AJ1491" s="35"/>
      <c r="AK1491" s="35"/>
      <c r="AL1491" s="35"/>
      <c r="AM1491" s="35"/>
      <c r="AN1491" s="38"/>
      <c r="AO1491" s="38"/>
      <c r="AP1491" s="38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40"/>
      <c r="BA1491" s="40"/>
      <c r="BB1491" s="40"/>
      <c r="BC1491" s="40"/>
      <c r="BD1491" s="40"/>
      <c r="BE1491" s="40"/>
      <c r="BF1491" s="36"/>
      <c r="BG1491" s="36"/>
      <c r="BH1491" s="36"/>
      <c r="BJ1491" s="41"/>
      <c r="BK1491" s="41"/>
      <c r="BL1491" s="35"/>
      <c r="BM1491" s="35"/>
      <c r="BN1491" s="35"/>
      <c r="BO1491" s="35"/>
      <c r="BP1491" s="35"/>
      <c r="BQ1491" s="35"/>
      <c r="BR1491" s="35"/>
      <c r="BS1491" s="34"/>
      <c r="BT1491" s="35"/>
      <c r="BU1491" s="35"/>
      <c r="BV1491" s="35"/>
      <c r="BW1491" s="35"/>
      <c r="BX1491" s="37"/>
      <c r="BY1491" s="40"/>
      <c r="CA1491" s="38"/>
      <c r="CB1491" s="38"/>
      <c r="CC1491" s="36"/>
      <c r="CD1491" s="36"/>
      <c r="CE1491" s="35"/>
      <c r="CF1491" s="36"/>
      <c r="CG1491" s="42"/>
      <c r="CH1491" s="35"/>
      <c r="CI1491" s="42"/>
      <c r="CJ1491" s="42"/>
      <c r="CK1491" s="43"/>
      <c r="CM1491" s="39"/>
      <c r="CN1491" s="35"/>
      <c r="CO1491" s="42"/>
    </row>
    <row r="1492" spans="1:93" ht="11.25" customHeight="1">
      <c r="A1492" s="33"/>
      <c r="B1492" s="34"/>
      <c r="F1492" s="34"/>
      <c r="H1492" s="34"/>
      <c r="I1492" s="34"/>
      <c r="J1492" s="35"/>
      <c r="K1492" s="35"/>
      <c r="L1492" s="34"/>
      <c r="M1492" s="34"/>
      <c r="N1492" s="35"/>
      <c r="O1492" s="35"/>
      <c r="P1492" s="35"/>
      <c r="Q1492" s="34"/>
      <c r="R1492" s="34"/>
      <c r="U1492" s="36"/>
      <c r="V1492" s="38"/>
      <c r="W1492" s="36"/>
      <c r="X1492" s="35"/>
      <c r="Y1492" s="34"/>
      <c r="Z1492" s="35"/>
      <c r="AA1492" s="34"/>
      <c r="AB1492" s="34"/>
      <c r="AC1492" s="34"/>
      <c r="AD1492" s="34"/>
      <c r="AE1492" s="39"/>
      <c r="AF1492" s="39"/>
      <c r="AG1492" s="39"/>
      <c r="AH1492" s="35"/>
      <c r="AI1492" s="35"/>
      <c r="AJ1492" s="35"/>
      <c r="AK1492" s="35"/>
      <c r="AL1492" s="35"/>
      <c r="AM1492" s="35"/>
      <c r="AN1492" s="38"/>
      <c r="AO1492" s="38"/>
      <c r="AP1492" s="38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40"/>
      <c r="BA1492" s="40"/>
      <c r="BB1492" s="40"/>
      <c r="BC1492" s="40"/>
      <c r="BD1492" s="40"/>
      <c r="BE1492" s="40"/>
      <c r="BF1492" s="36"/>
      <c r="BG1492" s="36"/>
      <c r="BH1492" s="36"/>
      <c r="BJ1492" s="41"/>
      <c r="BK1492" s="41"/>
      <c r="BL1492" s="35"/>
      <c r="BM1492" s="35"/>
      <c r="BN1492" s="35"/>
      <c r="BO1492" s="35"/>
      <c r="BP1492" s="35"/>
      <c r="BQ1492" s="35"/>
      <c r="BR1492" s="35"/>
      <c r="BS1492" s="34"/>
      <c r="BT1492" s="35"/>
      <c r="BU1492" s="35"/>
      <c r="BV1492" s="35"/>
      <c r="BW1492" s="35"/>
      <c r="BX1492" s="37"/>
      <c r="BY1492" s="40"/>
      <c r="CA1492" s="38"/>
      <c r="CB1492" s="38"/>
      <c r="CC1492" s="36"/>
      <c r="CD1492" s="36"/>
      <c r="CE1492" s="35"/>
      <c r="CF1492" s="36"/>
      <c r="CG1492" s="42"/>
      <c r="CH1492" s="35"/>
      <c r="CI1492" s="42"/>
      <c r="CJ1492" s="42"/>
      <c r="CK1492" s="43"/>
      <c r="CM1492" s="39"/>
      <c r="CN1492" s="35"/>
      <c r="CO1492" s="42"/>
    </row>
    <row r="1493" spans="1:93" ht="11.25" customHeight="1">
      <c r="A1493" s="33"/>
      <c r="B1493" s="34"/>
      <c r="F1493" s="34"/>
      <c r="H1493" s="34"/>
      <c r="I1493" s="34"/>
      <c r="J1493" s="35"/>
      <c r="K1493" s="35"/>
      <c r="L1493" s="34"/>
      <c r="M1493" s="34"/>
      <c r="N1493" s="35"/>
      <c r="O1493" s="35"/>
      <c r="P1493" s="35"/>
      <c r="Q1493" s="34"/>
      <c r="R1493" s="34"/>
      <c r="U1493" s="36"/>
      <c r="V1493" s="38"/>
      <c r="W1493" s="36"/>
      <c r="X1493" s="35"/>
      <c r="Y1493" s="34"/>
      <c r="Z1493" s="35"/>
      <c r="AA1493" s="34"/>
      <c r="AB1493" s="34"/>
      <c r="AC1493" s="34"/>
      <c r="AD1493" s="34"/>
      <c r="AE1493" s="39"/>
      <c r="AF1493" s="39"/>
      <c r="AG1493" s="39"/>
      <c r="AH1493" s="35"/>
      <c r="AI1493" s="35"/>
      <c r="AJ1493" s="35"/>
      <c r="AK1493" s="35"/>
      <c r="AL1493" s="35"/>
      <c r="AM1493" s="35"/>
      <c r="AN1493" s="38"/>
      <c r="AO1493" s="38"/>
      <c r="AP1493" s="38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40"/>
      <c r="BA1493" s="40"/>
      <c r="BB1493" s="40"/>
      <c r="BC1493" s="40"/>
      <c r="BD1493" s="40"/>
      <c r="BE1493" s="40"/>
      <c r="BF1493" s="36"/>
      <c r="BG1493" s="36"/>
      <c r="BH1493" s="36"/>
      <c r="BJ1493" s="41"/>
      <c r="BK1493" s="41"/>
      <c r="BL1493" s="35"/>
      <c r="BM1493" s="35"/>
      <c r="BN1493" s="35"/>
      <c r="BO1493" s="35"/>
      <c r="BP1493" s="35"/>
      <c r="BQ1493" s="35"/>
      <c r="BR1493" s="35"/>
      <c r="BS1493" s="34"/>
      <c r="BT1493" s="35"/>
      <c r="BU1493" s="35"/>
      <c r="BV1493" s="35"/>
      <c r="BW1493" s="35"/>
      <c r="BX1493" s="37"/>
      <c r="BY1493" s="40"/>
      <c r="CA1493" s="38"/>
      <c r="CB1493" s="38"/>
      <c r="CC1493" s="36"/>
      <c r="CD1493" s="36"/>
      <c r="CE1493" s="35"/>
      <c r="CF1493" s="36"/>
      <c r="CG1493" s="42"/>
      <c r="CH1493" s="35"/>
      <c r="CI1493" s="42"/>
      <c r="CJ1493" s="42"/>
      <c r="CK1493" s="43"/>
      <c r="CM1493" s="39"/>
      <c r="CN1493" s="35"/>
      <c r="CO1493" s="42"/>
    </row>
    <row r="1494" spans="1:93" ht="11.25" customHeight="1">
      <c r="A1494" s="33"/>
      <c r="B1494" s="34"/>
      <c r="F1494" s="34"/>
      <c r="H1494" s="34"/>
      <c r="I1494" s="34"/>
      <c r="J1494" s="35"/>
      <c r="K1494" s="35"/>
      <c r="L1494" s="34"/>
      <c r="M1494" s="34"/>
      <c r="N1494" s="35"/>
      <c r="O1494" s="35"/>
      <c r="P1494" s="35"/>
      <c r="Q1494" s="34"/>
      <c r="R1494" s="34"/>
      <c r="U1494" s="36"/>
      <c r="V1494" s="38"/>
      <c r="W1494" s="36"/>
      <c r="X1494" s="35"/>
      <c r="Y1494" s="34"/>
      <c r="Z1494" s="35"/>
      <c r="AA1494" s="34"/>
      <c r="AB1494" s="34"/>
      <c r="AC1494" s="34"/>
      <c r="AD1494" s="34"/>
      <c r="AE1494" s="39"/>
      <c r="AF1494" s="39"/>
      <c r="AG1494" s="39"/>
      <c r="AH1494" s="35"/>
      <c r="AI1494" s="35"/>
      <c r="AJ1494" s="35"/>
      <c r="AK1494" s="35"/>
      <c r="AL1494" s="35"/>
      <c r="AM1494" s="35"/>
      <c r="AN1494" s="38"/>
      <c r="AO1494" s="38"/>
      <c r="AP1494" s="38"/>
      <c r="AQ1494" s="36"/>
      <c r="AR1494" s="36"/>
      <c r="AS1494" s="36"/>
      <c r="AT1494" s="36"/>
      <c r="AU1494" s="36"/>
      <c r="AV1494" s="36"/>
      <c r="AW1494" s="36"/>
      <c r="AX1494" s="36"/>
      <c r="AY1494" s="36"/>
      <c r="AZ1494" s="40"/>
      <c r="BA1494" s="40"/>
      <c r="BB1494" s="40"/>
      <c r="BC1494" s="40"/>
      <c r="BD1494" s="40"/>
      <c r="BE1494" s="40"/>
      <c r="BF1494" s="36"/>
      <c r="BG1494" s="36"/>
      <c r="BH1494" s="36"/>
      <c r="BJ1494" s="41"/>
      <c r="BK1494" s="41"/>
      <c r="BL1494" s="35"/>
      <c r="BM1494" s="35"/>
      <c r="BN1494" s="35"/>
      <c r="BO1494" s="35"/>
      <c r="BP1494" s="35"/>
      <c r="BQ1494" s="35"/>
      <c r="BR1494" s="35"/>
      <c r="BS1494" s="34"/>
      <c r="BT1494" s="35"/>
      <c r="BU1494" s="35"/>
      <c r="BV1494" s="35"/>
      <c r="BW1494" s="35"/>
      <c r="BX1494" s="37"/>
      <c r="BY1494" s="40"/>
      <c r="CA1494" s="38"/>
      <c r="CB1494" s="38"/>
      <c r="CC1494" s="36"/>
      <c r="CD1494" s="36"/>
      <c r="CE1494" s="35"/>
      <c r="CF1494" s="36"/>
      <c r="CG1494" s="42"/>
      <c r="CH1494" s="35"/>
      <c r="CI1494" s="42"/>
      <c r="CJ1494" s="42"/>
      <c r="CK1494" s="43"/>
      <c r="CM1494" s="39"/>
      <c r="CN1494" s="35"/>
      <c r="CO1494" s="42"/>
    </row>
    <row r="1495" spans="1:93" ht="11.25" customHeight="1">
      <c r="A1495" s="33"/>
      <c r="B1495" s="34"/>
      <c r="F1495" s="34"/>
      <c r="H1495" s="34"/>
      <c r="I1495" s="34"/>
      <c r="J1495" s="35"/>
      <c r="K1495" s="35"/>
      <c r="L1495" s="34"/>
      <c r="M1495" s="34"/>
      <c r="N1495" s="35"/>
      <c r="O1495" s="35"/>
      <c r="P1495" s="35"/>
      <c r="Q1495" s="34"/>
      <c r="R1495" s="34"/>
      <c r="U1495" s="36"/>
      <c r="V1495" s="38"/>
      <c r="W1495" s="36"/>
      <c r="X1495" s="35"/>
      <c r="Y1495" s="34"/>
      <c r="Z1495" s="35"/>
      <c r="AA1495" s="34"/>
      <c r="AB1495" s="34"/>
      <c r="AC1495" s="34"/>
      <c r="AD1495" s="34"/>
      <c r="AE1495" s="39"/>
      <c r="AF1495" s="39"/>
      <c r="AG1495" s="39"/>
      <c r="AH1495" s="35"/>
      <c r="AI1495" s="35"/>
      <c r="AJ1495" s="35"/>
      <c r="AK1495" s="35"/>
      <c r="AL1495" s="35"/>
      <c r="AM1495" s="35"/>
      <c r="AN1495" s="38"/>
      <c r="AO1495" s="38"/>
      <c r="AP1495" s="38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40"/>
      <c r="BA1495" s="40"/>
      <c r="BB1495" s="40"/>
      <c r="BC1495" s="40"/>
      <c r="BD1495" s="40"/>
      <c r="BE1495" s="40"/>
      <c r="BF1495" s="36"/>
      <c r="BG1495" s="36"/>
      <c r="BH1495" s="36"/>
      <c r="BJ1495" s="41"/>
      <c r="BK1495" s="41"/>
      <c r="BL1495" s="35"/>
      <c r="BM1495" s="35"/>
      <c r="BN1495" s="35"/>
      <c r="BO1495" s="35"/>
      <c r="BP1495" s="35"/>
      <c r="BQ1495" s="35"/>
      <c r="BR1495" s="35"/>
      <c r="BS1495" s="34"/>
      <c r="BT1495" s="35"/>
      <c r="BU1495" s="35"/>
      <c r="BV1495" s="35"/>
      <c r="BW1495" s="35"/>
      <c r="BX1495" s="37"/>
      <c r="BY1495" s="40"/>
      <c r="CA1495" s="38"/>
      <c r="CB1495" s="38"/>
      <c r="CC1495" s="36"/>
      <c r="CD1495" s="36"/>
      <c r="CE1495" s="35"/>
      <c r="CF1495" s="36"/>
      <c r="CG1495" s="42"/>
      <c r="CH1495" s="35"/>
      <c r="CI1495" s="42"/>
      <c r="CJ1495" s="42"/>
      <c r="CK1495" s="43"/>
      <c r="CM1495" s="39"/>
      <c r="CN1495" s="35"/>
      <c r="CO1495" s="42"/>
    </row>
    <row r="1496" spans="1:93" ht="11.25" customHeight="1">
      <c r="A1496" s="33"/>
      <c r="B1496" s="34"/>
      <c r="F1496" s="34"/>
      <c r="H1496" s="34"/>
      <c r="I1496" s="34"/>
      <c r="J1496" s="35"/>
      <c r="K1496" s="35"/>
      <c r="L1496" s="34"/>
      <c r="M1496" s="34"/>
      <c r="N1496" s="35"/>
      <c r="O1496" s="35"/>
      <c r="P1496" s="35"/>
      <c r="Q1496" s="34"/>
      <c r="R1496" s="34"/>
      <c r="U1496" s="36"/>
      <c r="V1496" s="38"/>
      <c r="W1496" s="36"/>
      <c r="X1496" s="35"/>
      <c r="Y1496" s="34"/>
      <c r="Z1496" s="35"/>
      <c r="AA1496" s="34"/>
      <c r="AB1496" s="34"/>
      <c r="AC1496" s="34"/>
      <c r="AD1496" s="34"/>
      <c r="AE1496" s="39"/>
      <c r="AF1496" s="39"/>
      <c r="AG1496" s="39"/>
      <c r="AH1496" s="35"/>
      <c r="AI1496" s="35"/>
      <c r="AJ1496" s="35"/>
      <c r="AK1496" s="35"/>
      <c r="AL1496" s="35"/>
      <c r="AM1496" s="35"/>
      <c r="AN1496" s="38"/>
      <c r="AO1496" s="38"/>
      <c r="AP1496" s="38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40"/>
      <c r="BA1496" s="40"/>
      <c r="BB1496" s="40"/>
      <c r="BC1496" s="40"/>
      <c r="BD1496" s="40"/>
      <c r="BE1496" s="40"/>
      <c r="BF1496" s="36"/>
      <c r="BG1496" s="36"/>
      <c r="BH1496" s="36"/>
      <c r="BJ1496" s="41"/>
      <c r="BK1496" s="41"/>
      <c r="BL1496" s="35"/>
      <c r="BM1496" s="35"/>
      <c r="BN1496" s="35"/>
      <c r="BO1496" s="35"/>
      <c r="BP1496" s="35"/>
      <c r="BQ1496" s="35"/>
      <c r="BR1496" s="35"/>
      <c r="BS1496" s="34"/>
      <c r="BT1496" s="35"/>
      <c r="BU1496" s="35"/>
      <c r="BV1496" s="35"/>
      <c r="BW1496" s="35"/>
      <c r="BX1496" s="37"/>
      <c r="BY1496" s="40"/>
      <c r="CA1496" s="38"/>
      <c r="CB1496" s="38"/>
      <c r="CC1496" s="36"/>
      <c r="CD1496" s="36"/>
      <c r="CE1496" s="35"/>
      <c r="CF1496" s="36"/>
      <c r="CG1496" s="42"/>
      <c r="CH1496" s="35"/>
      <c r="CI1496" s="42"/>
      <c r="CJ1496" s="42"/>
      <c r="CK1496" s="43"/>
      <c r="CM1496" s="39"/>
      <c r="CN1496" s="35"/>
      <c r="CO1496" s="42"/>
    </row>
    <row r="1497" spans="1:93" ht="11.25" customHeight="1">
      <c r="A1497" s="33"/>
      <c r="B1497" s="34"/>
      <c r="F1497" s="34"/>
      <c r="H1497" s="34"/>
      <c r="I1497" s="34"/>
      <c r="J1497" s="35"/>
      <c r="K1497" s="35"/>
      <c r="L1497" s="34"/>
      <c r="M1497" s="34"/>
      <c r="N1497" s="35"/>
      <c r="O1497" s="35"/>
      <c r="P1497" s="35"/>
      <c r="Q1497" s="34"/>
      <c r="R1497" s="34"/>
      <c r="U1497" s="36"/>
      <c r="V1497" s="38"/>
      <c r="W1497" s="36"/>
      <c r="X1497" s="35"/>
      <c r="Y1497" s="34"/>
      <c r="Z1497" s="35"/>
      <c r="AA1497" s="34"/>
      <c r="AB1497" s="34"/>
      <c r="AC1497" s="34"/>
      <c r="AD1497" s="34"/>
      <c r="AE1497" s="39"/>
      <c r="AF1497" s="39"/>
      <c r="AG1497" s="39"/>
      <c r="AH1497" s="35"/>
      <c r="AI1497" s="35"/>
      <c r="AJ1497" s="35"/>
      <c r="AK1497" s="35"/>
      <c r="AL1497" s="35"/>
      <c r="AM1497" s="35"/>
      <c r="AN1497" s="38"/>
      <c r="AO1497" s="38"/>
      <c r="AP1497" s="38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40"/>
      <c r="BA1497" s="40"/>
      <c r="BB1497" s="40"/>
      <c r="BC1497" s="40"/>
      <c r="BD1497" s="40"/>
      <c r="BE1497" s="40"/>
      <c r="BF1497" s="36"/>
      <c r="BG1497" s="36"/>
      <c r="BH1497" s="36"/>
      <c r="BJ1497" s="41"/>
      <c r="BK1497" s="41"/>
      <c r="BL1497" s="35"/>
      <c r="BM1497" s="35"/>
      <c r="BN1497" s="35"/>
      <c r="BO1497" s="35"/>
      <c r="BP1497" s="35"/>
      <c r="BQ1497" s="35"/>
      <c r="BR1497" s="35"/>
      <c r="BS1497" s="34"/>
      <c r="BT1497" s="35"/>
      <c r="BU1497" s="35"/>
      <c r="BV1497" s="35"/>
      <c r="BW1497" s="35"/>
      <c r="BX1497" s="37"/>
      <c r="BY1497" s="40"/>
      <c r="CA1497" s="38"/>
      <c r="CB1497" s="38"/>
      <c r="CC1497" s="36"/>
      <c r="CD1497" s="36"/>
      <c r="CE1497" s="35"/>
      <c r="CF1497" s="36"/>
      <c r="CG1497" s="42"/>
      <c r="CH1497" s="35"/>
      <c r="CI1497" s="42"/>
      <c r="CJ1497" s="42"/>
      <c r="CK1497" s="43"/>
      <c r="CM1497" s="39"/>
      <c r="CN1497" s="35"/>
      <c r="CO1497" s="42"/>
    </row>
    <row r="1498" spans="1:93" ht="11.25" customHeight="1">
      <c r="A1498" s="33"/>
      <c r="B1498" s="34"/>
      <c r="F1498" s="34"/>
      <c r="H1498" s="34"/>
      <c r="I1498" s="34"/>
      <c r="J1498" s="35"/>
      <c r="K1498" s="35"/>
      <c r="L1498" s="34"/>
      <c r="M1498" s="34"/>
      <c r="N1498" s="35"/>
      <c r="O1498" s="35"/>
      <c r="P1498" s="35"/>
      <c r="Q1498" s="34"/>
      <c r="R1498" s="34"/>
      <c r="U1498" s="36"/>
      <c r="V1498" s="38"/>
      <c r="W1498" s="36"/>
      <c r="X1498" s="35"/>
      <c r="Y1498" s="34"/>
      <c r="Z1498" s="35"/>
      <c r="AA1498" s="34"/>
      <c r="AB1498" s="34"/>
      <c r="AC1498" s="34"/>
      <c r="AD1498" s="34"/>
      <c r="AE1498" s="39"/>
      <c r="AF1498" s="39"/>
      <c r="AG1498" s="39"/>
      <c r="AH1498" s="35"/>
      <c r="AI1498" s="35"/>
      <c r="AJ1498" s="35"/>
      <c r="AK1498" s="35"/>
      <c r="AL1498" s="35"/>
      <c r="AM1498" s="35"/>
      <c r="AN1498" s="38"/>
      <c r="AO1498" s="38"/>
      <c r="AP1498" s="38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40"/>
      <c r="BA1498" s="40"/>
      <c r="BB1498" s="40"/>
      <c r="BC1498" s="40"/>
      <c r="BD1498" s="40"/>
      <c r="BE1498" s="40"/>
      <c r="BF1498" s="36"/>
      <c r="BG1498" s="36"/>
      <c r="BH1498" s="36"/>
      <c r="BJ1498" s="41"/>
      <c r="BK1498" s="41"/>
      <c r="BL1498" s="35"/>
      <c r="BM1498" s="35"/>
      <c r="BN1498" s="35"/>
      <c r="BO1498" s="35"/>
      <c r="BP1498" s="35"/>
      <c r="BQ1498" s="35"/>
      <c r="BR1498" s="35"/>
      <c r="BS1498" s="34"/>
      <c r="BT1498" s="35"/>
      <c r="BU1498" s="35"/>
      <c r="BV1498" s="35"/>
      <c r="BW1498" s="35"/>
      <c r="BX1498" s="37"/>
      <c r="BY1498" s="40"/>
      <c r="CA1498" s="38"/>
      <c r="CB1498" s="38"/>
      <c r="CC1498" s="36"/>
      <c r="CD1498" s="36"/>
      <c r="CE1498" s="35"/>
      <c r="CF1498" s="36"/>
      <c r="CG1498" s="42"/>
      <c r="CH1498" s="35"/>
      <c r="CI1498" s="42"/>
      <c r="CJ1498" s="42"/>
      <c r="CK1498" s="43"/>
      <c r="CM1498" s="39"/>
      <c r="CN1498" s="35"/>
      <c r="CO1498" s="42"/>
    </row>
    <row r="1499" spans="1:93" ht="11.25" customHeight="1">
      <c r="A1499" s="33"/>
      <c r="B1499" s="34"/>
      <c r="F1499" s="34"/>
      <c r="H1499" s="34"/>
      <c r="I1499" s="34"/>
      <c r="J1499" s="35"/>
      <c r="K1499" s="35"/>
      <c r="L1499" s="34"/>
      <c r="M1499" s="34"/>
      <c r="N1499" s="35"/>
      <c r="O1499" s="35"/>
      <c r="P1499" s="35"/>
      <c r="Q1499" s="34"/>
      <c r="R1499" s="34"/>
      <c r="U1499" s="36"/>
      <c r="V1499" s="38"/>
      <c r="W1499" s="36"/>
      <c r="X1499" s="35"/>
      <c r="Y1499" s="34"/>
      <c r="Z1499" s="35"/>
      <c r="AA1499" s="34"/>
      <c r="AB1499" s="34"/>
      <c r="AC1499" s="34"/>
      <c r="AD1499" s="34"/>
      <c r="AE1499" s="39"/>
      <c r="AF1499" s="39"/>
      <c r="AG1499" s="39"/>
      <c r="AH1499" s="35"/>
      <c r="AI1499" s="35"/>
      <c r="AJ1499" s="35"/>
      <c r="AK1499" s="35"/>
      <c r="AL1499" s="35"/>
      <c r="AM1499" s="35"/>
      <c r="AN1499" s="38"/>
      <c r="AO1499" s="38"/>
      <c r="AP1499" s="38"/>
      <c r="AQ1499" s="36"/>
      <c r="AR1499" s="36"/>
      <c r="AS1499" s="36"/>
      <c r="AT1499" s="36"/>
      <c r="AU1499" s="36"/>
      <c r="AV1499" s="36"/>
      <c r="AW1499" s="36"/>
      <c r="AX1499" s="36"/>
      <c r="AY1499" s="36"/>
      <c r="AZ1499" s="40"/>
      <c r="BA1499" s="40"/>
      <c r="BB1499" s="40"/>
      <c r="BC1499" s="40"/>
      <c r="BD1499" s="40"/>
      <c r="BE1499" s="40"/>
      <c r="BF1499" s="36"/>
      <c r="BG1499" s="36"/>
      <c r="BH1499" s="36"/>
      <c r="BJ1499" s="41"/>
      <c r="BK1499" s="41"/>
      <c r="BL1499" s="35"/>
      <c r="BM1499" s="35"/>
      <c r="BN1499" s="35"/>
      <c r="BO1499" s="35"/>
      <c r="BP1499" s="35"/>
      <c r="BQ1499" s="35"/>
      <c r="BR1499" s="35"/>
      <c r="BS1499" s="34"/>
      <c r="BT1499" s="35"/>
      <c r="BU1499" s="35"/>
      <c r="BV1499" s="35"/>
      <c r="BW1499" s="35"/>
      <c r="BX1499" s="37"/>
      <c r="BY1499" s="40"/>
      <c r="CA1499" s="38"/>
      <c r="CB1499" s="38"/>
      <c r="CC1499" s="36"/>
      <c r="CD1499" s="36"/>
      <c r="CE1499" s="35"/>
      <c r="CF1499" s="36"/>
      <c r="CG1499" s="42"/>
      <c r="CH1499" s="35"/>
      <c r="CI1499" s="42"/>
      <c r="CJ1499" s="42"/>
      <c r="CK1499" s="43"/>
      <c r="CM1499" s="39"/>
      <c r="CN1499" s="35"/>
      <c r="CO1499" s="42"/>
    </row>
    <row r="1500" spans="1:93" ht="11.25" customHeight="1">
      <c r="A1500" s="33"/>
      <c r="B1500" s="34"/>
      <c r="F1500" s="34"/>
      <c r="H1500" s="34"/>
      <c r="I1500" s="34"/>
      <c r="J1500" s="35"/>
      <c r="K1500" s="35"/>
      <c r="L1500" s="34"/>
      <c r="M1500" s="34"/>
      <c r="N1500" s="35"/>
      <c r="O1500" s="35"/>
      <c r="P1500" s="35"/>
      <c r="Q1500" s="34"/>
      <c r="R1500" s="34"/>
      <c r="U1500" s="36"/>
      <c r="V1500" s="38"/>
      <c r="W1500" s="36"/>
      <c r="X1500" s="35"/>
      <c r="Y1500" s="34"/>
      <c r="Z1500" s="35"/>
      <c r="AA1500" s="34"/>
      <c r="AB1500" s="34"/>
      <c r="AC1500" s="34"/>
      <c r="AD1500" s="34"/>
      <c r="AE1500" s="39"/>
      <c r="AF1500" s="39"/>
      <c r="AG1500" s="39"/>
      <c r="AH1500" s="35"/>
      <c r="AI1500" s="35"/>
      <c r="AJ1500" s="35"/>
      <c r="AK1500" s="35"/>
      <c r="AL1500" s="35"/>
      <c r="AM1500" s="35"/>
      <c r="AN1500" s="38"/>
      <c r="AO1500" s="38"/>
      <c r="AP1500" s="38"/>
      <c r="AQ1500" s="36"/>
      <c r="AR1500" s="36"/>
      <c r="AS1500" s="36"/>
      <c r="AT1500" s="36"/>
      <c r="AU1500" s="36"/>
      <c r="AV1500" s="36"/>
      <c r="AW1500" s="36"/>
      <c r="AX1500" s="36"/>
      <c r="AY1500" s="36"/>
      <c r="AZ1500" s="40"/>
      <c r="BA1500" s="40"/>
      <c r="BB1500" s="40"/>
      <c r="BC1500" s="40"/>
      <c r="BD1500" s="40"/>
      <c r="BE1500" s="40"/>
      <c r="BF1500" s="36"/>
      <c r="BG1500" s="36"/>
      <c r="BH1500" s="36"/>
      <c r="BJ1500" s="41"/>
      <c r="BK1500" s="41"/>
      <c r="BL1500" s="35"/>
      <c r="BM1500" s="35"/>
      <c r="BN1500" s="35"/>
      <c r="BO1500" s="35"/>
      <c r="BP1500" s="35"/>
      <c r="BQ1500" s="35"/>
      <c r="BR1500" s="35"/>
      <c r="BS1500" s="34"/>
      <c r="BT1500" s="35"/>
      <c r="BU1500" s="35"/>
      <c r="BV1500" s="35"/>
      <c r="BW1500" s="35"/>
      <c r="BX1500" s="37"/>
      <c r="BY1500" s="40"/>
      <c r="CA1500" s="38"/>
      <c r="CB1500" s="38"/>
      <c r="CC1500" s="36"/>
      <c r="CD1500" s="36"/>
      <c r="CE1500" s="35"/>
      <c r="CF1500" s="36"/>
      <c r="CG1500" s="42"/>
      <c r="CH1500" s="35"/>
      <c r="CI1500" s="42"/>
      <c r="CJ1500" s="42"/>
      <c r="CK1500" s="43"/>
      <c r="CM1500" s="39"/>
      <c r="CN1500" s="35"/>
      <c r="CO1500" s="42"/>
    </row>
    <row r="1501" spans="1:93" ht="11.25" customHeight="1">
      <c r="A1501" s="33"/>
      <c r="B1501" s="34"/>
      <c r="F1501" s="34"/>
      <c r="H1501" s="34"/>
      <c r="I1501" s="34"/>
      <c r="J1501" s="35"/>
      <c r="K1501" s="35"/>
      <c r="L1501" s="34"/>
      <c r="M1501" s="34"/>
      <c r="N1501" s="35"/>
      <c r="O1501" s="35"/>
      <c r="P1501" s="35"/>
      <c r="Q1501" s="34"/>
      <c r="R1501" s="34"/>
      <c r="U1501" s="36"/>
      <c r="V1501" s="38"/>
      <c r="W1501" s="36"/>
      <c r="X1501" s="35"/>
      <c r="Y1501" s="34"/>
      <c r="Z1501" s="35"/>
      <c r="AA1501" s="34"/>
      <c r="AB1501" s="34"/>
      <c r="AC1501" s="34"/>
      <c r="AD1501" s="34"/>
      <c r="AE1501" s="39"/>
      <c r="AF1501" s="39"/>
      <c r="AG1501" s="39"/>
      <c r="AH1501" s="35"/>
      <c r="AI1501" s="35"/>
      <c r="AJ1501" s="35"/>
      <c r="AK1501" s="35"/>
      <c r="AL1501" s="35"/>
      <c r="AM1501" s="35"/>
      <c r="AN1501" s="38"/>
      <c r="AO1501" s="38"/>
      <c r="AP1501" s="38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40"/>
      <c r="BA1501" s="40"/>
      <c r="BB1501" s="40"/>
      <c r="BC1501" s="40"/>
      <c r="BD1501" s="40"/>
      <c r="BE1501" s="40"/>
      <c r="BF1501" s="36"/>
      <c r="BG1501" s="36"/>
      <c r="BH1501" s="36"/>
      <c r="BJ1501" s="41"/>
      <c r="BK1501" s="41"/>
      <c r="BL1501" s="35"/>
      <c r="BM1501" s="35"/>
      <c r="BN1501" s="35"/>
      <c r="BO1501" s="35"/>
      <c r="BP1501" s="35"/>
      <c r="BQ1501" s="35"/>
      <c r="BR1501" s="35"/>
      <c r="BS1501" s="34"/>
      <c r="BT1501" s="35"/>
      <c r="BU1501" s="35"/>
      <c r="BV1501" s="35"/>
      <c r="BW1501" s="35"/>
      <c r="BX1501" s="37"/>
      <c r="BY1501" s="40"/>
      <c r="CA1501" s="38"/>
      <c r="CB1501" s="38"/>
      <c r="CC1501" s="36"/>
      <c r="CD1501" s="36"/>
      <c r="CE1501" s="35"/>
      <c r="CF1501" s="36"/>
      <c r="CG1501" s="42"/>
      <c r="CH1501" s="35"/>
      <c r="CI1501" s="42"/>
      <c r="CJ1501" s="42"/>
      <c r="CK1501" s="43"/>
      <c r="CM1501" s="39"/>
      <c r="CN1501" s="35"/>
      <c r="CO1501" s="42"/>
    </row>
    <row r="1502" spans="1:93" ht="11.25" customHeight="1">
      <c r="A1502" s="33"/>
      <c r="B1502" s="34"/>
      <c r="F1502" s="34"/>
      <c r="H1502" s="34"/>
      <c r="I1502" s="34"/>
      <c r="J1502" s="35"/>
      <c r="K1502" s="35"/>
      <c r="L1502" s="34"/>
      <c r="M1502" s="34"/>
      <c r="N1502" s="35"/>
      <c r="O1502" s="35"/>
      <c r="P1502" s="35"/>
      <c r="Q1502" s="34"/>
      <c r="R1502" s="34"/>
      <c r="U1502" s="36"/>
      <c r="V1502" s="38"/>
      <c r="W1502" s="36"/>
      <c r="X1502" s="35"/>
      <c r="Y1502" s="34"/>
      <c r="Z1502" s="35"/>
      <c r="AA1502" s="34"/>
      <c r="AB1502" s="34"/>
      <c r="AC1502" s="34"/>
      <c r="AD1502" s="34"/>
      <c r="AE1502" s="39"/>
      <c r="AF1502" s="39"/>
      <c r="AG1502" s="39"/>
      <c r="AH1502" s="35"/>
      <c r="AI1502" s="35"/>
      <c r="AJ1502" s="35"/>
      <c r="AK1502" s="35"/>
      <c r="AL1502" s="35"/>
      <c r="AM1502" s="35"/>
      <c r="AN1502" s="38"/>
      <c r="AO1502" s="38"/>
      <c r="AP1502" s="38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40"/>
      <c r="BA1502" s="40"/>
      <c r="BB1502" s="40"/>
      <c r="BC1502" s="40"/>
      <c r="BD1502" s="40"/>
      <c r="BE1502" s="40"/>
      <c r="BF1502" s="36"/>
      <c r="BG1502" s="36"/>
      <c r="BH1502" s="36"/>
      <c r="BJ1502" s="41"/>
      <c r="BK1502" s="41"/>
      <c r="BL1502" s="35"/>
      <c r="BM1502" s="35"/>
      <c r="BN1502" s="35"/>
      <c r="BO1502" s="35"/>
      <c r="BP1502" s="35"/>
      <c r="BQ1502" s="35"/>
      <c r="BR1502" s="35"/>
      <c r="BS1502" s="34"/>
      <c r="BT1502" s="35"/>
      <c r="BU1502" s="35"/>
      <c r="BV1502" s="35"/>
      <c r="BW1502" s="35"/>
      <c r="BX1502" s="37"/>
      <c r="BY1502" s="40"/>
      <c r="CA1502" s="38"/>
      <c r="CB1502" s="38"/>
      <c r="CC1502" s="36"/>
      <c r="CD1502" s="36"/>
      <c r="CE1502" s="35"/>
      <c r="CF1502" s="36"/>
      <c r="CG1502" s="42"/>
      <c r="CH1502" s="35"/>
      <c r="CI1502" s="42"/>
      <c r="CJ1502" s="42"/>
      <c r="CK1502" s="43"/>
      <c r="CM1502" s="39"/>
      <c r="CN1502" s="35"/>
      <c r="CO1502" s="42"/>
    </row>
    <row r="1503" spans="1:93" ht="11.25" customHeight="1">
      <c r="A1503" s="33"/>
      <c r="B1503" s="34"/>
      <c r="F1503" s="34"/>
      <c r="H1503" s="34"/>
      <c r="I1503" s="34"/>
      <c r="J1503" s="35"/>
      <c r="K1503" s="35"/>
      <c r="L1503" s="34"/>
      <c r="M1503" s="34"/>
      <c r="N1503" s="35"/>
      <c r="O1503" s="35"/>
      <c r="P1503" s="35"/>
      <c r="Q1503" s="34"/>
      <c r="R1503" s="34"/>
      <c r="U1503" s="36"/>
      <c r="V1503" s="38"/>
      <c r="W1503" s="36"/>
      <c r="X1503" s="35"/>
      <c r="Y1503" s="34"/>
      <c r="Z1503" s="35"/>
      <c r="AA1503" s="34"/>
      <c r="AB1503" s="34"/>
      <c r="AC1503" s="34"/>
      <c r="AD1503" s="34"/>
      <c r="AE1503" s="39"/>
      <c r="AF1503" s="39"/>
      <c r="AG1503" s="39"/>
      <c r="AH1503" s="35"/>
      <c r="AI1503" s="35"/>
      <c r="AJ1503" s="35"/>
      <c r="AK1503" s="35"/>
      <c r="AL1503" s="35"/>
      <c r="AM1503" s="35"/>
      <c r="AN1503" s="38"/>
      <c r="AO1503" s="38"/>
      <c r="AP1503" s="38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40"/>
      <c r="BA1503" s="40"/>
      <c r="BB1503" s="40"/>
      <c r="BC1503" s="40"/>
      <c r="BD1503" s="40"/>
      <c r="BE1503" s="40"/>
      <c r="BF1503" s="36"/>
      <c r="BG1503" s="36"/>
      <c r="BH1503" s="36"/>
      <c r="BJ1503" s="41"/>
      <c r="BK1503" s="41"/>
      <c r="BL1503" s="35"/>
      <c r="BM1503" s="35"/>
      <c r="BN1503" s="35"/>
      <c r="BO1503" s="35"/>
      <c r="BP1503" s="35"/>
      <c r="BQ1503" s="35"/>
      <c r="BR1503" s="35"/>
      <c r="BS1503" s="34"/>
      <c r="BT1503" s="35"/>
      <c r="BU1503" s="35"/>
      <c r="BV1503" s="35"/>
      <c r="BW1503" s="35"/>
      <c r="BX1503" s="37"/>
      <c r="BY1503" s="40"/>
      <c r="CA1503" s="38"/>
      <c r="CB1503" s="38"/>
      <c r="CC1503" s="36"/>
      <c r="CD1503" s="36"/>
      <c r="CE1503" s="35"/>
      <c r="CF1503" s="36"/>
      <c r="CG1503" s="42"/>
      <c r="CH1503" s="35"/>
      <c r="CI1503" s="42"/>
      <c r="CJ1503" s="42"/>
      <c r="CK1503" s="43"/>
      <c r="CM1503" s="39"/>
      <c r="CN1503" s="35"/>
      <c r="CO1503" s="42"/>
    </row>
    <row r="1504" spans="1:93" ht="11.25" customHeight="1">
      <c r="A1504" s="33"/>
      <c r="B1504" s="34"/>
      <c r="F1504" s="34"/>
      <c r="H1504" s="34"/>
      <c r="I1504" s="34"/>
      <c r="J1504" s="35"/>
      <c r="K1504" s="35"/>
      <c r="L1504" s="34"/>
      <c r="M1504" s="34"/>
      <c r="N1504" s="35"/>
      <c r="O1504" s="35"/>
      <c r="P1504" s="35"/>
      <c r="Q1504" s="34"/>
      <c r="R1504" s="34"/>
      <c r="U1504" s="36"/>
      <c r="V1504" s="38"/>
      <c r="W1504" s="36"/>
      <c r="X1504" s="35"/>
      <c r="Y1504" s="34"/>
      <c r="Z1504" s="35"/>
      <c r="AA1504" s="34"/>
      <c r="AB1504" s="34"/>
      <c r="AC1504" s="34"/>
      <c r="AD1504" s="34"/>
      <c r="AE1504" s="39"/>
      <c r="AF1504" s="39"/>
      <c r="AG1504" s="39"/>
      <c r="AH1504" s="35"/>
      <c r="AI1504" s="35"/>
      <c r="AJ1504" s="35"/>
      <c r="AK1504" s="35"/>
      <c r="AL1504" s="35"/>
      <c r="AM1504" s="35"/>
      <c r="AN1504" s="38"/>
      <c r="AO1504" s="38"/>
      <c r="AP1504" s="38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40"/>
      <c r="BA1504" s="40"/>
      <c r="BB1504" s="40"/>
      <c r="BC1504" s="40"/>
      <c r="BD1504" s="40"/>
      <c r="BE1504" s="40"/>
      <c r="BF1504" s="36"/>
      <c r="BG1504" s="36"/>
      <c r="BH1504" s="36"/>
      <c r="BJ1504" s="41"/>
      <c r="BK1504" s="41"/>
      <c r="BL1504" s="35"/>
      <c r="BM1504" s="35"/>
      <c r="BN1504" s="35"/>
      <c r="BO1504" s="35"/>
      <c r="BP1504" s="35"/>
      <c r="BQ1504" s="35"/>
      <c r="BR1504" s="35"/>
      <c r="BS1504" s="34"/>
      <c r="BT1504" s="35"/>
      <c r="BU1504" s="35"/>
      <c r="BV1504" s="35"/>
      <c r="BW1504" s="35"/>
      <c r="BX1504" s="37"/>
      <c r="BY1504" s="40"/>
      <c r="CA1504" s="38"/>
      <c r="CB1504" s="38"/>
      <c r="CC1504" s="36"/>
      <c r="CD1504" s="36"/>
      <c r="CE1504" s="35"/>
      <c r="CF1504" s="36"/>
      <c r="CG1504" s="42"/>
      <c r="CH1504" s="35"/>
      <c r="CI1504" s="42"/>
      <c r="CJ1504" s="42"/>
      <c r="CK1504" s="43"/>
      <c r="CM1504" s="39"/>
      <c r="CN1504" s="35"/>
      <c r="CO1504" s="42"/>
    </row>
    <row r="1505" spans="1:93" ht="11.25" customHeight="1">
      <c r="A1505" s="33"/>
      <c r="B1505" s="34"/>
      <c r="F1505" s="34"/>
      <c r="H1505" s="34"/>
      <c r="I1505" s="34"/>
      <c r="J1505" s="35"/>
      <c r="K1505" s="35"/>
      <c r="L1505" s="34"/>
      <c r="M1505" s="34"/>
      <c r="N1505" s="35"/>
      <c r="O1505" s="35"/>
      <c r="P1505" s="35"/>
      <c r="Q1505" s="34"/>
      <c r="R1505" s="34"/>
      <c r="U1505" s="36"/>
      <c r="V1505" s="38"/>
      <c r="W1505" s="36"/>
      <c r="X1505" s="35"/>
      <c r="Y1505" s="34"/>
      <c r="Z1505" s="35"/>
      <c r="AA1505" s="34"/>
      <c r="AB1505" s="34"/>
      <c r="AC1505" s="34"/>
      <c r="AD1505" s="34"/>
      <c r="AE1505" s="39"/>
      <c r="AF1505" s="39"/>
      <c r="AG1505" s="39"/>
      <c r="AH1505" s="35"/>
      <c r="AI1505" s="35"/>
      <c r="AJ1505" s="35"/>
      <c r="AK1505" s="35"/>
      <c r="AL1505" s="35"/>
      <c r="AM1505" s="35"/>
      <c r="AN1505" s="38"/>
      <c r="AO1505" s="38"/>
      <c r="AP1505" s="38"/>
      <c r="AQ1505" s="36"/>
      <c r="AR1505" s="36"/>
      <c r="AS1505" s="36"/>
      <c r="AT1505" s="36"/>
      <c r="AU1505" s="36"/>
      <c r="AV1505" s="36"/>
      <c r="AW1505" s="36"/>
      <c r="AX1505" s="36"/>
      <c r="AY1505" s="36"/>
      <c r="AZ1505" s="40"/>
      <c r="BA1505" s="40"/>
      <c r="BB1505" s="40"/>
      <c r="BC1505" s="40"/>
      <c r="BD1505" s="40"/>
      <c r="BE1505" s="40"/>
      <c r="BF1505" s="36"/>
      <c r="BG1505" s="36"/>
      <c r="BH1505" s="36"/>
      <c r="BJ1505" s="41"/>
      <c r="BK1505" s="41"/>
      <c r="BL1505" s="35"/>
      <c r="BM1505" s="35"/>
      <c r="BN1505" s="35"/>
      <c r="BO1505" s="35"/>
      <c r="BP1505" s="35"/>
      <c r="BQ1505" s="35"/>
      <c r="BR1505" s="35"/>
      <c r="BS1505" s="34"/>
      <c r="BT1505" s="35"/>
      <c r="BU1505" s="35"/>
      <c r="BV1505" s="35"/>
      <c r="BW1505" s="35"/>
      <c r="BX1505" s="37"/>
      <c r="BY1505" s="40"/>
      <c r="CA1505" s="38"/>
      <c r="CB1505" s="38"/>
      <c r="CC1505" s="36"/>
      <c r="CD1505" s="36"/>
      <c r="CE1505" s="35"/>
      <c r="CF1505" s="36"/>
      <c r="CG1505" s="42"/>
      <c r="CH1505" s="35"/>
      <c r="CI1505" s="42"/>
      <c r="CJ1505" s="42"/>
      <c r="CK1505" s="43"/>
      <c r="CM1505" s="39"/>
      <c r="CN1505" s="35"/>
      <c r="CO1505" s="42"/>
    </row>
    <row r="1506" spans="1:93" ht="11.25" customHeight="1">
      <c r="A1506" s="33"/>
      <c r="B1506" s="34"/>
      <c r="F1506" s="34"/>
      <c r="H1506" s="34"/>
      <c r="I1506" s="34"/>
      <c r="J1506" s="35"/>
      <c r="K1506" s="35"/>
      <c r="L1506" s="34"/>
      <c r="M1506" s="34"/>
      <c r="N1506" s="35"/>
      <c r="O1506" s="35"/>
      <c r="P1506" s="35"/>
      <c r="Q1506" s="34"/>
      <c r="R1506" s="34"/>
      <c r="U1506" s="36"/>
      <c r="V1506" s="38"/>
      <c r="W1506" s="36"/>
      <c r="X1506" s="35"/>
      <c r="Y1506" s="34"/>
      <c r="Z1506" s="35"/>
      <c r="AA1506" s="34"/>
      <c r="AB1506" s="34"/>
      <c r="AC1506" s="34"/>
      <c r="AD1506" s="34"/>
      <c r="AE1506" s="39"/>
      <c r="AF1506" s="39"/>
      <c r="AG1506" s="39"/>
      <c r="AH1506" s="35"/>
      <c r="AI1506" s="35"/>
      <c r="AJ1506" s="35"/>
      <c r="AK1506" s="35"/>
      <c r="AL1506" s="35"/>
      <c r="AM1506" s="35"/>
      <c r="AN1506" s="38"/>
      <c r="AO1506" s="38"/>
      <c r="AP1506" s="38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40"/>
      <c r="BA1506" s="40"/>
      <c r="BB1506" s="40"/>
      <c r="BC1506" s="40"/>
      <c r="BD1506" s="40"/>
      <c r="BE1506" s="40"/>
      <c r="BF1506" s="36"/>
      <c r="BG1506" s="36"/>
      <c r="BH1506" s="36"/>
      <c r="BJ1506" s="41"/>
      <c r="BK1506" s="41"/>
      <c r="BL1506" s="35"/>
      <c r="BM1506" s="35"/>
      <c r="BN1506" s="35"/>
      <c r="BO1506" s="35"/>
      <c r="BP1506" s="35"/>
      <c r="BQ1506" s="35"/>
      <c r="BR1506" s="35"/>
      <c r="BS1506" s="34"/>
      <c r="BT1506" s="35"/>
      <c r="BU1506" s="35"/>
      <c r="BV1506" s="35"/>
      <c r="BW1506" s="35"/>
      <c r="BX1506" s="37"/>
      <c r="BY1506" s="40"/>
      <c r="CA1506" s="38"/>
      <c r="CB1506" s="38"/>
      <c r="CC1506" s="36"/>
      <c r="CD1506" s="36"/>
      <c r="CE1506" s="35"/>
      <c r="CF1506" s="36"/>
      <c r="CG1506" s="42"/>
      <c r="CH1506" s="35"/>
      <c r="CI1506" s="42"/>
      <c r="CJ1506" s="42"/>
      <c r="CK1506" s="43"/>
      <c r="CM1506" s="39"/>
      <c r="CN1506" s="35"/>
      <c r="CO1506" s="42"/>
    </row>
    <row r="1507" spans="1:93" ht="11.25" customHeight="1">
      <c r="A1507" s="33"/>
      <c r="B1507" s="34"/>
      <c r="F1507" s="34"/>
      <c r="H1507" s="34"/>
      <c r="I1507" s="34"/>
      <c r="J1507" s="35"/>
      <c r="K1507" s="35"/>
      <c r="L1507" s="34"/>
      <c r="M1507" s="34"/>
      <c r="N1507" s="35"/>
      <c r="O1507" s="35"/>
      <c r="P1507" s="35"/>
      <c r="Q1507" s="34"/>
      <c r="R1507" s="34"/>
      <c r="U1507" s="36"/>
      <c r="V1507" s="38"/>
      <c r="W1507" s="36"/>
      <c r="X1507" s="35"/>
      <c r="Y1507" s="34"/>
      <c r="Z1507" s="35"/>
      <c r="AA1507" s="34"/>
      <c r="AB1507" s="34"/>
      <c r="AC1507" s="34"/>
      <c r="AD1507" s="34"/>
      <c r="AE1507" s="39"/>
      <c r="AF1507" s="39"/>
      <c r="AG1507" s="39"/>
      <c r="AH1507" s="35"/>
      <c r="AI1507" s="35"/>
      <c r="AJ1507" s="35"/>
      <c r="AK1507" s="35"/>
      <c r="AL1507" s="35"/>
      <c r="AM1507" s="35"/>
      <c r="AN1507" s="38"/>
      <c r="AO1507" s="38"/>
      <c r="AP1507" s="38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40"/>
      <c r="BA1507" s="40"/>
      <c r="BB1507" s="40"/>
      <c r="BC1507" s="40"/>
      <c r="BD1507" s="40"/>
      <c r="BE1507" s="40"/>
      <c r="BF1507" s="36"/>
      <c r="BG1507" s="36"/>
      <c r="BH1507" s="36"/>
      <c r="BJ1507" s="41"/>
      <c r="BK1507" s="41"/>
      <c r="BL1507" s="35"/>
      <c r="BM1507" s="35"/>
      <c r="BN1507" s="35"/>
      <c r="BO1507" s="35"/>
      <c r="BP1507" s="35"/>
      <c r="BQ1507" s="35"/>
      <c r="BR1507" s="35"/>
      <c r="BS1507" s="34"/>
      <c r="BT1507" s="35"/>
      <c r="BU1507" s="35"/>
      <c r="BV1507" s="35"/>
      <c r="BW1507" s="35"/>
      <c r="BX1507" s="37"/>
      <c r="BY1507" s="40"/>
      <c r="CA1507" s="38"/>
      <c r="CB1507" s="38"/>
      <c r="CC1507" s="36"/>
      <c r="CD1507" s="36"/>
      <c r="CE1507" s="35"/>
      <c r="CF1507" s="36"/>
      <c r="CG1507" s="42"/>
      <c r="CH1507" s="35"/>
      <c r="CI1507" s="42"/>
      <c r="CJ1507" s="42"/>
      <c r="CK1507" s="43"/>
      <c r="CM1507" s="39"/>
      <c r="CN1507" s="35"/>
      <c r="CO1507" s="42"/>
    </row>
    <row r="1508" spans="1:93" ht="11.25" customHeight="1">
      <c r="A1508" s="33"/>
      <c r="B1508" s="34"/>
      <c r="F1508" s="34"/>
      <c r="H1508" s="34"/>
      <c r="I1508" s="34"/>
      <c r="J1508" s="35"/>
      <c r="K1508" s="35"/>
      <c r="L1508" s="34"/>
      <c r="M1508" s="34"/>
      <c r="N1508" s="35"/>
      <c r="O1508" s="35"/>
      <c r="P1508" s="35"/>
      <c r="Q1508" s="34"/>
      <c r="R1508" s="34"/>
      <c r="U1508" s="36"/>
      <c r="V1508" s="38"/>
      <c r="W1508" s="36"/>
      <c r="X1508" s="35"/>
      <c r="Y1508" s="34"/>
      <c r="Z1508" s="35"/>
      <c r="AA1508" s="34"/>
      <c r="AB1508" s="34"/>
      <c r="AC1508" s="34"/>
      <c r="AD1508" s="34"/>
      <c r="AE1508" s="39"/>
      <c r="AF1508" s="39"/>
      <c r="AG1508" s="39"/>
      <c r="AH1508" s="35"/>
      <c r="AI1508" s="35"/>
      <c r="AJ1508" s="35"/>
      <c r="AK1508" s="35"/>
      <c r="AL1508" s="35"/>
      <c r="AM1508" s="35"/>
      <c r="AN1508" s="38"/>
      <c r="AO1508" s="38"/>
      <c r="AP1508" s="38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40"/>
      <c r="BA1508" s="40"/>
      <c r="BB1508" s="40"/>
      <c r="BC1508" s="40"/>
      <c r="BD1508" s="40"/>
      <c r="BE1508" s="40"/>
      <c r="BF1508" s="36"/>
      <c r="BG1508" s="36"/>
      <c r="BH1508" s="36"/>
      <c r="BJ1508" s="41"/>
      <c r="BK1508" s="41"/>
      <c r="BL1508" s="35"/>
      <c r="BM1508" s="35"/>
      <c r="BN1508" s="35"/>
      <c r="BO1508" s="35"/>
      <c r="BP1508" s="35"/>
      <c r="BQ1508" s="35"/>
      <c r="BR1508" s="35"/>
      <c r="BS1508" s="34"/>
      <c r="BT1508" s="35"/>
      <c r="BU1508" s="35"/>
      <c r="BV1508" s="35"/>
      <c r="BW1508" s="35"/>
      <c r="BX1508" s="37"/>
      <c r="BY1508" s="40"/>
      <c r="CA1508" s="38"/>
      <c r="CB1508" s="38"/>
      <c r="CC1508" s="36"/>
      <c r="CD1508" s="36"/>
      <c r="CE1508" s="35"/>
      <c r="CF1508" s="36"/>
      <c r="CG1508" s="42"/>
      <c r="CH1508" s="35"/>
      <c r="CI1508" s="42"/>
      <c r="CJ1508" s="42"/>
      <c r="CK1508" s="43"/>
      <c r="CM1508" s="39"/>
      <c r="CN1508" s="35"/>
      <c r="CO1508" s="42"/>
    </row>
    <row r="1509" spans="1:93" ht="11.25" customHeight="1">
      <c r="A1509" s="33"/>
      <c r="B1509" s="34"/>
      <c r="F1509" s="34"/>
      <c r="H1509" s="34"/>
      <c r="I1509" s="34"/>
      <c r="J1509" s="35"/>
      <c r="K1509" s="35"/>
      <c r="L1509" s="34"/>
      <c r="M1509" s="34"/>
      <c r="N1509" s="35"/>
      <c r="O1509" s="35"/>
      <c r="P1509" s="35"/>
      <c r="Q1509" s="34"/>
      <c r="R1509" s="34"/>
      <c r="U1509" s="36"/>
      <c r="V1509" s="38"/>
      <c r="W1509" s="36"/>
      <c r="X1509" s="35"/>
      <c r="Y1509" s="34"/>
      <c r="Z1509" s="35"/>
      <c r="AA1509" s="34"/>
      <c r="AB1509" s="34"/>
      <c r="AC1509" s="34"/>
      <c r="AD1509" s="34"/>
      <c r="AE1509" s="39"/>
      <c r="AF1509" s="39"/>
      <c r="AG1509" s="39"/>
      <c r="AH1509" s="35"/>
      <c r="AI1509" s="35"/>
      <c r="AJ1509" s="35"/>
      <c r="AK1509" s="35"/>
      <c r="AL1509" s="35"/>
      <c r="AM1509" s="35"/>
      <c r="AN1509" s="38"/>
      <c r="AO1509" s="38"/>
      <c r="AP1509" s="38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40"/>
      <c r="BA1509" s="40"/>
      <c r="BB1509" s="40"/>
      <c r="BC1509" s="40"/>
      <c r="BD1509" s="40"/>
      <c r="BE1509" s="40"/>
      <c r="BF1509" s="36"/>
      <c r="BG1509" s="36"/>
      <c r="BH1509" s="36"/>
      <c r="BJ1509" s="41"/>
      <c r="BK1509" s="41"/>
      <c r="BL1509" s="35"/>
      <c r="BM1509" s="35"/>
      <c r="BN1509" s="35"/>
      <c r="BO1509" s="35"/>
      <c r="BP1509" s="35"/>
      <c r="BQ1509" s="35"/>
      <c r="BR1509" s="35"/>
      <c r="BS1509" s="34"/>
      <c r="BT1509" s="35"/>
      <c r="BU1509" s="35"/>
      <c r="BV1509" s="35"/>
      <c r="BW1509" s="35"/>
      <c r="BX1509" s="37"/>
      <c r="BY1509" s="40"/>
      <c r="CA1509" s="38"/>
      <c r="CB1509" s="38"/>
      <c r="CC1509" s="36"/>
      <c r="CD1509" s="36"/>
      <c r="CE1509" s="35"/>
      <c r="CF1509" s="36"/>
      <c r="CG1509" s="42"/>
      <c r="CH1509" s="35"/>
      <c r="CI1509" s="42"/>
      <c r="CJ1509" s="42"/>
      <c r="CK1509" s="43"/>
      <c r="CM1509" s="39"/>
      <c r="CN1509" s="35"/>
      <c r="CO1509" s="42"/>
    </row>
    <row r="1510" spans="1:93" ht="11.25" customHeight="1">
      <c r="A1510" s="33"/>
      <c r="B1510" s="34"/>
      <c r="F1510" s="34"/>
      <c r="H1510" s="34"/>
      <c r="I1510" s="34"/>
      <c r="J1510" s="35"/>
      <c r="K1510" s="35"/>
      <c r="L1510" s="34"/>
      <c r="M1510" s="34"/>
      <c r="N1510" s="35"/>
      <c r="O1510" s="35"/>
      <c r="P1510" s="35"/>
      <c r="Q1510" s="34"/>
      <c r="R1510" s="34"/>
      <c r="U1510" s="36"/>
      <c r="V1510" s="38"/>
      <c r="W1510" s="36"/>
      <c r="X1510" s="35"/>
      <c r="Y1510" s="34"/>
      <c r="Z1510" s="35"/>
      <c r="AA1510" s="34"/>
      <c r="AB1510" s="34"/>
      <c r="AC1510" s="34"/>
      <c r="AD1510" s="34"/>
      <c r="AE1510" s="39"/>
      <c r="AF1510" s="39"/>
      <c r="AG1510" s="39"/>
      <c r="AH1510" s="35"/>
      <c r="AI1510" s="35"/>
      <c r="AJ1510" s="35"/>
      <c r="AK1510" s="35"/>
      <c r="AL1510" s="35"/>
      <c r="AM1510" s="35"/>
      <c r="AN1510" s="38"/>
      <c r="AO1510" s="38"/>
      <c r="AP1510" s="38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40"/>
      <c r="BA1510" s="40"/>
      <c r="BB1510" s="40"/>
      <c r="BC1510" s="40"/>
      <c r="BD1510" s="40"/>
      <c r="BE1510" s="40"/>
      <c r="BF1510" s="36"/>
      <c r="BG1510" s="36"/>
      <c r="BH1510" s="36"/>
      <c r="BJ1510" s="41"/>
      <c r="BK1510" s="41"/>
      <c r="BL1510" s="35"/>
      <c r="BM1510" s="35"/>
      <c r="BN1510" s="35"/>
      <c r="BO1510" s="35"/>
      <c r="BP1510" s="35"/>
      <c r="BQ1510" s="35"/>
      <c r="BR1510" s="35"/>
      <c r="BS1510" s="34"/>
      <c r="BT1510" s="35"/>
      <c r="BU1510" s="35"/>
      <c r="BV1510" s="35"/>
      <c r="BW1510" s="35"/>
      <c r="BX1510" s="37"/>
      <c r="BY1510" s="40"/>
      <c r="CA1510" s="38"/>
      <c r="CB1510" s="38"/>
      <c r="CC1510" s="36"/>
      <c r="CD1510" s="36"/>
      <c r="CE1510" s="35"/>
      <c r="CF1510" s="36"/>
      <c r="CG1510" s="42"/>
      <c r="CH1510" s="35"/>
      <c r="CI1510" s="42"/>
      <c r="CJ1510" s="42"/>
      <c r="CK1510" s="43"/>
      <c r="CM1510" s="39"/>
      <c r="CN1510" s="35"/>
      <c r="CO1510" s="42"/>
    </row>
    <row r="1511" spans="1:93" ht="11.25" customHeight="1">
      <c r="A1511" s="33"/>
      <c r="B1511" s="34"/>
      <c r="F1511" s="34"/>
      <c r="H1511" s="34"/>
      <c r="I1511" s="34"/>
      <c r="J1511" s="35"/>
      <c r="K1511" s="35"/>
      <c r="L1511" s="34"/>
      <c r="M1511" s="34"/>
      <c r="N1511" s="35"/>
      <c r="O1511" s="35"/>
      <c r="P1511" s="35"/>
      <c r="Q1511" s="34"/>
      <c r="R1511" s="34"/>
      <c r="U1511" s="36"/>
      <c r="V1511" s="38"/>
      <c r="W1511" s="36"/>
      <c r="X1511" s="35"/>
      <c r="Y1511" s="34"/>
      <c r="Z1511" s="35"/>
      <c r="AA1511" s="34"/>
      <c r="AB1511" s="34"/>
      <c r="AC1511" s="34"/>
      <c r="AD1511" s="34"/>
      <c r="AE1511" s="39"/>
      <c r="AF1511" s="39"/>
      <c r="AG1511" s="39"/>
      <c r="AH1511" s="35"/>
      <c r="AI1511" s="35"/>
      <c r="AJ1511" s="35"/>
      <c r="AK1511" s="35"/>
      <c r="AL1511" s="35"/>
      <c r="AM1511" s="35"/>
      <c r="AN1511" s="38"/>
      <c r="AO1511" s="38"/>
      <c r="AP1511" s="38"/>
      <c r="AQ1511" s="36"/>
      <c r="AR1511" s="36"/>
      <c r="AS1511" s="36"/>
      <c r="AT1511" s="36"/>
      <c r="AU1511" s="36"/>
      <c r="AV1511" s="36"/>
      <c r="AW1511" s="36"/>
      <c r="AX1511" s="36"/>
      <c r="AY1511" s="36"/>
      <c r="AZ1511" s="40"/>
      <c r="BA1511" s="40"/>
      <c r="BB1511" s="40"/>
      <c r="BC1511" s="40"/>
      <c r="BD1511" s="40"/>
      <c r="BE1511" s="40"/>
      <c r="BF1511" s="36"/>
      <c r="BG1511" s="36"/>
      <c r="BH1511" s="36"/>
      <c r="BJ1511" s="41"/>
      <c r="BK1511" s="41"/>
      <c r="BL1511" s="35"/>
      <c r="BM1511" s="35"/>
      <c r="BN1511" s="35"/>
      <c r="BO1511" s="35"/>
      <c r="BP1511" s="35"/>
      <c r="BQ1511" s="35"/>
      <c r="BR1511" s="35"/>
      <c r="BS1511" s="34"/>
      <c r="BT1511" s="35"/>
      <c r="BU1511" s="35"/>
      <c r="BV1511" s="35"/>
      <c r="BW1511" s="35"/>
      <c r="BX1511" s="37"/>
      <c r="BY1511" s="40"/>
      <c r="CA1511" s="38"/>
      <c r="CB1511" s="38"/>
      <c r="CC1511" s="36"/>
      <c r="CD1511" s="36"/>
      <c r="CE1511" s="35"/>
      <c r="CF1511" s="36"/>
      <c r="CG1511" s="42"/>
      <c r="CH1511" s="35"/>
      <c r="CI1511" s="42"/>
      <c r="CJ1511" s="42"/>
      <c r="CK1511" s="43"/>
      <c r="CM1511" s="39"/>
      <c r="CN1511" s="35"/>
      <c r="CO1511" s="42"/>
    </row>
    <row r="1512" spans="1:93" ht="11.25" customHeight="1">
      <c r="A1512" s="33"/>
      <c r="B1512" s="34"/>
      <c r="F1512" s="34"/>
      <c r="H1512" s="34"/>
      <c r="I1512" s="34"/>
      <c r="J1512" s="35"/>
      <c r="K1512" s="35"/>
      <c r="L1512" s="34"/>
      <c r="M1512" s="34"/>
      <c r="N1512" s="35"/>
      <c r="O1512" s="35"/>
      <c r="P1512" s="35"/>
      <c r="Q1512" s="34"/>
      <c r="R1512" s="34"/>
      <c r="U1512" s="36"/>
      <c r="V1512" s="38"/>
      <c r="W1512" s="36"/>
      <c r="X1512" s="35"/>
      <c r="Y1512" s="34"/>
      <c r="Z1512" s="35"/>
      <c r="AA1512" s="34"/>
      <c r="AB1512" s="34"/>
      <c r="AC1512" s="34"/>
      <c r="AD1512" s="34"/>
      <c r="AE1512" s="39"/>
      <c r="AF1512" s="39"/>
      <c r="AG1512" s="39"/>
      <c r="AH1512" s="35"/>
      <c r="AI1512" s="35"/>
      <c r="AJ1512" s="35"/>
      <c r="AK1512" s="35"/>
      <c r="AL1512" s="35"/>
      <c r="AM1512" s="35"/>
      <c r="AN1512" s="38"/>
      <c r="AO1512" s="38"/>
      <c r="AP1512" s="38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40"/>
      <c r="BA1512" s="40"/>
      <c r="BB1512" s="40"/>
      <c r="BC1512" s="40"/>
      <c r="BD1512" s="40"/>
      <c r="BE1512" s="40"/>
      <c r="BF1512" s="36"/>
      <c r="BG1512" s="36"/>
      <c r="BH1512" s="36"/>
      <c r="BJ1512" s="41"/>
      <c r="BK1512" s="41"/>
      <c r="BL1512" s="35"/>
      <c r="BM1512" s="35"/>
      <c r="BN1512" s="35"/>
      <c r="BO1512" s="35"/>
      <c r="BP1512" s="35"/>
      <c r="BQ1512" s="35"/>
      <c r="BR1512" s="35"/>
      <c r="BS1512" s="34"/>
      <c r="BT1512" s="35"/>
      <c r="BU1512" s="35"/>
      <c r="BV1512" s="35"/>
      <c r="BW1512" s="35"/>
      <c r="BX1512" s="37"/>
      <c r="BY1512" s="40"/>
      <c r="CA1512" s="38"/>
      <c r="CB1512" s="38"/>
      <c r="CC1512" s="36"/>
      <c r="CD1512" s="36"/>
      <c r="CE1512" s="35"/>
      <c r="CF1512" s="36"/>
      <c r="CG1512" s="42"/>
      <c r="CH1512" s="35"/>
      <c r="CI1512" s="42"/>
      <c r="CJ1512" s="42"/>
      <c r="CK1512" s="43"/>
      <c r="CM1512" s="39"/>
      <c r="CN1512" s="35"/>
      <c r="CO1512" s="42"/>
    </row>
    <row r="1513" spans="1:93" ht="11.25" customHeight="1">
      <c r="A1513" s="33"/>
      <c r="B1513" s="34"/>
      <c r="F1513" s="34"/>
      <c r="H1513" s="34"/>
      <c r="I1513" s="34"/>
      <c r="J1513" s="35"/>
      <c r="K1513" s="35"/>
      <c r="L1513" s="34"/>
      <c r="M1513" s="34"/>
      <c r="N1513" s="35"/>
      <c r="O1513" s="35"/>
      <c r="P1513" s="35"/>
      <c r="Q1513" s="34"/>
      <c r="R1513" s="34"/>
      <c r="U1513" s="36"/>
      <c r="V1513" s="38"/>
      <c r="W1513" s="36"/>
      <c r="X1513" s="35"/>
      <c r="Y1513" s="34"/>
      <c r="Z1513" s="35"/>
      <c r="AA1513" s="34"/>
      <c r="AB1513" s="34"/>
      <c r="AC1513" s="34"/>
      <c r="AD1513" s="34"/>
      <c r="AE1513" s="39"/>
      <c r="AF1513" s="39"/>
      <c r="AG1513" s="39"/>
      <c r="AH1513" s="35"/>
      <c r="AI1513" s="35"/>
      <c r="AJ1513" s="35"/>
      <c r="AK1513" s="35"/>
      <c r="AL1513" s="35"/>
      <c r="AM1513" s="35"/>
      <c r="AN1513" s="38"/>
      <c r="AO1513" s="38"/>
      <c r="AP1513" s="38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40"/>
      <c r="BA1513" s="40"/>
      <c r="BB1513" s="40"/>
      <c r="BC1513" s="40"/>
      <c r="BD1513" s="40"/>
      <c r="BE1513" s="40"/>
      <c r="BF1513" s="36"/>
      <c r="BG1513" s="36"/>
      <c r="BH1513" s="36"/>
      <c r="BJ1513" s="41"/>
      <c r="BK1513" s="41"/>
      <c r="BL1513" s="35"/>
      <c r="BM1513" s="35"/>
      <c r="BN1513" s="35"/>
      <c r="BO1513" s="35"/>
      <c r="BP1513" s="35"/>
      <c r="BQ1513" s="35"/>
      <c r="BR1513" s="35"/>
      <c r="BS1513" s="34"/>
      <c r="BT1513" s="35"/>
      <c r="BU1513" s="35"/>
      <c r="BV1513" s="35"/>
      <c r="BW1513" s="35"/>
      <c r="BX1513" s="37"/>
      <c r="BY1513" s="40"/>
      <c r="CA1513" s="38"/>
      <c r="CB1513" s="38"/>
      <c r="CC1513" s="36"/>
      <c r="CD1513" s="36"/>
      <c r="CE1513" s="35"/>
      <c r="CF1513" s="36"/>
      <c r="CG1513" s="42"/>
      <c r="CH1513" s="35"/>
      <c r="CI1513" s="42"/>
      <c r="CJ1513" s="42"/>
      <c r="CK1513" s="43"/>
      <c r="CM1513" s="39"/>
      <c r="CN1513" s="35"/>
      <c r="CO1513" s="42"/>
    </row>
    <row r="1514" spans="1:93" ht="11.25" customHeight="1">
      <c r="A1514" s="33"/>
      <c r="B1514" s="34"/>
      <c r="F1514" s="34"/>
      <c r="H1514" s="34"/>
      <c r="I1514" s="34"/>
      <c r="J1514" s="35"/>
      <c r="K1514" s="35"/>
      <c r="L1514" s="34"/>
      <c r="M1514" s="34"/>
      <c r="N1514" s="35"/>
      <c r="O1514" s="35"/>
      <c r="P1514" s="35"/>
      <c r="Q1514" s="34"/>
      <c r="R1514" s="34"/>
      <c r="U1514" s="36"/>
      <c r="V1514" s="38"/>
      <c r="W1514" s="36"/>
      <c r="X1514" s="35"/>
      <c r="Y1514" s="34"/>
      <c r="Z1514" s="35"/>
      <c r="AA1514" s="34"/>
      <c r="AB1514" s="34"/>
      <c r="AC1514" s="34"/>
      <c r="AD1514" s="34"/>
      <c r="AE1514" s="39"/>
      <c r="AF1514" s="39"/>
      <c r="AG1514" s="39"/>
      <c r="AH1514" s="35"/>
      <c r="AI1514" s="35"/>
      <c r="AJ1514" s="35"/>
      <c r="AK1514" s="35"/>
      <c r="AL1514" s="35"/>
      <c r="AM1514" s="35"/>
      <c r="AN1514" s="38"/>
      <c r="AO1514" s="38"/>
      <c r="AP1514" s="38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40"/>
      <c r="BA1514" s="40"/>
      <c r="BB1514" s="40"/>
      <c r="BC1514" s="40"/>
      <c r="BD1514" s="40"/>
      <c r="BE1514" s="40"/>
      <c r="BF1514" s="36"/>
      <c r="BG1514" s="36"/>
      <c r="BH1514" s="36"/>
      <c r="BJ1514" s="41"/>
      <c r="BK1514" s="41"/>
      <c r="BL1514" s="35"/>
      <c r="BM1514" s="35"/>
      <c r="BN1514" s="35"/>
      <c r="BO1514" s="35"/>
      <c r="BP1514" s="35"/>
      <c r="BQ1514" s="35"/>
      <c r="BR1514" s="35"/>
      <c r="BS1514" s="34"/>
      <c r="BT1514" s="35"/>
      <c r="BU1514" s="35"/>
      <c r="BV1514" s="35"/>
      <c r="BW1514" s="35"/>
      <c r="BX1514" s="37"/>
      <c r="BY1514" s="40"/>
      <c r="CA1514" s="38"/>
      <c r="CB1514" s="38"/>
      <c r="CC1514" s="36"/>
      <c r="CD1514" s="36"/>
      <c r="CE1514" s="35"/>
      <c r="CF1514" s="36"/>
      <c r="CG1514" s="42"/>
      <c r="CH1514" s="35"/>
      <c r="CI1514" s="42"/>
      <c r="CJ1514" s="42"/>
      <c r="CK1514" s="43"/>
      <c r="CM1514" s="39"/>
      <c r="CN1514" s="35"/>
      <c r="CO1514" s="42"/>
    </row>
    <row r="1515" spans="1:93" ht="11.25" customHeight="1">
      <c r="A1515" s="33"/>
      <c r="B1515" s="34"/>
      <c r="F1515" s="34"/>
      <c r="H1515" s="34"/>
      <c r="I1515" s="34"/>
      <c r="J1515" s="35"/>
      <c r="K1515" s="35"/>
      <c r="L1515" s="34"/>
      <c r="M1515" s="34"/>
      <c r="N1515" s="35"/>
      <c r="O1515" s="35"/>
      <c r="P1515" s="35"/>
      <c r="Q1515" s="34"/>
      <c r="R1515" s="34"/>
      <c r="U1515" s="36"/>
      <c r="V1515" s="38"/>
      <c r="W1515" s="36"/>
      <c r="X1515" s="35"/>
      <c r="Y1515" s="34"/>
      <c r="Z1515" s="35"/>
      <c r="AA1515" s="34"/>
      <c r="AB1515" s="34"/>
      <c r="AC1515" s="34"/>
      <c r="AD1515" s="34"/>
      <c r="AE1515" s="39"/>
      <c r="AF1515" s="39"/>
      <c r="AG1515" s="39"/>
      <c r="AH1515" s="35"/>
      <c r="AI1515" s="35"/>
      <c r="AJ1515" s="35"/>
      <c r="AK1515" s="35"/>
      <c r="AL1515" s="35"/>
      <c r="AM1515" s="35"/>
      <c r="AN1515" s="38"/>
      <c r="AO1515" s="38"/>
      <c r="AP1515" s="38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40"/>
      <c r="BA1515" s="40"/>
      <c r="BB1515" s="40"/>
      <c r="BC1515" s="40"/>
      <c r="BD1515" s="40"/>
      <c r="BE1515" s="40"/>
      <c r="BF1515" s="36"/>
      <c r="BG1515" s="36"/>
      <c r="BH1515" s="36"/>
      <c r="BJ1515" s="41"/>
      <c r="BK1515" s="41"/>
      <c r="BL1515" s="35"/>
      <c r="BM1515" s="35"/>
      <c r="BN1515" s="35"/>
      <c r="BO1515" s="35"/>
      <c r="BP1515" s="35"/>
      <c r="BQ1515" s="35"/>
      <c r="BR1515" s="35"/>
      <c r="BS1515" s="34"/>
      <c r="BT1515" s="35"/>
      <c r="BU1515" s="35"/>
      <c r="BV1515" s="35"/>
      <c r="BW1515" s="35"/>
      <c r="BX1515" s="37"/>
      <c r="BY1515" s="40"/>
      <c r="CA1515" s="38"/>
      <c r="CB1515" s="38"/>
      <c r="CC1515" s="36"/>
      <c r="CD1515" s="36"/>
      <c r="CE1515" s="35"/>
      <c r="CF1515" s="36"/>
      <c r="CG1515" s="42"/>
      <c r="CH1515" s="35"/>
      <c r="CI1515" s="42"/>
      <c r="CJ1515" s="42"/>
      <c r="CK1515" s="43"/>
      <c r="CM1515" s="39"/>
      <c r="CN1515" s="35"/>
      <c r="CO1515" s="42"/>
    </row>
    <row r="1516" spans="1:93" ht="11.25" customHeight="1">
      <c r="A1516" s="33"/>
      <c r="B1516" s="34"/>
      <c r="F1516" s="34"/>
      <c r="H1516" s="34"/>
      <c r="I1516" s="34"/>
      <c r="J1516" s="35"/>
      <c r="K1516" s="35"/>
      <c r="L1516" s="34"/>
      <c r="M1516" s="34"/>
      <c r="N1516" s="35"/>
      <c r="O1516" s="35"/>
      <c r="P1516" s="35"/>
      <c r="Q1516" s="34"/>
      <c r="R1516" s="34"/>
      <c r="U1516" s="36"/>
      <c r="V1516" s="38"/>
      <c r="W1516" s="36"/>
      <c r="X1516" s="35"/>
      <c r="Y1516" s="34"/>
      <c r="Z1516" s="35"/>
      <c r="AA1516" s="34"/>
      <c r="AB1516" s="34"/>
      <c r="AC1516" s="34"/>
      <c r="AD1516" s="34"/>
      <c r="AE1516" s="39"/>
      <c r="AF1516" s="39"/>
      <c r="AG1516" s="39"/>
      <c r="AH1516" s="35"/>
      <c r="AI1516" s="35"/>
      <c r="AJ1516" s="35"/>
      <c r="AK1516" s="35"/>
      <c r="AL1516" s="35"/>
      <c r="AM1516" s="35"/>
      <c r="AN1516" s="38"/>
      <c r="AO1516" s="38"/>
      <c r="AP1516" s="38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40"/>
      <c r="BA1516" s="40"/>
      <c r="BB1516" s="40"/>
      <c r="BC1516" s="40"/>
      <c r="BD1516" s="40"/>
      <c r="BE1516" s="40"/>
      <c r="BF1516" s="36"/>
      <c r="BG1516" s="36"/>
      <c r="BH1516" s="36"/>
      <c r="BJ1516" s="41"/>
      <c r="BK1516" s="41"/>
      <c r="BL1516" s="35"/>
      <c r="BM1516" s="35"/>
      <c r="BN1516" s="35"/>
      <c r="BO1516" s="35"/>
      <c r="BP1516" s="35"/>
      <c r="BQ1516" s="35"/>
      <c r="BR1516" s="35"/>
      <c r="BS1516" s="34"/>
      <c r="BT1516" s="35"/>
      <c r="BU1516" s="35"/>
      <c r="BV1516" s="35"/>
      <c r="BW1516" s="35"/>
      <c r="BX1516" s="37"/>
      <c r="BY1516" s="40"/>
      <c r="CA1516" s="38"/>
      <c r="CB1516" s="38"/>
      <c r="CC1516" s="36"/>
      <c r="CD1516" s="36"/>
      <c r="CE1516" s="35"/>
      <c r="CF1516" s="36"/>
      <c r="CG1516" s="42"/>
      <c r="CH1516" s="35"/>
      <c r="CI1516" s="42"/>
      <c r="CJ1516" s="42"/>
      <c r="CK1516" s="43"/>
      <c r="CM1516" s="39"/>
      <c r="CN1516" s="35"/>
      <c r="CO1516" s="42"/>
    </row>
    <row r="1517" spans="1:93" ht="11.25" customHeight="1">
      <c r="A1517" s="33"/>
      <c r="B1517" s="34"/>
      <c r="F1517" s="34"/>
      <c r="H1517" s="34"/>
      <c r="I1517" s="34"/>
      <c r="J1517" s="35"/>
      <c r="K1517" s="35"/>
      <c r="L1517" s="34"/>
      <c r="M1517" s="34"/>
      <c r="N1517" s="35"/>
      <c r="O1517" s="35"/>
      <c r="P1517" s="35"/>
      <c r="Q1517" s="34"/>
      <c r="R1517" s="34"/>
      <c r="U1517" s="36"/>
      <c r="V1517" s="38"/>
      <c r="W1517" s="36"/>
      <c r="X1517" s="35"/>
      <c r="Y1517" s="34"/>
      <c r="Z1517" s="35"/>
      <c r="AA1517" s="34"/>
      <c r="AB1517" s="34"/>
      <c r="AC1517" s="34"/>
      <c r="AD1517" s="34"/>
      <c r="AE1517" s="39"/>
      <c r="AF1517" s="39"/>
      <c r="AG1517" s="39"/>
      <c r="AH1517" s="35"/>
      <c r="AI1517" s="35"/>
      <c r="AJ1517" s="35"/>
      <c r="AK1517" s="35"/>
      <c r="AL1517" s="35"/>
      <c r="AM1517" s="35"/>
      <c r="AN1517" s="38"/>
      <c r="AO1517" s="38"/>
      <c r="AP1517" s="38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40"/>
      <c r="BA1517" s="40"/>
      <c r="BB1517" s="40"/>
      <c r="BC1517" s="40"/>
      <c r="BD1517" s="40"/>
      <c r="BE1517" s="40"/>
      <c r="BF1517" s="36"/>
      <c r="BG1517" s="36"/>
      <c r="BH1517" s="36"/>
      <c r="BJ1517" s="41"/>
      <c r="BK1517" s="41"/>
      <c r="BL1517" s="35"/>
      <c r="BM1517" s="35"/>
      <c r="BN1517" s="35"/>
      <c r="BO1517" s="35"/>
      <c r="BP1517" s="35"/>
      <c r="BQ1517" s="35"/>
      <c r="BR1517" s="35"/>
      <c r="BS1517" s="34"/>
      <c r="BT1517" s="35"/>
      <c r="BU1517" s="35"/>
      <c r="BV1517" s="35"/>
      <c r="BW1517" s="35"/>
      <c r="BX1517" s="37"/>
      <c r="BY1517" s="40"/>
      <c r="CA1517" s="38"/>
      <c r="CB1517" s="38"/>
      <c r="CC1517" s="36"/>
      <c r="CD1517" s="36"/>
      <c r="CE1517" s="35"/>
      <c r="CF1517" s="36"/>
      <c r="CG1517" s="42"/>
      <c r="CH1517" s="35"/>
      <c r="CI1517" s="42"/>
      <c r="CJ1517" s="42"/>
      <c r="CK1517" s="43"/>
      <c r="CM1517" s="39"/>
      <c r="CN1517" s="35"/>
      <c r="CO1517" s="42"/>
    </row>
    <row r="1518" spans="1:93" ht="11.25" customHeight="1">
      <c r="A1518" s="33"/>
      <c r="B1518" s="34"/>
      <c r="F1518" s="34"/>
      <c r="H1518" s="34"/>
      <c r="I1518" s="34"/>
      <c r="J1518" s="35"/>
      <c r="K1518" s="35"/>
      <c r="L1518" s="34"/>
      <c r="M1518" s="34"/>
      <c r="N1518" s="35"/>
      <c r="O1518" s="35"/>
      <c r="P1518" s="35"/>
      <c r="Q1518" s="34"/>
      <c r="R1518" s="34"/>
      <c r="U1518" s="36"/>
      <c r="V1518" s="38"/>
      <c r="W1518" s="36"/>
      <c r="X1518" s="35"/>
      <c r="Y1518" s="34"/>
      <c r="Z1518" s="35"/>
      <c r="AA1518" s="34"/>
      <c r="AB1518" s="34"/>
      <c r="AC1518" s="34"/>
      <c r="AD1518" s="34"/>
      <c r="AE1518" s="39"/>
      <c r="AF1518" s="39"/>
      <c r="AG1518" s="39"/>
      <c r="AH1518" s="35"/>
      <c r="AI1518" s="35"/>
      <c r="AJ1518" s="35"/>
      <c r="AK1518" s="35"/>
      <c r="AL1518" s="35"/>
      <c r="AM1518" s="35"/>
      <c r="AN1518" s="38"/>
      <c r="AO1518" s="38"/>
      <c r="AP1518" s="38"/>
      <c r="AQ1518" s="36"/>
      <c r="AR1518" s="36"/>
      <c r="AS1518" s="36"/>
      <c r="AT1518" s="36"/>
      <c r="AU1518" s="36"/>
      <c r="AV1518" s="36"/>
      <c r="AW1518" s="36"/>
      <c r="AX1518" s="36"/>
      <c r="AY1518" s="36"/>
      <c r="AZ1518" s="40"/>
      <c r="BA1518" s="40"/>
      <c r="BB1518" s="40"/>
      <c r="BC1518" s="40"/>
      <c r="BD1518" s="40"/>
      <c r="BE1518" s="40"/>
      <c r="BF1518" s="36"/>
      <c r="BG1518" s="36"/>
      <c r="BH1518" s="36"/>
      <c r="BJ1518" s="41"/>
      <c r="BK1518" s="41"/>
      <c r="BL1518" s="35"/>
      <c r="BM1518" s="35"/>
      <c r="BN1518" s="35"/>
      <c r="BO1518" s="35"/>
      <c r="BP1518" s="35"/>
      <c r="BQ1518" s="35"/>
      <c r="BR1518" s="35"/>
      <c r="BS1518" s="34"/>
      <c r="BT1518" s="35"/>
      <c r="BU1518" s="35"/>
      <c r="BV1518" s="35"/>
      <c r="BW1518" s="35"/>
      <c r="BX1518" s="37"/>
      <c r="BY1518" s="40"/>
      <c r="CA1518" s="38"/>
      <c r="CB1518" s="38"/>
      <c r="CC1518" s="36"/>
      <c r="CD1518" s="36"/>
      <c r="CE1518" s="35"/>
      <c r="CF1518" s="36"/>
      <c r="CG1518" s="42"/>
      <c r="CH1518" s="35"/>
      <c r="CI1518" s="42"/>
      <c r="CJ1518" s="42"/>
      <c r="CK1518" s="43"/>
      <c r="CM1518" s="39"/>
      <c r="CN1518" s="35"/>
      <c r="CO1518" s="42"/>
    </row>
    <row r="1519" spans="1:93" ht="11.25" customHeight="1">
      <c r="A1519" s="33"/>
      <c r="B1519" s="34"/>
      <c r="F1519" s="34"/>
      <c r="H1519" s="34"/>
      <c r="I1519" s="34"/>
      <c r="J1519" s="35"/>
      <c r="K1519" s="35"/>
      <c r="L1519" s="34"/>
      <c r="M1519" s="34"/>
      <c r="N1519" s="35"/>
      <c r="O1519" s="35"/>
      <c r="P1519" s="35"/>
      <c r="Q1519" s="34"/>
      <c r="R1519" s="34"/>
      <c r="U1519" s="36"/>
      <c r="V1519" s="38"/>
      <c r="W1519" s="36"/>
      <c r="X1519" s="35"/>
      <c r="Y1519" s="34"/>
      <c r="Z1519" s="35"/>
      <c r="AA1519" s="34"/>
      <c r="AB1519" s="34"/>
      <c r="AC1519" s="34"/>
      <c r="AD1519" s="34"/>
      <c r="AE1519" s="39"/>
      <c r="AF1519" s="39"/>
      <c r="AG1519" s="39"/>
      <c r="AH1519" s="35"/>
      <c r="AI1519" s="35"/>
      <c r="AJ1519" s="35"/>
      <c r="AK1519" s="35"/>
      <c r="AL1519" s="35"/>
      <c r="AM1519" s="35"/>
      <c r="AN1519" s="38"/>
      <c r="AO1519" s="38"/>
      <c r="AP1519" s="38"/>
      <c r="AQ1519" s="36"/>
      <c r="AR1519" s="36"/>
      <c r="AS1519" s="36"/>
      <c r="AT1519" s="36"/>
      <c r="AU1519" s="36"/>
      <c r="AV1519" s="36"/>
      <c r="AW1519" s="36"/>
      <c r="AX1519" s="36"/>
      <c r="AY1519" s="36"/>
      <c r="AZ1519" s="40"/>
      <c r="BA1519" s="40"/>
      <c r="BB1519" s="40"/>
      <c r="BC1519" s="40"/>
      <c r="BD1519" s="40"/>
      <c r="BE1519" s="40"/>
      <c r="BF1519" s="36"/>
      <c r="BG1519" s="36"/>
      <c r="BH1519" s="36"/>
      <c r="BJ1519" s="41"/>
      <c r="BK1519" s="41"/>
      <c r="BL1519" s="35"/>
      <c r="BM1519" s="35"/>
      <c r="BN1519" s="35"/>
      <c r="BO1519" s="35"/>
      <c r="BP1519" s="35"/>
      <c r="BQ1519" s="35"/>
      <c r="BR1519" s="35"/>
      <c r="BS1519" s="34"/>
      <c r="BT1519" s="35"/>
      <c r="BU1519" s="35"/>
      <c r="BV1519" s="35"/>
      <c r="BW1519" s="35"/>
      <c r="BX1519" s="37"/>
      <c r="BY1519" s="40"/>
      <c r="CA1519" s="38"/>
      <c r="CB1519" s="38"/>
      <c r="CC1519" s="36"/>
      <c r="CD1519" s="36"/>
      <c r="CE1519" s="35"/>
      <c r="CF1519" s="36"/>
      <c r="CG1519" s="42"/>
      <c r="CH1519" s="35"/>
      <c r="CI1519" s="42"/>
      <c r="CJ1519" s="42"/>
      <c r="CK1519" s="43"/>
      <c r="CM1519" s="39"/>
      <c r="CN1519" s="35"/>
      <c r="CO1519" s="42"/>
    </row>
    <row r="1520" spans="1:93" ht="11.25" customHeight="1">
      <c r="A1520" s="33"/>
      <c r="B1520" s="34"/>
      <c r="F1520" s="34"/>
      <c r="H1520" s="34"/>
      <c r="I1520" s="34"/>
      <c r="J1520" s="35"/>
      <c r="K1520" s="35"/>
      <c r="L1520" s="34"/>
      <c r="M1520" s="34"/>
      <c r="N1520" s="35"/>
      <c r="O1520" s="35"/>
      <c r="P1520" s="35"/>
      <c r="Q1520" s="34"/>
      <c r="R1520" s="34"/>
      <c r="U1520" s="36"/>
      <c r="V1520" s="38"/>
      <c r="W1520" s="36"/>
      <c r="X1520" s="35"/>
      <c r="Y1520" s="34"/>
      <c r="Z1520" s="35"/>
      <c r="AA1520" s="34"/>
      <c r="AB1520" s="34"/>
      <c r="AC1520" s="34"/>
      <c r="AD1520" s="34"/>
      <c r="AE1520" s="39"/>
      <c r="AF1520" s="39"/>
      <c r="AG1520" s="39"/>
      <c r="AH1520" s="35"/>
      <c r="AI1520" s="35"/>
      <c r="AJ1520" s="35"/>
      <c r="AK1520" s="35"/>
      <c r="AL1520" s="35"/>
      <c r="AM1520" s="35"/>
      <c r="AN1520" s="38"/>
      <c r="AO1520" s="38"/>
      <c r="AP1520" s="38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40"/>
      <c r="BA1520" s="40"/>
      <c r="BB1520" s="40"/>
      <c r="BC1520" s="40"/>
      <c r="BD1520" s="40"/>
      <c r="BE1520" s="40"/>
      <c r="BF1520" s="36"/>
      <c r="BG1520" s="36"/>
      <c r="BH1520" s="36"/>
      <c r="BJ1520" s="41"/>
      <c r="BK1520" s="41"/>
      <c r="BL1520" s="35"/>
      <c r="BM1520" s="35"/>
      <c r="BN1520" s="35"/>
      <c r="BO1520" s="35"/>
      <c r="BP1520" s="35"/>
      <c r="BQ1520" s="35"/>
      <c r="BR1520" s="35"/>
      <c r="BS1520" s="34"/>
      <c r="BT1520" s="35"/>
      <c r="BU1520" s="35"/>
      <c r="BV1520" s="35"/>
      <c r="BW1520" s="35"/>
      <c r="BX1520" s="37"/>
      <c r="BY1520" s="40"/>
      <c r="CA1520" s="38"/>
      <c r="CB1520" s="38"/>
      <c r="CC1520" s="36"/>
      <c r="CD1520" s="36"/>
      <c r="CE1520" s="35"/>
      <c r="CF1520" s="36"/>
      <c r="CG1520" s="42"/>
      <c r="CH1520" s="35"/>
      <c r="CI1520" s="42"/>
      <c r="CJ1520" s="42"/>
      <c r="CK1520" s="43"/>
      <c r="CM1520" s="39"/>
      <c r="CN1520" s="35"/>
      <c r="CO1520" s="42"/>
    </row>
    <row r="1521" spans="1:93" ht="11.25" customHeight="1">
      <c r="A1521" s="33"/>
      <c r="B1521" s="34"/>
      <c r="F1521" s="34"/>
      <c r="H1521" s="34"/>
      <c r="I1521" s="34"/>
      <c r="J1521" s="35"/>
      <c r="K1521" s="35"/>
      <c r="L1521" s="34"/>
      <c r="M1521" s="34"/>
      <c r="N1521" s="35"/>
      <c r="O1521" s="35"/>
      <c r="P1521" s="35"/>
      <c r="Q1521" s="34"/>
      <c r="R1521" s="34"/>
      <c r="U1521" s="36"/>
      <c r="V1521" s="38"/>
      <c r="W1521" s="36"/>
      <c r="X1521" s="35"/>
      <c r="Y1521" s="34"/>
      <c r="Z1521" s="35"/>
      <c r="AA1521" s="34"/>
      <c r="AB1521" s="34"/>
      <c r="AC1521" s="34"/>
      <c r="AD1521" s="34"/>
      <c r="AE1521" s="39"/>
      <c r="AF1521" s="39"/>
      <c r="AG1521" s="39"/>
      <c r="AH1521" s="35"/>
      <c r="AI1521" s="35"/>
      <c r="AJ1521" s="35"/>
      <c r="AK1521" s="35"/>
      <c r="AL1521" s="35"/>
      <c r="AM1521" s="35"/>
      <c r="AN1521" s="38"/>
      <c r="AO1521" s="38"/>
      <c r="AP1521" s="38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40"/>
      <c r="BA1521" s="40"/>
      <c r="BB1521" s="40"/>
      <c r="BC1521" s="40"/>
      <c r="BD1521" s="40"/>
      <c r="BE1521" s="40"/>
      <c r="BF1521" s="36"/>
      <c r="BG1521" s="36"/>
      <c r="BH1521" s="36"/>
      <c r="BJ1521" s="41"/>
      <c r="BK1521" s="41"/>
      <c r="BL1521" s="35"/>
      <c r="BM1521" s="35"/>
      <c r="BN1521" s="35"/>
      <c r="BO1521" s="35"/>
      <c r="BP1521" s="35"/>
      <c r="BQ1521" s="35"/>
      <c r="BR1521" s="35"/>
      <c r="BS1521" s="34"/>
      <c r="BT1521" s="35"/>
      <c r="BU1521" s="35"/>
      <c r="BV1521" s="35"/>
      <c r="BW1521" s="35"/>
      <c r="BX1521" s="37"/>
      <c r="BY1521" s="40"/>
      <c r="CA1521" s="38"/>
      <c r="CB1521" s="38"/>
      <c r="CC1521" s="36"/>
      <c r="CD1521" s="36"/>
      <c r="CE1521" s="35"/>
      <c r="CF1521" s="36"/>
      <c r="CG1521" s="42"/>
      <c r="CH1521" s="35"/>
      <c r="CI1521" s="42"/>
      <c r="CJ1521" s="42"/>
      <c r="CK1521" s="43"/>
      <c r="CM1521" s="39"/>
      <c r="CN1521" s="35"/>
      <c r="CO1521" s="42"/>
    </row>
    <row r="1522" spans="1:93" ht="11.25" customHeight="1">
      <c r="A1522" s="33"/>
      <c r="B1522" s="34"/>
      <c r="F1522" s="34"/>
      <c r="H1522" s="34"/>
      <c r="I1522" s="34"/>
      <c r="J1522" s="35"/>
      <c r="K1522" s="35"/>
      <c r="L1522" s="34"/>
      <c r="M1522" s="34"/>
      <c r="N1522" s="35"/>
      <c r="O1522" s="35"/>
      <c r="P1522" s="35"/>
      <c r="Q1522" s="34"/>
      <c r="R1522" s="34"/>
      <c r="U1522" s="36"/>
      <c r="V1522" s="38"/>
      <c r="W1522" s="36"/>
      <c r="X1522" s="35"/>
      <c r="Y1522" s="34"/>
      <c r="Z1522" s="35"/>
      <c r="AA1522" s="34"/>
      <c r="AB1522" s="34"/>
      <c r="AC1522" s="34"/>
      <c r="AD1522" s="34"/>
      <c r="AE1522" s="39"/>
      <c r="AF1522" s="39"/>
      <c r="AG1522" s="39"/>
      <c r="AH1522" s="35"/>
      <c r="AI1522" s="35"/>
      <c r="AJ1522" s="35"/>
      <c r="AK1522" s="35"/>
      <c r="AL1522" s="35"/>
      <c r="AM1522" s="35"/>
      <c r="AN1522" s="38"/>
      <c r="AO1522" s="38"/>
      <c r="AP1522" s="38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40"/>
      <c r="BA1522" s="40"/>
      <c r="BB1522" s="40"/>
      <c r="BC1522" s="40"/>
      <c r="BD1522" s="40"/>
      <c r="BE1522" s="40"/>
      <c r="BF1522" s="36"/>
      <c r="BG1522" s="36"/>
      <c r="BH1522" s="36"/>
      <c r="BJ1522" s="41"/>
      <c r="BK1522" s="41"/>
      <c r="BL1522" s="35"/>
      <c r="BM1522" s="35"/>
      <c r="BN1522" s="35"/>
      <c r="BO1522" s="35"/>
      <c r="BP1522" s="35"/>
      <c r="BQ1522" s="35"/>
      <c r="BR1522" s="35"/>
      <c r="BS1522" s="34"/>
      <c r="BT1522" s="35"/>
      <c r="BU1522" s="35"/>
      <c r="BV1522" s="35"/>
      <c r="BW1522" s="35"/>
      <c r="BX1522" s="37"/>
      <c r="BY1522" s="40"/>
      <c r="CA1522" s="38"/>
      <c r="CB1522" s="38"/>
      <c r="CC1522" s="36"/>
      <c r="CD1522" s="36"/>
      <c r="CE1522" s="35"/>
      <c r="CF1522" s="36"/>
      <c r="CG1522" s="42"/>
      <c r="CH1522" s="35"/>
      <c r="CI1522" s="42"/>
      <c r="CJ1522" s="42"/>
      <c r="CK1522" s="43"/>
      <c r="CM1522" s="39"/>
      <c r="CN1522" s="35"/>
      <c r="CO1522" s="42"/>
    </row>
    <row r="1523" spans="1:93" ht="11.25" customHeight="1">
      <c r="A1523" s="33"/>
      <c r="B1523" s="34"/>
      <c r="F1523" s="34"/>
      <c r="H1523" s="34"/>
      <c r="I1523" s="34"/>
      <c r="J1523" s="35"/>
      <c r="K1523" s="35"/>
      <c r="L1523" s="34"/>
      <c r="M1523" s="34"/>
      <c r="N1523" s="35"/>
      <c r="O1523" s="35"/>
      <c r="P1523" s="35"/>
      <c r="Q1523" s="34"/>
      <c r="R1523" s="34"/>
      <c r="U1523" s="36"/>
      <c r="V1523" s="38"/>
      <c r="W1523" s="36"/>
      <c r="X1523" s="35"/>
      <c r="Y1523" s="34"/>
      <c r="Z1523" s="35"/>
      <c r="AA1523" s="34"/>
      <c r="AB1523" s="34"/>
      <c r="AC1523" s="34"/>
      <c r="AD1523" s="34"/>
      <c r="AE1523" s="39"/>
      <c r="AF1523" s="39"/>
      <c r="AG1523" s="39"/>
      <c r="AH1523" s="35"/>
      <c r="AI1523" s="35"/>
      <c r="AJ1523" s="35"/>
      <c r="AK1523" s="35"/>
      <c r="AL1523" s="35"/>
      <c r="AM1523" s="35"/>
      <c r="AN1523" s="38"/>
      <c r="AO1523" s="38"/>
      <c r="AP1523" s="38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40"/>
      <c r="BA1523" s="40"/>
      <c r="BB1523" s="40"/>
      <c r="BC1523" s="40"/>
      <c r="BD1523" s="40"/>
      <c r="BE1523" s="40"/>
      <c r="BF1523" s="36"/>
      <c r="BG1523" s="36"/>
      <c r="BH1523" s="36"/>
      <c r="BJ1523" s="41"/>
      <c r="BK1523" s="41"/>
      <c r="BL1523" s="35"/>
      <c r="BM1523" s="35"/>
      <c r="BN1523" s="35"/>
      <c r="BO1523" s="35"/>
      <c r="BP1523" s="35"/>
      <c r="BQ1523" s="35"/>
      <c r="BR1523" s="35"/>
      <c r="BS1523" s="34"/>
      <c r="BT1523" s="35"/>
      <c r="BU1523" s="35"/>
      <c r="BV1523" s="35"/>
      <c r="BW1523" s="35"/>
      <c r="BX1523" s="37"/>
      <c r="BY1523" s="40"/>
      <c r="CA1523" s="38"/>
      <c r="CB1523" s="38"/>
      <c r="CC1523" s="36"/>
      <c r="CD1523" s="36"/>
      <c r="CE1523" s="35"/>
      <c r="CF1523" s="36"/>
      <c r="CG1523" s="42"/>
      <c r="CH1523" s="35"/>
      <c r="CI1523" s="42"/>
      <c r="CJ1523" s="42"/>
      <c r="CK1523" s="43"/>
      <c r="CM1523" s="39"/>
      <c r="CN1523" s="35"/>
      <c r="CO1523" s="42"/>
    </row>
    <row r="1524" spans="1:93" ht="11.25" customHeight="1">
      <c r="A1524" s="33"/>
      <c r="B1524" s="34"/>
      <c r="F1524" s="34"/>
      <c r="H1524" s="34"/>
      <c r="I1524" s="34"/>
      <c r="J1524" s="35"/>
      <c r="K1524" s="35"/>
      <c r="L1524" s="34"/>
      <c r="M1524" s="34"/>
      <c r="N1524" s="35"/>
      <c r="O1524" s="35"/>
      <c r="P1524" s="35"/>
      <c r="Q1524" s="34"/>
      <c r="R1524" s="34"/>
      <c r="U1524" s="36"/>
      <c r="V1524" s="38"/>
      <c r="W1524" s="36"/>
      <c r="X1524" s="35"/>
      <c r="Y1524" s="34"/>
      <c r="Z1524" s="35"/>
      <c r="AA1524" s="34"/>
      <c r="AB1524" s="34"/>
      <c r="AC1524" s="34"/>
      <c r="AD1524" s="34"/>
      <c r="AE1524" s="39"/>
      <c r="AF1524" s="39"/>
      <c r="AG1524" s="39"/>
      <c r="AH1524" s="35"/>
      <c r="AI1524" s="35"/>
      <c r="AJ1524" s="35"/>
      <c r="AK1524" s="35"/>
      <c r="AL1524" s="35"/>
      <c r="AM1524" s="35"/>
      <c r="AN1524" s="38"/>
      <c r="AO1524" s="38"/>
      <c r="AP1524" s="38"/>
      <c r="AQ1524" s="36"/>
      <c r="AR1524" s="36"/>
      <c r="AS1524" s="36"/>
      <c r="AT1524" s="36"/>
      <c r="AU1524" s="36"/>
      <c r="AV1524" s="36"/>
      <c r="AW1524" s="36"/>
      <c r="AX1524" s="36"/>
      <c r="AY1524" s="36"/>
      <c r="AZ1524" s="40"/>
      <c r="BA1524" s="40"/>
      <c r="BB1524" s="40"/>
      <c r="BC1524" s="40"/>
      <c r="BD1524" s="40"/>
      <c r="BE1524" s="40"/>
      <c r="BF1524" s="36"/>
      <c r="BG1524" s="36"/>
      <c r="BH1524" s="36"/>
      <c r="BJ1524" s="41"/>
      <c r="BK1524" s="41"/>
      <c r="BL1524" s="35"/>
      <c r="BM1524" s="35"/>
      <c r="BN1524" s="35"/>
      <c r="BO1524" s="35"/>
      <c r="BP1524" s="35"/>
      <c r="BQ1524" s="35"/>
      <c r="BR1524" s="35"/>
      <c r="BS1524" s="34"/>
      <c r="BT1524" s="35"/>
      <c r="BU1524" s="35"/>
      <c r="BV1524" s="35"/>
      <c r="BW1524" s="35"/>
      <c r="BX1524" s="37"/>
      <c r="BY1524" s="40"/>
      <c r="CA1524" s="38"/>
      <c r="CB1524" s="38"/>
      <c r="CC1524" s="36"/>
      <c r="CD1524" s="36"/>
      <c r="CE1524" s="35"/>
      <c r="CF1524" s="36"/>
      <c r="CG1524" s="42"/>
      <c r="CH1524" s="35"/>
      <c r="CI1524" s="42"/>
      <c r="CJ1524" s="42"/>
      <c r="CK1524" s="43"/>
      <c r="CM1524" s="39"/>
      <c r="CN1524" s="35"/>
      <c r="CO1524" s="42"/>
    </row>
    <row r="1525" spans="1:93" ht="11.25" customHeight="1">
      <c r="A1525" s="33"/>
      <c r="B1525" s="34"/>
      <c r="F1525" s="34"/>
      <c r="H1525" s="34"/>
      <c r="I1525" s="34"/>
      <c r="J1525" s="35"/>
      <c r="K1525" s="35"/>
      <c r="L1525" s="34"/>
      <c r="M1525" s="34"/>
      <c r="N1525" s="35"/>
      <c r="O1525" s="35"/>
      <c r="P1525" s="35"/>
      <c r="Q1525" s="34"/>
      <c r="R1525" s="34"/>
      <c r="U1525" s="36"/>
      <c r="V1525" s="38"/>
      <c r="W1525" s="36"/>
      <c r="X1525" s="35"/>
      <c r="Y1525" s="34"/>
      <c r="Z1525" s="35"/>
      <c r="AA1525" s="34"/>
      <c r="AB1525" s="34"/>
      <c r="AC1525" s="34"/>
      <c r="AD1525" s="34"/>
      <c r="AE1525" s="39"/>
      <c r="AF1525" s="39"/>
      <c r="AG1525" s="39"/>
      <c r="AH1525" s="35"/>
      <c r="AI1525" s="35"/>
      <c r="AJ1525" s="35"/>
      <c r="AK1525" s="35"/>
      <c r="AL1525" s="35"/>
      <c r="AM1525" s="35"/>
      <c r="AN1525" s="38"/>
      <c r="AO1525" s="38"/>
      <c r="AP1525" s="38"/>
      <c r="AQ1525" s="36"/>
      <c r="AR1525" s="36"/>
      <c r="AS1525" s="36"/>
      <c r="AT1525" s="36"/>
      <c r="AU1525" s="36"/>
      <c r="AV1525" s="36"/>
      <c r="AW1525" s="36"/>
      <c r="AX1525" s="36"/>
      <c r="AY1525" s="36"/>
      <c r="AZ1525" s="40"/>
      <c r="BA1525" s="40"/>
      <c r="BB1525" s="40"/>
      <c r="BC1525" s="40"/>
      <c r="BD1525" s="40"/>
      <c r="BE1525" s="40"/>
      <c r="BF1525" s="36"/>
      <c r="BG1525" s="36"/>
      <c r="BH1525" s="36"/>
      <c r="BJ1525" s="41"/>
      <c r="BK1525" s="41"/>
      <c r="BL1525" s="35"/>
      <c r="BM1525" s="35"/>
      <c r="BN1525" s="35"/>
      <c r="BO1525" s="35"/>
      <c r="BP1525" s="35"/>
      <c r="BQ1525" s="35"/>
      <c r="BR1525" s="35"/>
      <c r="BS1525" s="34"/>
      <c r="BT1525" s="35"/>
      <c r="BU1525" s="35"/>
      <c r="BV1525" s="35"/>
      <c r="BW1525" s="35"/>
      <c r="BX1525" s="37"/>
      <c r="BY1525" s="40"/>
      <c r="CA1525" s="38"/>
      <c r="CB1525" s="38"/>
      <c r="CC1525" s="36"/>
      <c r="CD1525" s="36"/>
      <c r="CE1525" s="35"/>
      <c r="CF1525" s="36"/>
      <c r="CG1525" s="42"/>
      <c r="CH1525" s="35"/>
      <c r="CI1525" s="42"/>
      <c r="CJ1525" s="42"/>
      <c r="CK1525" s="43"/>
      <c r="CM1525" s="39"/>
      <c r="CN1525" s="35"/>
      <c r="CO1525" s="42"/>
    </row>
    <row r="1526" spans="1:93" ht="11.25" customHeight="1">
      <c r="A1526" s="33"/>
      <c r="B1526" s="34"/>
      <c r="F1526" s="34"/>
      <c r="H1526" s="34"/>
      <c r="I1526" s="34"/>
      <c r="J1526" s="35"/>
      <c r="K1526" s="35"/>
      <c r="L1526" s="34"/>
      <c r="M1526" s="34"/>
      <c r="N1526" s="35"/>
      <c r="O1526" s="35"/>
      <c r="P1526" s="35"/>
      <c r="Q1526" s="34"/>
      <c r="R1526" s="34"/>
      <c r="U1526" s="36"/>
      <c r="V1526" s="38"/>
      <c r="W1526" s="36"/>
      <c r="X1526" s="35"/>
      <c r="Y1526" s="34"/>
      <c r="Z1526" s="35"/>
      <c r="AA1526" s="34"/>
      <c r="AB1526" s="34"/>
      <c r="AC1526" s="34"/>
      <c r="AD1526" s="34"/>
      <c r="AE1526" s="39"/>
      <c r="AF1526" s="39"/>
      <c r="AG1526" s="39"/>
      <c r="AH1526" s="35"/>
      <c r="AI1526" s="35"/>
      <c r="AJ1526" s="35"/>
      <c r="AK1526" s="35"/>
      <c r="AL1526" s="35"/>
      <c r="AM1526" s="35"/>
      <c r="AN1526" s="38"/>
      <c r="AO1526" s="38"/>
      <c r="AP1526" s="38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40"/>
      <c r="BA1526" s="40"/>
      <c r="BB1526" s="40"/>
      <c r="BC1526" s="40"/>
      <c r="BD1526" s="40"/>
      <c r="BE1526" s="40"/>
      <c r="BF1526" s="36"/>
      <c r="BG1526" s="36"/>
      <c r="BH1526" s="36"/>
      <c r="BJ1526" s="41"/>
      <c r="BK1526" s="41"/>
      <c r="BL1526" s="35"/>
      <c r="BM1526" s="35"/>
      <c r="BN1526" s="35"/>
      <c r="BO1526" s="35"/>
      <c r="BP1526" s="35"/>
      <c r="BQ1526" s="35"/>
      <c r="BR1526" s="35"/>
      <c r="BS1526" s="34"/>
      <c r="BT1526" s="35"/>
      <c r="BU1526" s="35"/>
      <c r="BV1526" s="35"/>
      <c r="BW1526" s="35"/>
      <c r="BX1526" s="37"/>
      <c r="BY1526" s="40"/>
      <c r="CA1526" s="38"/>
      <c r="CB1526" s="38"/>
      <c r="CC1526" s="36"/>
      <c r="CD1526" s="36"/>
      <c r="CE1526" s="35"/>
      <c r="CF1526" s="36"/>
      <c r="CG1526" s="42"/>
      <c r="CH1526" s="35"/>
      <c r="CI1526" s="42"/>
      <c r="CJ1526" s="42"/>
      <c r="CK1526" s="43"/>
      <c r="CM1526" s="39"/>
      <c r="CN1526" s="35"/>
      <c r="CO1526" s="42"/>
    </row>
    <row r="1527" spans="1:93" ht="11.25" customHeight="1">
      <c r="A1527" s="33"/>
      <c r="B1527" s="34"/>
      <c r="F1527" s="34"/>
      <c r="H1527" s="34"/>
      <c r="I1527" s="34"/>
      <c r="J1527" s="35"/>
      <c r="K1527" s="35"/>
      <c r="L1527" s="34"/>
      <c r="M1527" s="34"/>
      <c r="N1527" s="35"/>
      <c r="O1527" s="35"/>
      <c r="P1527" s="35"/>
      <c r="Q1527" s="34"/>
      <c r="R1527" s="34"/>
      <c r="U1527" s="36"/>
      <c r="V1527" s="38"/>
      <c r="W1527" s="36"/>
      <c r="X1527" s="35"/>
      <c r="Y1527" s="34"/>
      <c r="Z1527" s="35"/>
      <c r="AA1527" s="34"/>
      <c r="AB1527" s="34"/>
      <c r="AC1527" s="34"/>
      <c r="AD1527" s="34"/>
      <c r="AE1527" s="39"/>
      <c r="AF1527" s="39"/>
      <c r="AG1527" s="39"/>
      <c r="AH1527" s="35"/>
      <c r="AI1527" s="35"/>
      <c r="AJ1527" s="35"/>
      <c r="AK1527" s="35"/>
      <c r="AL1527" s="35"/>
      <c r="AM1527" s="35"/>
      <c r="AN1527" s="38"/>
      <c r="AO1527" s="38"/>
      <c r="AP1527" s="38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40"/>
      <c r="BA1527" s="40"/>
      <c r="BB1527" s="40"/>
      <c r="BC1527" s="40"/>
      <c r="BD1527" s="40"/>
      <c r="BE1527" s="40"/>
      <c r="BF1527" s="36"/>
      <c r="BG1527" s="36"/>
      <c r="BH1527" s="36"/>
      <c r="BJ1527" s="41"/>
      <c r="BK1527" s="41"/>
      <c r="BL1527" s="35"/>
      <c r="BM1527" s="35"/>
      <c r="BN1527" s="35"/>
      <c r="BO1527" s="35"/>
      <c r="BP1527" s="35"/>
      <c r="BQ1527" s="35"/>
      <c r="BR1527" s="35"/>
      <c r="BS1527" s="34"/>
      <c r="BT1527" s="35"/>
      <c r="BU1527" s="35"/>
      <c r="BV1527" s="35"/>
      <c r="BW1527" s="35"/>
      <c r="BX1527" s="37"/>
      <c r="BY1527" s="40"/>
      <c r="CA1527" s="38"/>
      <c r="CB1527" s="38"/>
      <c r="CC1527" s="36"/>
      <c r="CD1527" s="36"/>
      <c r="CE1527" s="35"/>
      <c r="CF1527" s="36"/>
      <c r="CG1527" s="42"/>
      <c r="CH1527" s="35"/>
      <c r="CI1527" s="42"/>
      <c r="CJ1527" s="42"/>
      <c r="CK1527" s="43"/>
      <c r="CM1527" s="39"/>
      <c r="CN1527" s="35"/>
      <c r="CO1527" s="42"/>
    </row>
    <row r="1528" spans="1:93" ht="11.25" customHeight="1">
      <c r="A1528" s="33"/>
      <c r="B1528" s="34"/>
      <c r="F1528" s="34"/>
      <c r="H1528" s="34"/>
      <c r="I1528" s="34"/>
      <c r="J1528" s="35"/>
      <c r="K1528" s="35"/>
      <c r="L1528" s="34"/>
      <c r="M1528" s="34"/>
      <c r="N1528" s="35"/>
      <c r="O1528" s="35"/>
      <c r="P1528" s="35"/>
      <c r="Q1528" s="34"/>
      <c r="R1528" s="34"/>
      <c r="U1528" s="36"/>
      <c r="V1528" s="38"/>
      <c r="W1528" s="36"/>
      <c r="X1528" s="35"/>
      <c r="Y1528" s="34"/>
      <c r="Z1528" s="35"/>
      <c r="AA1528" s="34"/>
      <c r="AB1528" s="34"/>
      <c r="AC1528" s="34"/>
      <c r="AD1528" s="34"/>
      <c r="AE1528" s="39"/>
      <c r="AF1528" s="39"/>
      <c r="AG1528" s="39"/>
      <c r="AH1528" s="35"/>
      <c r="AI1528" s="35"/>
      <c r="AJ1528" s="35"/>
      <c r="AK1528" s="35"/>
      <c r="AL1528" s="35"/>
      <c r="AM1528" s="35"/>
      <c r="AN1528" s="38"/>
      <c r="AO1528" s="38"/>
      <c r="AP1528" s="38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40"/>
      <c r="BA1528" s="40"/>
      <c r="BB1528" s="40"/>
      <c r="BC1528" s="40"/>
      <c r="BD1528" s="40"/>
      <c r="BE1528" s="40"/>
      <c r="BF1528" s="36"/>
      <c r="BG1528" s="36"/>
      <c r="BH1528" s="36"/>
      <c r="BJ1528" s="41"/>
      <c r="BK1528" s="41"/>
      <c r="BL1528" s="35"/>
      <c r="BM1528" s="35"/>
      <c r="BN1528" s="35"/>
      <c r="BO1528" s="35"/>
      <c r="BP1528" s="35"/>
      <c r="BQ1528" s="35"/>
      <c r="BR1528" s="35"/>
      <c r="BS1528" s="34"/>
      <c r="BT1528" s="35"/>
      <c r="BU1528" s="35"/>
      <c r="BV1528" s="35"/>
      <c r="BW1528" s="35"/>
      <c r="BX1528" s="37"/>
      <c r="BY1528" s="40"/>
      <c r="CA1528" s="38"/>
      <c r="CB1528" s="38"/>
      <c r="CC1528" s="36"/>
      <c r="CD1528" s="36"/>
      <c r="CE1528" s="35"/>
      <c r="CF1528" s="36"/>
      <c r="CG1528" s="42"/>
      <c r="CH1528" s="35"/>
      <c r="CI1528" s="42"/>
      <c r="CJ1528" s="42"/>
      <c r="CK1528" s="43"/>
      <c r="CM1528" s="39"/>
      <c r="CN1528" s="35"/>
      <c r="CO1528" s="42"/>
    </row>
    <row r="1529" spans="1:93" ht="11.25" customHeight="1">
      <c r="A1529" s="33"/>
      <c r="B1529" s="34"/>
      <c r="F1529" s="34"/>
      <c r="H1529" s="34"/>
      <c r="I1529" s="34"/>
      <c r="J1529" s="35"/>
      <c r="K1529" s="35"/>
      <c r="L1529" s="34"/>
      <c r="M1529" s="34"/>
      <c r="N1529" s="35"/>
      <c r="O1529" s="35"/>
      <c r="P1529" s="35"/>
      <c r="Q1529" s="34"/>
      <c r="R1529" s="34"/>
      <c r="U1529" s="36"/>
      <c r="V1529" s="38"/>
      <c r="W1529" s="36"/>
      <c r="X1529" s="35"/>
      <c r="Y1529" s="34"/>
      <c r="Z1529" s="35"/>
      <c r="AA1529" s="34"/>
      <c r="AB1529" s="34"/>
      <c r="AC1529" s="34"/>
      <c r="AD1529" s="34"/>
      <c r="AE1529" s="39"/>
      <c r="AF1529" s="39"/>
      <c r="AG1529" s="39"/>
      <c r="AH1529" s="35"/>
      <c r="AI1529" s="35"/>
      <c r="AJ1529" s="35"/>
      <c r="AK1529" s="35"/>
      <c r="AL1529" s="35"/>
      <c r="AM1529" s="35"/>
      <c r="AN1529" s="38"/>
      <c r="AO1529" s="38"/>
      <c r="AP1529" s="38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40"/>
      <c r="BA1529" s="40"/>
      <c r="BB1529" s="40"/>
      <c r="BC1529" s="40"/>
      <c r="BD1529" s="40"/>
      <c r="BE1529" s="40"/>
      <c r="BF1529" s="36"/>
      <c r="BG1529" s="36"/>
      <c r="BH1529" s="36"/>
      <c r="BJ1529" s="41"/>
      <c r="BK1529" s="41"/>
      <c r="BL1529" s="35"/>
      <c r="BM1529" s="35"/>
      <c r="BN1529" s="35"/>
      <c r="BO1529" s="35"/>
      <c r="BP1529" s="35"/>
      <c r="BQ1529" s="35"/>
      <c r="BR1529" s="35"/>
      <c r="BS1529" s="34"/>
      <c r="BT1529" s="35"/>
      <c r="BU1529" s="35"/>
      <c r="BV1529" s="35"/>
      <c r="BW1529" s="35"/>
      <c r="BX1529" s="37"/>
      <c r="BY1529" s="40"/>
      <c r="CA1529" s="38"/>
      <c r="CB1529" s="38"/>
      <c r="CC1529" s="36"/>
      <c r="CD1529" s="36"/>
      <c r="CE1529" s="35"/>
      <c r="CF1529" s="36"/>
      <c r="CG1529" s="42"/>
      <c r="CH1529" s="35"/>
      <c r="CI1529" s="42"/>
      <c r="CJ1529" s="42"/>
      <c r="CK1529" s="43"/>
      <c r="CM1529" s="39"/>
      <c r="CN1529" s="35"/>
      <c r="CO1529" s="42"/>
    </row>
    <row r="1530" spans="1:93" ht="11.25" customHeight="1">
      <c r="A1530" s="33"/>
      <c r="B1530" s="34"/>
      <c r="F1530" s="34"/>
      <c r="H1530" s="34"/>
      <c r="I1530" s="34"/>
      <c r="J1530" s="35"/>
      <c r="K1530" s="35"/>
      <c r="L1530" s="34"/>
      <c r="M1530" s="34"/>
      <c r="N1530" s="35"/>
      <c r="O1530" s="35"/>
      <c r="P1530" s="35"/>
      <c r="Q1530" s="34"/>
      <c r="R1530" s="34"/>
      <c r="U1530" s="36"/>
      <c r="V1530" s="38"/>
      <c r="W1530" s="36"/>
      <c r="X1530" s="35"/>
      <c r="Y1530" s="34"/>
      <c r="Z1530" s="35"/>
      <c r="AA1530" s="34"/>
      <c r="AB1530" s="34"/>
      <c r="AC1530" s="34"/>
      <c r="AD1530" s="34"/>
      <c r="AE1530" s="39"/>
      <c r="AF1530" s="39"/>
      <c r="AG1530" s="39"/>
      <c r="AH1530" s="35"/>
      <c r="AI1530" s="35"/>
      <c r="AJ1530" s="35"/>
      <c r="AK1530" s="35"/>
      <c r="AL1530" s="35"/>
      <c r="AM1530" s="35"/>
      <c r="AN1530" s="38"/>
      <c r="AO1530" s="38"/>
      <c r="AP1530" s="38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40"/>
      <c r="BA1530" s="40"/>
      <c r="BB1530" s="40"/>
      <c r="BC1530" s="40"/>
      <c r="BD1530" s="40"/>
      <c r="BE1530" s="40"/>
      <c r="BF1530" s="36"/>
      <c r="BG1530" s="36"/>
      <c r="BH1530" s="36"/>
      <c r="BJ1530" s="41"/>
      <c r="BK1530" s="41"/>
      <c r="BL1530" s="35"/>
      <c r="BM1530" s="35"/>
      <c r="BN1530" s="35"/>
      <c r="BO1530" s="35"/>
      <c r="BP1530" s="35"/>
      <c r="BQ1530" s="35"/>
      <c r="BR1530" s="35"/>
      <c r="BS1530" s="34"/>
      <c r="BT1530" s="35"/>
      <c r="BU1530" s="35"/>
      <c r="BV1530" s="35"/>
      <c r="BW1530" s="35"/>
      <c r="BX1530" s="37"/>
      <c r="BY1530" s="40"/>
      <c r="CA1530" s="38"/>
      <c r="CB1530" s="38"/>
      <c r="CC1530" s="36"/>
      <c r="CD1530" s="36"/>
      <c r="CE1530" s="35"/>
      <c r="CF1530" s="36"/>
      <c r="CG1530" s="42"/>
      <c r="CH1530" s="35"/>
      <c r="CI1530" s="42"/>
      <c r="CJ1530" s="42"/>
      <c r="CK1530" s="43"/>
      <c r="CM1530" s="39"/>
      <c r="CN1530" s="35"/>
      <c r="CO1530" s="42"/>
    </row>
    <row r="1531" spans="1:93" ht="11.25" customHeight="1">
      <c r="A1531" s="33"/>
      <c r="B1531" s="34"/>
      <c r="F1531" s="34"/>
      <c r="H1531" s="34"/>
      <c r="I1531" s="34"/>
      <c r="J1531" s="35"/>
      <c r="K1531" s="35"/>
      <c r="L1531" s="34"/>
      <c r="M1531" s="34"/>
      <c r="N1531" s="35"/>
      <c r="O1531" s="35"/>
      <c r="P1531" s="35"/>
      <c r="Q1531" s="34"/>
      <c r="R1531" s="34"/>
      <c r="U1531" s="36"/>
      <c r="V1531" s="38"/>
      <c r="W1531" s="36"/>
      <c r="X1531" s="35"/>
      <c r="Y1531" s="34"/>
      <c r="Z1531" s="35"/>
      <c r="AA1531" s="34"/>
      <c r="AB1531" s="34"/>
      <c r="AC1531" s="34"/>
      <c r="AD1531" s="34"/>
      <c r="AE1531" s="39"/>
      <c r="AF1531" s="39"/>
      <c r="AG1531" s="39"/>
      <c r="AH1531" s="35"/>
      <c r="AI1531" s="35"/>
      <c r="AJ1531" s="35"/>
      <c r="AK1531" s="35"/>
      <c r="AL1531" s="35"/>
      <c r="AM1531" s="35"/>
      <c r="AN1531" s="38"/>
      <c r="AO1531" s="38"/>
      <c r="AP1531" s="38"/>
      <c r="AQ1531" s="36"/>
      <c r="AR1531" s="36"/>
      <c r="AS1531" s="36"/>
      <c r="AT1531" s="36"/>
      <c r="AU1531" s="36"/>
      <c r="AV1531" s="36"/>
      <c r="AW1531" s="36"/>
      <c r="AX1531" s="36"/>
      <c r="AY1531" s="36"/>
      <c r="AZ1531" s="40"/>
      <c r="BA1531" s="40"/>
      <c r="BB1531" s="40"/>
      <c r="BC1531" s="40"/>
      <c r="BD1531" s="40"/>
      <c r="BE1531" s="40"/>
      <c r="BF1531" s="36"/>
      <c r="BG1531" s="36"/>
      <c r="BH1531" s="36"/>
      <c r="BJ1531" s="41"/>
      <c r="BK1531" s="41"/>
      <c r="BL1531" s="35"/>
      <c r="BM1531" s="35"/>
      <c r="BN1531" s="35"/>
      <c r="BO1531" s="35"/>
      <c r="BP1531" s="35"/>
      <c r="BQ1531" s="35"/>
      <c r="BR1531" s="35"/>
      <c r="BS1531" s="34"/>
      <c r="BT1531" s="35"/>
      <c r="BU1531" s="35"/>
      <c r="BV1531" s="35"/>
      <c r="BW1531" s="35"/>
      <c r="BX1531" s="37"/>
      <c r="BY1531" s="40"/>
      <c r="CA1531" s="38"/>
      <c r="CB1531" s="38"/>
      <c r="CC1531" s="36"/>
      <c r="CD1531" s="36"/>
      <c r="CE1531" s="35"/>
      <c r="CF1531" s="36"/>
      <c r="CG1531" s="42"/>
      <c r="CH1531" s="35"/>
      <c r="CI1531" s="42"/>
      <c r="CJ1531" s="42"/>
      <c r="CK1531" s="43"/>
      <c r="CM1531" s="39"/>
      <c r="CN1531" s="35"/>
      <c r="CO1531" s="42"/>
    </row>
    <row r="1532" spans="1:93" ht="11.25" customHeight="1">
      <c r="A1532" s="33"/>
      <c r="B1532" s="34"/>
      <c r="F1532" s="34"/>
      <c r="H1532" s="34"/>
      <c r="I1532" s="34"/>
      <c r="J1532" s="35"/>
      <c r="K1532" s="35"/>
      <c r="L1532" s="34"/>
      <c r="M1532" s="34"/>
      <c r="N1532" s="35"/>
      <c r="O1532" s="35"/>
      <c r="P1532" s="35"/>
      <c r="Q1532" s="34"/>
      <c r="R1532" s="34"/>
      <c r="U1532" s="36"/>
      <c r="V1532" s="38"/>
      <c r="W1532" s="36"/>
      <c r="X1532" s="35"/>
      <c r="Y1532" s="34"/>
      <c r="Z1532" s="35"/>
      <c r="AA1532" s="34"/>
      <c r="AB1532" s="34"/>
      <c r="AC1532" s="34"/>
      <c r="AD1532" s="34"/>
      <c r="AE1532" s="39"/>
      <c r="AF1532" s="39"/>
      <c r="AG1532" s="39"/>
      <c r="AH1532" s="35"/>
      <c r="AI1532" s="35"/>
      <c r="AJ1532" s="35"/>
      <c r="AK1532" s="35"/>
      <c r="AL1532" s="35"/>
      <c r="AM1532" s="35"/>
      <c r="AN1532" s="38"/>
      <c r="AO1532" s="38"/>
      <c r="AP1532" s="38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40"/>
      <c r="BA1532" s="40"/>
      <c r="BB1532" s="40"/>
      <c r="BC1532" s="40"/>
      <c r="BD1532" s="40"/>
      <c r="BE1532" s="40"/>
      <c r="BF1532" s="36"/>
      <c r="BG1532" s="36"/>
      <c r="BH1532" s="36"/>
      <c r="BJ1532" s="41"/>
      <c r="BK1532" s="41"/>
      <c r="BL1532" s="35"/>
      <c r="BM1532" s="35"/>
      <c r="BN1532" s="35"/>
      <c r="BO1532" s="35"/>
      <c r="BP1532" s="35"/>
      <c r="BQ1532" s="35"/>
      <c r="BR1532" s="35"/>
      <c r="BS1532" s="34"/>
      <c r="BT1532" s="35"/>
      <c r="BU1532" s="35"/>
      <c r="BV1532" s="35"/>
      <c r="BW1532" s="35"/>
      <c r="BX1532" s="37"/>
      <c r="BY1532" s="40"/>
      <c r="CA1532" s="38"/>
      <c r="CB1532" s="38"/>
      <c r="CC1532" s="36"/>
      <c r="CD1532" s="36"/>
      <c r="CE1532" s="35"/>
      <c r="CF1532" s="36"/>
      <c r="CG1532" s="42"/>
      <c r="CH1532" s="35"/>
      <c r="CI1532" s="42"/>
      <c r="CJ1532" s="42"/>
      <c r="CK1532" s="43"/>
      <c r="CM1532" s="39"/>
      <c r="CN1532" s="35"/>
      <c r="CO1532" s="42"/>
    </row>
    <row r="1533" spans="1:93" ht="11.25" customHeight="1">
      <c r="A1533" s="33"/>
      <c r="B1533" s="34"/>
      <c r="F1533" s="34"/>
      <c r="H1533" s="34"/>
      <c r="I1533" s="34"/>
      <c r="J1533" s="35"/>
      <c r="K1533" s="35"/>
      <c r="L1533" s="34"/>
      <c r="M1533" s="34"/>
      <c r="N1533" s="35"/>
      <c r="O1533" s="35"/>
      <c r="P1533" s="35"/>
      <c r="Q1533" s="34"/>
      <c r="R1533" s="34"/>
      <c r="U1533" s="36"/>
      <c r="V1533" s="38"/>
      <c r="W1533" s="36"/>
      <c r="X1533" s="35"/>
      <c r="Y1533" s="34"/>
      <c r="Z1533" s="35"/>
      <c r="AA1533" s="34"/>
      <c r="AB1533" s="34"/>
      <c r="AC1533" s="34"/>
      <c r="AD1533" s="34"/>
      <c r="AE1533" s="39"/>
      <c r="AF1533" s="39"/>
      <c r="AG1533" s="39"/>
      <c r="AH1533" s="35"/>
      <c r="AI1533" s="35"/>
      <c r="AJ1533" s="35"/>
      <c r="AK1533" s="35"/>
      <c r="AL1533" s="35"/>
      <c r="AM1533" s="35"/>
      <c r="AN1533" s="38"/>
      <c r="AO1533" s="38"/>
      <c r="AP1533" s="38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40"/>
      <c r="BA1533" s="40"/>
      <c r="BB1533" s="40"/>
      <c r="BC1533" s="40"/>
      <c r="BD1533" s="40"/>
      <c r="BE1533" s="40"/>
      <c r="BF1533" s="36"/>
      <c r="BG1533" s="36"/>
      <c r="BH1533" s="36"/>
      <c r="BJ1533" s="41"/>
      <c r="BK1533" s="41"/>
      <c r="BL1533" s="35"/>
      <c r="BM1533" s="35"/>
      <c r="BN1533" s="35"/>
      <c r="BO1533" s="35"/>
      <c r="BP1533" s="35"/>
      <c r="BQ1533" s="35"/>
      <c r="BR1533" s="35"/>
      <c r="BS1533" s="34"/>
      <c r="BT1533" s="35"/>
      <c r="BU1533" s="35"/>
      <c r="BV1533" s="35"/>
      <c r="BW1533" s="35"/>
      <c r="BX1533" s="37"/>
      <c r="BY1533" s="40"/>
      <c r="CA1533" s="38"/>
      <c r="CB1533" s="38"/>
      <c r="CC1533" s="36"/>
      <c r="CD1533" s="36"/>
      <c r="CE1533" s="35"/>
      <c r="CF1533" s="36"/>
      <c r="CG1533" s="42"/>
      <c r="CH1533" s="35"/>
      <c r="CI1533" s="42"/>
      <c r="CJ1533" s="42"/>
      <c r="CK1533" s="43"/>
      <c r="CM1533" s="39"/>
      <c r="CN1533" s="35"/>
      <c r="CO1533" s="42"/>
    </row>
    <row r="1534" spans="1:93" ht="11.25" customHeight="1">
      <c r="A1534" s="33"/>
      <c r="B1534" s="34"/>
      <c r="F1534" s="34"/>
      <c r="H1534" s="34"/>
      <c r="I1534" s="34"/>
      <c r="J1534" s="35"/>
      <c r="K1534" s="35"/>
      <c r="L1534" s="34"/>
      <c r="M1534" s="34"/>
      <c r="N1534" s="35"/>
      <c r="O1534" s="35"/>
      <c r="P1534" s="35"/>
      <c r="Q1534" s="34"/>
      <c r="R1534" s="34"/>
      <c r="U1534" s="36"/>
      <c r="V1534" s="38"/>
      <c r="W1534" s="36"/>
      <c r="X1534" s="35"/>
      <c r="Y1534" s="34"/>
      <c r="Z1534" s="35"/>
      <c r="AA1534" s="34"/>
      <c r="AB1534" s="34"/>
      <c r="AC1534" s="34"/>
      <c r="AD1534" s="34"/>
      <c r="AE1534" s="39"/>
      <c r="AF1534" s="39"/>
      <c r="AG1534" s="39"/>
      <c r="AH1534" s="35"/>
      <c r="AI1534" s="35"/>
      <c r="AJ1534" s="35"/>
      <c r="AK1534" s="35"/>
      <c r="AL1534" s="35"/>
      <c r="AM1534" s="35"/>
      <c r="AN1534" s="38"/>
      <c r="AO1534" s="38"/>
      <c r="AP1534" s="38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40"/>
      <c r="BA1534" s="40"/>
      <c r="BB1534" s="40"/>
      <c r="BC1534" s="40"/>
      <c r="BD1534" s="40"/>
      <c r="BE1534" s="40"/>
      <c r="BF1534" s="36"/>
      <c r="BG1534" s="36"/>
      <c r="BH1534" s="36"/>
      <c r="BJ1534" s="41"/>
      <c r="BK1534" s="41"/>
      <c r="BL1534" s="35"/>
      <c r="BM1534" s="35"/>
      <c r="BN1534" s="35"/>
      <c r="BO1534" s="35"/>
      <c r="BP1534" s="35"/>
      <c r="BQ1534" s="35"/>
      <c r="BR1534" s="35"/>
      <c r="BS1534" s="34"/>
      <c r="BT1534" s="35"/>
      <c r="BU1534" s="35"/>
      <c r="BV1534" s="35"/>
      <c r="BW1534" s="35"/>
      <c r="BX1534" s="37"/>
      <c r="BY1534" s="40"/>
      <c r="CA1534" s="38"/>
      <c r="CB1534" s="38"/>
      <c r="CC1534" s="36"/>
      <c r="CD1534" s="36"/>
      <c r="CE1534" s="35"/>
      <c r="CF1534" s="36"/>
      <c r="CG1534" s="42"/>
      <c r="CH1534" s="35"/>
      <c r="CI1534" s="42"/>
      <c r="CJ1534" s="42"/>
      <c r="CK1534" s="43"/>
      <c r="CM1534" s="39"/>
      <c r="CN1534" s="35"/>
      <c r="CO1534" s="42"/>
    </row>
    <row r="1535" spans="1:93" ht="11.25" customHeight="1">
      <c r="A1535" s="33"/>
      <c r="B1535" s="34"/>
      <c r="F1535" s="34"/>
      <c r="H1535" s="34"/>
      <c r="I1535" s="34"/>
      <c r="J1535" s="35"/>
      <c r="K1535" s="35"/>
      <c r="L1535" s="34"/>
      <c r="M1535" s="34"/>
      <c r="N1535" s="35"/>
      <c r="O1535" s="35"/>
      <c r="P1535" s="35"/>
      <c r="Q1535" s="34"/>
      <c r="R1535" s="34"/>
      <c r="U1535" s="36"/>
      <c r="V1535" s="38"/>
      <c r="W1535" s="36"/>
      <c r="X1535" s="35"/>
      <c r="Y1535" s="34"/>
      <c r="Z1535" s="35"/>
      <c r="AA1535" s="34"/>
      <c r="AB1535" s="34"/>
      <c r="AC1535" s="34"/>
      <c r="AD1535" s="34"/>
      <c r="AE1535" s="39"/>
      <c r="AF1535" s="39"/>
      <c r="AG1535" s="39"/>
      <c r="AH1535" s="35"/>
      <c r="AI1535" s="35"/>
      <c r="AJ1535" s="35"/>
      <c r="AK1535" s="35"/>
      <c r="AL1535" s="35"/>
      <c r="AM1535" s="35"/>
      <c r="AN1535" s="38"/>
      <c r="AO1535" s="38"/>
      <c r="AP1535" s="38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40"/>
      <c r="BA1535" s="40"/>
      <c r="BB1535" s="40"/>
      <c r="BC1535" s="40"/>
      <c r="BD1535" s="40"/>
      <c r="BE1535" s="40"/>
      <c r="BF1535" s="36"/>
      <c r="BG1535" s="36"/>
      <c r="BH1535" s="36"/>
      <c r="BJ1535" s="41"/>
      <c r="BK1535" s="41"/>
      <c r="BL1535" s="35"/>
      <c r="BM1535" s="35"/>
      <c r="BN1535" s="35"/>
      <c r="BO1535" s="35"/>
      <c r="BP1535" s="35"/>
      <c r="BQ1535" s="35"/>
      <c r="BR1535" s="35"/>
      <c r="BS1535" s="34"/>
      <c r="BT1535" s="35"/>
      <c r="BU1535" s="35"/>
      <c r="BV1535" s="35"/>
      <c r="BW1535" s="35"/>
      <c r="BX1535" s="37"/>
      <c r="BY1535" s="40"/>
      <c r="CA1535" s="38"/>
      <c r="CB1535" s="38"/>
      <c r="CC1535" s="36"/>
      <c r="CD1535" s="36"/>
      <c r="CE1535" s="35"/>
      <c r="CF1535" s="36"/>
      <c r="CG1535" s="42"/>
      <c r="CH1535" s="35"/>
      <c r="CI1535" s="42"/>
      <c r="CJ1535" s="42"/>
      <c r="CK1535" s="43"/>
      <c r="CM1535" s="39"/>
      <c r="CN1535" s="35"/>
      <c r="CO1535" s="42"/>
    </row>
    <row r="1536" spans="1:93" ht="11.25" customHeight="1">
      <c r="A1536" s="33"/>
      <c r="B1536" s="34"/>
      <c r="F1536" s="34"/>
      <c r="H1536" s="34"/>
      <c r="I1536" s="34"/>
      <c r="J1536" s="35"/>
      <c r="K1536" s="35"/>
      <c r="L1536" s="34"/>
      <c r="M1536" s="34"/>
      <c r="N1536" s="35"/>
      <c r="O1536" s="35"/>
      <c r="P1536" s="35"/>
      <c r="Q1536" s="34"/>
      <c r="R1536" s="34"/>
      <c r="U1536" s="36"/>
      <c r="V1536" s="38"/>
      <c r="W1536" s="36"/>
      <c r="X1536" s="35"/>
      <c r="Y1536" s="34"/>
      <c r="Z1536" s="35"/>
      <c r="AA1536" s="34"/>
      <c r="AB1536" s="34"/>
      <c r="AC1536" s="34"/>
      <c r="AD1536" s="34"/>
      <c r="AE1536" s="39"/>
      <c r="AF1536" s="39"/>
      <c r="AG1536" s="39"/>
      <c r="AH1536" s="35"/>
      <c r="AI1536" s="35"/>
      <c r="AJ1536" s="35"/>
      <c r="AK1536" s="35"/>
      <c r="AL1536" s="35"/>
      <c r="AM1536" s="35"/>
      <c r="AN1536" s="38"/>
      <c r="AO1536" s="38"/>
      <c r="AP1536" s="38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40"/>
      <c r="BA1536" s="40"/>
      <c r="BB1536" s="40"/>
      <c r="BC1536" s="40"/>
      <c r="BD1536" s="40"/>
      <c r="BE1536" s="40"/>
      <c r="BF1536" s="36"/>
      <c r="BG1536" s="36"/>
      <c r="BH1536" s="36"/>
      <c r="BJ1536" s="41"/>
      <c r="BK1536" s="41"/>
      <c r="BL1536" s="35"/>
      <c r="BM1536" s="35"/>
      <c r="BN1536" s="35"/>
      <c r="BO1536" s="35"/>
      <c r="BP1536" s="35"/>
      <c r="BQ1536" s="35"/>
      <c r="BR1536" s="35"/>
      <c r="BS1536" s="34"/>
      <c r="BT1536" s="35"/>
      <c r="BU1536" s="35"/>
      <c r="BV1536" s="35"/>
      <c r="BW1536" s="35"/>
      <c r="BX1536" s="37"/>
      <c r="BY1536" s="40"/>
      <c r="CA1536" s="38"/>
      <c r="CB1536" s="38"/>
      <c r="CC1536" s="36"/>
      <c r="CD1536" s="36"/>
      <c r="CE1536" s="35"/>
      <c r="CF1536" s="36"/>
      <c r="CG1536" s="42"/>
      <c r="CH1536" s="35"/>
      <c r="CI1536" s="42"/>
      <c r="CJ1536" s="42"/>
      <c r="CK1536" s="43"/>
      <c r="CM1536" s="39"/>
      <c r="CN1536" s="35"/>
      <c r="CO1536" s="42"/>
    </row>
    <row r="1537" spans="1:93" ht="11.25" customHeight="1">
      <c r="A1537" s="33"/>
      <c r="B1537" s="34"/>
      <c r="F1537" s="34"/>
      <c r="H1537" s="34"/>
      <c r="I1537" s="34"/>
      <c r="J1537" s="35"/>
      <c r="K1537" s="35"/>
      <c r="L1537" s="34"/>
      <c r="M1537" s="34"/>
      <c r="N1537" s="35"/>
      <c r="O1537" s="35"/>
      <c r="P1537" s="35"/>
      <c r="Q1537" s="34"/>
      <c r="R1537" s="34"/>
      <c r="U1537" s="36"/>
      <c r="V1537" s="38"/>
      <c r="W1537" s="36"/>
      <c r="X1537" s="35"/>
      <c r="Y1537" s="34"/>
      <c r="Z1537" s="35"/>
      <c r="AA1537" s="34"/>
      <c r="AB1537" s="34"/>
      <c r="AC1537" s="34"/>
      <c r="AD1537" s="34"/>
      <c r="AE1537" s="39"/>
      <c r="AF1537" s="39"/>
      <c r="AG1537" s="39"/>
      <c r="AH1537" s="35"/>
      <c r="AI1537" s="35"/>
      <c r="AJ1537" s="35"/>
      <c r="AK1537" s="35"/>
      <c r="AL1537" s="35"/>
      <c r="AM1537" s="35"/>
      <c r="AN1537" s="38"/>
      <c r="AO1537" s="38"/>
      <c r="AP1537" s="38"/>
      <c r="AQ1537" s="36"/>
      <c r="AR1537" s="36"/>
      <c r="AS1537" s="36"/>
      <c r="AT1537" s="36"/>
      <c r="AU1537" s="36"/>
      <c r="AV1537" s="36"/>
      <c r="AW1537" s="36"/>
      <c r="AX1537" s="36"/>
      <c r="AY1537" s="36"/>
      <c r="AZ1537" s="40"/>
      <c r="BA1537" s="40"/>
      <c r="BB1537" s="40"/>
      <c r="BC1537" s="40"/>
      <c r="BD1537" s="40"/>
      <c r="BE1537" s="40"/>
      <c r="BF1537" s="36"/>
      <c r="BG1537" s="36"/>
      <c r="BH1537" s="36"/>
      <c r="BJ1537" s="41"/>
      <c r="BK1537" s="41"/>
      <c r="BL1537" s="35"/>
      <c r="BM1537" s="35"/>
      <c r="BN1537" s="35"/>
      <c r="BO1537" s="35"/>
      <c r="BP1537" s="35"/>
      <c r="BQ1537" s="35"/>
      <c r="BR1537" s="35"/>
      <c r="BS1537" s="34"/>
      <c r="BT1537" s="35"/>
      <c r="BU1537" s="35"/>
      <c r="BV1537" s="35"/>
      <c r="BW1537" s="35"/>
      <c r="BX1537" s="37"/>
      <c r="BY1537" s="40"/>
      <c r="CA1537" s="38"/>
      <c r="CB1537" s="38"/>
      <c r="CC1537" s="36"/>
      <c r="CD1537" s="36"/>
      <c r="CE1537" s="35"/>
      <c r="CF1537" s="36"/>
      <c r="CG1537" s="42"/>
      <c r="CH1537" s="35"/>
      <c r="CI1537" s="42"/>
      <c r="CJ1537" s="42"/>
      <c r="CK1537" s="43"/>
      <c r="CM1537" s="39"/>
      <c r="CN1537" s="35"/>
      <c r="CO1537" s="42"/>
    </row>
    <row r="1538" spans="1:93" ht="11.25" customHeight="1">
      <c r="A1538" s="33"/>
      <c r="B1538" s="34"/>
      <c r="F1538" s="34"/>
      <c r="H1538" s="34"/>
      <c r="I1538" s="34"/>
      <c r="J1538" s="35"/>
      <c r="K1538" s="35"/>
      <c r="L1538" s="34"/>
      <c r="M1538" s="34"/>
      <c r="N1538" s="35"/>
      <c r="O1538" s="35"/>
      <c r="P1538" s="35"/>
      <c r="Q1538" s="34"/>
      <c r="R1538" s="34"/>
      <c r="U1538" s="36"/>
      <c r="V1538" s="38"/>
      <c r="W1538" s="36"/>
      <c r="X1538" s="35"/>
      <c r="Y1538" s="34"/>
      <c r="Z1538" s="35"/>
      <c r="AA1538" s="34"/>
      <c r="AB1538" s="34"/>
      <c r="AC1538" s="34"/>
      <c r="AD1538" s="34"/>
      <c r="AE1538" s="39"/>
      <c r="AF1538" s="39"/>
      <c r="AG1538" s="39"/>
      <c r="AH1538" s="35"/>
      <c r="AI1538" s="35"/>
      <c r="AJ1538" s="35"/>
      <c r="AK1538" s="35"/>
      <c r="AL1538" s="35"/>
      <c r="AM1538" s="35"/>
      <c r="AN1538" s="38"/>
      <c r="AO1538" s="38"/>
      <c r="AP1538" s="38"/>
      <c r="AQ1538" s="36"/>
      <c r="AR1538" s="36"/>
      <c r="AS1538" s="36"/>
      <c r="AT1538" s="36"/>
      <c r="AU1538" s="36"/>
      <c r="AV1538" s="36"/>
      <c r="AW1538" s="36"/>
      <c r="AX1538" s="36"/>
      <c r="AY1538" s="36"/>
      <c r="AZ1538" s="40"/>
      <c r="BA1538" s="40"/>
      <c r="BB1538" s="40"/>
      <c r="BC1538" s="40"/>
      <c r="BD1538" s="40"/>
      <c r="BE1538" s="40"/>
      <c r="BF1538" s="36"/>
      <c r="BG1538" s="36"/>
      <c r="BH1538" s="36"/>
      <c r="BJ1538" s="41"/>
      <c r="BK1538" s="41"/>
      <c r="BL1538" s="35"/>
      <c r="BM1538" s="35"/>
      <c r="BN1538" s="35"/>
      <c r="BO1538" s="35"/>
      <c r="BP1538" s="35"/>
      <c r="BQ1538" s="35"/>
      <c r="BR1538" s="35"/>
      <c r="BS1538" s="34"/>
      <c r="BT1538" s="35"/>
      <c r="BU1538" s="35"/>
      <c r="BV1538" s="35"/>
      <c r="BW1538" s="35"/>
      <c r="BX1538" s="37"/>
      <c r="BY1538" s="40"/>
      <c r="CA1538" s="38"/>
      <c r="CB1538" s="38"/>
      <c r="CC1538" s="36"/>
      <c r="CD1538" s="36"/>
      <c r="CE1538" s="35"/>
      <c r="CF1538" s="36"/>
      <c r="CG1538" s="42"/>
      <c r="CH1538" s="35"/>
      <c r="CI1538" s="42"/>
      <c r="CJ1538" s="42"/>
      <c r="CK1538" s="43"/>
      <c r="CM1538" s="39"/>
      <c r="CN1538" s="35"/>
      <c r="CO1538" s="42"/>
    </row>
    <row r="1539" spans="1:93" ht="11.25" customHeight="1">
      <c r="A1539" s="33"/>
      <c r="B1539" s="34"/>
      <c r="F1539" s="34"/>
      <c r="H1539" s="34"/>
      <c r="I1539" s="34"/>
      <c r="J1539" s="35"/>
      <c r="K1539" s="35"/>
      <c r="L1539" s="34"/>
      <c r="M1539" s="34"/>
      <c r="N1539" s="35"/>
      <c r="O1539" s="35"/>
      <c r="P1539" s="35"/>
      <c r="Q1539" s="34"/>
      <c r="R1539" s="34"/>
      <c r="U1539" s="36"/>
      <c r="V1539" s="38"/>
      <c r="W1539" s="36"/>
      <c r="X1539" s="35"/>
      <c r="Y1539" s="34"/>
      <c r="Z1539" s="35"/>
      <c r="AA1539" s="34"/>
      <c r="AB1539" s="34"/>
      <c r="AC1539" s="34"/>
      <c r="AD1539" s="34"/>
      <c r="AE1539" s="39"/>
      <c r="AF1539" s="39"/>
      <c r="AG1539" s="39"/>
      <c r="AH1539" s="35"/>
      <c r="AI1539" s="35"/>
      <c r="AJ1539" s="35"/>
      <c r="AK1539" s="35"/>
      <c r="AL1539" s="35"/>
      <c r="AM1539" s="35"/>
      <c r="AN1539" s="38"/>
      <c r="AO1539" s="38"/>
      <c r="AP1539" s="38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40"/>
      <c r="BA1539" s="40"/>
      <c r="BB1539" s="40"/>
      <c r="BC1539" s="40"/>
      <c r="BD1539" s="40"/>
      <c r="BE1539" s="40"/>
      <c r="BF1539" s="36"/>
      <c r="BG1539" s="36"/>
      <c r="BH1539" s="36"/>
      <c r="BJ1539" s="41"/>
      <c r="BK1539" s="41"/>
      <c r="BL1539" s="35"/>
      <c r="BM1539" s="35"/>
      <c r="BN1539" s="35"/>
      <c r="BO1539" s="35"/>
      <c r="BP1539" s="35"/>
      <c r="BQ1539" s="35"/>
      <c r="BR1539" s="35"/>
      <c r="BS1539" s="34"/>
      <c r="BT1539" s="35"/>
      <c r="BU1539" s="35"/>
      <c r="BV1539" s="35"/>
      <c r="BW1539" s="35"/>
      <c r="BX1539" s="37"/>
      <c r="BY1539" s="40"/>
      <c r="CA1539" s="38"/>
      <c r="CB1539" s="38"/>
      <c r="CC1539" s="36"/>
      <c r="CD1539" s="36"/>
      <c r="CE1539" s="35"/>
      <c r="CF1539" s="36"/>
      <c r="CG1539" s="42"/>
      <c r="CH1539" s="35"/>
      <c r="CI1539" s="42"/>
      <c r="CJ1539" s="42"/>
      <c r="CK1539" s="43"/>
      <c r="CM1539" s="39"/>
      <c r="CN1539" s="35"/>
      <c r="CO1539" s="42"/>
    </row>
    <row r="1540" spans="1:93" ht="11.25" customHeight="1">
      <c r="A1540" s="33"/>
      <c r="B1540" s="34"/>
      <c r="F1540" s="34"/>
      <c r="H1540" s="34"/>
      <c r="I1540" s="34"/>
      <c r="J1540" s="35"/>
      <c r="K1540" s="35"/>
      <c r="L1540" s="34"/>
      <c r="M1540" s="34"/>
      <c r="N1540" s="35"/>
      <c r="O1540" s="35"/>
      <c r="P1540" s="35"/>
      <c r="Q1540" s="34"/>
      <c r="R1540" s="34"/>
      <c r="U1540" s="36"/>
      <c r="V1540" s="38"/>
      <c r="W1540" s="36"/>
      <c r="X1540" s="35"/>
      <c r="Y1540" s="34"/>
      <c r="Z1540" s="35"/>
      <c r="AA1540" s="34"/>
      <c r="AB1540" s="34"/>
      <c r="AC1540" s="34"/>
      <c r="AD1540" s="34"/>
      <c r="AE1540" s="39"/>
      <c r="AF1540" s="39"/>
      <c r="AG1540" s="39"/>
      <c r="AH1540" s="35"/>
      <c r="AI1540" s="35"/>
      <c r="AJ1540" s="35"/>
      <c r="AK1540" s="35"/>
      <c r="AL1540" s="35"/>
      <c r="AM1540" s="35"/>
      <c r="AN1540" s="38"/>
      <c r="AO1540" s="38"/>
      <c r="AP1540" s="38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40"/>
      <c r="BA1540" s="40"/>
      <c r="BB1540" s="40"/>
      <c r="BC1540" s="40"/>
      <c r="BD1540" s="40"/>
      <c r="BE1540" s="40"/>
      <c r="BF1540" s="36"/>
      <c r="BG1540" s="36"/>
      <c r="BH1540" s="36"/>
      <c r="BJ1540" s="41"/>
      <c r="BK1540" s="41"/>
      <c r="BL1540" s="35"/>
      <c r="BM1540" s="35"/>
      <c r="BN1540" s="35"/>
      <c r="BO1540" s="35"/>
      <c r="BP1540" s="35"/>
      <c r="BQ1540" s="35"/>
      <c r="BR1540" s="35"/>
      <c r="BS1540" s="34"/>
      <c r="BT1540" s="35"/>
      <c r="BU1540" s="35"/>
      <c r="BV1540" s="35"/>
      <c r="BW1540" s="35"/>
      <c r="BX1540" s="37"/>
      <c r="BY1540" s="40"/>
      <c r="CA1540" s="38"/>
      <c r="CB1540" s="38"/>
      <c r="CC1540" s="36"/>
      <c r="CD1540" s="36"/>
      <c r="CE1540" s="35"/>
      <c r="CF1540" s="36"/>
      <c r="CG1540" s="42"/>
      <c r="CH1540" s="35"/>
      <c r="CI1540" s="42"/>
      <c r="CJ1540" s="42"/>
      <c r="CK1540" s="43"/>
      <c r="CM1540" s="39"/>
      <c r="CN1540" s="35"/>
      <c r="CO1540" s="42"/>
    </row>
    <row r="1541" spans="1:93" ht="11.25" customHeight="1">
      <c r="A1541" s="33"/>
      <c r="B1541" s="34"/>
      <c r="F1541" s="34"/>
      <c r="H1541" s="34"/>
      <c r="I1541" s="34"/>
      <c r="J1541" s="35"/>
      <c r="K1541" s="35"/>
      <c r="L1541" s="34"/>
      <c r="M1541" s="34"/>
      <c r="N1541" s="35"/>
      <c r="O1541" s="35"/>
      <c r="P1541" s="35"/>
      <c r="Q1541" s="34"/>
      <c r="R1541" s="34"/>
      <c r="U1541" s="36"/>
      <c r="V1541" s="38"/>
      <c r="W1541" s="36"/>
      <c r="X1541" s="35"/>
      <c r="Y1541" s="34"/>
      <c r="Z1541" s="35"/>
      <c r="AA1541" s="34"/>
      <c r="AB1541" s="34"/>
      <c r="AC1541" s="34"/>
      <c r="AD1541" s="34"/>
      <c r="AE1541" s="39"/>
      <c r="AF1541" s="39"/>
      <c r="AG1541" s="39"/>
      <c r="AH1541" s="35"/>
      <c r="AI1541" s="35"/>
      <c r="AJ1541" s="35"/>
      <c r="AK1541" s="35"/>
      <c r="AL1541" s="35"/>
      <c r="AM1541" s="35"/>
      <c r="AN1541" s="38"/>
      <c r="AO1541" s="38"/>
      <c r="AP1541" s="38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40"/>
      <c r="BA1541" s="40"/>
      <c r="BB1541" s="40"/>
      <c r="BC1541" s="40"/>
      <c r="BD1541" s="40"/>
      <c r="BE1541" s="40"/>
      <c r="BF1541" s="36"/>
      <c r="BG1541" s="36"/>
      <c r="BH1541" s="36"/>
      <c r="BJ1541" s="41"/>
      <c r="BK1541" s="41"/>
      <c r="BL1541" s="35"/>
      <c r="BM1541" s="35"/>
      <c r="BN1541" s="35"/>
      <c r="BO1541" s="35"/>
      <c r="BP1541" s="35"/>
      <c r="BQ1541" s="35"/>
      <c r="BR1541" s="35"/>
      <c r="BS1541" s="34"/>
      <c r="BT1541" s="35"/>
      <c r="BU1541" s="35"/>
      <c r="BV1541" s="35"/>
      <c r="BW1541" s="35"/>
      <c r="BX1541" s="37"/>
      <c r="BY1541" s="40"/>
      <c r="CA1541" s="38"/>
      <c r="CB1541" s="38"/>
      <c r="CC1541" s="36"/>
      <c r="CD1541" s="36"/>
      <c r="CE1541" s="35"/>
      <c r="CF1541" s="36"/>
      <c r="CG1541" s="42"/>
      <c r="CH1541" s="35"/>
      <c r="CI1541" s="42"/>
      <c r="CJ1541" s="42"/>
      <c r="CK1541" s="43"/>
      <c r="CM1541" s="39"/>
      <c r="CN1541" s="35"/>
      <c r="CO1541" s="42"/>
    </row>
    <row r="1542" spans="1:93" ht="11.25" customHeight="1">
      <c r="A1542" s="33"/>
      <c r="B1542" s="34"/>
      <c r="F1542" s="34"/>
      <c r="H1542" s="34"/>
      <c r="I1542" s="34"/>
      <c r="J1542" s="35"/>
      <c r="K1542" s="35"/>
      <c r="L1542" s="34"/>
      <c r="M1542" s="34"/>
      <c r="N1542" s="35"/>
      <c r="O1542" s="35"/>
      <c r="P1542" s="35"/>
      <c r="Q1542" s="34"/>
      <c r="R1542" s="34"/>
      <c r="U1542" s="36"/>
      <c r="V1542" s="38"/>
      <c r="W1542" s="36"/>
      <c r="X1542" s="35"/>
      <c r="Y1542" s="34"/>
      <c r="Z1542" s="35"/>
      <c r="AA1542" s="34"/>
      <c r="AB1542" s="34"/>
      <c r="AC1542" s="34"/>
      <c r="AD1542" s="34"/>
      <c r="AE1542" s="39"/>
      <c r="AF1542" s="39"/>
      <c r="AG1542" s="39"/>
      <c r="AH1542" s="35"/>
      <c r="AI1542" s="35"/>
      <c r="AJ1542" s="35"/>
      <c r="AK1542" s="35"/>
      <c r="AL1542" s="35"/>
      <c r="AM1542" s="35"/>
      <c r="AN1542" s="38"/>
      <c r="AO1542" s="38"/>
      <c r="AP1542" s="38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40"/>
      <c r="BA1542" s="40"/>
      <c r="BB1542" s="40"/>
      <c r="BC1542" s="40"/>
      <c r="BD1542" s="40"/>
      <c r="BE1542" s="40"/>
      <c r="BF1542" s="36"/>
      <c r="BG1542" s="36"/>
      <c r="BH1542" s="36"/>
      <c r="BJ1542" s="41"/>
      <c r="BK1542" s="41"/>
      <c r="BL1542" s="35"/>
      <c r="BM1542" s="35"/>
      <c r="BN1542" s="35"/>
      <c r="BO1542" s="35"/>
      <c r="BP1542" s="35"/>
      <c r="BQ1542" s="35"/>
      <c r="BR1542" s="35"/>
      <c r="BS1542" s="34"/>
      <c r="BT1542" s="35"/>
      <c r="BU1542" s="35"/>
      <c r="BV1542" s="35"/>
      <c r="BW1542" s="35"/>
      <c r="BX1542" s="37"/>
      <c r="BY1542" s="40"/>
      <c r="CA1542" s="38"/>
      <c r="CB1542" s="38"/>
      <c r="CC1542" s="36"/>
      <c r="CD1542" s="36"/>
      <c r="CE1542" s="35"/>
      <c r="CF1542" s="36"/>
      <c r="CG1542" s="42"/>
      <c r="CH1542" s="35"/>
      <c r="CI1542" s="42"/>
      <c r="CJ1542" s="42"/>
      <c r="CK1542" s="43"/>
      <c r="CM1542" s="39"/>
      <c r="CN1542" s="35"/>
      <c r="CO1542" s="42"/>
    </row>
    <row r="1543" spans="1:93" ht="11.25" customHeight="1">
      <c r="A1543" s="33"/>
      <c r="B1543" s="34"/>
      <c r="F1543" s="34"/>
      <c r="H1543" s="34"/>
      <c r="I1543" s="34"/>
      <c r="J1543" s="35"/>
      <c r="K1543" s="35"/>
      <c r="L1543" s="34"/>
      <c r="M1543" s="34"/>
      <c r="N1543" s="35"/>
      <c r="O1543" s="35"/>
      <c r="P1543" s="35"/>
      <c r="Q1543" s="34"/>
      <c r="R1543" s="34"/>
      <c r="U1543" s="36"/>
      <c r="V1543" s="38"/>
      <c r="W1543" s="36"/>
      <c r="X1543" s="35"/>
      <c r="Y1543" s="34"/>
      <c r="Z1543" s="35"/>
      <c r="AA1543" s="34"/>
      <c r="AB1543" s="34"/>
      <c r="AC1543" s="34"/>
      <c r="AD1543" s="34"/>
      <c r="AE1543" s="39"/>
      <c r="AF1543" s="39"/>
      <c r="AG1543" s="39"/>
      <c r="AH1543" s="35"/>
      <c r="AI1543" s="35"/>
      <c r="AJ1543" s="35"/>
      <c r="AK1543" s="35"/>
      <c r="AL1543" s="35"/>
      <c r="AM1543" s="35"/>
      <c r="AN1543" s="38"/>
      <c r="AO1543" s="38"/>
      <c r="AP1543" s="38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40"/>
      <c r="BA1543" s="40"/>
      <c r="BB1543" s="40"/>
      <c r="BC1543" s="40"/>
      <c r="BD1543" s="40"/>
      <c r="BE1543" s="40"/>
      <c r="BF1543" s="36"/>
      <c r="BG1543" s="36"/>
      <c r="BH1543" s="36"/>
      <c r="BJ1543" s="41"/>
      <c r="BK1543" s="41"/>
      <c r="BL1543" s="35"/>
      <c r="BM1543" s="35"/>
      <c r="BN1543" s="35"/>
      <c r="BO1543" s="35"/>
      <c r="BP1543" s="35"/>
      <c r="BQ1543" s="35"/>
      <c r="BR1543" s="35"/>
      <c r="BS1543" s="34"/>
      <c r="BT1543" s="35"/>
      <c r="BU1543" s="35"/>
      <c r="BV1543" s="35"/>
      <c r="BW1543" s="35"/>
      <c r="BX1543" s="37"/>
      <c r="BY1543" s="40"/>
      <c r="CA1543" s="38"/>
      <c r="CB1543" s="38"/>
      <c r="CC1543" s="36"/>
      <c r="CD1543" s="36"/>
      <c r="CE1543" s="35"/>
      <c r="CF1543" s="36"/>
      <c r="CG1543" s="42"/>
      <c r="CH1543" s="35"/>
      <c r="CI1543" s="42"/>
      <c r="CJ1543" s="42"/>
      <c r="CK1543" s="43"/>
      <c r="CM1543" s="39"/>
      <c r="CN1543" s="35"/>
      <c r="CO1543" s="42"/>
    </row>
    <row r="1544" spans="1:93" ht="11.25" customHeight="1">
      <c r="A1544" s="33"/>
      <c r="B1544" s="34"/>
      <c r="F1544" s="34"/>
      <c r="H1544" s="34"/>
      <c r="I1544" s="34"/>
      <c r="J1544" s="35"/>
      <c r="K1544" s="35"/>
      <c r="L1544" s="34"/>
      <c r="M1544" s="34"/>
      <c r="N1544" s="35"/>
      <c r="O1544" s="35"/>
      <c r="P1544" s="35"/>
      <c r="Q1544" s="34"/>
      <c r="R1544" s="34"/>
      <c r="U1544" s="36"/>
      <c r="V1544" s="38"/>
      <c r="W1544" s="36"/>
      <c r="X1544" s="35"/>
      <c r="Y1544" s="34"/>
      <c r="Z1544" s="35"/>
      <c r="AA1544" s="34"/>
      <c r="AB1544" s="34"/>
      <c r="AC1544" s="34"/>
      <c r="AD1544" s="34"/>
      <c r="AE1544" s="39"/>
      <c r="AF1544" s="39"/>
      <c r="AG1544" s="39"/>
      <c r="AH1544" s="35"/>
      <c r="AI1544" s="35"/>
      <c r="AJ1544" s="35"/>
      <c r="AK1544" s="35"/>
      <c r="AL1544" s="35"/>
      <c r="AM1544" s="35"/>
      <c r="AN1544" s="38"/>
      <c r="AO1544" s="38"/>
      <c r="AP1544" s="38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40"/>
      <c r="BA1544" s="40"/>
      <c r="BB1544" s="40"/>
      <c r="BC1544" s="40"/>
      <c r="BD1544" s="40"/>
      <c r="BE1544" s="40"/>
      <c r="BF1544" s="36"/>
      <c r="BG1544" s="36"/>
      <c r="BH1544" s="36"/>
      <c r="BJ1544" s="41"/>
      <c r="BK1544" s="41"/>
      <c r="BL1544" s="35"/>
      <c r="BM1544" s="35"/>
      <c r="BN1544" s="35"/>
      <c r="BO1544" s="35"/>
      <c r="BP1544" s="35"/>
      <c r="BQ1544" s="35"/>
      <c r="BR1544" s="35"/>
      <c r="BS1544" s="34"/>
      <c r="BT1544" s="35"/>
      <c r="BU1544" s="35"/>
      <c r="BV1544" s="35"/>
      <c r="BW1544" s="35"/>
      <c r="BX1544" s="37"/>
      <c r="BY1544" s="40"/>
      <c r="CA1544" s="38"/>
      <c r="CB1544" s="38"/>
      <c r="CC1544" s="36"/>
      <c r="CD1544" s="36"/>
      <c r="CE1544" s="35"/>
      <c r="CF1544" s="36"/>
      <c r="CG1544" s="42"/>
      <c r="CH1544" s="35"/>
      <c r="CI1544" s="42"/>
      <c r="CJ1544" s="42"/>
      <c r="CK1544" s="43"/>
      <c r="CM1544" s="39"/>
      <c r="CN1544" s="35"/>
      <c r="CO1544" s="42"/>
    </row>
    <row r="1545" spans="1:93" ht="11.25" customHeight="1">
      <c r="A1545" s="33"/>
      <c r="B1545" s="34"/>
      <c r="F1545" s="34"/>
      <c r="H1545" s="34"/>
      <c r="I1545" s="34"/>
      <c r="J1545" s="35"/>
      <c r="K1545" s="35"/>
      <c r="L1545" s="34"/>
      <c r="M1545" s="34"/>
      <c r="N1545" s="35"/>
      <c r="O1545" s="35"/>
      <c r="P1545" s="35"/>
      <c r="Q1545" s="34"/>
      <c r="R1545" s="34"/>
      <c r="U1545" s="36"/>
      <c r="V1545" s="38"/>
      <c r="W1545" s="36"/>
      <c r="X1545" s="35"/>
      <c r="Y1545" s="34"/>
      <c r="Z1545" s="35"/>
      <c r="AA1545" s="34"/>
      <c r="AB1545" s="34"/>
      <c r="AC1545" s="34"/>
      <c r="AD1545" s="34"/>
      <c r="AE1545" s="39"/>
      <c r="AF1545" s="39"/>
      <c r="AG1545" s="39"/>
      <c r="AH1545" s="35"/>
      <c r="AI1545" s="35"/>
      <c r="AJ1545" s="35"/>
      <c r="AK1545" s="35"/>
      <c r="AL1545" s="35"/>
      <c r="AM1545" s="35"/>
      <c r="AN1545" s="38"/>
      <c r="AO1545" s="38"/>
      <c r="AP1545" s="38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40"/>
      <c r="BA1545" s="40"/>
      <c r="BB1545" s="40"/>
      <c r="BC1545" s="40"/>
      <c r="BD1545" s="40"/>
      <c r="BE1545" s="40"/>
      <c r="BF1545" s="36"/>
      <c r="BG1545" s="36"/>
      <c r="BH1545" s="36"/>
      <c r="BJ1545" s="41"/>
      <c r="BK1545" s="41"/>
      <c r="BL1545" s="35"/>
      <c r="BM1545" s="35"/>
      <c r="BN1545" s="35"/>
      <c r="BO1545" s="35"/>
      <c r="BP1545" s="35"/>
      <c r="BQ1545" s="35"/>
      <c r="BR1545" s="35"/>
      <c r="BS1545" s="34"/>
      <c r="BT1545" s="35"/>
      <c r="BU1545" s="35"/>
      <c r="BV1545" s="35"/>
      <c r="BW1545" s="35"/>
      <c r="BX1545" s="37"/>
      <c r="BY1545" s="40"/>
      <c r="CA1545" s="38"/>
      <c r="CB1545" s="38"/>
      <c r="CC1545" s="36"/>
      <c r="CD1545" s="36"/>
      <c r="CE1545" s="35"/>
      <c r="CF1545" s="36"/>
      <c r="CG1545" s="42"/>
      <c r="CH1545" s="35"/>
      <c r="CI1545" s="42"/>
      <c r="CJ1545" s="42"/>
      <c r="CK1545" s="43"/>
      <c r="CM1545" s="39"/>
      <c r="CN1545" s="35"/>
      <c r="CO1545" s="42"/>
    </row>
    <row r="1546" spans="1:93" ht="11.25" customHeight="1">
      <c r="A1546" s="33"/>
      <c r="B1546" s="34"/>
      <c r="F1546" s="34"/>
      <c r="H1546" s="34"/>
      <c r="I1546" s="34"/>
      <c r="J1546" s="35"/>
      <c r="K1546" s="35"/>
      <c r="L1546" s="34"/>
      <c r="M1546" s="34"/>
      <c r="N1546" s="35"/>
      <c r="O1546" s="35"/>
      <c r="P1546" s="35"/>
      <c r="Q1546" s="34"/>
      <c r="R1546" s="34"/>
      <c r="U1546" s="36"/>
      <c r="V1546" s="38"/>
      <c r="W1546" s="36"/>
      <c r="X1546" s="35"/>
      <c r="Y1546" s="34"/>
      <c r="Z1546" s="35"/>
      <c r="AA1546" s="34"/>
      <c r="AB1546" s="34"/>
      <c r="AC1546" s="34"/>
      <c r="AD1546" s="34"/>
      <c r="AE1546" s="39"/>
      <c r="AF1546" s="39"/>
      <c r="AG1546" s="39"/>
      <c r="AH1546" s="35"/>
      <c r="AI1546" s="35"/>
      <c r="AJ1546" s="35"/>
      <c r="AK1546" s="35"/>
      <c r="AL1546" s="35"/>
      <c r="AM1546" s="35"/>
      <c r="AN1546" s="38"/>
      <c r="AO1546" s="38"/>
      <c r="AP1546" s="38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40"/>
      <c r="BA1546" s="40"/>
      <c r="BB1546" s="40"/>
      <c r="BC1546" s="40"/>
      <c r="BD1546" s="40"/>
      <c r="BE1546" s="40"/>
      <c r="BF1546" s="36"/>
      <c r="BG1546" s="36"/>
      <c r="BH1546" s="36"/>
      <c r="BJ1546" s="41"/>
      <c r="BK1546" s="41"/>
      <c r="BL1546" s="35"/>
      <c r="BM1546" s="35"/>
      <c r="BN1546" s="35"/>
      <c r="BO1546" s="35"/>
      <c r="BP1546" s="35"/>
      <c r="BQ1546" s="35"/>
      <c r="BR1546" s="35"/>
      <c r="BS1546" s="34"/>
      <c r="BT1546" s="35"/>
      <c r="BU1546" s="35"/>
      <c r="BV1546" s="35"/>
      <c r="BW1546" s="35"/>
      <c r="BX1546" s="37"/>
      <c r="BY1546" s="40"/>
      <c r="CA1546" s="38"/>
      <c r="CB1546" s="38"/>
      <c r="CC1546" s="36"/>
      <c r="CD1546" s="36"/>
      <c r="CE1546" s="35"/>
      <c r="CF1546" s="36"/>
      <c r="CG1546" s="42"/>
      <c r="CH1546" s="35"/>
      <c r="CI1546" s="42"/>
      <c r="CJ1546" s="42"/>
      <c r="CK1546" s="43"/>
      <c r="CM1546" s="39"/>
      <c r="CN1546" s="35"/>
      <c r="CO1546" s="42"/>
    </row>
    <row r="1547" spans="1:93" ht="11.25" customHeight="1">
      <c r="A1547" s="33"/>
      <c r="B1547" s="34"/>
      <c r="F1547" s="34"/>
      <c r="H1547" s="34"/>
      <c r="I1547" s="34"/>
      <c r="J1547" s="35"/>
      <c r="K1547" s="35"/>
      <c r="L1547" s="34"/>
      <c r="M1547" s="34"/>
      <c r="N1547" s="35"/>
      <c r="O1547" s="35"/>
      <c r="P1547" s="35"/>
      <c r="Q1547" s="34"/>
      <c r="R1547" s="34"/>
      <c r="U1547" s="36"/>
      <c r="V1547" s="38"/>
      <c r="W1547" s="36"/>
      <c r="X1547" s="35"/>
      <c r="Y1547" s="34"/>
      <c r="Z1547" s="35"/>
      <c r="AA1547" s="34"/>
      <c r="AB1547" s="34"/>
      <c r="AC1547" s="34"/>
      <c r="AD1547" s="34"/>
      <c r="AE1547" s="39"/>
      <c r="AF1547" s="39"/>
      <c r="AG1547" s="39"/>
      <c r="AH1547" s="35"/>
      <c r="AI1547" s="35"/>
      <c r="AJ1547" s="35"/>
      <c r="AK1547" s="35"/>
      <c r="AL1547" s="35"/>
      <c r="AM1547" s="35"/>
      <c r="AN1547" s="38"/>
      <c r="AO1547" s="38"/>
      <c r="AP1547" s="38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40"/>
      <c r="BA1547" s="40"/>
      <c r="BB1547" s="40"/>
      <c r="BC1547" s="40"/>
      <c r="BD1547" s="40"/>
      <c r="BE1547" s="40"/>
      <c r="BF1547" s="36"/>
      <c r="BG1547" s="36"/>
      <c r="BH1547" s="36"/>
      <c r="BJ1547" s="41"/>
      <c r="BK1547" s="41"/>
      <c r="BL1547" s="35"/>
      <c r="BM1547" s="35"/>
      <c r="BN1547" s="35"/>
      <c r="BO1547" s="35"/>
      <c r="BP1547" s="35"/>
      <c r="BQ1547" s="35"/>
      <c r="BR1547" s="35"/>
      <c r="BS1547" s="34"/>
      <c r="BT1547" s="35"/>
      <c r="BU1547" s="35"/>
      <c r="BV1547" s="35"/>
      <c r="BW1547" s="35"/>
      <c r="BX1547" s="37"/>
      <c r="BY1547" s="40"/>
      <c r="CA1547" s="38"/>
      <c r="CB1547" s="38"/>
      <c r="CC1547" s="36"/>
      <c r="CD1547" s="36"/>
      <c r="CE1547" s="35"/>
      <c r="CF1547" s="36"/>
      <c r="CG1547" s="42"/>
      <c r="CH1547" s="35"/>
      <c r="CI1547" s="42"/>
      <c r="CJ1547" s="42"/>
      <c r="CK1547" s="43"/>
      <c r="CM1547" s="39"/>
      <c r="CN1547" s="35"/>
      <c r="CO1547" s="42"/>
    </row>
    <row r="1548" spans="1:93" ht="11.25" customHeight="1">
      <c r="A1548" s="33"/>
      <c r="B1548" s="34"/>
      <c r="F1548" s="34"/>
      <c r="H1548" s="34"/>
      <c r="I1548" s="34"/>
      <c r="J1548" s="35"/>
      <c r="K1548" s="35"/>
      <c r="L1548" s="34"/>
      <c r="M1548" s="34"/>
      <c r="N1548" s="35"/>
      <c r="O1548" s="35"/>
      <c r="P1548" s="35"/>
      <c r="Q1548" s="34"/>
      <c r="R1548" s="34"/>
      <c r="U1548" s="36"/>
      <c r="V1548" s="38"/>
      <c r="W1548" s="36"/>
      <c r="X1548" s="35"/>
      <c r="Y1548" s="34"/>
      <c r="Z1548" s="35"/>
      <c r="AA1548" s="34"/>
      <c r="AB1548" s="34"/>
      <c r="AC1548" s="34"/>
      <c r="AD1548" s="34"/>
      <c r="AE1548" s="39"/>
      <c r="AF1548" s="39"/>
      <c r="AG1548" s="39"/>
      <c r="AH1548" s="35"/>
      <c r="AI1548" s="35"/>
      <c r="AJ1548" s="35"/>
      <c r="AK1548" s="35"/>
      <c r="AL1548" s="35"/>
      <c r="AM1548" s="35"/>
      <c r="AN1548" s="38"/>
      <c r="AO1548" s="38"/>
      <c r="AP1548" s="38"/>
      <c r="AQ1548" s="36"/>
      <c r="AR1548" s="36"/>
      <c r="AS1548" s="36"/>
      <c r="AT1548" s="36"/>
      <c r="AU1548" s="36"/>
      <c r="AV1548" s="36"/>
      <c r="AW1548" s="36"/>
      <c r="AX1548" s="36"/>
      <c r="AY1548" s="36"/>
      <c r="AZ1548" s="40"/>
      <c r="BA1548" s="40"/>
      <c r="BB1548" s="40"/>
      <c r="BC1548" s="40"/>
      <c r="BD1548" s="40"/>
      <c r="BE1548" s="40"/>
      <c r="BF1548" s="36"/>
      <c r="BG1548" s="36"/>
      <c r="BH1548" s="36"/>
      <c r="BJ1548" s="41"/>
      <c r="BK1548" s="41"/>
      <c r="BL1548" s="35"/>
      <c r="BM1548" s="35"/>
      <c r="BN1548" s="35"/>
      <c r="BO1548" s="35"/>
      <c r="BP1548" s="35"/>
      <c r="BQ1548" s="35"/>
      <c r="BR1548" s="35"/>
      <c r="BS1548" s="34"/>
      <c r="BT1548" s="35"/>
      <c r="BU1548" s="35"/>
      <c r="BV1548" s="35"/>
      <c r="BW1548" s="35"/>
      <c r="BX1548" s="37"/>
      <c r="BY1548" s="40"/>
      <c r="CA1548" s="38"/>
      <c r="CB1548" s="38"/>
      <c r="CC1548" s="36"/>
      <c r="CD1548" s="36"/>
      <c r="CE1548" s="35"/>
      <c r="CF1548" s="36"/>
      <c r="CG1548" s="42"/>
      <c r="CH1548" s="35"/>
      <c r="CI1548" s="42"/>
      <c r="CJ1548" s="42"/>
      <c r="CK1548" s="43"/>
      <c r="CM1548" s="39"/>
      <c r="CN1548" s="35"/>
      <c r="CO1548" s="42"/>
    </row>
    <row r="1549" spans="1:93" ht="11.25" customHeight="1">
      <c r="A1549" s="33"/>
      <c r="B1549" s="34"/>
      <c r="F1549" s="34"/>
      <c r="H1549" s="34"/>
      <c r="I1549" s="34"/>
      <c r="J1549" s="35"/>
      <c r="K1549" s="35"/>
      <c r="L1549" s="34"/>
      <c r="M1549" s="34"/>
      <c r="N1549" s="35"/>
      <c r="O1549" s="35"/>
      <c r="P1549" s="35"/>
      <c r="Q1549" s="34"/>
      <c r="R1549" s="34"/>
      <c r="U1549" s="36"/>
      <c r="V1549" s="38"/>
      <c r="W1549" s="36"/>
      <c r="X1549" s="35"/>
      <c r="Y1549" s="34"/>
      <c r="Z1549" s="35"/>
      <c r="AA1549" s="34"/>
      <c r="AB1549" s="34"/>
      <c r="AC1549" s="34"/>
      <c r="AD1549" s="34"/>
      <c r="AE1549" s="39"/>
      <c r="AF1549" s="39"/>
      <c r="AG1549" s="39"/>
      <c r="AH1549" s="35"/>
      <c r="AI1549" s="35"/>
      <c r="AJ1549" s="35"/>
      <c r="AK1549" s="35"/>
      <c r="AL1549" s="35"/>
      <c r="AM1549" s="35"/>
      <c r="AN1549" s="38"/>
      <c r="AO1549" s="38"/>
      <c r="AP1549" s="38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40"/>
      <c r="BA1549" s="40"/>
      <c r="BB1549" s="40"/>
      <c r="BC1549" s="40"/>
      <c r="BD1549" s="40"/>
      <c r="BE1549" s="40"/>
      <c r="BF1549" s="36"/>
      <c r="BG1549" s="36"/>
      <c r="BH1549" s="36"/>
      <c r="BJ1549" s="41"/>
      <c r="BK1549" s="41"/>
      <c r="BL1549" s="35"/>
      <c r="BM1549" s="35"/>
      <c r="BN1549" s="35"/>
      <c r="BO1549" s="35"/>
      <c r="BP1549" s="35"/>
      <c r="BQ1549" s="35"/>
      <c r="BR1549" s="35"/>
      <c r="BS1549" s="34"/>
      <c r="BT1549" s="35"/>
      <c r="BU1549" s="35"/>
      <c r="BV1549" s="35"/>
      <c r="BW1549" s="35"/>
      <c r="BX1549" s="37"/>
      <c r="BY1549" s="40"/>
      <c r="CA1549" s="38"/>
      <c r="CB1549" s="38"/>
      <c r="CC1549" s="36"/>
      <c r="CD1549" s="36"/>
      <c r="CE1549" s="35"/>
      <c r="CF1549" s="36"/>
      <c r="CG1549" s="42"/>
      <c r="CH1549" s="35"/>
      <c r="CI1549" s="42"/>
      <c r="CJ1549" s="42"/>
      <c r="CK1549" s="43"/>
      <c r="CM1549" s="39"/>
      <c r="CN1549" s="35"/>
      <c r="CO1549" s="42"/>
    </row>
    <row r="1550" spans="1:93" ht="11.25" customHeight="1">
      <c r="A1550" s="33"/>
      <c r="B1550" s="34"/>
      <c r="F1550" s="34"/>
      <c r="H1550" s="34"/>
      <c r="I1550" s="34"/>
      <c r="J1550" s="35"/>
      <c r="K1550" s="35"/>
      <c r="L1550" s="34"/>
      <c r="M1550" s="34"/>
      <c r="N1550" s="35"/>
      <c r="O1550" s="35"/>
      <c r="P1550" s="35"/>
      <c r="Q1550" s="34"/>
      <c r="R1550" s="34"/>
      <c r="U1550" s="36"/>
      <c r="V1550" s="38"/>
      <c r="W1550" s="36"/>
      <c r="X1550" s="35"/>
      <c r="Y1550" s="34"/>
      <c r="Z1550" s="35"/>
      <c r="AA1550" s="34"/>
      <c r="AB1550" s="34"/>
      <c r="AC1550" s="34"/>
      <c r="AD1550" s="34"/>
      <c r="AE1550" s="39"/>
      <c r="AF1550" s="39"/>
      <c r="AG1550" s="39"/>
      <c r="AH1550" s="35"/>
      <c r="AI1550" s="35"/>
      <c r="AJ1550" s="35"/>
      <c r="AK1550" s="35"/>
      <c r="AL1550" s="35"/>
      <c r="AM1550" s="35"/>
      <c r="AN1550" s="38"/>
      <c r="AO1550" s="38"/>
      <c r="AP1550" s="38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40"/>
      <c r="BA1550" s="40"/>
      <c r="BB1550" s="40"/>
      <c r="BC1550" s="40"/>
      <c r="BD1550" s="40"/>
      <c r="BE1550" s="40"/>
      <c r="BF1550" s="36"/>
      <c r="BG1550" s="36"/>
      <c r="BH1550" s="36"/>
      <c r="BJ1550" s="41"/>
      <c r="BK1550" s="41"/>
      <c r="BL1550" s="35"/>
      <c r="BM1550" s="35"/>
      <c r="BN1550" s="35"/>
      <c r="BO1550" s="35"/>
      <c r="BP1550" s="35"/>
      <c r="BQ1550" s="35"/>
      <c r="BR1550" s="35"/>
      <c r="BS1550" s="34"/>
      <c r="BT1550" s="35"/>
      <c r="BU1550" s="35"/>
      <c r="BV1550" s="35"/>
      <c r="BW1550" s="35"/>
      <c r="BX1550" s="37"/>
      <c r="BY1550" s="40"/>
      <c r="CA1550" s="38"/>
      <c r="CB1550" s="38"/>
      <c r="CC1550" s="36"/>
      <c r="CD1550" s="36"/>
      <c r="CE1550" s="35"/>
      <c r="CF1550" s="36"/>
      <c r="CG1550" s="42"/>
      <c r="CH1550" s="35"/>
      <c r="CI1550" s="42"/>
      <c r="CJ1550" s="42"/>
      <c r="CK1550" s="43"/>
      <c r="CM1550" s="39"/>
      <c r="CN1550" s="35"/>
      <c r="CO1550" s="42"/>
    </row>
    <row r="1551" spans="1:93" ht="11.25" customHeight="1">
      <c r="A1551" s="33"/>
      <c r="B1551" s="34"/>
      <c r="F1551" s="34"/>
      <c r="H1551" s="34"/>
      <c r="I1551" s="34"/>
      <c r="J1551" s="35"/>
      <c r="K1551" s="35"/>
      <c r="L1551" s="34"/>
      <c r="M1551" s="34"/>
      <c r="N1551" s="35"/>
      <c r="O1551" s="35"/>
      <c r="P1551" s="35"/>
      <c r="Q1551" s="34"/>
      <c r="R1551" s="34"/>
      <c r="U1551" s="36"/>
      <c r="V1551" s="38"/>
      <c r="W1551" s="36"/>
      <c r="X1551" s="35"/>
      <c r="Y1551" s="34"/>
      <c r="Z1551" s="35"/>
      <c r="AA1551" s="34"/>
      <c r="AB1551" s="34"/>
      <c r="AC1551" s="34"/>
      <c r="AD1551" s="34"/>
      <c r="AE1551" s="39"/>
      <c r="AF1551" s="39"/>
      <c r="AG1551" s="39"/>
      <c r="AH1551" s="35"/>
      <c r="AI1551" s="35"/>
      <c r="AJ1551" s="35"/>
      <c r="AK1551" s="35"/>
      <c r="AL1551" s="35"/>
      <c r="AM1551" s="35"/>
      <c r="AN1551" s="38"/>
      <c r="AO1551" s="38"/>
      <c r="AP1551" s="38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40"/>
      <c r="BA1551" s="40"/>
      <c r="BB1551" s="40"/>
      <c r="BC1551" s="40"/>
      <c r="BD1551" s="40"/>
      <c r="BE1551" s="40"/>
      <c r="BF1551" s="36"/>
      <c r="BG1551" s="36"/>
      <c r="BH1551" s="36"/>
      <c r="BJ1551" s="41"/>
      <c r="BK1551" s="41"/>
      <c r="BL1551" s="35"/>
      <c r="BM1551" s="35"/>
      <c r="BN1551" s="35"/>
      <c r="BO1551" s="35"/>
      <c r="BP1551" s="35"/>
      <c r="BQ1551" s="35"/>
      <c r="BR1551" s="35"/>
      <c r="BS1551" s="34"/>
      <c r="BT1551" s="35"/>
      <c r="BU1551" s="35"/>
      <c r="BV1551" s="35"/>
      <c r="BW1551" s="35"/>
      <c r="BX1551" s="37"/>
      <c r="BY1551" s="40"/>
      <c r="CA1551" s="38"/>
      <c r="CB1551" s="38"/>
      <c r="CC1551" s="36"/>
      <c r="CD1551" s="36"/>
      <c r="CE1551" s="35"/>
      <c r="CF1551" s="36"/>
      <c r="CG1551" s="42"/>
      <c r="CH1551" s="35"/>
      <c r="CI1551" s="42"/>
      <c r="CJ1551" s="42"/>
      <c r="CK1551" s="43"/>
      <c r="CM1551" s="39"/>
      <c r="CN1551" s="35"/>
      <c r="CO1551" s="42"/>
    </row>
    <row r="1552" spans="1:93" ht="11.25" customHeight="1">
      <c r="A1552" s="33"/>
      <c r="B1552" s="34"/>
      <c r="F1552" s="34"/>
      <c r="H1552" s="34"/>
      <c r="I1552" s="34"/>
      <c r="J1552" s="35"/>
      <c r="K1552" s="35"/>
      <c r="L1552" s="34"/>
      <c r="M1552" s="34"/>
      <c r="N1552" s="35"/>
      <c r="O1552" s="35"/>
      <c r="P1552" s="35"/>
      <c r="Q1552" s="34"/>
      <c r="R1552" s="34"/>
      <c r="U1552" s="36"/>
      <c r="V1552" s="38"/>
      <c r="W1552" s="36"/>
      <c r="X1552" s="35"/>
      <c r="Y1552" s="34"/>
      <c r="Z1552" s="35"/>
      <c r="AA1552" s="34"/>
      <c r="AB1552" s="34"/>
      <c r="AC1552" s="34"/>
      <c r="AD1552" s="34"/>
      <c r="AE1552" s="39"/>
      <c r="AF1552" s="39"/>
      <c r="AG1552" s="39"/>
      <c r="AH1552" s="35"/>
      <c r="AI1552" s="35"/>
      <c r="AJ1552" s="35"/>
      <c r="AK1552" s="35"/>
      <c r="AL1552" s="35"/>
      <c r="AM1552" s="35"/>
      <c r="AN1552" s="38"/>
      <c r="AO1552" s="38"/>
      <c r="AP1552" s="38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40"/>
      <c r="BA1552" s="40"/>
      <c r="BB1552" s="40"/>
      <c r="BC1552" s="40"/>
      <c r="BD1552" s="40"/>
      <c r="BE1552" s="40"/>
      <c r="BF1552" s="36"/>
      <c r="BG1552" s="36"/>
      <c r="BH1552" s="36"/>
      <c r="BJ1552" s="41"/>
      <c r="BK1552" s="41"/>
      <c r="BL1552" s="35"/>
      <c r="BM1552" s="35"/>
      <c r="BN1552" s="35"/>
      <c r="BO1552" s="35"/>
      <c r="BP1552" s="35"/>
      <c r="BQ1552" s="35"/>
      <c r="BR1552" s="35"/>
      <c r="BS1552" s="34"/>
      <c r="BT1552" s="35"/>
      <c r="BU1552" s="35"/>
      <c r="BV1552" s="35"/>
      <c r="BW1552" s="35"/>
      <c r="BX1552" s="37"/>
      <c r="BY1552" s="40"/>
      <c r="CA1552" s="38"/>
      <c r="CB1552" s="38"/>
      <c r="CC1552" s="36"/>
      <c r="CD1552" s="36"/>
      <c r="CE1552" s="35"/>
      <c r="CF1552" s="36"/>
      <c r="CG1552" s="42"/>
      <c r="CH1552" s="35"/>
      <c r="CI1552" s="42"/>
      <c r="CJ1552" s="42"/>
      <c r="CK1552" s="43"/>
      <c r="CM1552" s="39"/>
      <c r="CN1552" s="35"/>
      <c r="CO1552" s="42"/>
    </row>
    <row r="1553" spans="1:93" ht="11.25" customHeight="1">
      <c r="A1553" s="33"/>
      <c r="B1553" s="34"/>
      <c r="F1553" s="34"/>
      <c r="H1553" s="34"/>
      <c r="I1553" s="34"/>
      <c r="J1553" s="35"/>
      <c r="K1553" s="35"/>
      <c r="L1553" s="34"/>
      <c r="M1553" s="34"/>
      <c r="N1553" s="35"/>
      <c r="O1553" s="35"/>
      <c r="P1553" s="35"/>
      <c r="Q1553" s="34"/>
      <c r="R1553" s="34"/>
      <c r="U1553" s="36"/>
      <c r="V1553" s="38"/>
      <c r="W1553" s="36"/>
      <c r="X1553" s="35"/>
      <c r="Y1553" s="34"/>
      <c r="Z1553" s="35"/>
      <c r="AA1553" s="34"/>
      <c r="AB1553" s="34"/>
      <c r="AC1553" s="34"/>
      <c r="AD1553" s="34"/>
      <c r="AE1553" s="39"/>
      <c r="AF1553" s="39"/>
      <c r="AG1553" s="39"/>
      <c r="AH1553" s="35"/>
      <c r="AI1553" s="35"/>
      <c r="AJ1553" s="35"/>
      <c r="AK1553" s="35"/>
      <c r="AL1553" s="35"/>
      <c r="AM1553" s="35"/>
      <c r="AN1553" s="38"/>
      <c r="AO1553" s="38"/>
      <c r="AP1553" s="38"/>
      <c r="AQ1553" s="36"/>
      <c r="AR1553" s="36"/>
      <c r="AS1553" s="36"/>
      <c r="AT1553" s="36"/>
      <c r="AU1553" s="36"/>
      <c r="AV1553" s="36"/>
      <c r="AW1553" s="36"/>
      <c r="AX1553" s="36"/>
      <c r="AY1553" s="36"/>
      <c r="AZ1553" s="40"/>
      <c r="BA1553" s="40"/>
      <c r="BB1553" s="40"/>
      <c r="BC1553" s="40"/>
      <c r="BD1553" s="40"/>
      <c r="BE1553" s="40"/>
      <c r="BF1553" s="36"/>
      <c r="BG1553" s="36"/>
      <c r="BH1553" s="36"/>
      <c r="BJ1553" s="41"/>
      <c r="BK1553" s="41"/>
      <c r="BL1553" s="35"/>
      <c r="BM1553" s="35"/>
      <c r="BN1553" s="35"/>
      <c r="BO1553" s="35"/>
      <c r="BP1553" s="35"/>
      <c r="BQ1553" s="35"/>
      <c r="BR1553" s="35"/>
      <c r="BS1553" s="34"/>
      <c r="BT1553" s="35"/>
      <c r="BU1553" s="35"/>
      <c r="BV1553" s="35"/>
      <c r="BW1553" s="35"/>
      <c r="BX1553" s="37"/>
      <c r="BY1553" s="40"/>
      <c r="CA1553" s="38"/>
      <c r="CB1553" s="38"/>
      <c r="CC1553" s="36"/>
      <c r="CD1553" s="36"/>
      <c r="CE1553" s="35"/>
      <c r="CF1553" s="36"/>
      <c r="CG1553" s="42"/>
      <c r="CH1553" s="35"/>
      <c r="CI1553" s="42"/>
      <c r="CJ1553" s="42"/>
      <c r="CK1553" s="43"/>
      <c r="CM1553" s="39"/>
      <c r="CN1553" s="35"/>
      <c r="CO1553" s="42"/>
    </row>
    <row r="1554" spans="1:93" ht="11.25" customHeight="1">
      <c r="A1554" s="33"/>
      <c r="B1554" s="34"/>
      <c r="F1554" s="34"/>
      <c r="H1554" s="34"/>
      <c r="I1554" s="34"/>
      <c r="J1554" s="35"/>
      <c r="K1554" s="35"/>
      <c r="L1554" s="34"/>
      <c r="M1554" s="34"/>
      <c r="N1554" s="35"/>
      <c r="O1554" s="35"/>
      <c r="P1554" s="35"/>
      <c r="Q1554" s="34"/>
      <c r="R1554" s="34"/>
      <c r="U1554" s="36"/>
      <c r="V1554" s="38"/>
      <c r="W1554" s="36"/>
      <c r="X1554" s="35"/>
      <c r="Y1554" s="34"/>
      <c r="Z1554" s="35"/>
      <c r="AA1554" s="34"/>
      <c r="AB1554" s="34"/>
      <c r="AC1554" s="34"/>
      <c r="AD1554" s="34"/>
      <c r="AE1554" s="39"/>
      <c r="AF1554" s="39"/>
      <c r="AG1554" s="39"/>
      <c r="AH1554" s="35"/>
      <c r="AI1554" s="35"/>
      <c r="AJ1554" s="35"/>
      <c r="AK1554" s="35"/>
      <c r="AL1554" s="35"/>
      <c r="AM1554" s="35"/>
      <c r="AN1554" s="38"/>
      <c r="AO1554" s="38"/>
      <c r="AP1554" s="38"/>
      <c r="AQ1554" s="36"/>
      <c r="AR1554" s="36"/>
      <c r="AS1554" s="36"/>
      <c r="AT1554" s="36"/>
      <c r="AU1554" s="36"/>
      <c r="AV1554" s="36"/>
      <c r="AW1554" s="36"/>
      <c r="AX1554" s="36"/>
      <c r="AY1554" s="36"/>
      <c r="AZ1554" s="40"/>
      <c r="BA1554" s="40"/>
      <c r="BB1554" s="40"/>
      <c r="BC1554" s="40"/>
      <c r="BD1554" s="40"/>
      <c r="BE1554" s="40"/>
      <c r="BF1554" s="36"/>
      <c r="BG1554" s="36"/>
      <c r="BH1554" s="36"/>
      <c r="BJ1554" s="41"/>
      <c r="BK1554" s="41"/>
      <c r="BL1554" s="35"/>
      <c r="BM1554" s="35"/>
      <c r="BN1554" s="35"/>
      <c r="BO1554" s="35"/>
      <c r="BP1554" s="35"/>
      <c r="BQ1554" s="35"/>
      <c r="BR1554" s="35"/>
      <c r="BS1554" s="34"/>
      <c r="BT1554" s="35"/>
      <c r="BU1554" s="35"/>
      <c r="BV1554" s="35"/>
      <c r="BW1554" s="35"/>
      <c r="BX1554" s="37"/>
      <c r="BY1554" s="40"/>
      <c r="CA1554" s="38"/>
      <c r="CB1554" s="38"/>
      <c r="CC1554" s="36"/>
      <c r="CD1554" s="36"/>
      <c r="CE1554" s="35"/>
      <c r="CF1554" s="36"/>
      <c r="CG1554" s="42"/>
      <c r="CH1554" s="35"/>
      <c r="CI1554" s="42"/>
      <c r="CJ1554" s="42"/>
      <c r="CK1554" s="43"/>
      <c r="CM1554" s="39"/>
      <c r="CN1554" s="35"/>
      <c r="CO1554" s="42"/>
    </row>
    <row r="1555" spans="1:93" ht="11.25" customHeight="1">
      <c r="A1555" s="33"/>
      <c r="B1555" s="34"/>
      <c r="F1555" s="34"/>
      <c r="H1555" s="34"/>
      <c r="I1555" s="34"/>
      <c r="J1555" s="35"/>
      <c r="K1555" s="35"/>
      <c r="L1555" s="34"/>
      <c r="M1555" s="34"/>
      <c r="N1555" s="35"/>
      <c r="O1555" s="35"/>
      <c r="P1555" s="35"/>
      <c r="Q1555" s="34"/>
      <c r="R1555" s="34"/>
      <c r="U1555" s="36"/>
      <c r="V1555" s="38"/>
      <c r="W1555" s="36"/>
      <c r="X1555" s="35"/>
      <c r="Y1555" s="34"/>
      <c r="Z1555" s="35"/>
      <c r="AA1555" s="34"/>
      <c r="AB1555" s="34"/>
      <c r="AC1555" s="34"/>
      <c r="AD1555" s="34"/>
      <c r="AE1555" s="39"/>
      <c r="AF1555" s="39"/>
      <c r="AG1555" s="39"/>
      <c r="AH1555" s="35"/>
      <c r="AI1555" s="35"/>
      <c r="AJ1555" s="35"/>
      <c r="AK1555" s="35"/>
      <c r="AL1555" s="35"/>
      <c r="AM1555" s="35"/>
      <c r="AN1555" s="38"/>
      <c r="AO1555" s="38"/>
      <c r="AP1555" s="38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40"/>
      <c r="BA1555" s="40"/>
      <c r="BB1555" s="40"/>
      <c r="BC1555" s="40"/>
      <c r="BD1555" s="40"/>
      <c r="BE1555" s="40"/>
      <c r="BF1555" s="36"/>
      <c r="BG1555" s="36"/>
      <c r="BH1555" s="36"/>
      <c r="BJ1555" s="41"/>
      <c r="BK1555" s="41"/>
      <c r="BL1555" s="35"/>
      <c r="BM1555" s="35"/>
      <c r="BN1555" s="35"/>
      <c r="BO1555" s="35"/>
      <c r="BP1555" s="35"/>
      <c r="BQ1555" s="35"/>
      <c r="BR1555" s="35"/>
      <c r="BS1555" s="34"/>
      <c r="BT1555" s="35"/>
      <c r="BU1555" s="35"/>
      <c r="BV1555" s="35"/>
      <c r="BW1555" s="35"/>
      <c r="BX1555" s="37"/>
      <c r="BY1555" s="40"/>
      <c r="CA1555" s="38"/>
      <c r="CB1555" s="38"/>
      <c r="CC1555" s="36"/>
      <c r="CD1555" s="36"/>
      <c r="CE1555" s="35"/>
      <c r="CF1555" s="36"/>
      <c r="CG1555" s="42"/>
      <c r="CH1555" s="35"/>
      <c r="CI1555" s="42"/>
      <c r="CJ1555" s="42"/>
      <c r="CK1555" s="43"/>
      <c r="CM1555" s="39"/>
      <c r="CN1555" s="35"/>
      <c r="CO1555" s="42"/>
    </row>
    <row r="1556" spans="1:93" ht="11.25" customHeight="1">
      <c r="A1556" s="33"/>
      <c r="B1556" s="34"/>
      <c r="F1556" s="34"/>
      <c r="H1556" s="34"/>
      <c r="I1556" s="34"/>
      <c r="J1556" s="35"/>
      <c r="K1556" s="35"/>
      <c r="L1556" s="34"/>
      <c r="M1556" s="34"/>
      <c r="N1556" s="35"/>
      <c r="O1556" s="35"/>
      <c r="P1556" s="35"/>
      <c r="Q1556" s="34"/>
      <c r="R1556" s="34"/>
      <c r="U1556" s="36"/>
      <c r="V1556" s="38"/>
      <c r="W1556" s="36"/>
      <c r="X1556" s="35"/>
      <c r="Y1556" s="34"/>
      <c r="Z1556" s="35"/>
      <c r="AA1556" s="34"/>
      <c r="AB1556" s="34"/>
      <c r="AC1556" s="34"/>
      <c r="AD1556" s="34"/>
      <c r="AE1556" s="39"/>
      <c r="AF1556" s="39"/>
      <c r="AG1556" s="39"/>
      <c r="AH1556" s="35"/>
      <c r="AI1556" s="35"/>
      <c r="AJ1556" s="35"/>
      <c r="AK1556" s="35"/>
      <c r="AL1556" s="35"/>
      <c r="AM1556" s="35"/>
      <c r="AN1556" s="38"/>
      <c r="AO1556" s="38"/>
      <c r="AP1556" s="38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40"/>
      <c r="BA1556" s="40"/>
      <c r="BB1556" s="40"/>
      <c r="BC1556" s="40"/>
      <c r="BD1556" s="40"/>
      <c r="BE1556" s="40"/>
      <c r="BF1556" s="36"/>
      <c r="BG1556" s="36"/>
      <c r="BH1556" s="36"/>
      <c r="BJ1556" s="41"/>
      <c r="BK1556" s="41"/>
      <c r="BL1556" s="35"/>
      <c r="BM1556" s="35"/>
      <c r="BN1556" s="35"/>
      <c r="BO1556" s="35"/>
      <c r="BP1556" s="35"/>
      <c r="BQ1556" s="35"/>
      <c r="BR1556" s="35"/>
      <c r="BS1556" s="34"/>
      <c r="BT1556" s="35"/>
      <c r="BU1556" s="35"/>
      <c r="BV1556" s="35"/>
      <c r="BW1556" s="35"/>
      <c r="BX1556" s="37"/>
      <c r="BY1556" s="40"/>
      <c r="CA1556" s="38"/>
      <c r="CB1556" s="38"/>
      <c r="CC1556" s="36"/>
      <c r="CD1556" s="36"/>
      <c r="CE1556" s="35"/>
      <c r="CF1556" s="36"/>
      <c r="CG1556" s="42"/>
      <c r="CH1556" s="35"/>
      <c r="CI1556" s="42"/>
      <c r="CJ1556" s="42"/>
      <c r="CK1556" s="43"/>
      <c r="CM1556" s="39"/>
      <c r="CN1556" s="35"/>
      <c r="CO1556" s="42"/>
    </row>
    <row r="1557" spans="1:93" ht="11.25" customHeight="1">
      <c r="A1557" s="33"/>
      <c r="B1557" s="34"/>
      <c r="F1557" s="34"/>
      <c r="H1557" s="34"/>
      <c r="I1557" s="34"/>
      <c r="J1557" s="35"/>
      <c r="K1557" s="35"/>
      <c r="L1557" s="34"/>
      <c r="M1557" s="34"/>
      <c r="N1557" s="35"/>
      <c r="O1557" s="35"/>
      <c r="P1557" s="35"/>
      <c r="Q1557" s="34"/>
      <c r="R1557" s="34"/>
      <c r="U1557" s="36"/>
      <c r="V1557" s="38"/>
      <c r="W1557" s="36"/>
      <c r="X1557" s="35"/>
      <c r="Y1557" s="34"/>
      <c r="Z1557" s="35"/>
      <c r="AA1557" s="34"/>
      <c r="AB1557" s="34"/>
      <c r="AC1557" s="34"/>
      <c r="AD1557" s="34"/>
      <c r="AE1557" s="39"/>
      <c r="AF1557" s="39"/>
      <c r="AG1557" s="39"/>
      <c r="AH1557" s="35"/>
      <c r="AI1557" s="35"/>
      <c r="AJ1557" s="35"/>
      <c r="AK1557" s="35"/>
      <c r="AL1557" s="35"/>
      <c r="AM1557" s="35"/>
      <c r="AN1557" s="38"/>
      <c r="AO1557" s="38"/>
      <c r="AP1557" s="38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40"/>
      <c r="BA1557" s="40"/>
      <c r="BB1557" s="40"/>
      <c r="BC1557" s="40"/>
      <c r="BD1557" s="40"/>
      <c r="BE1557" s="40"/>
      <c r="BF1557" s="36"/>
      <c r="BG1557" s="36"/>
      <c r="BH1557" s="36"/>
      <c r="BJ1557" s="41"/>
      <c r="BK1557" s="41"/>
      <c r="BL1557" s="35"/>
      <c r="BM1557" s="35"/>
      <c r="BN1557" s="35"/>
      <c r="BO1557" s="35"/>
      <c r="BP1557" s="35"/>
      <c r="BQ1557" s="35"/>
      <c r="BR1557" s="35"/>
      <c r="BS1557" s="34"/>
      <c r="BT1557" s="35"/>
      <c r="BU1557" s="35"/>
      <c r="BV1557" s="35"/>
      <c r="BW1557" s="35"/>
      <c r="BX1557" s="37"/>
      <c r="BY1557" s="40"/>
      <c r="CA1557" s="38"/>
      <c r="CB1557" s="38"/>
      <c r="CC1557" s="36"/>
      <c r="CD1557" s="36"/>
      <c r="CE1557" s="35"/>
      <c r="CF1557" s="36"/>
      <c r="CG1557" s="42"/>
      <c r="CH1557" s="35"/>
      <c r="CI1557" s="42"/>
      <c r="CJ1557" s="42"/>
      <c r="CK1557" s="43"/>
      <c r="CM1557" s="39"/>
      <c r="CN1557" s="35"/>
      <c r="CO1557" s="42"/>
    </row>
    <row r="1558" spans="1:93" ht="11.25" customHeight="1">
      <c r="A1558" s="33"/>
      <c r="B1558" s="34"/>
      <c r="F1558" s="34"/>
      <c r="H1558" s="34"/>
      <c r="I1558" s="34"/>
      <c r="J1558" s="35"/>
      <c r="K1558" s="35"/>
      <c r="L1558" s="34"/>
      <c r="M1558" s="34"/>
      <c r="N1558" s="35"/>
      <c r="O1558" s="35"/>
      <c r="P1558" s="35"/>
      <c r="Q1558" s="34"/>
      <c r="R1558" s="34"/>
      <c r="U1558" s="36"/>
      <c r="V1558" s="38"/>
      <c r="W1558" s="36"/>
      <c r="X1558" s="35"/>
      <c r="Y1558" s="34"/>
      <c r="Z1558" s="35"/>
      <c r="AA1558" s="34"/>
      <c r="AB1558" s="34"/>
      <c r="AC1558" s="34"/>
      <c r="AD1558" s="34"/>
      <c r="AE1558" s="39"/>
      <c r="AF1558" s="39"/>
      <c r="AG1558" s="39"/>
      <c r="AH1558" s="35"/>
      <c r="AI1558" s="35"/>
      <c r="AJ1558" s="35"/>
      <c r="AK1558" s="35"/>
      <c r="AL1558" s="35"/>
      <c r="AM1558" s="35"/>
      <c r="AN1558" s="38"/>
      <c r="AO1558" s="38"/>
      <c r="AP1558" s="38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40"/>
      <c r="BA1558" s="40"/>
      <c r="BB1558" s="40"/>
      <c r="BC1558" s="40"/>
      <c r="BD1558" s="40"/>
      <c r="BE1558" s="40"/>
      <c r="BF1558" s="36"/>
      <c r="BG1558" s="36"/>
      <c r="BH1558" s="36"/>
      <c r="BJ1558" s="41"/>
      <c r="BK1558" s="41"/>
      <c r="BL1558" s="35"/>
      <c r="BM1558" s="35"/>
      <c r="BN1558" s="35"/>
      <c r="BO1558" s="35"/>
      <c r="BP1558" s="35"/>
      <c r="BQ1558" s="35"/>
      <c r="BR1558" s="35"/>
      <c r="BS1558" s="34"/>
      <c r="BT1558" s="35"/>
      <c r="BU1558" s="35"/>
      <c r="BV1558" s="35"/>
      <c r="BW1558" s="35"/>
      <c r="BX1558" s="37"/>
      <c r="BY1558" s="40"/>
      <c r="CA1558" s="38"/>
      <c r="CB1558" s="38"/>
      <c r="CC1558" s="36"/>
      <c r="CD1558" s="36"/>
      <c r="CE1558" s="35"/>
      <c r="CF1558" s="36"/>
      <c r="CG1558" s="42"/>
      <c r="CH1558" s="35"/>
      <c r="CI1558" s="42"/>
      <c r="CJ1558" s="42"/>
      <c r="CK1558" s="43"/>
      <c r="CM1558" s="39"/>
      <c r="CN1558" s="35"/>
      <c r="CO1558" s="42"/>
    </row>
    <row r="1559" spans="1:93" ht="11.25" customHeight="1">
      <c r="A1559" s="33"/>
      <c r="B1559" s="34"/>
      <c r="F1559" s="34"/>
      <c r="H1559" s="34"/>
      <c r="I1559" s="34"/>
      <c r="J1559" s="35"/>
      <c r="K1559" s="35"/>
      <c r="L1559" s="34"/>
      <c r="M1559" s="34"/>
      <c r="N1559" s="35"/>
      <c r="O1559" s="35"/>
      <c r="P1559" s="35"/>
      <c r="Q1559" s="34"/>
      <c r="R1559" s="34"/>
      <c r="U1559" s="36"/>
      <c r="V1559" s="38"/>
      <c r="W1559" s="36"/>
      <c r="X1559" s="35"/>
      <c r="Y1559" s="34"/>
      <c r="Z1559" s="35"/>
      <c r="AA1559" s="34"/>
      <c r="AB1559" s="34"/>
      <c r="AC1559" s="34"/>
      <c r="AD1559" s="34"/>
      <c r="AE1559" s="39"/>
      <c r="AF1559" s="39"/>
      <c r="AG1559" s="39"/>
      <c r="AH1559" s="35"/>
      <c r="AI1559" s="35"/>
      <c r="AJ1559" s="35"/>
      <c r="AK1559" s="35"/>
      <c r="AL1559" s="35"/>
      <c r="AM1559" s="35"/>
      <c r="AN1559" s="38"/>
      <c r="AO1559" s="38"/>
      <c r="AP1559" s="38"/>
      <c r="AQ1559" s="36"/>
      <c r="AR1559" s="36"/>
      <c r="AS1559" s="36"/>
      <c r="AT1559" s="36"/>
      <c r="AU1559" s="36"/>
      <c r="AV1559" s="36"/>
      <c r="AW1559" s="36"/>
      <c r="AX1559" s="36"/>
      <c r="AY1559" s="36"/>
      <c r="AZ1559" s="40"/>
      <c r="BA1559" s="40"/>
      <c r="BB1559" s="40"/>
      <c r="BC1559" s="40"/>
      <c r="BD1559" s="40"/>
      <c r="BE1559" s="40"/>
      <c r="BF1559" s="36"/>
      <c r="BG1559" s="36"/>
      <c r="BH1559" s="36"/>
      <c r="BJ1559" s="41"/>
      <c r="BK1559" s="41"/>
      <c r="BL1559" s="35"/>
      <c r="BM1559" s="35"/>
      <c r="BN1559" s="35"/>
      <c r="BO1559" s="35"/>
      <c r="BP1559" s="35"/>
      <c r="BQ1559" s="35"/>
      <c r="BR1559" s="35"/>
      <c r="BS1559" s="34"/>
      <c r="BT1559" s="35"/>
      <c r="BU1559" s="35"/>
      <c r="BV1559" s="35"/>
      <c r="BW1559" s="35"/>
      <c r="BX1559" s="37"/>
      <c r="BY1559" s="40"/>
      <c r="CA1559" s="38"/>
      <c r="CB1559" s="38"/>
      <c r="CC1559" s="36"/>
      <c r="CD1559" s="36"/>
      <c r="CE1559" s="35"/>
      <c r="CF1559" s="36"/>
      <c r="CG1559" s="42"/>
      <c r="CH1559" s="35"/>
      <c r="CI1559" s="42"/>
      <c r="CJ1559" s="42"/>
      <c r="CK1559" s="43"/>
      <c r="CM1559" s="39"/>
      <c r="CN1559" s="35"/>
      <c r="CO1559" s="42"/>
    </row>
    <row r="1560" spans="1:93" ht="11.25" customHeight="1">
      <c r="A1560" s="33"/>
      <c r="B1560" s="34"/>
      <c r="F1560" s="34"/>
      <c r="H1560" s="34"/>
      <c r="I1560" s="34"/>
      <c r="J1560" s="35"/>
      <c r="K1560" s="35"/>
      <c r="L1560" s="34"/>
      <c r="M1560" s="34"/>
      <c r="N1560" s="35"/>
      <c r="O1560" s="35"/>
      <c r="P1560" s="35"/>
      <c r="Q1560" s="34"/>
      <c r="R1560" s="34"/>
      <c r="U1560" s="36"/>
      <c r="V1560" s="38"/>
      <c r="W1560" s="36"/>
      <c r="X1560" s="35"/>
      <c r="Y1560" s="34"/>
      <c r="Z1560" s="35"/>
      <c r="AA1560" s="34"/>
      <c r="AB1560" s="34"/>
      <c r="AC1560" s="34"/>
      <c r="AD1560" s="34"/>
      <c r="AE1560" s="39"/>
      <c r="AF1560" s="39"/>
      <c r="AG1560" s="39"/>
      <c r="AH1560" s="35"/>
      <c r="AI1560" s="35"/>
      <c r="AJ1560" s="35"/>
      <c r="AK1560" s="35"/>
      <c r="AL1560" s="35"/>
      <c r="AM1560" s="35"/>
      <c r="AN1560" s="38"/>
      <c r="AO1560" s="38"/>
      <c r="AP1560" s="38"/>
      <c r="AQ1560" s="36"/>
      <c r="AR1560" s="36"/>
      <c r="AS1560" s="36"/>
      <c r="AT1560" s="36"/>
      <c r="AU1560" s="36"/>
      <c r="AV1560" s="36"/>
      <c r="AW1560" s="36"/>
      <c r="AX1560" s="36"/>
      <c r="AY1560" s="36"/>
      <c r="AZ1560" s="40"/>
      <c r="BA1560" s="40"/>
      <c r="BB1560" s="40"/>
      <c r="BC1560" s="40"/>
      <c r="BD1560" s="40"/>
      <c r="BE1560" s="40"/>
      <c r="BF1560" s="36"/>
      <c r="BG1560" s="36"/>
      <c r="BH1560" s="36"/>
      <c r="BJ1560" s="41"/>
      <c r="BK1560" s="41"/>
      <c r="BL1560" s="35"/>
      <c r="BM1560" s="35"/>
      <c r="BN1560" s="35"/>
      <c r="BO1560" s="35"/>
      <c r="BP1560" s="35"/>
      <c r="BQ1560" s="35"/>
      <c r="BR1560" s="35"/>
      <c r="BS1560" s="34"/>
      <c r="BT1560" s="35"/>
      <c r="BU1560" s="35"/>
      <c r="BV1560" s="35"/>
      <c r="BW1560" s="35"/>
      <c r="BX1560" s="37"/>
      <c r="BY1560" s="40"/>
      <c r="CA1560" s="38"/>
      <c r="CB1560" s="38"/>
      <c r="CC1560" s="36"/>
      <c r="CD1560" s="36"/>
      <c r="CE1560" s="35"/>
      <c r="CF1560" s="36"/>
      <c r="CG1560" s="42"/>
      <c r="CH1560" s="35"/>
      <c r="CI1560" s="42"/>
      <c r="CJ1560" s="42"/>
      <c r="CK1560" s="43"/>
      <c r="CM1560" s="39"/>
      <c r="CN1560" s="35"/>
      <c r="CO1560" s="42"/>
    </row>
    <row r="1561" spans="1:93" ht="11.25" customHeight="1">
      <c r="A1561" s="33"/>
      <c r="B1561" s="34"/>
      <c r="F1561" s="34"/>
      <c r="H1561" s="34"/>
      <c r="I1561" s="34"/>
      <c r="J1561" s="35"/>
      <c r="K1561" s="35"/>
      <c r="L1561" s="34"/>
      <c r="M1561" s="34"/>
      <c r="N1561" s="35"/>
      <c r="O1561" s="35"/>
      <c r="P1561" s="35"/>
      <c r="Q1561" s="34"/>
      <c r="R1561" s="34"/>
      <c r="U1561" s="36"/>
      <c r="V1561" s="38"/>
      <c r="W1561" s="36"/>
      <c r="X1561" s="35"/>
      <c r="Y1561" s="34"/>
      <c r="Z1561" s="35"/>
      <c r="AA1561" s="34"/>
      <c r="AB1561" s="34"/>
      <c r="AC1561" s="34"/>
      <c r="AD1561" s="34"/>
      <c r="AE1561" s="39"/>
      <c r="AF1561" s="39"/>
      <c r="AG1561" s="39"/>
      <c r="AH1561" s="35"/>
      <c r="AI1561" s="35"/>
      <c r="AJ1561" s="35"/>
      <c r="AK1561" s="35"/>
      <c r="AL1561" s="35"/>
      <c r="AM1561" s="35"/>
      <c r="AN1561" s="38"/>
      <c r="AO1561" s="38"/>
      <c r="AP1561" s="38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40"/>
      <c r="BA1561" s="40"/>
      <c r="BB1561" s="40"/>
      <c r="BC1561" s="40"/>
      <c r="BD1561" s="40"/>
      <c r="BE1561" s="40"/>
      <c r="BF1561" s="36"/>
      <c r="BG1561" s="36"/>
      <c r="BH1561" s="36"/>
      <c r="BJ1561" s="41"/>
      <c r="BK1561" s="41"/>
      <c r="BL1561" s="35"/>
      <c r="BM1561" s="35"/>
      <c r="BN1561" s="35"/>
      <c r="BO1561" s="35"/>
      <c r="BP1561" s="35"/>
      <c r="BQ1561" s="35"/>
      <c r="BR1561" s="35"/>
      <c r="BS1561" s="34"/>
      <c r="BT1561" s="35"/>
      <c r="BU1561" s="35"/>
      <c r="BV1561" s="35"/>
      <c r="BW1561" s="35"/>
      <c r="BX1561" s="37"/>
      <c r="BY1561" s="40"/>
      <c r="CA1561" s="38"/>
      <c r="CB1561" s="38"/>
      <c r="CC1561" s="36"/>
      <c r="CD1561" s="36"/>
      <c r="CE1561" s="35"/>
      <c r="CF1561" s="36"/>
      <c r="CG1561" s="42"/>
      <c r="CH1561" s="35"/>
      <c r="CI1561" s="42"/>
      <c r="CJ1561" s="42"/>
      <c r="CK1561" s="43"/>
      <c r="CM1561" s="39"/>
      <c r="CN1561" s="35"/>
      <c r="CO1561" s="42"/>
    </row>
    <row r="1562" spans="1:93" ht="11.25" customHeight="1">
      <c r="A1562" s="33"/>
      <c r="B1562" s="34"/>
      <c r="F1562" s="34"/>
      <c r="H1562" s="34"/>
      <c r="I1562" s="34"/>
      <c r="J1562" s="35"/>
      <c r="K1562" s="35"/>
      <c r="L1562" s="34"/>
      <c r="M1562" s="34"/>
      <c r="N1562" s="35"/>
      <c r="O1562" s="35"/>
      <c r="P1562" s="35"/>
      <c r="Q1562" s="34"/>
      <c r="R1562" s="34"/>
      <c r="U1562" s="36"/>
      <c r="V1562" s="38"/>
      <c r="W1562" s="36"/>
      <c r="X1562" s="35"/>
      <c r="Y1562" s="34"/>
      <c r="Z1562" s="35"/>
      <c r="AA1562" s="34"/>
      <c r="AB1562" s="34"/>
      <c r="AC1562" s="34"/>
      <c r="AD1562" s="34"/>
      <c r="AE1562" s="39"/>
      <c r="AF1562" s="39"/>
      <c r="AG1562" s="39"/>
      <c r="AH1562" s="35"/>
      <c r="AI1562" s="35"/>
      <c r="AJ1562" s="35"/>
      <c r="AK1562" s="35"/>
      <c r="AL1562" s="35"/>
      <c r="AM1562" s="35"/>
      <c r="AN1562" s="38"/>
      <c r="AO1562" s="38"/>
      <c r="AP1562" s="38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40"/>
      <c r="BA1562" s="40"/>
      <c r="BB1562" s="40"/>
      <c r="BC1562" s="40"/>
      <c r="BD1562" s="40"/>
      <c r="BE1562" s="40"/>
      <c r="BF1562" s="36"/>
      <c r="BG1562" s="36"/>
      <c r="BH1562" s="36"/>
      <c r="BJ1562" s="41"/>
      <c r="BK1562" s="41"/>
      <c r="BL1562" s="35"/>
      <c r="BM1562" s="35"/>
      <c r="BN1562" s="35"/>
      <c r="BO1562" s="35"/>
      <c r="BP1562" s="35"/>
      <c r="BQ1562" s="35"/>
      <c r="BR1562" s="35"/>
      <c r="BS1562" s="34"/>
      <c r="BT1562" s="35"/>
      <c r="BU1562" s="35"/>
      <c r="BV1562" s="35"/>
      <c r="BW1562" s="35"/>
      <c r="BX1562" s="37"/>
      <c r="BY1562" s="40"/>
      <c r="CA1562" s="38"/>
      <c r="CB1562" s="38"/>
      <c r="CC1562" s="36"/>
      <c r="CD1562" s="36"/>
      <c r="CE1562" s="35"/>
      <c r="CF1562" s="36"/>
      <c r="CG1562" s="42"/>
      <c r="CH1562" s="35"/>
      <c r="CI1562" s="42"/>
      <c r="CJ1562" s="42"/>
      <c r="CK1562" s="43"/>
      <c r="CM1562" s="39"/>
      <c r="CN1562" s="35"/>
      <c r="CO1562" s="42"/>
    </row>
    <row r="1563" spans="1:93" ht="11.25" customHeight="1">
      <c r="A1563" s="33"/>
      <c r="B1563" s="34"/>
      <c r="F1563" s="34"/>
      <c r="H1563" s="34"/>
      <c r="I1563" s="34"/>
      <c r="J1563" s="35"/>
      <c r="K1563" s="35"/>
      <c r="L1563" s="34"/>
      <c r="M1563" s="34"/>
      <c r="N1563" s="35"/>
      <c r="O1563" s="35"/>
      <c r="P1563" s="35"/>
      <c r="Q1563" s="34"/>
      <c r="R1563" s="34"/>
      <c r="U1563" s="36"/>
      <c r="V1563" s="38"/>
      <c r="W1563" s="36"/>
      <c r="X1563" s="35"/>
      <c r="Y1563" s="34"/>
      <c r="Z1563" s="35"/>
      <c r="AA1563" s="34"/>
      <c r="AB1563" s="34"/>
      <c r="AC1563" s="34"/>
      <c r="AD1563" s="34"/>
      <c r="AE1563" s="39"/>
      <c r="AF1563" s="39"/>
      <c r="AG1563" s="39"/>
      <c r="AH1563" s="35"/>
      <c r="AI1563" s="35"/>
      <c r="AJ1563" s="35"/>
      <c r="AK1563" s="35"/>
      <c r="AL1563" s="35"/>
      <c r="AM1563" s="35"/>
      <c r="AN1563" s="38"/>
      <c r="AO1563" s="38"/>
      <c r="AP1563" s="38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40"/>
      <c r="BA1563" s="40"/>
      <c r="BB1563" s="40"/>
      <c r="BC1563" s="40"/>
      <c r="BD1563" s="40"/>
      <c r="BE1563" s="40"/>
      <c r="BF1563" s="36"/>
      <c r="BG1563" s="36"/>
      <c r="BH1563" s="36"/>
      <c r="BJ1563" s="41"/>
      <c r="BK1563" s="41"/>
      <c r="BL1563" s="35"/>
      <c r="BM1563" s="35"/>
      <c r="BN1563" s="35"/>
      <c r="BO1563" s="35"/>
      <c r="BP1563" s="35"/>
      <c r="BQ1563" s="35"/>
      <c r="BR1563" s="35"/>
      <c r="BS1563" s="34"/>
      <c r="BT1563" s="35"/>
      <c r="BU1563" s="35"/>
      <c r="BV1563" s="35"/>
      <c r="BW1563" s="35"/>
      <c r="BX1563" s="37"/>
      <c r="BY1563" s="40"/>
      <c r="CA1563" s="38"/>
      <c r="CB1563" s="38"/>
      <c r="CC1563" s="36"/>
      <c r="CD1563" s="36"/>
      <c r="CE1563" s="35"/>
      <c r="CF1563" s="36"/>
      <c r="CG1563" s="42"/>
      <c r="CH1563" s="35"/>
      <c r="CI1563" s="42"/>
      <c r="CJ1563" s="42"/>
      <c r="CK1563" s="43"/>
      <c r="CM1563" s="39"/>
      <c r="CN1563" s="35"/>
      <c r="CO1563" s="42"/>
    </row>
    <row r="1564" spans="1:93" ht="11.25" customHeight="1">
      <c r="A1564" s="33"/>
      <c r="B1564" s="34"/>
      <c r="F1564" s="34"/>
      <c r="H1564" s="34"/>
      <c r="I1564" s="34"/>
      <c r="J1564" s="35"/>
      <c r="K1564" s="35"/>
      <c r="L1564" s="34"/>
      <c r="M1564" s="34"/>
      <c r="N1564" s="35"/>
      <c r="O1564" s="35"/>
      <c r="P1564" s="35"/>
      <c r="Q1564" s="34"/>
      <c r="R1564" s="34"/>
      <c r="U1564" s="36"/>
      <c r="V1564" s="38"/>
      <c r="W1564" s="36"/>
      <c r="X1564" s="35"/>
      <c r="Y1564" s="34"/>
      <c r="Z1564" s="35"/>
      <c r="AA1564" s="34"/>
      <c r="AB1564" s="34"/>
      <c r="AC1564" s="34"/>
      <c r="AD1564" s="34"/>
      <c r="AE1564" s="39"/>
      <c r="AF1564" s="39"/>
      <c r="AG1564" s="39"/>
      <c r="AH1564" s="35"/>
      <c r="AI1564" s="35"/>
      <c r="AJ1564" s="35"/>
      <c r="AK1564" s="35"/>
      <c r="AL1564" s="35"/>
      <c r="AM1564" s="35"/>
      <c r="AN1564" s="38"/>
      <c r="AO1564" s="38"/>
      <c r="AP1564" s="38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40"/>
      <c r="BA1564" s="40"/>
      <c r="BB1564" s="40"/>
      <c r="BC1564" s="40"/>
      <c r="BD1564" s="40"/>
      <c r="BE1564" s="40"/>
      <c r="BF1564" s="36"/>
      <c r="BG1564" s="36"/>
      <c r="BH1564" s="36"/>
      <c r="BJ1564" s="41"/>
      <c r="BK1564" s="41"/>
      <c r="BL1564" s="35"/>
      <c r="BM1564" s="35"/>
      <c r="BN1564" s="35"/>
      <c r="BO1564" s="35"/>
      <c r="BP1564" s="35"/>
      <c r="BQ1564" s="35"/>
      <c r="BR1564" s="35"/>
      <c r="BS1564" s="34"/>
      <c r="BT1564" s="35"/>
      <c r="BU1564" s="35"/>
      <c r="BV1564" s="35"/>
      <c r="BW1564" s="35"/>
      <c r="BX1564" s="37"/>
      <c r="BY1564" s="40"/>
      <c r="CA1564" s="38"/>
      <c r="CB1564" s="38"/>
      <c r="CC1564" s="36"/>
      <c r="CD1564" s="36"/>
      <c r="CE1564" s="35"/>
      <c r="CF1564" s="36"/>
      <c r="CG1564" s="42"/>
      <c r="CH1564" s="35"/>
      <c r="CI1564" s="42"/>
      <c r="CJ1564" s="42"/>
      <c r="CK1564" s="43"/>
      <c r="CM1564" s="39"/>
      <c r="CN1564" s="35"/>
      <c r="CO1564" s="42"/>
    </row>
    <row r="1565" spans="1:93" ht="11.25" customHeight="1">
      <c r="A1565" s="33"/>
      <c r="B1565" s="34"/>
      <c r="F1565" s="34"/>
      <c r="H1565" s="34"/>
      <c r="I1565" s="34"/>
      <c r="J1565" s="35"/>
      <c r="K1565" s="35"/>
      <c r="L1565" s="34"/>
      <c r="M1565" s="34"/>
      <c r="N1565" s="35"/>
      <c r="O1565" s="35"/>
      <c r="P1565" s="35"/>
      <c r="Q1565" s="34"/>
      <c r="R1565" s="34"/>
      <c r="U1565" s="36"/>
      <c r="V1565" s="38"/>
      <c r="W1565" s="36"/>
      <c r="X1565" s="35"/>
      <c r="Y1565" s="34"/>
      <c r="Z1565" s="35"/>
      <c r="AA1565" s="34"/>
      <c r="AB1565" s="34"/>
      <c r="AC1565" s="34"/>
      <c r="AD1565" s="34"/>
      <c r="AE1565" s="39"/>
      <c r="AF1565" s="39"/>
      <c r="AG1565" s="39"/>
      <c r="AH1565" s="35"/>
      <c r="AI1565" s="35"/>
      <c r="AJ1565" s="35"/>
      <c r="AK1565" s="35"/>
      <c r="AL1565" s="35"/>
      <c r="AM1565" s="35"/>
      <c r="AN1565" s="38"/>
      <c r="AO1565" s="38"/>
      <c r="AP1565" s="38"/>
      <c r="AQ1565" s="36"/>
      <c r="AR1565" s="36"/>
      <c r="AS1565" s="36"/>
      <c r="AT1565" s="36"/>
      <c r="AU1565" s="36"/>
      <c r="AV1565" s="36"/>
      <c r="AW1565" s="36"/>
      <c r="AX1565" s="36"/>
      <c r="AY1565" s="36"/>
      <c r="AZ1565" s="40"/>
      <c r="BA1565" s="40"/>
      <c r="BB1565" s="40"/>
      <c r="BC1565" s="40"/>
      <c r="BD1565" s="40"/>
      <c r="BE1565" s="40"/>
      <c r="BF1565" s="36"/>
      <c r="BG1565" s="36"/>
      <c r="BH1565" s="36"/>
      <c r="BJ1565" s="41"/>
      <c r="BK1565" s="41"/>
      <c r="BL1565" s="35"/>
      <c r="BM1565" s="35"/>
      <c r="BN1565" s="35"/>
      <c r="BO1565" s="35"/>
      <c r="BP1565" s="35"/>
      <c r="BQ1565" s="35"/>
      <c r="BR1565" s="35"/>
      <c r="BS1565" s="34"/>
      <c r="BT1565" s="35"/>
      <c r="BU1565" s="35"/>
      <c r="BV1565" s="35"/>
      <c r="BW1565" s="35"/>
      <c r="BX1565" s="37"/>
      <c r="BY1565" s="40"/>
      <c r="CA1565" s="38"/>
      <c r="CB1565" s="38"/>
      <c r="CC1565" s="36"/>
      <c r="CD1565" s="36"/>
      <c r="CE1565" s="35"/>
      <c r="CF1565" s="36"/>
      <c r="CG1565" s="42"/>
      <c r="CH1565" s="35"/>
      <c r="CI1565" s="42"/>
      <c r="CJ1565" s="42"/>
      <c r="CK1565" s="43"/>
      <c r="CM1565" s="39"/>
      <c r="CN1565" s="35"/>
      <c r="CO1565" s="42"/>
    </row>
    <row r="1566" spans="1:93" ht="11.25" customHeight="1">
      <c r="A1566" s="33"/>
      <c r="B1566" s="34"/>
      <c r="F1566" s="34"/>
      <c r="H1566" s="34"/>
      <c r="I1566" s="34"/>
      <c r="J1566" s="35"/>
      <c r="K1566" s="35"/>
      <c r="L1566" s="34"/>
      <c r="M1566" s="34"/>
      <c r="N1566" s="35"/>
      <c r="O1566" s="35"/>
      <c r="P1566" s="35"/>
      <c r="Q1566" s="34"/>
      <c r="R1566" s="34"/>
      <c r="U1566" s="36"/>
      <c r="V1566" s="38"/>
      <c r="W1566" s="36"/>
      <c r="X1566" s="35"/>
      <c r="Y1566" s="34"/>
      <c r="Z1566" s="35"/>
      <c r="AA1566" s="34"/>
      <c r="AB1566" s="34"/>
      <c r="AC1566" s="34"/>
      <c r="AD1566" s="34"/>
      <c r="AE1566" s="39"/>
      <c r="AF1566" s="39"/>
      <c r="AG1566" s="39"/>
      <c r="AH1566" s="35"/>
      <c r="AI1566" s="35"/>
      <c r="AJ1566" s="35"/>
      <c r="AK1566" s="35"/>
      <c r="AL1566" s="35"/>
      <c r="AM1566" s="35"/>
      <c r="AN1566" s="38"/>
      <c r="AO1566" s="38"/>
      <c r="AP1566" s="38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40"/>
      <c r="BA1566" s="40"/>
      <c r="BB1566" s="40"/>
      <c r="BC1566" s="40"/>
      <c r="BD1566" s="40"/>
      <c r="BE1566" s="40"/>
      <c r="BF1566" s="36"/>
      <c r="BG1566" s="36"/>
      <c r="BH1566" s="36"/>
      <c r="BJ1566" s="41"/>
      <c r="BK1566" s="41"/>
      <c r="BL1566" s="35"/>
      <c r="BM1566" s="35"/>
      <c r="BN1566" s="35"/>
      <c r="BO1566" s="35"/>
      <c r="BP1566" s="35"/>
      <c r="BQ1566" s="35"/>
      <c r="BR1566" s="35"/>
      <c r="BS1566" s="34"/>
      <c r="BT1566" s="35"/>
      <c r="BU1566" s="35"/>
      <c r="BV1566" s="35"/>
      <c r="BW1566" s="35"/>
      <c r="BX1566" s="37"/>
      <c r="BY1566" s="40"/>
      <c r="CA1566" s="38"/>
      <c r="CB1566" s="38"/>
      <c r="CC1566" s="36"/>
      <c r="CD1566" s="36"/>
      <c r="CE1566" s="35"/>
      <c r="CF1566" s="36"/>
      <c r="CG1566" s="42"/>
      <c r="CH1566" s="35"/>
      <c r="CI1566" s="42"/>
      <c r="CJ1566" s="42"/>
      <c r="CK1566" s="43"/>
      <c r="CM1566" s="39"/>
      <c r="CN1566" s="35"/>
      <c r="CO1566" s="42"/>
    </row>
    <row r="1567" spans="1:93" ht="11.25" customHeight="1">
      <c r="A1567" s="33"/>
      <c r="B1567" s="34"/>
      <c r="F1567" s="34"/>
      <c r="H1567" s="34"/>
      <c r="I1567" s="34"/>
      <c r="J1567" s="35"/>
      <c r="K1567" s="35"/>
      <c r="L1567" s="34"/>
      <c r="M1567" s="34"/>
      <c r="N1567" s="35"/>
      <c r="O1567" s="35"/>
      <c r="P1567" s="35"/>
      <c r="Q1567" s="34"/>
      <c r="R1567" s="34"/>
      <c r="U1567" s="36"/>
      <c r="V1567" s="38"/>
      <c r="W1567" s="36"/>
      <c r="X1567" s="35"/>
      <c r="Y1567" s="34"/>
      <c r="Z1567" s="35"/>
      <c r="AA1567" s="34"/>
      <c r="AB1567" s="34"/>
      <c r="AC1567" s="34"/>
      <c r="AD1567" s="34"/>
      <c r="AE1567" s="39"/>
      <c r="AF1567" s="39"/>
      <c r="AG1567" s="39"/>
      <c r="AH1567" s="35"/>
      <c r="AI1567" s="35"/>
      <c r="AJ1567" s="35"/>
      <c r="AK1567" s="35"/>
      <c r="AL1567" s="35"/>
      <c r="AM1567" s="35"/>
      <c r="AN1567" s="38"/>
      <c r="AO1567" s="38"/>
      <c r="AP1567" s="38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40"/>
      <c r="BA1567" s="40"/>
      <c r="BB1567" s="40"/>
      <c r="BC1567" s="40"/>
      <c r="BD1567" s="40"/>
      <c r="BE1567" s="40"/>
      <c r="BF1567" s="36"/>
      <c r="BG1567" s="36"/>
      <c r="BH1567" s="36"/>
      <c r="BJ1567" s="41"/>
      <c r="BK1567" s="41"/>
      <c r="BL1567" s="35"/>
      <c r="BM1567" s="35"/>
      <c r="BN1567" s="35"/>
      <c r="BO1567" s="35"/>
      <c r="BP1567" s="35"/>
      <c r="BQ1567" s="35"/>
      <c r="BR1567" s="35"/>
      <c r="BS1567" s="34"/>
      <c r="BT1567" s="35"/>
      <c r="BU1567" s="35"/>
      <c r="BV1567" s="35"/>
      <c r="BW1567" s="35"/>
      <c r="BX1567" s="37"/>
      <c r="BY1567" s="40"/>
      <c r="CA1567" s="38"/>
      <c r="CB1567" s="38"/>
      <c r="CC1567" s="36"/>
      <c r="CD1567" s="36"/>
      <c r="CE1567" s="35"/>
      <c r="CF1567" s="36"/>
      <c r="CG1567" s="42"/>
      <c r="CH1567" s="35"/>
      <c r="CI1567" s="42"/>
      <c r="CJ1567" s="42"/>
      <c r="CK1567" s="43"/>
      <c r="CM1567" s="39"/>
      <c r="CN1567" s="35"/>
      <c r="CO1567" s="42"/>
    </row>
    <row r="1568" spans="1:93" ht="11.25" customHeight="1">
      <c r="A1568" s="33"/>
      <c r="B1568" s="34"/>
      <c r="F1568" s="34"/>
      <c r="H1568" s="34"/>
      <c r="I1568" s="34"/>
      <c r="J1568" s="35"/>
      <c r="K1568" s="35"/>
      <c r="L1568" s="34"/>
      <c r="M1568" s="34"/>
      <c r="N1568" s="35"/>
      <c r="O1568" s="35"/>
      <c r="P1568" s="35"/>
      <c r="Q1568" s="34"/>
      <c r="R1568" s="34"/>
      <c r="U1568" s="36"/>
      <c r="V1568" s="38"/>
      <c r="W1568" s="36"/>
      <c r="X1568" s="35"/>
      <c r="Y1568" s="34"/>
      <c r="Z1568" s="35"/>
      <c r="AA1568" s="34"/>
      <c r="AB1568" s="34"/>
      <c r="AC1568" s="34"/>
      <c r="AD1568" s="34"/>
      <c r="AE1568" s="39"/>
      <c r="AF1568" s="39"/>
      <c r="AG1568" s="39"/>
      <c r="AH1568" s="35"/>
      <c r="AI1568" s="35"/>
      <c r="AJ1568" s="35"/>
      <c r="AK1568" s="35"/>
      <c r="AL1568" s="35"/>
      <c r="AM1568" s="35"/>
      <c r="AN1568" s="38"/>
      <c r="AO1568" s="38"/>
      <c r="AP1568" s="38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40"/>
      <c r="BA1568" s="40"/>
      <c r="BB1568" s="40"/>
      <c r="BC1568" s="40"/>
      <c r="BD1568" s="40"/>
      <c r="BE1568" s="40"/>
      <c r="BF1568" s="36"/>
      <c r="BG1568" s="36"/>
      <c r="BH1568" s="36"/>
      <c r="BJ1568" s="41"/>
      <c r="BK1568" s="41"/>
      <c r="BL1568" s="35"/>
      <c r="BM1568" s="35"/>
      <c r="BN1568" s="35"/>
      <c r="BO1568" s="35"/>
      <c r="BP1568" s="35"/>
      <c r="BQ1568" s="35"/>
      <c r="BR1568" s="35"/>
      <c r="BS1568" s="34"/>
      <c r="BT1568" s="35"/>
      <c r="BU1568" s="35"/>
      <c r="BV1568" s="35"/>
      <c r="BW1568" s="35"/>
      <c r="BX1568" s="37"/>
      <c r="BY1568" s="40"/>
      <c r="CA1568" s="38"/>
      <c r="CB1568" s="38"/>
      <c r="CC1568" s="36"/>
      <c r="CD1568" s="36"/>
      <c r="CE1568" s="35"/>
      <c r="CF1568" s="36"/>
      <c r="CG1568" s="42"/>
      <c r="CH1568" s="35"/>
      <c r="CI1568" s="42"/>
      <c r="CJ1568" s="42"/>
      <c r="CK1568" s="43"/>
      <c r="CM1568" s="39"/>
      <c r="CN1568" s="35"/>
      <c r="CO1568" s="42"/>
    </row>
    <row r="1569" spans="1:93" ht="11.25" customHeight="1">
      <c r="A1569" s="33"/>
      <c r="B1569" s="34"/>
      <c r="F1569" s="34"/>
      <c r="H1569" s="34"/>
      <c r="I1569" s="34"/>
      <c r="J1569" s="35"/>
      <c r="K1569" s="35"/>
      <c r="L1569" s="34"/>
      <c r="M1569" s="34"/>
      <c r="N1569" s="35"/>
      <c r="O1569" s="35"/>
      <c r="P1569" s="35"/>
      <c r="Q1569" s="34"/>
      <c r="R1569" s="34"/>
      <c r="U1569" s="36"/>
      <c r="V1569" s="38"/>
      <c r="W1569" s="36"/>
      <c r="X1569" s="35"/>
      <c r="Y1569" s="34"/>
      <c r="Z1569" s="35"/>
      <c r="AA1569" s="34"/>
      <c r="AB1569" s="34"/>
      <c r="AC1569" s="34"/>
      <c r="AD1569" s="34"/>
      <c r="AE1569" s="39"/>
      <c r="AF1569" s="39"/>
      <c r="AG1569" s="39"/>
      <c r="AH1569" s="35"/>
      <c r="AI1569" s="35"/>
      <c r="AJ1569" s="35"/>
      <c r="AK1569" s="35"/>
      <c r="AL1569" s="35"/>
      <c r="AM1569" s="35"/>
      <c r="AN1569" s="38"/>
      <c r="AO1569" s="38"/>
      <c r="AP1569" s="38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40"/>
      <c r="BA1569" s="40"/>
      <c r="BB1569" s="40"/>
      <c r="BC1569" s="40"/>
      <c r="BD1569" s="40"/>
      <c r="BE1569" s="40"/>
      <c r="BF1569" s="36"/>
      <c r="BG1569" s="36"/>
      <c r="BH1569" s="36"/>
      <c r="BJ1569" s="41"/>
      <c r="BK1569" s="41"/>
      <c r="BL1569" s="35"/>
      <c r="BM1569" s="35"/>
      <c r="BN1569" s="35"/>
      <c r="BO1569" s="35"/>
      <c r="BP1569" s="35"/>
      <c r="BQ1569" s="35"/>
      <c r="BR1569" s="35"/>
      <c r="BS1569" s="34"/>
      <c r="BT1569" s="35"/>
      <c r="BU1569" s="35"/>
      <c r="BV1569" s="35"/>
      <c r="BW1569" s="35"/>
      <c r="BX1569" s="37"/>
      <c r="BY1569" s="40"/>
      <c r="CA1569" s="38"/>
      <c r="CB1569" s="38"/>
      <c r="CC1569" s="36"/>
      <c r="CD1569" s="36"/>
      <c r="CE1569" s="35"/>
      <c r="CF1569" s="36"/>
      <c r="CG1569" s="42"/>
      <c r="CH1569" s="35"/>
      <c r="CI1569" s="42"/>
      <c r="CJ1569" s="42"/>
      <c r="CK1569" s="43"/>
      <c r="CM1569" s="39"/>
      <c r="CN1569" s="35"/>
      <c r="CO1569" s="42"/>
    </row>
    <row r="1570" spans="1:93" ht="11.25" customHeight="1">
      <c r="A1570" s="33"/>
      <c r="B1570" s="34"/>
      <c r="F1570" s="34"/>
      <c r="H1570" s="34"/>
      <c r="I1570" s="34"/>
      <c r="J1570" s="35"/>
      <c r="K1570" s="35"/>
      <c r="L1570" s="34"/>
      <c r="M1570" s="34"/>
      <c r="N1570" s="35"/>
      <c r="O1570" s="35"/>
      <c r="P1570" s="35"/>
      <c r="Q1570" s="34"/>
      <c r="R1570" s="34"/>
      <c r="U1570" s="36"/>
      <c r="V1570" s="38"/>
      <c r="W1570" s="36"/>
      <c r="X1570" s="35"/>
      <c r="Y1570" s="34"/>
      <c r="Z1570" s="35"/>
      <c r="AA1570" s="34"/>
      <c r="AB1570" s="34"/>
      <c r="AC1570" s="34"/>
      <c r="AD1570" s="34"/>
      <c r="AE1570" s="39"/>
      <c r="AF1570" s="39"/>
      <c r="AG1570" s="39"/>
      <c r="AH1570" s="35"/>
      <c r="AI1570" s="35"/>
      <c r="AJ1570" s="35"/>
      <c r="AK1570" s="35"/>
      <c r="AL1570" s="35"/>
      <c r="AM1570" s="35"/>
      <c r="AN1570" s="38"/>
      <c r="AO1570" s="38"/>
      <c r="AP1570" s="38"/>
      <c r="AQ1570" s="36"/>
      <c r="AR1570" s="36"/>
      <c r="AS1570" s="36"/>
      <c r="AT1570" s="36"/>
      <c r="AU1570" s="36"/>
      <c r="AV1570" s="36"/>
      <c r="AW1570" s="36"/>
      <c r="AX1570" s="36"/>
      <c r="AY1570" s="36"/>
      <c r="AZ1570" s="40"/>
      <c r="BA1570" s="40"/>
      <c r="BB1570" s="40"/>
      <c r="BC1570" s="40"/>
      <c r="BD1570" s="40"/>
      <c r="BE1570" s="40"/>
      <c r="BF1570" s="36"/>
      <c r="BG1570" s="36"/>
      <c r="BH1570" s="36"/>
      <c r="BJ1570" s="41"/>
      <c r="BK1570" s="41"/>
      <c r="BL1570" s="35"/>
      <c r="BM1570" s="35"/>
      <c r="BN1570" s="35"/>
      <c r="BO1570" s="35"/>
      <c r="BP1570" s="35"/>
      <c r="BQ1570" s="35"/>
      <c r="BR1570" s="35"/>
      <c r="BS1570" s="34"/>
      <c r="BT1570" s="35"/>
      <c r="BU1570" s="35"/>
      <c r="BV1570" s="35"/>
      <c r="BW1570" s="35"/>
      <c r="BX1570" s="37"/>
      <c r="BY1570" s="40"/>
      <c r="CA1570" s="38"/>
      <c r="CB1570" s="38"/>
      <c r="CC1570" s="36"/>
      <c r="CD1570" s="36"/>
      <c r="CE1570" s="35"/>
      <c r="CF1570" s="36"/>
      <c r="CG1570" s="42"/>
      <c r="CH1570" s="35"/>
      <c r="CI1570" s="42"/>
      <c r="CJ1570" s="42"/>
      <c r="CK1570" s="43"/>
      <c r="CM1570" s="39"/>
      <c r="CN1570" s="35"/>
      <c r="CO1570" s="42"/>
    </row>
    <row r="1571" spans="1:93" ht="11.25" customHeight="1">
      <c r="A1571" s="33"/>
      <c r="B1571" s="34"/>
      <c r="F1571" s="34"/>
      <c r="H1571" s="34"/>
      <c r="I1571" s="34"/>
      <c r="J1571" s="35"/>
      <c r="K1571" s="35"/>
      <c r="L1571" s="34"/>
      <c r="M1571" s="34"/>
      <c r="N1571" s="35"/>
      <c r="O1571" s="35"/>
      <c r="P1571" s="35"/>
      <c r="Q1571" s="34"/>
      <c r="R1571" s="34"/>
      <c r="U1571" s="36"/>
      <c r="V1571" s="38"/>
      <c r="W1571" s="36"/>
      <c r="X1571" s="35"/>
      <c r="Y1571" s="34"/>
      <c r="Z1571" s="35"/>
      <c r="AA1571" s="34"/>
      <c r="AB1571" s="34"/>
      <c r="AC1571" s="34"/>
      <c r="AD1571" s="34"/>
      <c r="AE1571" s="39"/>
      <c r="AF1571" s="39"/>
      <c r="AG1571" s="39"/>
      <c r="AH1571" s="35"/>
      <c r="AI1571" s="35"/>
      <c r="AJ1571" s="35"/>
      <c r="AK1571" s="35"/>
      <c r="AL1571" s="35"/>
      <c r="AM1571" s="35"/>
      <c r="AN1571" s="38"/>
      <c r="AO1571" s="38"/>
      <c r="AP1571" s="38"/>
      <c r="AQ1571" s="36"/>
      <c r="AR1571" s="36"/>
      <c r="AS1571" s="36"/>
      <c r="AT1571" s="36"/>
      <c r="AU1571" s="36"/>
      <c r="AV1571" s="36"/>
      <c r="AW1571" s="36"/>
      <c r="AX1571" s="36"/>
      <c r="AY1571" s="36"/>
      <c r="AZ1571" s="40"/>
      <c r="BA1571" s="40"/>
      <c r="BB1571" s="40"/>
      <c r="BC1571" s="40"/>
      <c r="BD1571" s="40"/>
      <c r="BE1571" s="40"/>
      <c r="BF1571" s="36"/>
      <c r="BG1571" s="36"/>
      <c r="BH1571" s="36"/>
      <c r="BJ1571" s="41"/>
      <c r="BK1571" s="41"/>
      <c r="BL1571" s="35"/>
      <c r="BM1571" s="35"/>
      <c r="BN1571" s="35"/>
      <c r="BO1571" s="35"/>
      <c r="BP1571" s="35"/>
      <c r="BQ1571" s="35"/>
      <c r="BR1571" s="35"/>
      <c r="BS1571" s="34"/>
      <c r="BT1571" s="35"/>
      <c r="BU1571" s="35"/>
      <c r="BV1571" s="35"/>
      <c r="BW1571" s="35"/>
      <c r="BX1571" s="37"/>
      <c r="BY1571" s="40"/>
      <c r="CA1571" s="38"/>
      <c r="CB1571" s="38"/>
      <c r="CC1571" s="36"/>
      <c r="CD1571" s="36"/>
      <c r="CE1571" s="35"/>
      <c r="CF1571" s="36"/>
      <c r="CG1571" s="42"/>
      <c r="CH1571" s="35"/>
      <c r="CI1571" s="42"/>
      <c r="CJ1571" s="42"/>
      <c r="CK1571" s="43"/>
      <c r="CM1571" s="39"/>
      <c r="CN1571" s="35"/>
      <c r="CO1571" s="42"/>
    </row>
    <row r="1572" spans="1:93" ht="11.25" customHeight="1">
      <c r="A1572" s="33"/>
      <c r="B1572" s="34"/>
      <c r="F1572" s="34"/>
      <c r="H1572" s="34"/>
      <c r="I1572" s="34"/>
      <c r="J1572" s="35"/>
      <c r="K1572" s="35"/>
      <c r="L1572" s="34"/>
      <c r="M1572" s="34"/>
      <c r="N1572" s="35"/>
      <c r="O1572" s="35"/>
      <c r="P1572" s="35"/>
      <c r="Q1572" s="34"/>
      <c r="R1572" s="34"/>
      <c r="U1572" s="36"/>
      <c r="V1572" s="38"/>
      <c r="W1572" s="36"/>
      <c r="X1572" s="35"/>
      <c r="Y1572" s="34"/>
      <c r="Z1572" s="35"/>
      <c r="AA1572" s="34"/>
      <c r="AB1572" s="34"/>
      <c r="AC1572" s="34"/>
      <c r="AD1572" s="34"/>
      <c r="AE1572" s="39"/>
      <c r="AF1572" s="39"/>
      <c r="AG1572" s="39"/>
      <c r="AH1572" s="35"/>
      <c r="AI1572" s="35"/>
      <c r="AJ1572" s="35"/>
      <c r="AK1572" s="35"/>
      <c r="AL1572" s="35"/>
      <c r="AM1572" s="35"/>
      <c r="AN1572" s="38"/>
      <c r="AO1572" s="38"/>
      <c r="AP1572" s="38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40"/>
      <c r="BA1572" s="40"/>
      <c r="BB1572" s="40"/>
      <c r="BC1572" s="40"/>
      <c r="BD1572" s="40"/>
      <c r="BE1572" s="40"/>
      <c r="BF1572" s="36"/>
      <c r="BG1572" s="36"/>
      <c r="BH1572" s="36"/>
      <c r="BJ1572" s="41"/>
      <c r="BK1572" s="41"/>
      <c r="BL1572" s="35"/>
      <c r="BM1572" s="35"/>
      <c r="BN1572" s="35"/>
      <c r="BO1572" s="35"/>
      <c r="BP1572" s="35"/>
      <c r="BQ1572" s="35"/>
      <c r="BR1572" s="35"/>
      <c r="BS1572" s="34"/>
      <c r="BT1572" s="35"/>
      <c r="BU1572" s="35"/>
      <c r="BV1572" s="35"/>
      <c r="BW1572" s="35"/>
      <c r="BX1572" s="37"/>
      <c r="BY1572" s="40"/>
      <c r="CA1572" s="38"/>
      <c r="CB1572" s="38"/>
      <c r="CC1572" s="36"/>
      <c r="CD1572" s="36"/>
      <c r="CE1572" s="35"/>
      <c r="CF1572" s="36"/>
      <c r="CG1572" s="42"/>
      <c r="CH1572" s="35"/>
      <c r="CI1572" s="42"/>
      <c r="CJ1572" s="42"/>
      <c r="CK1572" s="43"/>
      <c r="CM1572" s="39"/>
      <c r="CN1572" s="35"/>
      <c r="CO1572" s="42"/>
    </row>
    <row r="1573" spans="1:93" ht="11.25" customHeight="1">
      <c r="A1573" s="33"/>
      <c r="B1573" s="34"/>
      <c r="F1573" s="34"/>
      <c r="H1573" s="34"/>
      <c r="I1573" s="34"/>
      <c r="J1573" s="35"/>
      <c r="K1573" s="35"/>
      <c r="L1573" s="34"/>
      <c r="M1573" s="34"/>
      <c r="N1573" s="35"/>
      <c r="O1573" s="35"/>
      <c r="P1573" s="35"/>
      <c r="Q1573" s="34"/>
      <c r="R1573" s="34"/>
      <c r="U1573" s="36"/>
      <c r="V1573" s="38"/>
      <c r="W1573" s="36"/>
      <c r="X1573" s="35"/>
      <c r="Y1573" s="34"/>
      <c r="Z1573" s="35"/>
      <c r="AA1573" s="34"/>
      <c r="AB1573" s="34"/>
      <c r="AC1573" s="34"/>
      <c r="AD1573" s="34"/>
      <c r="AE1573" s="39"/>
      <c r="AF1573" s="39"/>
      <c r="AG1573" s="39"/>
      <c r="AH1573" s="35"/>
      <c r="AI1573" s="35"/>
      <c r="AJ1573" s="35"/>
      <c r="AK1573" s="35"/>
      <c r="AL1573" s="35"/>
      <c r="AM1573" s="35"/>
      <c r="AN1573" s="38"/>
      <c r="AO1573" s="38"/>
      <c r="AP1573" s="38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40"/>
      <c r="BA1573" s="40"/>
      <c r="BB1573" s="40"/>
      <c r="BC1573" s="40"/>
      <c r="BD1573" s="40"/>
      <c r="BE1573" s="40"/>
      <c r="BF1573" s="36"/>
      <c r="BG1573" s="36"/>
      <c r="BH1573" s="36"/>
      <c r="BJ1573" s="41"/>
      <c r="BK1573" s="41"/>
      <c r="BL1573" s="35"/>
      <c r="BM1573" s="35"/>
      <c r="BN1573" s="35"/>
      <c r="BO1573" s="35"/>
      <c r="BP1573" s="35"/>
      <c r="BQ1573" s="35"/>
      <c r="BR1573" s="35"/>
      <c r="BS1573" s="34"/>
      <c r="BT1573" s="35"/>
      <c r="BU1573" s="35"/>
      <c r="BV1573" s="35"/>
      <c r="BW1573" s="35"/>
      <c r="BX1573" s="37"/>
      <c r="BY1573" s="40"/>
      <c r="CA1573" s="38"/>
      <c r="CB1573" s="38"/>
      <c r="CC1573" s="36"/>
      <c r="CD1573" s="36"/>
      <c r="CE1573" s="35"/>
      <c r="CF1573" s="36"/>
      <c r="CG1573" s="42"/>
      <c r="CH1573" s="35"/>
      <c r="CI1573" s="42"/>
      <c r="CJ1573" s="42"/>
      <c r="CK1573" s="43"/>
      <c r="CM1573" s="39"/>
      <c r="CN1573" s="35"/>
      <c r="CO1573" s="42"/>
    </row>
    <row r="1574" spans="1:93" ht="11.25" customHeight="1">
      <c r="A1574" s="33"/>
      <c r="B1574" s="34"/>
      <c r="F1574" s="34"/>
      <c r="H1574" s="34"/>
      <c r="I1574" s="34"/>
      <c r="J1574" s="35"/>
      <c r="K1574" s="35"/>
      <c r="L1574" s="34"/>
      <c r="M1574" s="34"/>
      <c r="N1574" s="35"/>
      <c r="O1574" s="35"/>
      <c r="P1574" s="35"/>
      <c r="Q1574" s="34"/>
      <c r="R1574" s="34"/>
      <c r="U1574" s="36"/>
      <c r="V1574" s="38"/>
      <c r="W1574" s="36"/>
      <c r="X1574" s="35"/>
      <c r="Y1574" s="34"/>
      <c r="Z1574" s="35"/>
      <c r="AA1574" s="34"/>
      <c r="AB1574" s="34"/>
      <c r="AC1574" s="34"/>
      <c r="AD1574" s="34"/>
      <c r="AE1574" s="39"/>
      <c r="AF1574" s="39"/>
      <c r="AG1574" s="39"/>
      <c r="AH1574" s="35"/>
      <c r="AI1574" s="35"/>
      <c r="AJ1574" s="35"/>
      <c r="AK1574" s="35"/>
      <c r="AL1574" s="35"/>
      <c r="AM1574" s="35"/>
      <c r="AN1574" s="38"/>
      <c r="AO1574" s="38"/>
      <c r="AP1574" s="38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40"/>
      <c r="BA1574" s="40"/>
      <c r="BB1574" s="40"/>
      <c r="BC1574" s="40"/>
      <c r="BD1574" s="40"/>
      <c r="BE1574" s="40"/>
      <c r="BF1574" s="36"/>
      <c r="BG1574" s="36"/>
      <c r="BH1574" s="36"/>
      <c r="BJ1574" s="41"/>
      <c r="BK1574" s="41"/>
      <c r="BL1574" s="35"/>
      <c r="BM1574" s="35"/>
      <c r="BN1574" s="35"/>
      <c r="BO1574" s="35"/>
      <c r="BP1574" s="35"/>
      <c r="BQ1574" s="35"/>
      <c r="BR1574" s="35"/>
      <c r="BS1574" s="34"/>
      <c r="BT1574" s="35"/>
      <c r="BU1574" s="35"/>
      <c r="BV1574" s="35"/>
      <c r="BW1574" s="35"/>
      <c r="BX1574" s="37"/>
      <c r="BY1574" s="40"/>
      <c r="CA1574" s="38"/>
      <c r="CB1574" s="38"/>
      <c r="CC1574" s="36"/>
      <c r="CD1574" s="36"/>
      <c r="CE1574" s="35"/>
      <c r="CF1574" s="36"/>
      <c r="CG1574" s="42"/>
      <c r="CH1574" s="35"/>
      <c r="CI1574" s="42"/>
      <c r="CJ1574" s="42"/>
      <c r="CK1574" s="43"/>
      <c r="CM1574" s="39"/>
      <c r="CN1574" s="35"/>
      <c r="CO1574" s="42"/>
    </row>
    <row r="1575" spans="1:93" ht="11.25" customHeight="1">
      <c r="A1575" s="33"/>
      <c r="B1575" s="34"/>
      <c r="F1575" s="34"/>
      <c r="H1575" s="34"/>
      <c r="I1575" s="34"/>
      <c r="J1575" s="35"/>
      <c r="K1575" s="35"/>
      <c r="L1575" s="34"/>
      <c r="M1575" s="34"/>
      <c r="N1575" s="35"/>
      <c r="O1575" s="35"/>
      <c r="P1575" s="35"/>
      <c r="Q1575" s="34"/>
      <c r="R1575" s="34"/>
      <c r="U1575" s="36"/>
      <c r="V1575" s="38"/>
      <c r="W1575" s="36"/>
      <c r="X1575" s="35"/>
      <c r="Y1575" s="34"/>
      <c r="Z1575" s="35"/>
      <c r="AA1575" s="34"/>
      <c r="AB1575" s="34"/>
      <c r="AC1575" s="34"/>
      <c r="AD1575" s="34"/>
      <c r="AE1575" s="39"/>
      <c r="AF1575" s="39"/>
      <c r="AG1575" s="39"/>
      <c r="AH1575" s="35"/>
      <c r="AI1575" s="35"/>
      <c r="AJ1575" s="35"/>
      <c r="AK1575" s="35"/>
      <c r="AL1575" s="35"/>
      <c r="AM1575" s="35"/>
      <c r="AN1575" s="38"/>
      <c r="AO1575" s="38"/>
      <c r="AP1575" s="38"/>
      <c r="AQ1575" s="36"/>
      <c r="AR1575" s="36"/>
      <c r="AS1575" s="36"/>
      <c r="AT1575" s="36"/>
      <c r="AU1575" s="36"/>
      <c r="AV1575" s="36"/>
      <c r="AW1575" s="36"/>
      <c r="AX1575" s="36"/>
      <c r="AY1575" s="36"/>
      <c r="AZ1575" s="40"/>
      <c r="BA1575" s="40"/>
      <c r="BB1575" s="40"/>
      <c r="BC1575" s="40"/>
      <c r="BD1575" s="40"/>
      <c r="BE1575" s="40"/>
      <c r="BF1575" s="36"/>
      <c r="BG1575" s="36"/>
      <c r="BH1575" s="36"/>
      <c r="BJ1575" s="41"/>
      <c r="BK1575" s="41"/>
      <c r="BL1575" s="35"/>
      <c r="BM1575" s="35"/>
      <c r="BN1575" s="35"/>
      <c r="BO1575" s="35"/>
      <c r="BP1575" s="35"/>
      <c r="BQ1575" s="35"/>
      <c r="BR1575" s="35"/>
      <c r="BS1575" s="34"/>
      <c r="BT1575" s="35"/>
      <c r="BU1575" s="35"/>
      <c r="BV1575" s="35"/>
      <c r="BW1575" s="35"/>
      <c r="BX1575" s="37"/>
      <c r="BY1575" s="40"/>
      <c r="CA1575" s="38"/>
      <c r="CB1575" s="38"/>
      <c r="CC1575" s="36"/>
      <c r="CD1575" s="36"/>
      <c r="CE1575" s="35"/>
      <c r="CF1575" s="36"/>
      <c r="CG1575" s="42"/>
      <c r="CH1575" s="35"/>
      <c r="CI1575" s="42"/>
      <c r="CJ1575" s="42"/>
      <c r="CK1575" s="43"/>
      <c r="CM1575" s="39"/>
      <c r="CN1575" s="35"/>
      <c r="CO1575" s="42"/>
    </row>
    <row r="1576" spans="1:93" ht="11.25" customHeight="1">
      <c r="A1576" s="33"/>
      <c r="B1576" s="34"/>
      <c r="F1576" s="34"/>
      <c r="H1576" s="34"/>
      <c r="I1576" s="34"/>
      <c r="J1576" s="35"/>
      <c r="K1576" s="35"/>
      <c r="L1576" s="34"/>
      <c r="M1576" s="34"/>
      <c r="N1576" s="35"/>
      <c r="O1576" s="35"/>
      <c r="P1576" s="35"/>
      <c r="Q1576" s="34"/>
      <c r="R1576" s="34"/>
      <c r="U1576" s="36"/>
      <c r="V1576" s="38"/>
      <c r="W1576" s="36"/>
      <c r="X1576" s="35"/>
      <c r="Y1576" s="34"/>
      <c r="Z1576" s="35"/>
      <c r="AA1576" s="34"/>
      <c r="AB1576" s="34"/>
      <c r="AC1576" s="34"/>
      <c r="AD1576" s="34"/>
      <c r="AE1576" s="39"/>
      <c r="AF1576" s="39"/>
      <c r="AG1576" s="39"/>
      <c r="AH1576" s="35"/>
      <c r="AI1576" s="35"/>
      <c r="AJ1576" s="35"/>
      <c r="AK1576" s="35"/>
      <c r="AL1576" s="35"/>
      <c r="AM1576" s="35"/>
      <c r="AN1576" s="38"/>
      <c r="AO1576" s="38"/>
      <c r="AP1576" s="38"/>
      <c r="AQ1576" s="36"/>
      <c r="AR1576" s="36"/>
      <c r="AS1576" s="36"/>
      <c r="AT1576" s="36"/>
      <c r="AU1576" s="36"/>
      <c r="AV1576" s="36"/>
      <c r="AW1576" s="36"/>
      <c r="AX1576" s="36"/>
      <c r="AY1576" s="36"/>
      <c r="AZ1576" s="40"/>
      <c r="BA1576" s="40"/>
      <c r="BB1576" s="40"/>
      <c r="BC1576" s="40"/>
      <c r="BD1576" s="40"/>
      <c r="BE1576" s="40"/>
      <c r="BF1576" s="36"/>
      <c r="BG1576" s="36"/>
      <c r="BH1576" s="36"/>
      <c r="BJ1576" s="41"/>
      <c r="BK1576" s="41"/>
      <c r="BL1576" s="35"/>
      <c r="BM1576" s="35"/>
      <c r="BN1576" s="35"/>
      <c r="BO1576" s="35"/>
      <c r="BP1576" s="35"/>
      <c r="BQ1576" s="35"/>
      <c r="BR1576" s="35"/>
      <c r="BS1576" s="34"/>
      <c r="BT1576" s="35"/>
      <c r="BU1576" s="35"/>
      <c r="BV1576" s="35"/>
      <c r="BW1576" s="35"/>
      <c r="BX1576" s="37"/>
      <c r="BY1576" s="40"/>
      <c r="CA1576" s="38"/>
      <c r="CB1576" s="38"/>
      <c r="CC1576" s="36"/>
      <c r="CD1576" s="36"/>
      <c r="CE1576" s="35"/>
      <c r="CF1576" s="36"/>
      <c r="CG1576" s="42"/>
      <c r="CH1576" s="35"/>
      <c r="CI1576" s="42"/>
      <c r="CJ1576" s="42"/>
      <c r="CK1576" s="43"/>
      <c r="CM1576" s="39"/>
      <c r="CN1576" s="35"/>
      <c r="CO1576" s="42"/>
    </row>
    <row r="1577" spans="1:93" ht="11.25" customHeight="1">
      <c r="A1577" s="33"/>
      <c r="B1577" s="34"/>
      <c r="F1577" s="34"/>
      <c r="H1577" s="34"/>
      <c r="I1577" s="34"/>
      <c r="J1577" s="35"/>
      <c r="K1577" s="35"/>
      <c r="L1577" s="34"/>
      <c r="M1577" s="34"/>
      <c r="N1577" s="35"/>
      <c r="O1577" s="35"/>
      <c r="P1577" s="35"/>
      <c r="Q1577" s="34"/>
      <c r="R1577" s="34"/>
      <c r="U1577" s="36"/>
      <c r="V1577" s="38"/>
      <c r="W1577" s="36"/>
      <c r="X1577" s="35"/>
      <c r="Y1577" s="34"/>
      <c r="Z1577" s="35"/>
      <c r="AA1577" s="34"/>
      <c r="AB1577" s="34"/>
      <c r="AC1577" s="34"/>
      <c r="AD1577" s="34"/>
      <c r="AE1577" s="39"/>
      <c r="AF1577" s="39"/>
      <c r="AG1577" s="39"/>
      <c r="AH1577" s="35"/>
      <c r="AI1577" s="35"/>
      <c r="AJ1577" s="35"/>
      <c r="AK1577" s="35"/>
      <c r="AL1577" s="35"/>
      <c r="AM1577" s="35"/>
      <c r="AN1577" s="38"/>
      <c r="AO1577" s="38"/>
      <c r="AP1577" s="38"/>
      <c r="AQ1577" s="36"/>
      <c r="AR1577" s="36"/>
      <c r="AS1577" s="36"/>
      <c r="AT1577" s="36"/>
      <c r="AU1577" s="36"/>
      <c r="AV1577" s="36"/>
      <c r="AW1577" s="36"/>
      <c r="AX1577" s="36"/>
      <c r="AY1577" s="36"/>
      <c r="AZ1577" s="40"/>
      <c r="BA1577" s="40"/>
      <c r="BB1577" s="40"/>
      <c r="BC1577" s="40"/>
      <c r="BD1577" s="40"/>
      <c r="BE1577" s="40"/>
      <c r="BF1577" s="36"/>
      <c r="BG1577" s="36"/>
      <c r="BH1577" s="36"/>
      <c r="BJ1577" s="41"/>
      <c r="BK1577" s="41"/>
      <c r="BL1577" s="35"/>
      <c r="BM1577" s="35"/>
      <c r="BN1577" s="35"/>
      <c r="BO1577" s="35"/>
      <c r="BP1577" s="35"/>
      <c r="BQ1577" s="35"/>
      <c r="BR1577" s="35"/>
      <c r="BS1577" s="34"/>
      <c r="BT1577" s="35"/>
      <c r="BU1577" s="35"/>
      <c r="BV1577" s="35"/>
      <c r="BW1577" s="35"/>
      <c r="BX1577" s="37"/>
      <c r="BY1577" s="40"/>
      <c r="CA1577" s="38"/>
      <c r="CB1577" s="38"/>
      <c r="CC1577" s="36"/>
      <c r="CD1577" s="36"/>
      <c r="CE1577" s="35"/>
      <c r="CF1577" s="36"/>
      <c r="CG1577" s="42"/>
      <c r="CH1577" s="35"/>
      <c r="CI1577" s="42"/>
      <c r="CJ1577" s="42"/>
      <c r="CK1577" s="43"/>
      <c r="CM1577" s="39"/>
      <c r="CN1577" s="35"/>
      <c r="CO1577" s="42"/>
    </row>
    <row r="1578" spans="1:93" ht="11.25" customHeight="1">
      <c r="A1578" s="33"/>
      <c r="B1578" s="34"/>
      <c r="F1578" s="34"/>
      <c r="H1578" s="34"/>
      <c r="I1578" s="34"/>
      <c r="J1578" s="35"/>
      <c r="K1578" s="35"/>
      <c r="L1578" s="34"/>
      <c r="M1578" s="34"/>
      <c r="N1578" s="35"/>
      <c r="O1578" s="35"/>
      <c r="P1578" s="35"/>
      <c r="Q1578" s="34"/>
      <c r="R1578" s="34"/>
      <c r="U1578" s="36"/>
      <c r="V1578" s="38"/>
      <c r="W1578" s="36"/>
      <c r="X1578" s="35"/>
      <c r="Y1578" s="34"/>
      <c r="Z1578" s="35"/>
      <c r="AA1578" s="34"/>
      <c r="AB1578" s="34"/>
      <c r="AC1578" s="34"/>
      <c r="AD1578" s="34"/>
      <c r="AE1578" s="39"/>
      <c r="AF1578" s="39"/>
      <c r="AG1578" s="39"/>
      <c r="AH1578" s="35"/>
      <c r="AI1578" s="35"/>
      <c r="AJ1578" s="35"/>
      <c r="AK1578" s="35"/>
      <c r="AL1578" s="35"/>
      <c r="AM1578" s="35"/>
      <c r="AN1578" s="38"/>
      <c r="AO1578" s="38"/>
      <c r="AP1578" s="38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40"/>
      <c r="BA1578" s="40"/>
      <c r="BB1578" s="40"/>
      <c r="BC1578" s="40"/>
      <c r="BD1578" s="40"/>
      <c r="BE1578" s="40"/>
      <c r="BF1578" s="36"/>
      <c r="BG1578" s="36"/>
      <c r="BH1578" s="36"/>
      <c r="BJ1578" s="41"/>
      <c r="BK1578" s="41"/>
      <c r="BL1578" s="35"/>
      <c r="BM1578" s="35"/>
      <c r="BN1578" s="35"/>
      <c r="BO1578" s="35"/>
      <c r="BP1578" s="35"/>
      <c r="BQ1578" s="35"/>
      <c r="BR1578" s="35"/>
      <c r="BS1578" s="34"/>
      <c r="BT1578" s="35"/>
      <c r="BU1578" s="35"/>
      <c r="BV1578" s="35"/>
      <c r="BW1578" s="35"/>
      <c r="BX1578" s="37"/>
      <c r="BY1578" s="40"/>
      <c r="CA1578" s="38"/>
      <c r="CB1578" s="38"/>
      <c r="CC1578" s="36"/>
      <c r="CD1578" s="36"/>
      <c r="CE1578" s="35"/>
      <c r="CF1578" s="36"/>
      <c r="CG1578" s="42"/>
      <c r="CH1578" s="35"/>
      <c r="CI1578" s="42"/>
      <c r="CJ1578" s="42"/>
      <c r="CK1578" s="43"/>
      <c r="CM1578" s="39"/>
      <c r="CN1578" s="35"/>
      <c r="CO1578" s="42"/>
    </row>
    <row r="1579" spans="1:93" ht="11.25" customHeight="1">
      <c r="A1579" s="33"/>
      <c r="B1579" s="34"/>
      <c r="F1579" s="34"/>
      <c r="H1579" s="34"/>
      <c r="I1579" s="34"/>
      <c r="J1579" s="35"/>
      <c r="K1579" s="35"/>
      <c r="L1579" s="34"/>
      <c r="M1579" s="34"/>
      <c r="N1579" s="35"/>
      <c r="O1579" s="35"/>
      <c r="P1579" s="35"/>
      <c r="Q1579" s="34"/>
      <c r="R1579" s="34"/>
      <c r="U1579" s="36"/>
      <c r="V1579" s="38"/>
      <c r="W1579" s="36"/>
      <c r="X1579" s="35"/>
      <c r="Y1579" s="34"/>
      <c r="Z1579" s="35"/>
      <c r="AA1579" s="34"/>
      <c r="AB1579" s="34"/>
      <c r="AC1579" s="34"/>
      <c r="AD1579" s="34"/>
      <c r="AE1579" s="39"/>
      <c r="AF1579" s="39"/>
      <c r="AG1579" s="39"/>
      <c r="AH1579" s="35"/>
      <c r="AI1579" s="35"/>
      <c r="AJ1579" s="35"/>
      <c r="AK1579" s="35"/>
      <c r="AL1579" s="35"/>
      <c r="AM1579" s="35"/>
      <c r="AN1579" s="38"/>
      <c r="AO1579" s="38"/>
      <c r="AP1579" s="38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40"/>
      <c r="BA1579" s="40"/>
      <c r="BB1579" s="40"/>
      <c r="BC1579" s="40"/>
      <c r="BD1579" s="40"/>
      <c r="BE1579" s="40"/>
      <c r="BF1579" s="36"/>
      <c r="BG1579" s="36"/>
      <c r="BH1579" s="36"/>
      <c r="BJ1579" s="41"/>
      <c r="BK1579" s="41"/>
      <c r="BL1579" s="35"/>
      <c r="BM1579" s="35"/>
      <c r="BN1579" s="35"/>
      <c r="BO1579" s="35"/>
      <c r="BP1579" s="35"/>
      <c r="BQ1579" s="35"/>
      <c r="BR1579" s="35"/>
      <c r="BS1579" s="34"/>
      <c r="BT1579" s="35"/>
      <c r="BU1579" s="35"/>
      <c r="BV1579" s="35"/>
      <c r="BW1579" s="35"/>
      <c r="BX1579" s="37"/>
      <c r="BY1579" s="40"/>
      <c r="CA1579" s="38"/>
      <c r="CB1579" s="38"/>
      <c r="CC1579" s="36"/>
      <c r="CD1579" s="36"/>
      <c r="CE1579" s="35"/>
      <c r="CF1579" s="36"/>
      <c r="CG1579" s="42"/>
      <c r="CH1579" s="35"/>
      <c r="CI1579" s="42"/>
      <c r="CJ1579" s="42"/>
      <c r="CK1579" s="43"/>
      <c r="CM1579" s="39"/>
      <c r="CN1579" s="35"/>
      <c r="CO1579" s="42"/>
    </row>
    <row r="1580" spans="1:93" ht="11.25" customHeight="1">
      <c r="A1580" s="33"/>
      <c r="B1580" s="34"/>
      <c r="F1580" s="34"/>
      <c r="H1580" s="34"/>
      <c r="I1580" s="34"/>
      <c r="J1580" s="35"/>
      <c r="K1580" s="35"/>
      <c r="L1580" s="34"/>
      <c r="M1580" s="34"/>
      <c r="N1580" s="35"/>
      <c r="O1580" s="35"/>
      <c r="P1580" s="35"/>
      <c r="Q1580" s="34"/>
      <c r="R1580" s="34"/>
      <c r="U1580" s="36"/>
      <c r="V1580" s="38"/>
      <c r="W1580" s="36"/>
      <c r="X1580" s="35"/>
      <c r="Y1580" s="34"/>
      <c r="Z1580" s="35"/>
      <c r="AA1580" s="34"/>
      <c r="AB1580" s="34"/>
      <c r="AC1580" s="34"/>
      <c r="AD1580" s="34"/>
      <c r="AE1580" s="39"/>
      <c r="AF1580" s="39"/>
      <c r="AG1580" s="39"/>
      <c r="AH1580" s="35"/>
      <c r="AI1580" s="35"/>
      <c r="AJ1580" s="35"/>
      <c r="AK1580" s="35"/>
      <c r="AL1580" s="35"/>
      <c r="AM1580" s="35"/>
      <c r="AN1580" s="38"/>
      <c r="AO1580" s="38"/>
      <c r="AP1580" s="38"/>
      <c r="AQ1580" s="36"/>
      <c r="AR1580" s="36"/>
      <c r="AS1580" s="36"/>
      <c r="AT1580" s="36"/>
      <c r="AU1580" s="36"/>
      <c r="AV1580" s="36"/>
      <c r="AW1580" s="36"/>
      <c r="AX1580" s="36"/>
      <c r="AY1580" s="36"/>
      <c r="AZ1580" s="40"/>
      <c r="BA1580" s="40"/>
      <c r="BB1580" s="40"/>
      <c r="BC1580" s="40"/>
      <c r="BD1580" s="40"/>
      <c r="BE1580" s="40"/>
      <c r="BF1580" s="36"/>
      <c r="BG1580" s="36"/>
      <c r="BH1580" s="36"/>
      <c r="BJ1580" s="41"/>
      <c r="BK1580" s="41"/>
      <c r="BL1580" s="35"/>
      <c r="BM1580" s="35"/>
      <c r="BN1580" s="35"/>
      <c r="BO1580" s="35"/>
      <c r="BP1580" s="35"/>
      <c r="BQ1580" s="35"/>
      <c r="BR1580" s="35"/>
      <c r="BS1580" s="34"/>
      <c r="BT1580" s="35"/>
      <c r="BU1580" s="35"/>
      <c r="BV1580" s="35"/>
      <c r="BW1580" s="35"/>
      <c r="BX1580" s="37"/>
      <c r="BY1580" s="40"/>
      <c r="CA1580" s="38"/>
      <c r="CB1580" s="38"/>
      <c r="CC1580" s="36"/>
      <c r="CD1580" s="36"/>
      <c r="CE1580" s="35"/>
      <c r="CF1580" s="36"/>
      <c r="CG1580" s="42"/>
      <c r="CH1580" s="35"/>
      <c r="CI1580" s="42"/>
      <c r="CJ1580" s="42"/>
      <c r="CK1580" s="43"/>
      <c r="CM1580" s="39"/>
      <c r="CN1580" s="35"/>
      <c r="CO1580" s="42"/>
    </row>
    <row r="1581" spans="1:93" ht="11.25" customHeight="1">
      <c r="A1581" s="33"/>
      <c r="B1581" s="34"/>
      <c r="F1581" s="34"/>
      <c r="H1581" s="34"/>
      <c r="I1581" s="34"/>
      <c r="J1581" s="35"/>
      <c r="K1581" s="35"/>
      <c r="L1581" s="34"/>
      <c r="M1581" s="34"/>
      <c r="N1581" s="35"/>
      <c r="O1581" s="35"/>
      <c r="P1581" s="35"/>
      <c r="Q1581" s="34"/>
      <c r="R1581" s="34"/>
      <c r="U1581" s="36"/>
      <c r="V1581" s="38"/>
      <c r="W1581" s="36"/>
      <c r="X1581" s="35"/>
      <c r="Y1581" s="34"/>
      <c r="Z1581" s="35"/>
      <c r="AA1581" s="34"/>
      <c r="AB1581" s="34"/>
      <c r="AC1581" s="34"/>
      <c r="AD1581" s="34"/>
      <c r="AE1581" s="39"/>
      <c r="AF1581" s="39"/>
      <c r="AG1581" s="39"/>
      <c r="AH1581" s="35"/>
      <c r="AI1581" s="35"/>
      <c r="AJ1581" s="35"/>
      <c r="AK1581" s="35"/>
      <c r="AL1581" s="35"/>
      <c r="AM1581" s="35"/>
      <c r="AN1581" s="38"/>
      <c r="AO1581" s="38"/>
      <c r="AP1581" s="38"/>
      <c r="AQ1581" s="36"/>
      <c r="AR1581" s="36"/>
      <c r="AS1581" s="36"/>
      <c r="AT1581" s="36"/>
      <c r="AU1581" s="36"/>
      <c r="AV1581" s="36"/>
      <c r="AW1581" s="36"/>
      <c r="AX1581" s="36"/>
      <c r="AY1581" s="36"/>
      <c r="AZ1581" s="40"/>
      <c r="BA1581" s="40"/>
      <c r="BB1581" s="40"/>
      <c r="BC1581" s="40"/>
      <c r="BD1581" s="40"/>
      <c r="BE1581" s="40"/>
      <c r="BF1581" s="36"/>
      <c r="BG1581" s="36"/>
      <c r="BH1581" s="36"/>
      <c r="BJ1581" s="41"/>
      <c r="BK1581" s="41"/>
      <c r="BL1581" s="35"/>
      <c r="BM1581" s="35"/>
      <c r="BN1581" s="35"/>
      <c r="BO1581" s="35"/>
      <c r="BP1581" s="35"/>
      <c r="BQ1581" s="35"/>
      <c r="BR1581" s="35"/>
      <c r="BS1581" s="34"/>
      <c r="BT1581" s="35"/>
      <c r="BU1581" s="35"/>
      <c r="BV1581" s="35"/>
      <c r="BW1581" s="35"/>
      <c r="BX1581" s="37"/>
      <c r="BY1581" s="40"/>
      <c r="CA1581" s="38"/>
      <c r="CB1581" s="38"/>
      <c r="CC1581" s="36"/>
      <c r="CD1581" s="36"/>
      <c r="CE1581" s="35"/>
      <c r="CF1581" s="36"/>
      <c r="CG1581" s="42"/>
      <c r="CH1581" s="35"/>
      <c r="CI1581" s="42"/>
      <c r="CJ1581" s="42"/>
      <c r="CK1581" s="43"/>
      <c r="CM1581" s="39"/>
      <c r="CN1581" s="35"/>
      <c r="CO1581" s="42"/>
    </row>
    <row r="1582" spans="1:93" ht="11.25" customHeight="1">
      <c r="A1582" s="33"/>
      <c r="B1582" s="34"/>
      <c r="F1582" s="34"/>
      <c r="H1582" s="34"/>
      <c r="I1582" s="34"/>
      <c r="J1582" s="35"/>
      <c r="K1582" s="35"/>
      <c r="L1582" s="34"/>
      <c r="M1582" s="34"/>
      <c r="N1582" s="35"/>
      <c r="O1582" s="35"/>
      <c r="P1582" s="35"/>
      <c r="Q1582" s="34"/>
      <c r="R1582" s="34"/>
      <c r="U1582" s="36"/>
      <c r="V1582" s="38"/>
      <c r="W1582" s="36"/>
      <c r="X1582" s="35"/>
      <c r="Y1582" s="34"/>
      <c r="Z1582" s="35"/>
      <c r="AA1582" s="34"/>
      <c r="AB1582" s="34"/>
      <c r="AC1582" s="34"/>
      <c r="AD1582" s="34"/>
      <c r="AE1582" s="39"/>
      <c r="AF1582" s="39"/>
      <c r="AG1582" s="39"/>
      <c r="AH1582" s="35"/>
      <c r="AI1582" s="35"/>
      <c r="AJ1582" s="35"/>
      <c r="AK1582" s="35"/>
      <c r="AL1582" s="35"/>
      <c r="AM1582" s="35"/>
      <c r="AN1582" s="38"/>
      <c r="AO1582" s="38"/>
      <c r="AP1582" s="38"/>
      <c r="AQ1582" s="36"/>
      <c r="AR1582" s="36"/>
      <c r="AS1582" s="36"/>
      <c r="AT1582" s="36"/>
      <c r="AU1582" s="36"/>
      <c r="AV1582" s="36"/>
      <c r="AW1582" s="36"/>
      <c r="AX1582" s="36"/>
      <c r="AY1582" s="36"/>
      <c r="AZ1582" s="40"/>
      <c r="BA1582" s="40"/>
      <c r="BB1582" s="40"/>
      <c r="BC1582" s="40"/>
      <c r="BD1582" s="40"/>
      <c r="BE1582" s="40"/>
      <c r="BF1582" s="36"/>
      <c r="BG1582" s="36"/>
      <c r="BH1582" s="36"/>
      <c r="BJ1582" s="41"/>
      <c r="BK1582" s="41"/>
      <c r="BL1582" s="35"/>
      <c r="BM1582" s="35"/>
      <c r="BN1582" s="35"/>
      <c r="BO1582" s="35"/>
      <c r="BP1582" s="35"/>
      <c r="BQ1582" s="35"/>
      <c r="BR1582" s="35"/>
      <c r="BS1582" s="34"/>
      <c r="BT1582" s="35"/>
      <c r="BU1582" s="35"/>
      <c r="BV1582" s="35"/>
      <c r="BW1582" s="35"/>
      <c r="BX1582" s="37"/>
      <c r="BY1582" s="40"/>
      <c r="CA1582" s="38"/>
      <c r="CB1582" s="38"/>
      <c r="CC1582" s="36"/>
      <c r="CD1582" s="36"/>
      <c r="CE1582" s="35"/>
      <c r="CF1582" s="36"/>
      <c r="CG1582" s="42"/>
      <c r="CH1582" s="35"/>
      <c r="CI1582" s="42"/>
      <c r="CJ1582" s="42"/>
      <c r="CK1582" s="43"/>
      <c r="CM1582" s="39"/>
      <c r="CN1582" s="35"/>
      <c r="CO1582" s="42"/>
    </row>
    <row r="1583" spans="1:93" ht="11.25" customHeight="1">
      <c r="A1583" s="33"/>
      <c r="B1583" s="34"/>
      <c r="F1583" s="34"/>
      <c r="H1583" s="34"/>
      <c r="I1583" s="34"/>
      <c r="J1583" s="35"/>
      <c r="K1583" s="35"/>
      <c r="L1583" s="34"/>
      <c r="M1583" s="34"/>
      <c r="N1583" s="35"/>
      <c r="O1583" s="35"/>
      <c r="P1583" s="35"/>
      <c r="Q1583" s="34"/>
      <c r="R1583" s="34"/>
      <c r="U1583" s="36"/>
      <c r="V1583" s="38"/>
      <c r="W1583" s="36"/>
      <c r="X1583" s="35"/>
      <c r="Y1583" s="34"/>
      <c r="Z1583" s="35"/>
      <c r="AA1583" s="34"/>
      <c r="AB1583" s="34"/>
      <c r="AC1583" s="34"/>
      <c r="AD1583" s="34"/>
      <c r="AE1583" s="39"/>
      <c r="AF1583" s="39"/>
      <c r="AG1583" s="39"/>
      <c r="AH1583" s="35"/>
      <c r="AI1583" s="35"/>
      <c r="AJ1583" s="35"/>
      <c r="AK1583" s="35"/>
      <c r="AL1583" s="35"/>
      <c r="AM1583" s="35"/>
      <c r="AN1583" s="38"/>
      <c r="AO1583" s="38"/>
      <c r="AP1583" s="38"/>
      <c r="AQ1583" s="36"/>
      <c r="AR1583" s="36"/>
      <c r="AS1583" s="36"/>
      <c r="AT1583" s="36"/>
      <c r="AU1583" s="36"/>
      <c r="AV1583" s="36"/>
      <c r="AW1583" s="36"/>
      <c r="AX1583" s="36"/>
      <c r="AY1583" s="36"/>
      <c r="AZ1583" s="40"/>
      <c r="BA1583" s="40"/>
      <c r="BB1583" s="40"/>
      <c r="BC1583" s="40"/>
      <c r="BD1583" s="40"/>
      <c r="BE1583" s="40"/>
      <c r="BF1583" s="36"/>
      <c r="BG1583" s="36"/>
      <c r="BH1583" s="36"/>
      <c r="BJ1583" s="41"/>
      <c r="BK1583" s="41"/>
      <c r="BL1583" s="35"/>
      <c r="BM1583" s="35"/>
      <c r="BN1583" s="35"/>
      <c r="BO1583" s="35"/>
      <c r="BP1583" s="35"/>
      <c r="BQ1583" s="35"/>
      <c r="BR1583" s="35"/>
      <c r="BS1583" s="34"/>
      <c r="BT1583" s="35"/>
      <c r="BU1583" s="35"/>
      <c r="BV1583" s="35"/>
      <c r="BW1583" s="35"/>
      <c r="BX1583" s="37"/>
      <c r="BY1583" s="40"/>
      <c r="CA1583" s="38"/>
      <c r="CB1583" s="38"/>
      <c r="CC1583" s="36"/>
      <c r="CD1583" s="36"/>
      <c r="CE1583" s="35"/>
      <c r="CF1583" s="36"/>
      <c r="CG1583" s="42"/>
      <c r="CH1583" s="35"/>
      <c r="CI1583" s="42"/>
      <c r="CJ1583" s="42"/>
      <c r="CK1583" s="43"/>
      <c r="CM1583" s="39"/>
      <c r="CN1583" s="35"/>
      <c r="CO1583" s="42"/>
    </row>
    <row r="1584" spans="1:93" ht="11.25" customHeight="1">
      <c r="A1584" s="33"/>
      <c r="B1584" s="34"/>
      <c r="F1584" s="34"/>
      <c r="H1584" s="34"/>
      <c r="I1584" s="34"/>
      <c r="J1584" s="35"/>
      <c r="K1584" s="35"/>
      <c r="L1584" s="34"/>
      <c r="M1584" s="34"/>
      <c r="N1584" s="35"/>
      <c r="O1584" s="35"/>
      <c r="P1584" s="35"/>
      <c r="Q1584" s="34"/>
      <c r="R1584" s="34"/>
      <c r="U1584" s="36"/>
      <c r="V1584" s="38"/>
      <c r="W1584" s="36"/>
      <c r="X1584" s="35"/>
      <c r="Y1584" s="34"/>
      <c r="Z1584" s="35"/>
      <c r="AA1584" s="34"/>
      <c r="AB1584" s="34"/>
      <c r="AC1584" s="34"/>
      <c r="AD1584" s="34"/>
      <c r="AE1584" s="39"/>
      <c r="AF1584" s="39"/>
      <c r="AG1584" s="39"/>
      <c r="AH1584" s="35"/>
      <c r="AI1584" s="35"/>
      <c r="AJ1584" s="35"/>
      <c r="AK1584" s="35"/>
      <c r="AL1584" s="35"/>
      <c r="AM1584" s="35"/>
      <c r="AN1584" s="38"/>
      <c r="AO1584" s="38"/>
      <c r="AP1584" s="38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40"/>
      <c r="BA1584" s="40"/>
      <c r="BB1584" s="40"/>
      <c r="BC1584" s="40"/>
      <c r="BD1584" s="40"/>
      <c r="BE1584" s="40"/>
      <c r="BF1584" s="36"/>
      <c r="BG1584" s="36"/>
      <c r="BH1584" s="36"/>
      <c r="BJ1584" s="41"/>
      <c r="BK1584" s="41"/>
      <c r="BL1584" s="35"/>
      <c r="BM1584" s="35"/>
      <c r="BN1584" s="35"/>
      <c r="BO1584" s="35"/>
      <c r="BP1584" s="35"/>
      <c r="BQ1584" s="35"/>
      <c r="BR1584" s="35"/>
      <c r="BS1584" s="34"/>
      <c r="BT1584" s="35"/>
      <c r="BU1584" s="35"/>
      <c r="BV1584" s="35"/>
      <c r="BW1584" s="35"/>
      <c r="BX1584" s="37"/>
      <c r="BY1584" s="40"/>
      <c r="CA1584" s="38"/>
      <c r="CB1584" s="38"/>
      <c r="CC1584" s="36"/>
      <c r="CD1584" s="36"/>
      <c r="CE1584" s="35"/>
      <c r="CF1584" s="36"/>
      <c r="CG1584" s="42"/>
      <c r="CH1584" s="35"/>
      <c r="CI1584" s="42"/>
      <c r="CJ1584" s="42"/>
      <c r="CK1584" s="43"/>
      <c r="CM1584" s="39"/>
      <c r="CN1584" s="35"/>
      <c r="CO1584" s="42"/>
    </row>
    <row r="1585" spans="1:93" ht="11.25" customHeight="1">
      <c r="A1585" s="33"/>
      <c r="B1585" s="34"/>
      <c r="F1585" s="34"/>
      <c r="H1585" s="34"/>
      <c r="I1585" s="34"/>
      <c r="J1585" s="35"/>
      <c r="K1585" s="35"/>
      <c r="L1585" s="34"/>
      <c r="M1585" s="34"/>
      <c r="N1585" s="35"/>
      <c r="O1585" s="35"/>
      <c r="P1585" s="35"/>
      <c r="Q1585" s="34"/>
      <c r="R1585" s="34"/>
      <c r="U1585" s="36"/>
      <c r="V1585" s="38"/>
      <c r="W1585" s="36"/>
      <c r="X1585" s="35"/>
      <c r="Y1585" s="34"/>
      <c r="Z1585" s="35"/>
      <c r="AA1585" s="34"/>
      <c r="AB1585" s="34"/>
      <c r="AC1585" s="34"/>
      <c r="AD1585" s="34"/>
      <c r="AE1585" s="39"/>
      <c r="AF1585" s="39"/>
      <c r="AG1585" s="39"/>
      <c r="AH1585" s="35"/>
      <c r="AI1585" s="35"/>
      <c r="AJ1585" s="35"/>
      <c r="AK1585" s="35"/>
      <c r="AL1585" s="35"/>
      <c r="AM1585" s="35"/>
      <c r="AN1585" s="38"/>
      <c r="AO1585" s="38"/>
      <c r="AP1585" s="38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40"/>
      <c r="BA1585" s="40"/>
      <c r="BB1585" s="40"/>
      <c r="BC1585" s="40"/>
      <c r="BD1585" s="40"/>
      <c r="BE1585" s="40"/>
      <c r="BF1585" s="36"/>
      <c r="BG1585" s="36"/>
      <c r="BH1585" s="36"/>
      <c r="BJ1585" s="41"/>
      <c r="BK1585" s="41"/>
      <c r="BL1585" s="35"/>
      <c r="BM1585" s="35"/>
      <c r="BN1585" s="35"/>
      <c r="BO1585" s="35"/>
      <c r="BP1585" s="35"/>
      <c r="BQ1585" s="35"/>
      <c r="BR1585" s="35"/>
      <c r="BS1585" s="34"/>
      <c r="BT1585" s="35"/>
      <c r="BU1585" s="35"/>
      <c r="BV1585" s="35"/>
      <c r="BW1585" s="35"/>
      <c r="BX1585" s="37"/>
      <c r="BY1585" s="40"/>
      <c r="CA1585" s="38"/>
      <c r="CB1585" s="38"/>
      <c r="CC1585" s="36"/>
      <c r="CD1585" s="36"/>
      <c r="CE1585" s="35"/>
      <c r="CF1585" s="36"/>
      <c r="CG1585" s="42"/>
      <c r="CH1585" s="35"/>
      <c r="CI1585" s="42"/>
      <c r="CJ1585" s="42"/>
      <c r="CK1585" s="43"/>
      <c r="CM1585" s="39"/>
      <c r="CN1585" s="35"/>
      <c r="CO1585" s="42"/>
    </row>
    <row r="1586" spans="1:93" ht="11.25" customHeight="1">
      <c r="A1586" s="33"/>
      <c r="B1586" s="34"/>
      <c r="F1586" s="34"/>
      <c r="H1586" s="34"/>
      <c r="I1586" s="34"/>
      <c r="J1586" s="35"/>
      <c r="K1586" s="35"/>
      <c r="L1586" s="34"/>
      <c r="M1586" s="34"/>
      <c r="N1586" s="35"/>
      <c r="O1586" s="35"/>
      <c r="P1586" s="35"/>
      <c r="Q1586" s="34"/>
      <c r="R1586" s="34"/>
      <c r="U1586" s="36"/>
      <c r="V1586" s="38"/>
      <c r="W1586" s="36"/>
      <c r="X1586" s="35"/>
      <c r="Y1586" s="34"/>
      <c r="Z1586" s="35"/>
      <c r="AA1586" s="34"/>
      <c r="AB1586" s="34"/>
      <c r="AC1586" s="34"/>
      <c r="AD1586" s="34"/>
      <c r="AE1586" s="39"/>
      <c r="AF1586" s="39"/>
      <c r="AG1586" s="39"/>
      <c r="AH1586" s="35"/>
      <c r="AI1586" s="35"/>
      <c r="AJ1586" s="35"/>
      <c r="AK1586" s="35"/>
      <c r="AL1586" s="35"/>
      <c r="AM1586" s="35"/>
      <c r="AN1586" s="38"/>
      <c r="AO1586" s="38"/>
      <c r="AP1586" s="38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40"/>
      <c r="BA1586" s="40"/>
      <c r="BB1586" s="40"/>
      <c r="BC1586" s="40"/>
      <c r="BD1586" s="40"/>
      <c r="BE1586" s="40"/>
      <c r="BF1586" s="36"/>
      <c r="BG1586" s="36"/>
      <c r="BH1586" s="36"/>
      <c r="BJ1586" s="41"/>
      <c r="BK1586" s="41"/>
      <c r="BL1586" s="35"/>
      <c r="BM1586" s="35"/>
      <c r="BN1586" s="35"/>
      <c r="BO1586" s="35"/>
      <c r="BP1586" s="35"/>
      <c r="BQ1586" s="35"/>
      <c r="BR1586" s="35"/>
      <c r="BS1586" s="34"/>
      <c r="BT1586" s="35"/>
      <c r="BU1586" s="35"/>
      <c r="BV1586" s="35"/>
      <c r="BW1586" s="35"/>
      <c r="BX1586" s="37"/>
      <c r="BY1586" s="40"/>
      <c r="CA1586" s="38"/>
      <c r="CB1586" s="38"/>
      <c r="CC1586" s="36"/>
      <c r="CD1586" s="36"/>
      <c r="CE1586" s="35"/>
      <c r="CF1586" s="36"/>
      <c r="CG1586" s="42"/>
      <c r="CH1586" s="35"/>
      <c r="CI1586" s="42"/>
      <c r="CJ1586" s="42"/>
      <c r="CK1586" s="43"/>
      <c r="CM1586" s="39"/>
      <c r="CN1586" s="35"/>
      <c r="CO1586" s="42"/>
    </row>
    <row r="1587" spans="1:93" ht="11.25" customHeight="1">
      <c r="A1587" s="33"/>
      <c r="B1587" s="34"/>
      <c r="F1587" s="34"/>
      <c r="H1587" s="34"/>
      <c r="I1587" s="34"/>
      <c r="J1587" s="35"/>
      <c r="K1587" s="35"/>
      <c r="L1587" s="34"/>
      <c r="M1587" s="34"/>
      <c r="N1587" s="35"/>
      <c r="O1587" s="35"/>
      <c r="P1587" s="35"/>
      <c r="Q1587" s="34"/>
      <c r="R1587" s="34"/>
      <c r="U1587" s="36"/>
      <c r="V1587" s="38"/>
      <c r="W1587" s="36"/>
      <c r="X1587" s="35"/>
      <c r="Y1587" s="34"/>
      <c r="Z1587" s="35"/>
      <c r="AA1587" s="34"/>
      <c r="AB1587" s="34"/>
      <c r="AC1587" s="34"/>
      <c r="AD1587" s="34"/>
      <c r="AE1587" s="39"/>
      <c r="AF1587" s="39"/>
      <c r="AG1587" s="39"/>
      <c r="AH1587" s="35"/>
      <c r="AI1587" s="35"/>
      <c r="AJ1587" s="35"/>
      <c r="AK1587" s="35"/>
      <c r="AL1587" s="35"/>
      <c r="AM1587" s="35"/>
      <c r="AN1587" s="38"/>
      <c r="AO1587" s="38"/>
      <c r="AP1587" s="38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40"/>
      <c r="BA1587" s="40"/>
      <c r="BB1587" s="40"/>
      <c r="BC1587" s="40"/>
      <c r="BD1587" s="40"/>
      <c r="BE1587" s="40"/>
      <c r="BF1587" s="36"/>
      <c r="BG1587" s="36"/>
      <c r="BH1587" s="36"/>
      <c r="BJ1587" s="41"/>
      <c r="BK1587" s="41"/>
      <c r="BL1587" s="35"/>
      <c r="BM1587" s="35"/>
      <c r="BN1587" s="35"/>
      <c r="BO1587" s="35"/>
      <c r="BP1587" s="35"/>
      <c r="BQ1587" s="35"/>
      <c r="BR1587" s="35"/>
      <c r="BS1587" s="34"/>
      <c r="BT1587" s="35"/>
      <c r="BU1587" s="35"/>
      <c r="BV1587" s="35"/>
      <c r="BW1587" s="35"/>
      <c r="BX1587" s="37"/>
      <c r="BY1587" s="40"/>
      <c r="CA1587" s="38"/>
      <c r="CB1587" s="38"/>
      <c r="CC1587" s="36"/>
      <c r="CD1587" s="36"/>
      <c r="CE1587" s="35"/>
      <c r="CF1587" s="36"/>
      <c r="CG1587" s="42"/>
      <c r="CH1587" s="35"/>
      <c r="CI1587" s="42"/>
      <c r="CJ1587" s="42"/>
      <c r="CK1587" s="43"/>
      <c r="CM1587" s="39"/>
      <c r="CN1587" s="35"/>
      <c r="CO1587" s="42"/>
    </row>
    <row r="1588" spans="1:93" ht="11.25" customHeight="1">
      <c r="A1588" s="33"/>
      <c r="B1588" s="34"/>
      <c r="F1588" s="34"/>
      <c r="H1588" s="34"/>
      <c r="I1588" s="34"/>
      <c r="J1588" s="35"/>
      <c r="K1588" s="35"/>
      <c r="L1588" s="34"/>
      <c r="M1588" s="34"/>
      <c r="N1588" s="35"/>
      <c r="O1588" s="35"/>
      <c r="P1588" s="35"/>
      <c r="Q1588" s="34"/>
      <c r="R1588" s="34"/>
      <c r="U1588" s="36"/>
      <c r="V1588" s="38"/>
      <c r="W1588" s="36"/>
      <c r="X1588" s="35"/>
      <c r="Y1588" s="34"/>
      <c r="Z1588" s="35"/>
      <c r="AA1588" s="34"/>
      <c r="AB1588" s="34"/>
      <c r="AC1588" s="34"/>
      <c r="AD1588" s="34"/>
      <c r="AE1588" s="39"/>
      <c r="AF1588" s="39"/>
      <c r="AG1588" s="39"/>
      <c r="AH1588" s="35"/>
      <c r="AI1588" s="35"/>
      <c r="AJ1588" s="35"/>
      <c r="AK1588" s="35"/>
      <c r="AL1588" s="35"/>
      <c r="AM1588" s="35"/>
      <c r="AN1588" s="38"/>
      <c r="AO1588" s="38"/>
      <c r="AP1588" s="38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40"/>
      <c r="BA1588" s="40"/>
      <c r="BB1588" s="40"/>
      <c r="BC1588" s="40"/>
      <c r="BD1588" s="40"/>
      <c r="BE1588" s="40"/>
      <c r="BF1588" s="36"/>
      <c r="BG1588" s="36"/>
      <c r="BH1588" s="36"/>
      <c r="BJ1588" s="41"/>
      <c r="BK1588" s="41"/>
      <c r="BL1588" s="35"/>
      <c r="BM1588" s="35"/>
      <c r="BN1588" s="35"/>
      <c r="BO1588" s="35"/>
      <c r="BP1588" s="35"/>
      <c r="BQ1588" s="35"/>
      <c r="BR1588" s="35"/>
      <c r="BS1588" s="34"/>
      <c r="BT1588" s="35"/>
      <c r="BU1588" s="35"/>
      <c r="BV1588" s="35"/>
      <c r="BW1588" s="35"/>
      <c r="BX1588" s="37"/>
      <c r="BY1588" s="40"/>
      <c r="CA1588" s="38"/>
      <c r="CB1588" s="38"/>
      <c r="CC1588" s="36"/>
      <c r="CD1588" s="36"/>
      <c r="CE1588" s="35"/>
      <c r="CF1588" s="36"/>
      <c r="CG1588" s="42"/>
      <c r="CH1588" s="35"/>
      <c r="CI1588" s="42"/>
      <c r="CJ1588" s="42"/>
      <c r="CK1588" s="43"/>
      <c r="CM1588" s="39"/>
      <c r="CN1588" s="35"/>
      <c r="CO1588" s="42"/>
    </row>
    <row r="1589" spans="1:93" ht="11.25" customHeight="1">
      <c r="A1589" s="33"/>
      <c r="B1589" s="34"/>
      <c r="F1589" s="34"/>
      <c r="H1589" s="34"/>
      <c r="I1589" s="34"/>
      <c r="J1589" s="35"/>
      <c r="K1589" s="35"/>
      <c r="L1589" s="34"/>
      <c r="M1589" s="34"/>
      <c r="N1589" s="35"/>
      <c r="O1589" s="35"/>
      <c r="P1589" s="35"/>
      <c r="Q1589" s="34"/>
      <c r="R1589" s="34"/>
      <c r="U1589" s="36"/>
      <c r="V1589" s="38"/>
      <c r="W1589" s="36"/>
      <c r="X1589" s="35"/>
      <c r="Y1589" s="34"/>
      <c r="Z1589" s="35"/>
      <c r="AA1589" s="34"/>
      <c r="AB1589" s="34"/>
      <c r="AC1589" s="34"/>
      <c r="AD1589" s="34"/>
      <c r="AE1589" s="39"/>
      <c r="AF1589" s="39"/>
      <c r="AG1589" s="39"/>
      <c r="AH1589" s="35"/>
      <c r="AI1589" s="35"/>
      <c r="AJ1589" s="35"/>
      <c r="AK1589" s="35"/>
      <c r="AL1589" s="35"/>
      <c r="AM1589" s="35"/>
      <c r="AN1589" s="38"/>
      <c r="AO1589" s="38"/>
      <c r="AP1589" s="38"/>
      <c r="AQ1589" s="36"/>
      <c r="AR1589" s="36"/>
      <c r="AS1589" s="36"/>
      <c r="AT1589" s="36"/>
      <c r="AU1589" s="36"/>
      <c r="AV1589" s="36"/>
      <c r="AW1589" s="36"/>
      <c r="AX1589" s="36"/>
      <c r="AY1589" s="36"/>
      <c r="AZ1589" s="40"/>
      <c r="BA1589" s="40"/>
      <c r="BB1589" s="40"/>
      <c r="BC1589" s="40"/>
      <c r="BD1589" s="40"/>
      <c r="BE1589" s="40"/>
      <c r="BF1589" s="36"/>
      <c r="BG1589" s="36"/>
      <c r="BH1589" s="36"/>
      <c r="BJ1589" s="41"/>
      <c r="BK1589" s="41"/>
      <c r="BL1589" s="35"/>
      <c r="BM1589" s="35"/>
      <c r="BN1589" s="35"/>
      <c r="BO1589" s="35"/>
      <c r="BP1589" s="35"/>
      <c r="BQ1589" s="35"/>
      <c r="BR1589" s="35"/>
      <c r="BS1589" s="34"/>
      <c r="BT1589" s="35"/>
      <c r="BU1589" s="35"/>
      <c r="BV1589" s="35"/>
      <c r="BW1589" s="35"/>
      <c r="BX1589" s="37"/>
      <c r="BY1589" s="40"/>
      <c r="CA1589" s="38"/>
      <c r="CB1589" s="38"/>
      <c r="CC1589" s="36"/>
      <c r="CD1589" s="36"/>
      <c r="CE1589" s="35"/>
      <c r="CF1589" s="36"/>
      <c r="CG1589" s="42"/>
      <c r="CH1589" s="35"/>
      <c r="CI1589" s="42"/>
      <c r="CJ1589" s="42"/>
      <c r="CK1589" s="43"/>
      <c r="CM1589" s="39"/>
      <c r="CN1589" s="35"/>
      <c r="CO1589" s="42"/>
    </row>
    <row r="1590" spans="1:93" ht="11.25" customHeight="1">
      <c r="A1590" s="33"/>
      <c r="B1590" s="34"/>
      <c r="F1590" s="34"/>
      <c r="H1590" s="34"/>
      <c r="I1590" s="34"/>
      <c r="J1590" s="35"/>
      <c r="K1590" s="35"/>
      <c r="L1590" s="34"/>
      <c r="M1590" s="34"/>
      <c r="N1590" s="35"/>
      <c r="O1590" s="35"/>
      <c r="P1590" s="35"/>
      <c r="Q1590" s="34"/>
      <c r="R1590" s="34"/>
      <c r="U1590" s="36"/>
      <c r="V1590" s="38"/>
      <c r="W1590" s="36"/>
      <c r="X1590" s="35"/>
      <c r="Y1590" s="34"/>
      <c r="Z1590" s="35"/>
      <c r="AA1590" s="34"/>
      <c r="AB1590" s="34"/>
      <c r="AC1590" s="34"/>
      <c r="AD1590" s="34"/>
      <c r="AE1590" s="39"/>
      <c r="AF1590" s="39"/>
      <c r="AG1590" s="39"/>
      <c r="AH1590" s="35"/>
      <c r="AI1590" s="35"/>
      <c r="AJ1590" s="35"/>
      <c r="AK1590" s="35"/>
      <c r="AL1590" s="35"/>
      <c r="AM1590" s="35"/>
      <c r="AN1590" s="38"/>
      <c r="AO1590" s="38"/>
      <c r="AP1590" s="38"/>
      <c r="AQ1590" s="36"/>
      <c r="AR1590" s="36"/>
      <c r="AS1590" s="36"/>
      <c r="AT1590" s="36"/>
      <c r="AU1590" s="36"/>
      <c r="AV1590" s="36"/>
      <c r="AW1590" s="36"/>
      <c r="AX1590" s="36"/>
      <c r="AY1590" s="36"/>
      <c r="AZ1590" s="40"/>
      <c r="BA1590" s="40"/>
      <c r="BB1590" s="40"/>
      <c r="BC1590" s="40"/>
      <c r="BD1590" s="40"/>
      <c r="BE1590" s="40"/>
      <c r="BF1590" s="36"/>
      <c r="BG1590" s="36"/>
      <c r="BH1590" s="36"/>
      <c r="BJ1590" s="41"/>
      <c r="BK1590" s="41"/>
      <c r="BL1590" s="35"/>
      <c r="BM1590" s="35"/>
      <c r="BN1590" s="35"/>
      <c r="BO1590" s="35"/>
      <c r="BP1590" s="35"/>
      <c r="BQ1590" s="35"/>
      <c r="BR1590" s="35"/>
      <c r="BS1590" s="34"/>
      <c r="BT1590" s="35"/>
      <c r="BU1590" s="35"/>
      <c r="BV1590" s="35"/>
      <c r="BW1590" s="35"/>
      <c r="BX1590" s="37"/>
      <c r="BY1590" s="40"/>
      <c r="CA1590" s="38"/>
      <c r="CB1590" s="38"/>
      <c r="CC1590" s="36"/>
      <c r="CD1590" s="36"/>
      <c r="CE1590" s="35"/>
      <c r="CF1590" s="36"/>
      <c r="CG1590" s="42"/>
      <c r="CH1590" s="35"/>
      <c r="CI1590" s="42"/>
      <c r="CJ1590" s="42"/>
      <c r="CK1590" s="43"/>
      <c r="CM1590" s="39"/>
      <c r="CN1590" s="35"/>
      <c r="CO1590" s="42"/>
    </row>
    <row r="1591" spans="1:93" ht="11.25" customHeight="1">
      <c r="A1591" s="33"/>
      <c r="B1591" s="34"/>
      <c r="F1591" s="34"/>
      <c r="H1591" s="34"/>
      <c r="I1591" s="34"/>
      <c r="J1591" s="35"/>
      <c r="K1591" s="35"/>
      <c r="L1591" s="34"/>
      <c r="M1591" s="34"/>
      <c r="N1591" s="35"/>
      <c r="O1591" s="35"/>
      <c r="P1591" s="35"/>
      <c r="Q1591" s="34"/>
      <c r="R1591" s="34"/>
      <c r="U1591" s="36"/>
      <c r="V1591" s="38"/>
      <c r="W1591" s="36"/>
      <c r="X1591" s="35"/>
      <c r="Y1591" s="34"/>
      <c r="Z1591" s="35"/>
      <c r="AA1591" s="34"/>
      <c r="AB1591" s="34"/>
      <c r="AC1591" s="34"/>
      <c r="AD1591" s="34"/>
      <c r="AE1591" s="39"/>
      <c r="AF1591" s="39"/>
      <c r="AG1591" s="39"/>
      <c r="AH1591" s="35"/>
      <c r="AI1591" s="35"/>
      <c r="AJ1591" s="35"/>
      <c r="AK1591" s="35"/>
      <c r="AL1591" s="35"/>
      <c r="AM1591" s="35"/>
      <c r="AN1591" s="38"/>
      <c r="AO1591" s="38"/>
      <c r="AP1591" s="38"/>
      <c r="AQ1591" s="36"/>
      <c r="AR1591" s="36"/>
      <c r="AS1591" s="36"/>
      <c r="AT1591" s="36"/>
      <c r="AU1591" s="36"/>
      <c r="AV1591" s="36"/>
      <c r="AW1591" s="36"/>
      <c r="AX1591" s="36"/>
      <c r="AY1591" s="36"/>
      <c r="AZ1591" s="40"/>
      <c r="BA1591" s="40"/>
      <c r="BB1591" s="40"/>
      <c r="BC1591" s="40"/>
      <c r="BD1591" s="40"/>
      <c r="BE1591" s="40"/>
      <c r="BF1591" s="36"/>
      <c r="BG1591" s="36"/>
      <c r="BH1591" s="36"/>
      <c r="BJ1591" s="41"/>
      <c r="BK1591" s="41"/>
      <c r="BL1591" s="35"/>
      <c r="BM1591" s="35"/>
      <c r="BN1591" s="35"/>
      <c r="BO1591" s="35"/>
      <c r="BP1591" s="35"/>
      <c r="BQ1591" s="35"/>
      <c r="BR1591" s="35"/>
      <c r="BS1591" s="34"/>
      <c r="BT1591" s="35"/>
      <c r="BU1591" s="35"/>
      <c r="BV1591" s="35"/>
      <c r="BW1591" s="35"/>
      <c r="BX1591" s="37"/>
      <c r="BY1591" s="40"/>
      <c r="CA1591" s="38"/>
      <c r="CB1591" s="38"/>
      <c r="CC1591" s="36"/>
      <c r="CD1591" s="36"/>
      <c r="CE1591" s="35"/>
      <c r="CF1591" s="36"/>
      <c r="CG1591" s="42"/>
      <c r="CH1591" s="35"/>
      <c r="CI1591" s="42"/>
      <c r="CJ1591" s="42"/>
      <c r="CK1591" s="43"/>
      <c r="CM1591" s="39"/>
      <c r="CN1591" s="35"/>
      <c r="CO1591" s="42"/>
    </row>
    <row r="1592" spans="1:93" ht="11.25" customHeight="1">
      <c r="A1592" s="33"/>
      <c r="B1592" s="34"/>
      <c r="F1592" s="34"/>
      <c r="H1592" s="34"/>
      <c r="I1592" s="34"/>
      <c r="J1592" s="35"/>
      <c r="K1592" s="35"/>
      <c r="L1592" s="34"/>
      <c r="M1592" s="34"/>
      <c r="N1592" s="35"/>
      <c r="O1592" s="35"/>
      <c r="P1592" s="35"/>
      <c r="Q1592" s="34"/>
      <c r="R1592" s="34"/>
      <c r="U1592" s="36"/>
      <c r="V1592" s="38"/>
      <c r="W1592" s="36"/>
      <c r="X1592" s="35"/>
      <c r="Y1592" s="34"/>
      <c r="Z1592" s="35"/>
      <c r="AA1592" s="34"/>
      <c r="AB1592" s="34"/>
      <c r="AC1592" s="34"/>
      <c r="AD1592" s="34"/>
      <c r="AE1592" s="39"/>
      <c r="AF1592" s="39"/>
      <c r="AG1592" s="39"/>
      <c r="AH1592" s="35"/>
      <c r="AI1592" s="35"/>
      <c r="AJ1592" s="35"/>
      <c r="AK1592" s="35"/>
      <c r="AL1592" s="35"/>
      <c r="AM1592" s="35"/>
      <c r="AN1592" s="38"/>
      <c r="AO1592" s="38"/>
      <c r="AP1592" s="38"/>
      <c r="AQ1592" s="36"/>
      <c r="AR1592" s="36"/>
      <c r="AS1592" s="36"/>
      <c r="AT1592" s="36"/>
      <c r="AU1592" s="36"/>
      <c r="AV1592" s="36"/>
      <c r="AW1592" s="36"/>
      <c r="AX1592" s="36"/>
      <c r="AY1592" s="36"/>
      <c r="AZ1592" s="40"/>
      <c r="BA1592" s="40"/>
      <c r="BB1592" s="40"/>
      <c r="BC1592" s="40"/>
      <c r="BD1592" s="40"/>
      <c r="BE1592" s="40"/>
      <c r="BF1592" s="36"/>
      <c r="BG1592" s="36"/>
      <c r="BH1592" s="36"/>
      <c r="BJ1592" s="41"/>
      <c r="BK1592" s="41"/>
      <c r="BL1592" s="35"/>
      <c r="BM1592" s="35"/>
      <c r="BN1592" s="35"/>
      <c r="BO1592" s="35"/>
      <c r="BP1592" s="35"/>
      <c r="BQ1592" s="35"/>
      <c r="BR1592" s="35"/>
      <c r="BS1592" s="34"/>
      <c r="BT1592" s="35"/>
      <c r="BU1592" s="35"/>
      <c r="BV1592" s="35"/>
      <c r="BW1592" s="35"/>
      <c r="BX1592" s="37"/>
      <c r="BY1592" s="40"/>
      <c r="CA1592" s="38"/>
      <c r="CB1592" s="38"/>
      <c r="CC1592" s="36"/>
      <c r="CD1592" s="36"/>
      <c r="CE1592" s="35"/>
      <c r="CF1592" s="36"/>
      <c r="CG1592" s="42"/>
      <c r="CH1592" s="35"/>
      <c r="CI1592" s="42"/>
      <c r="CJ1592" s="42"/>
      <c r="CK1592" s="43"/>
      <c r="CM1592" s="39"/>
      <c r="CN1592" s="35"/>
      <c r="CO1592" s="42"/>
    </row>
    <row r="1593" spans="1:93" ht="11.25" customHeight="1">
      <c r="A1593" s="33"/>
      <c r="B1593" s="34"/>
      <c r="F1593" s="34"/>
      <c r="H1593" s="34"/>
      <c r="I1593" s="34"/>
      <c r="J1593" s="35"/>
      <c r="K1593" s="35"/>
      <c r="L1593" s="34"/>
      <c r="M1593" s="34"/>
      <c r="N1593" s="35"/>
      <c r="O1593" s="35"/>
      <c r="P1593" s="35"/>
      <c r="Q1593" s="34"/>
      <c r="R1593" s="34"/>
      <c r="U1593" s="36"/>
      <c r="V1593" s="38"/>
      <c r="W1593" s="36"/>
      <c r="X1593" s="35"/>
      <c r="Y1593" s="34"/>
      <c r="Z1593" s="35"/>
      <c r="AA1593" s="34"/>
      <c r="AB1593" s="34"/>
      <c r="AC1593" s="34"/>
      <c r="AD1593" s="34"/>
      <c r="AE1593" s="39"/>
      <c r="AF1593" s="39"/>
      <c r="AG1593" s="39"/>
      <c r="AH1593" s="35"/>
      <c r="AI1593" s="35"/>
      <c r="AJ1593" s="35"/>
      <c r="AK1593" s="35"/>
      <c r="AL1593" s="35"/>
      <c r="AM1593" s="35"/>
      <c r="AN1593" s="38"/>
      <c r="AO1593" s="38"/>
      <c r="AP1593" s="38"/>
      <c r="AQ1593" s="36"/>
      <c r="AR1593" s="36"/>
      <c r="AS1593" s="36"/>
      <c r="AT1593" s="36"/>
      <c r="AU1593" s="36"/>
      <c r="AV1593" s="36"/>
      <c r="AW1593" s="36"/>
      <c r="AX1593" s="36"/>
      <c r="AY1593" s="36"/>
      <c r="AZ1593" s="40"/>
      <c r="BA1593" s="40"/>
      <c r="BB1593" s="40"/>
      <c r="BC1593" s="40"/>
      <c r="BD1593" s="40"/>
      <c r="BE1593" s="40"/>
      <c r="BF1593" s="36"/>
      <c r="BG1593" s="36"/>
      <c r="BH1593" s="36"/>
      <c r="BJ1593" s="41"/>
      <c r="BK1593" s="41"/>
      <c r="BL1593" s="35"/>
      <c r="BM1593" s="35"/>
      <c r="BN1593" s="35"/>
      <c r="BO1593" s="35"/>
      <c r="BP1593" s="35"/>
      <c r="BQ1593" s="35"/>
      <c r="BR1593" s="35"/>
      <c r="BS1593" s="34"/>
      <c r="BT1593" s="35"/>
      <c r="BU1593" s="35"/>
      <c r="BV1593" s="35"/>
      <c r="BW1593" s="35"/>
      <c r="BX1593" s="37"/>
      <c r="BY1593" s="40"/>
      <c r="CA1593" s="38"/>
      <c r="CB1593" s="38"/>
      <c r="CC1593" s="36"/>
      <c r="CD1593" s="36"/>
      <c r="CE1593" s="35"/>
      <c r="CF1593" s="36"/>
      <c r="CG1593" s="42"/>
      <c r="CH1593" s="35"/>
      <c r="CI1593" s="42"/>
      <c r="CJ1593" s="42"/>
      <c r="CK1593" s="43"/>
      <c r="CM1593" s="39"/>
      <c r="CN1593" s="35"/>
      <c r="CO1593" s="42"/>
    </row>
    <row r="1594" spans="1:93" ht="11.25" customHeight="1">
      <c r="A1594" s="33"/>
      <c r="B1594" s="34"/>
      <c r="F1594" s="34"/>
      <c r="H1594" s="34"/>
      <c r="I1594" s="34"/>
      <c r="J1594" s="35"/>
      <c r="K1594" s="35"/>
      <c r="L1594" s="34"/>
      <c r="M1594" s="34"/>
      <c r="N1594" s="35"/>
      <c r="O1594" s="35"/>
      <c r="P1594" s="35"/>
      <c r="Q1594" s="34"/>
      <c r="R1594" s="34"/>
      <c r="U1594" s="36"/>
      <c r="V1594" s="38"/>
      <c r="W1594" s="36"/>
      <c r="X1594" s="35"/>
      <c r="Y1594" s="34"/>
      <c r="Z1594" s="35"/>
      <c r="AA1594" s="34"/>
      <c r="AB1594" s="34"/>
      <c r="AC1594" s="34"/>
      <c r="AD1594" s="34"/>
      <c r="AE1594" s="39"/>
      <c r="AF1594" s="39"/>
      <c r="AG1594" s="39"/>
      <c r="AH1594" s="35"/>
      <c r="AI1594" s="35"/>
      <c r="AJ1594" s="35"/>
      <c r="AK1594" s="35"/>
      <c r="AL1594" s="35"/>
      <c r="AM1594" s="35"/>
      <c r="AN1594" s="38"/>
      <c r="AO1594" s="38"/>
      <c r="AP1594" s="38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40"/>
      <c r="BA1594" s="40"/>
      <c r="BB1594" s="40"/>
      <c r="BC1594" s="40"/>
      <c r="BD1594" s="40"/>
      <c r="BE1594" s="40"/>
      <c r="BF1594" s="36"/>
      <c r="BG1594" s="36"/>
      <c r="BH1594" s="36"/>
      <c r="BJ1594" s="41"/>
      <c r="BK1594" s="41"/>
      <c r="BL1594" s="35"/>
      <c r="BM1594" s="35"/>
      <c r="BN1594" s="35"/>
      <c r="BO1594" s="35"/>
      <c r="BP1594" s="35"/>
      <c r="BQ1594" s="35"/>
      <c r="BR1594" s="35"/>
      <c r="BS1594" s="34"/>
      <c r="BT1594" s="35"/>
      <c r="BU1594" s="35"/>
      <c r="BV1594" s="35"/>
      <c r="BW1594" s="35"/>
      <c r="BX1594" s="37"/>
      <c r="BY1594" s="40"/>
      <c r="CA1594" s="38"/>
      <c r="CB1594" s="38"/>
      <c r="CC1594" s="36"/>
      <c r="CD1594" s="36"/>
      <c r="CE1594" s="35"/>
      <c r="CF1594" s="36"/>
      <c r="CG1594" s="42"/>
      <c r="CH1594" s="35"/>
      <c r="CI1594" s="42"/>
      <c r="CJ1594" s="42"/>
      <c r="CK1594" s="43"/>
      <c r="CM1594" s="39"/>
      <c r="CN1594" s="35"/>
      <c r="CO1594" s="42"/>
    </row>
    <row r="1595" spans="1:93" ht="11.25" customHeight="1">
      <c r="A1595" s="33"/>
      <c r="B1595" s="34"/>
      <c r="F1595" s="34"/>
      <c r="H1595" s="34"/>
      <c r="I1595" s="34"/>
      <c r="J1595" s="35"/>
      <c r="K1595" s="35"/>
      <c r="L1595" s="34"/>
      <c r="M1595" s="34"/>
      <c r="N1595" s="35"/>
      <c r="O1595" s="35"/>
      <c r="P1595" s="35"/>
      <c r="Q1595" s="34"/>
      <c r="R1595" s="34"/>
      <c r="U1595" s="36"/>
      <c r="V1595" s="38"/>
      <c r="W1595" s="36"/>
      <c r="X1595" s="35"/>
      <c r="Y1595" s="34"/>
      <c r="Z1595" s="35"/>
      <c r="AA1595" s="34"/>
      <c r="AB1595" s="34"/>
      <c r="AC1595" s="34"/>
      <c r="AD1595" s="34"/>
      <c r="AE1595" s="39"/>
      <c r="AF1595" s="39"/>
      <c r="AG1595" s="39"/>
      <c r="AH1595" s="35"/>
      <c r="AI1595" s="35"/>
      <c r="AJ1595" s="35"/>
      <c r="AK1595" s="35"/>
      <c r="AL1595" s="35"/>
      <c r="AM1595" s="35"/>
      <c r="AN1595" s="38"/>
      <c r="AO1595" s="38"/>
      <c r="AP1595" s="38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40"/>
      <c r="BA1595" s="40"/>
      <c r="BB1595" s="40"/>
      <c r="BC1595" s="40"/>
      <c r="BD1595" s="40"/>
      <c r="BE1595" s="40"/>
      <c r="BF1595" s="36"/>
      <c r="BG1595" s="36"/>
      <c r="BH1595" s="36"/>
      <c r="BJ1595" s="41"/>
      <c r="BK1595" s="41"/>
      <c r="BL1595" s="35"/>
      <c r="BM1595" s="35"/>
      <c r="BN1595" s="35"/>
      <c r="BO1595" s="35"/>
      <c r="BP1595" s="35"/>
      <c r="BQ1595" s="35"/>
      <c r="BR1595" s="35"/>
      <c r="BS1595" s="34"/>
      <c r="BT1595" s="35"/>
      <c r="BU1595" s="35"/>
      <c r="BV1595" s="35"/>
      <c r="BW1595" s="35"/>
      <c r="BX1595" s="37"/>
      <c r="BY1595" s="40"/>
      <c r="CA1595" s="38"/>
      <c r="CB1595" s="38"/>
      <c r="CC1595" s="36"/>
      <c r="CD1595" s="36"/>
      <c r="CE1595" s="35"/>
      <c r="CF1595" s="36"/>
      <c r="CG1595" s="42"/>
      <c r="CH1595" s="35"/>
      <c r="CI1595" s="42"/>
      <c r="CJ1595" s="42"/>
      <c r="CK1595" s="43"/>
      <c r="CM1595" s="39"/>
      <c r="CN1595" s="35"/>
      <c r="CO1595" s="42"/>
    </row>
    <row r="1596" spans="1:93" ht="11.25" customHeight="1">
      <c r="A1596" s="33"/>
      <c r="B1596" s="34"/>
      <c r="F1596" s="34"/>
      <c r="H1596" s="34"/>
      <c r="I1596" s="34"/>
      <c r="J1596" s="35"/>
      <c r="K1596" s="35"/>
      <c r="L1596" s="34"/>
      <c r="M1596" s="34"/>
      <c r="N1596" s="35"/>
      <c r="O1596" s="35"/>
      <c r="P1596" s="35"/>
      <c r="Q1596" s="34"/>
      <c r="R1596" s="34"/>
      <c r="U1596" s="36"/>
      <c r="V1596" s="38"/>
      <c r="W1596" s="36"/>
      <c r="X1596" s="35"/>
      <c r="Y1596" s="34"/>
      <c r="Z1596" s="35"/>
      <c r="AA1596" s="34"/>
      <c r="AB1596" s="34"/>
      <c r="AC1596" s="34"/>
      <c r="AD1596" s="34"/>
      <c r="AE1596" s="39"/>
      <c r="AF1596" s="39"/>
      <c r="AG1596" s="39"/>
      <c r="AH1596" s="35"/>
      <c r="AI1596" s="35"/>
      <c r="AJ1596" s="35"/>
      <c r="AK1596" s="35"/>
      <c r="AL1596" s="35"/>
      <c r="AM1596" s="35"/>
      <c r="AN1596" s="38"/>
      <c r="AO1596" s="38"/>
      <c r="AP1596" s="38"/>
      <c r="AQ1596" s="36"/>
      <c r="AR1596" s="36"/>
      <c r="AS1596" s="36"/>
      <c r="AT1596" s="36"/>
      <c r="AU1596" s="36"/>
      <c r="AV1596" s="36"/>
      <c r="AW1596" s="36"/>
      <c r="AX1596" s="36"/>
      <c r="AY1596" s="36"/>
      <c r="AZ1596" s="40"/>
      <c r="BA1596" s="40"/>
      <c r="BB1596" s="40"/>
      <c r="BC1596" s="40"/>
      <c r="BD1596" s="40"/>
      <c r="BE1596" s="40"/>
      <c r="BF1596" s="36"/>
      <c r="BG1596" s="36"/>
      <c r="BH1596" s="36"/>
      <c r="BJ1596" s="41"/>
      <c r="BK1596" s="41"/>
      <c r="BL1596" s="35"/>
      <c r="BM1596" s="35"/>
      <c r="BN1596" s="35"/>
      <c r="BO1596" s="35"/>
      <c r="BP1596" s="35"/>
      <c r="BQ1596" s="35"/>
      <c r="BR1596" s="35"/>
      <c r="BS1596" s="34"/>
      <c r="BT1596" s="35"/>
      <c r="BU1596" s="35"/>
      <c r="BV1596" s="35"/>
      <c r="BW1596" s="35"/>
      <c r="BX1596" s="37"/>
      <c r="BY1596" s="40"/>
      <c r="CA1596" s="38"/>
      <c r="CB1596" s="38"/>
      <c r="CC1596" s="36"/>
      <c r="CD1596" s="36"/>
      <c r="CE1596" s="35"/>
      <c r="CF1596" s="36"/>
      <c r="CG1596" s="42"/>
      <c r="CH1596" s="35"/>
      <c r="CI1596" s="42"/>
      <c r="CJ1596" s="42"/>
      <c r="CK1596" s="43"/>
      <c r="CM1596" s="39"/>
      <c r="CN1596" s="35"/>
      <c r="CO1596" s="42"/>
    </row>
    <row r="1597" spans="1:93" ht="11.25" customHeight="1">
      <c r="A1597" s="33"/>
      <c r="B1597" s="34"/>
      <c r="F1597" s="34"/>
      <c r="H1597" s="34"/>
      <c r="I1597" s="34"/>
      <c r="J1597" s="35"/>
      <c r="K1597" s="35"/>
      <c r="L1597" s="34"/>
      <c r="M1597" s="34"/>
      <c r="N1597" s="35"/>
      <c r="O1597" s="35"/>
      <c r="P1597" s="35"/>
      <c r="Q1597" s="34"/>
      <c r="R1597" s="34"/>
      <c r="U1597" s="36"/>
      <c r="V1597" s="38"/>
      <c r="W1597" s="36"/>
      <c r="X1597" s="35"/>
      <c r="Y1597" s="34"/>
      <c r="Z1597" s="35"/>
      <c r="AA1597" s="34"/>
      <c r="AB1597" s="34"/>
      <c r="AC1597" s="34"/>
      <c r="AD1597" s="34"/>
      <c r="AE1597" s="39"/>
      <c r="AF1597" s="39"/>
      <c r="AG1597" s="39"/>
      <c r="AH1597" s="35"/>
      <c r="AI1597" s="35"/>
      <c r="AJ1597" s="35"/>
      <c r="AK1597" s="35"/>
      <c r="AL1597" s="35"/>
      <c r="AM1597" s="35"/>
      <c r="AN1597" s="38"/>
      <c r="AO1597" s="38"/>
      <c r="AP1597" s="38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40"/>
      <c r="BA1597" s="40"/>
      <c r="BB1597" s="40"/>
      <c r="BC1597" s="40"/>
      <c r="BD1597" s="40"/>
      <c r="BE1597" s="40"/>
      <c r="BF1597" s="36"/>
      <c r="BG1597" s="36"/>
      <c r="BH1597" s="36"/>
      <c r="BJ1597" s="41"/>
      <c r="BK1597" s="41"/>
      <c r="BL1597" s="35"/>
      <c r="BM1597" s="35"/>
      <c r="BN1597" s="35"/>
      <c r="BO1597" s="35"/>
      <c r="BP1597" s="35"/>
      <c r="BQ1597" s="35"/>
      <c r="BR1597" s="35"/>
      <c r="BS1597" s="34"/>
      <c r="BT1597" s="35"/>
      <c r="BU1597" s="35"/>
      <c r="BV1597" s="35"/>
      <c r="BW1597" s="35"/>
      <c r="BX1597" s="37"/>
      <c r="BY1597" s="40"/>
      <c r="CA1597" s="38"/>
      <c r="CB1597" s="38"/>
      <c r="CC1597" s="36"/>
      <c r="CD1597" s="36"/>
      <c r="CE1597" s="35"/>
      <c r="CF1597" s="36"/>
      <c r="CG1597" s="42"/>
      <c r="CH1597" s="35"/>
      <c r="CI1597" s="42"/>
      <c r="CJ1597" s="42"/>
      <c r="CK1597" s="43"/>
      <c r="CM1597" s="39"/>
      <c r="CN1597" s="35"/>
      <c r="CO1597" s="42"/>
    </row>
    <row r="1598" spans="1:93" ht="11.25" customHeight="1">
      <c r="A1598" s="33"/>
      <c r="B1598" s="34"/>
      <c r="F1598" s="34"/>
      <c r="H1598" s="34"/>
      <c r="I1598" s="34"/>
      <c r="J1598" s="35"/>
      <c r="K1598" s="35"/>
      <c r="L1598" s="34"/>
      <c r="M1598" s="34"/>
      <c r="N1598" s="35"/>
      <c r="O1598" s="35"/>
      <c r="P1598" s="35"/>
      <c r="Q1598" s="34"/>
      <c r="R1598" s="34"/>
      <c r="U1598" s="36"/>
      <c r="V1598" s="38"/>
      <c r="W1598" s="36"/>
      <c r="X1598" s="35"/>
      <c r="Y1598" s="34"/>
      <c r="Z1598" s="35"/>
      <c r="AA1598" s="34"/>
      <c r="AB1598" s="34"/>
      <c r="AC1598" s="34"/>
      <c r="AD1598" s="34"/>
      <c r="AE1598" s="39"/>
      <c r="AF1598" s="39"/>
      <c r="AG1598" s="39"/>
      <c r="AH1598" s="35"/>
      <c r="AI1598" s="35"/>
      <c r="AJ1598" s="35"/>
      <c r="AK1598" s="35"/>
      <c r="AL1598" s="35"/>
      <c r="AM1598" s="35"/>
      <c r="AN1598" s="38"/>
      <c r="AO1598" s="38"/>
      <c r="AP1598" s="38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40"/>
      <c r="BA1598" s="40"/>
      <c r="BB1598" s="40"/>
      <c r="BC1598" s="40"/>
      <c r="BD1598" s="40"/>
      <c r="BE1598" s="40"/>
      <c r="BF1598" s="36"/>
      <c r="BG1598" s="36"/>
      <c r="BH1598" s="36"/>
      <c r="BJ1598" s="41"/>
      <c r="BK1598" s="41"/>
      <c r="BL1598" s="35"/>
      <c r="BM1598" s="35"/>
      <c r="BN1598" s="35"/>
      <c r="BO1598" s="35"/>
      <c r="BP1598" s="35"/>
      <c r="BQ1598" s="35"/>
      <c r="BR1598" s="35"/>
      <c r="BS1598" s="34"/>
      <c r="BT1598" s="35"/>
      <c r="BU1598" s="35"/>
      <c r="BV1598" s="35"/>
      <c r="BW1598" s="35"/>
      <c r="BX1598" s="37"/>
      <c r="BY1598" s="40"/>
      <c r="CA1598" s="38"/>
      <c r="CB1598" s="38"/>
      <c r="CC1598" s="36"/>
      <c r="CD1598" s="36"/>
      <c r="CE1598" s="35"/>
      <c r="CF1598" s="36"/>
      <c r="CG1598" s="42"/>
      <c r="CH1598" s="35"/>
      <c r="CI1598" s="42"/>
      <c r="CJ1598" s="42"/>
      <c r="CK1598" s="43"/>
      <c r="CM1598" s="39"/>
      <c r="CN1598" s="35"/>
      <c r="CO1598" s="42"/>
    </row>
    <row r="1599" spans="1:93" ht="11.25" customHeight="1">
      <c r="A1599" s="33"/>
      <c r="B1599" s="34"/>
      <c r="F1599" s="34"/>
      <c r="H1599" s="34"/>
      <c r="I1599" s="34"/>
      <c r="J1599" s="35"/>
      <c r="K1599" s="35"/>
      <c r="L1599" s="34"/>
      <c r="M1599" s="34"/>
      <c r="N1599" s="35"/>
      <c r="O1599" s="35"/>
      <c r="P1599" s="35"/>
      <c r="Q1599" s="34"/>
      <c r="R1599" s="34"/>
      <c r="U1599" s="36"/>
      <c r="V1599" s="38"/>
      <c r="W1599" s="36"/>
      <c r="X1599" s="35"/>
      <c r="Y1599" s="34"/>
      <c r="Z1599" s="35"/>
      <c r="AA1599" s="34"/>
      <c r="AB1599" s="34"/>
      <c r="AC1599" s="34"/>
      <c r="AD1599" s="34"/>
      <c r="AE1599" s="39"/>
      <c r="AF1599" s="39"/>
      <c r="AG1599" s="39"/>
      <c r="AH1599" s="35"/>
      <c r="AI1599" s="35"/>
      <c r="AJ1599" s="35"/>
      <c r="AK1599" s="35"/>
      <c r="AL1599" s="35"/>
      <c r="AM1599" s="35"/>
      <c r="AN1599" s="38"/>
      <c r="AO1599" s="38"/>
      <c r="AP1599" s="38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40"/>
      <c r="BA1599" s="40"/>
      <c r="BB1599" s="40"/>
      <c r="BC1599" s="40"/>
      <c r="BD1599" s="40"/>
      <c r="BE1599" s="40"/>
      <c r="BF1599" s="36"/>
      <c r="BG1599" s="36"/>
      <c r="BH1599" s="36"/>
      <c r="BJ1599" s="41"/>
      <c r="BK1599" s="41"/>
      <c r="BL1599" s="35"/>
      <c r="BM1599" s="35"/>
      <c r="BN1599" s="35"/>
      <c r="BO1599" s="35"/>
      <c r="BP1599" s="35"/>
      <c r="BQ1599" s="35"/>
      <c r="BR1599" s="35"/>
      <c r="BS1599" s="34"/>
      <c r="BT1599" s="35"/>
      <c r="BU1599" s="35"/>
      <c r="BV1599" s="35"/>
      <c r="BW1599" s="35"/>
      <c r="BX1599" s="37"/>
      <c r="BY1599" s="40"/>
      <c r="CA1599" s="38"/>
      <c r="CB1599" s="38"/>
      <c r="CC1599" s="36"/>
      <c r="CD1599" s="36"/>
      <c r="CE1599" s="35"/>
      <c r="CF1599" s="36"/>
      <c r="CG1599" s="42"/>
      <c r="CH1599" s="35"/>
      <c r="CI1599" s="42"/>
      <c r="CJ1599" s="42"/>
      <c r="CK1599" s="43"/>
      <c r="CM1599" s="39"/>
      <c r="CN1599" s="35"/>
      <c r="CO1599" s="42"/>
    </row>
    <row r="1600" spans="1:93" ht="11.25" customHeight="1">
      <c r="A1600" s="33"/>
      <c r="B1600" s="34"/>
      <c r="F1600" s="34"/>
      <c r="H1600" s="34"/>
      <c r="I1600" s="34"/>
      <c r="J1600" s="35"/>
      <c r="K1600" s="35"/>
      <c r="L1600" s="34"/>
      <c r="M1600" s="34"/>
      <c r="N1600" s="35"/>
      <c r="O1600" s="35"/>
      <c r="P1600" s="35"/>
      <c r="Q1600" s="34"/>
      <c r="R1600" s="34"/>
      <c r="U1600" s="36"/>
      <c r="V1600" s="38"/>
      <c r="W1600" s="36"/>
      <c r="X1600" s="35"/>
      <c r="Y1600" s="34"/>
      <c r="Z1600" s="35"/>
      <c r="AA1600" s="34"/>
      <c r="AB1600" s="34"/>
      <c r="AC1600" s="34"/>
      <c r="AD1600" s="34"/>
      <c r="AE1600" s="39"/>
      <c r="AF1600" s="39"/>
      <c r="AG1600" s="39"/>
      <c r="AH1600" s="35"/>
      <c r="AI1600" s="35"/>
      <c r="AJ1600" s="35"/>
      <c r="AK1600" s="35"/>
      <c r="AL1600" s="35"/>
      <c r="AM1600" s="35"/>
      <c r="AN1600" s="38"/>
      <c r="AO1600" s="38"/>
      <c r="AP1600" s="38"/>
      <c r="AQ1600" s="36"/>
      <c r="AR1600" s="36"/>
      <c r="AS1600" s="36"/>
      <c r="AT1600" s="36"/>
      <c r="AU1600" s="36"/>
      <c r="AV1600" s="36"/>
      <c r="AW1600" s="36"/>
      <c r="AX1600" s="36"/>
      <c r="AY1600" s="36"/>
      <c r="AZ1600" s="40"/>
      <c r="BA1600" s="40"/>
      <c r="BB1600" s="40"/>
      <c r="BC1600" s="40"/>
      <c r="BD1600" s="40"/>
      <c r="BE1600" s="40"/>
      <c r="BF1600" s="36"/>
      <c r="BG1600" s="36"/>
      <c r="BH1600" s="36"/>
      <c r="BJ1600" s="41"/>
      <c r="BK1600" s="41"/>
      <c r="BL1600" s="35"/>
      <c r="BM1600" s="35"/>
      <c r="BN1600" s="35"/>
      <c r="BO1600" s="35"/>
      <c r="BP1600" s="35"/>
      <c r="BQ1600" s="35"/>
      <c r="BR1600" s="35"/>
      <c r="BS1600" s="34"/>
      <c r="BT1600" s="35"/>
      <c r="BU1600" s="35"/>
      <c r="BV1600" s="35"/>
      <c r="BW1600" s="35"/>
      <c r="BX1600" s="37"/>
      <c r="BY1600" s="40"/>
      <c r="CA1600" s="38"/>
      <c r="CB1600" s="38"/>
      <c r="CC1600" s="36"/>
      <c r="CD1600" s="36"/>
      <c r="CE1600" s="35"/>
      <c r="CF1600" s="36"/>
      <c r="CG1600" s="42"/>
      <c r="CH1600" s="35"/>
      <c r="CI1600" s="42"/>
      <c r="CJ1600" s="42"/>
      <c r="CK1600" s="43"/>
      <c r="CM1600" s="39"/>
      <c r="CN1600" s="35"/>
      <c r="CO1600" s="42"/>
    </row>
    <row r="1601" spans="1:93" ht="11.25" customHeight="1">
      <c r="A1601" s="33"/>
      <c r="B1601" s="34"/>
      <c r="F1601" s="34"/>
      <c r="H1601" s="34"/>
      <c r="I1601" s="34"/>
      <c r="J1601" s="35"/>
      <c r="K1601" s="35"/>
      <c r="L1601" s="34"/>
      <c r="M1601" s="34"/>
      <c r="N1601" s="35"/>
      <c r="O1601" s="35"/>
      <c r="P1601" s="35"/>
      <c r="Q1601" s="34"/>
      <c r="R1601" s="34"/>
      <c r="U1601" s="36"/>
      <c r="V1601" s="38"/>
      <c r="W1601" s="36"/>
      <c r="X1601" s="35"/>
      <c r="Y1601" s="34"/>
      <c r="Z1601" s="35"/>
      <c r="AA1601" s="34"/>
      <c r="AB1601" s="34"/>
      <c r="AC1601" s="34"/>
      <c r="AD1601" s="34"/>
      <c r="AE1601" s="39"/>
      <c r="AF1601" s="39"/>
      <c r="AG1601" s="39"/>
      <c r="AH1601" s="35"/>
      <c r="AI1601" s="35"/>
      <c r="AJ1601" s="35"/>
      <c r="AK1601" s="35"/>
      <c r="AL1601" s="35"/>
      <c r="AM1601" s="35"/>
      <c r="AN1601" s="38"/>
      <c r="AO1601" s="38"/>
      <c r="AP1601" s="38"/>
      <c r="AQ1601" s="36"/>
      <c r="AR1601" s="36"/>
      <c r="AS1601" s="36"/>
      <c r="AT1601" s="36"/>
      <c r="AU1601" s="36"/>
      <c r="AV1601" s="36"/>
      <c r="AW1601" s="36"/>
      <c r="AX1601" s="36"/>
      <c r="AY1601" s="36"/>
      <c r="AZ1601" s="40"/>
      <c r="BA1601" s="40"/>
      <c r="BB1601" s="40"/>
      <c r="BC1601" s="40"/>
      <c r="BD1601" s="40"/>
      <c r="BE1601" s="40"/>
      <c r="BF1601" s="36"/>
      <c r="BG1601" s="36"/>
      <c r="BH1601" s="36"/>
      <c r="BJ1601" s="41"/>
      <c r="BK1601" s="41"/>
      <c r="BL1601" s="35"/>
      <c r="BM1601" s="35"/>
      <c r="BN1601" s="35"/>
      <c r="BO1601" s="35"/>
      <c r="BP1601" s="35"/>
      <c r="BQ1601" s="35"/>
      <c r="BR1601" s="35"/>
      <c r="BS1601" s="34"/>
      <c r="BT1601" s="35"/>
      <c r="BU1601" s="35"/>
      <c r="BV1601" s="35"/>
      <c r="BW1601" s="35"/>
      <c r="BX1601" s="37"/>
      <c r="BY1601" s="40"/>
      <c r="CA1601" s="38"/>
      <c r="CB1601" s="38"/>
      <c r="CC1601" s="36"/>
      <c r="CD1601" s="36"/>
      <c r="CE1601" s="35"/>
      <c r="CF1601" s="36"/>
      <c r="CG1601" s="42"/>
      <c r="CH1601" s="35"/>
      <c r="CI1601" s="42"/>
      <c r="CJ1601" s="42"/>
      <c r="CK1601" s="43"/>
      <c r="CM1601" s="39"/>
      <c r="CN1601" s="35"/>
      <c r="CO1601" s="42"/>
    </row>
    <row r="1602" spans="1:93" ht="11.25" customHeight="1">
      <c r="A1602" s="33"/>
      <c r="B1602" s="34"/>
      <c r="F1602" s="34"/>
      <c r="H1602" s="34"/>
      <c r="I1602" s="34"/>
      <c r="J1602" s="35"/>
      <c r="K1602" s="35"/>
      <c r="L1602" s="34"/>
      <c r="M1602" s="34"/>
      <c r="N1602" s="35"/>
      <c r="O1602" s="35"/>
      <c r="P1602" s="35"/>
      <c r="Q1602" s="34"/>
      <c r="R1602" s="34"/>
      <c r="U1602" s="36"/>
      <c r="V1602" s="38"/>
      <c r="W1602" s="36"/>
      <c r="X1602" s="35"/>
      <c r="Y1602" s="34"/>
      <c r="Z1602" s="35"/>
      <c r="AA1602" s="34"/>
      <c r="AB1602" s="34"/>
      <c r="AC1602" s="34"/>
      <c r="AD1602" s="34"/>
      <c r="AE1602" s="39"/>
      <c r="AF1602" s="39"/>
      <c r="AG1602" s="39"/>
      <c r="AH1602" s="35"/>
      <c r="AI1602" s="35"/>
      <c r="AJ1602" s="35"/>
      <c r="AK1602" s="35"/>
      <c r="AL1602" s="35"/>
      <c r="AM1602" s="35"/>
      <c r="AN1602" s="38"/>
      <c r="AO1602" s="38"/>
      <c r="AP1602" s="38"/>
      <c r="AQ1602" s="36"/>
      <c r="AR1602" s="36"/>
      <c r="AS1602" s="36"/>
      <c r="AT1602" s="36"/>
      <c r="AU1602" s="36"/>
      <c r="AV1602" s="36"/>
      <c r="AW1602" s="36"/>
      <c r="AX1602" s="36"/>
      <c r="AY1602" s="36"/>
      <c r="AZ1602" s="40"/>
      <c r="BA1602" s="40"/>
      <c r="BB1602" s="40"/>
      <c r="BC1602" s="40"/>
      <c r="BD1602" s="40"/>
      <c r="BE1602" s="40"/>
      <c r="BF1602" s="36"/>
      <c r="BG1602" s="36"/>
      <c r="BH1602" s="36"/>
      <c r="BJ1602" s="41"/>
      <c r="BK1602" s="41"/>
      <c r="BL1602" s="35"/>
      <c r="BM1602" s="35"/>
      <c r="BN1602" s="35"/>
      <c r="BO1602" s="35"/>
      <c r="BP1602" s="35"/>
      <c r="BQ1602" s="35"/>
      <c r="BR1602" s="35"/>
      <c r="BS1602" s="34"/>
      <c r="BT1602" s="35"/>
      <c r="BU1602" s="35"/>
      <c r="BV1602" s="35"/>
      <c r="BW1602" s="35"/>
      <c r="BX1602" s="37"/>
      <c r="BY1602" s="40"/>
      <c r="CA1602" s="38"/>
      <c r="CB1602" s="38"/>
      <c r="CC1602" s="36"/>
      <c r="CD1602" s="36"/>
      <c r="CE1602" s="35"/>
      <c r="CF1602" s="36"/>
      <c r="CG1602" s="42"/>
      <c r="CH1602" s="35"/>
      <c r="CI1602" s="42"/>
      <c r="CJ1602" s="42"/>
      <c r="CK1602" s="43"/>
      <c r="CM1602" s="39"/>
      <c r="CN1602" s="35"/>
      <c r="CO1602" s="42"/>
    </row>
    <row r="1603" spans="1:93" ht="11.25" customHeight="1">
      <c r="A1603" s="33"/>
      <c r="B1603" s="34"/>
      <c r="F1603" s="34"/>
      <c r="H1603" s="34"/>
      <c r="I1603" s="34"/>
      <c r="J1603" s="35"/>
      <c r="K1603" s="35"/>
      <c r="L1603" s="34"/>
      <c r="M1603" s="34"/>
      <c r="N1603" s="35"/>
      <c r="O1603" s="35"/>
      <c r="P1603" s="35"/>
      <c r="Q1603" s="34"/>
      <c r="R1603" s="34"/>
      <c r="U1603" s="36"/>
      <c r="V1603" s="38"/>
      <c r="W1603" s="36"/>
      <c r="X1603" s="35"/>
      <c r="Y1603" s="34"/>
      <c r="Z1603" s="35"/>
      <c r="AA1603" s="34"/>
      <c r="AB1603" s="34"/>
      <c r="AC1603" s="34"/>
      <c r="AD1603" s="34"/>
      <c r="AE1603" s="39"/>
      <c r="AF1603" s="39"/>
      <c r="AG1603" s="39"/>
      <c r="AH1603" s="35"/>
      <c r="AI1603" s="35"/>
      <c r="AJ1603" s="35"/>
      <c r="AK1603" s="35"/>
      <c r="AL1603" s="35"/>
      <c r="AM1603" s="35"/>
      <c r="AN1603" s="38"/>
      <c r="AO1603" s="38"/>
      <c r="AP1603" s="38"/>
      <c r="AQ1603" s="36"/>
      <c r="AR1603" s="36"/>
      <c r="AS1603" s="36"/>
      <c r="AT1603" s="36"/>
      <c r="AU1603" s="36"/>
      <c r="AV1603" s="36"/>
      <c r="AW1603" s="36"/>
      <c r="AX1603" s="36"/>
      <c r="AY1603" s="36"/>
      <c r="AZ1603" s="40"/>
      <c r="BA1603" s="40"/>
      <c r="BB1603" s="40"/>
      <c r="BC1603" s="40"/>
      <c r="BD1603" s="40"/>
      <c r="BE1603" s="40"/>
      <c r="BF1603" s="36"/>
      <c r="BG1603" s="36"/>
      <c r="BH1603" s="36"/>
      <c r="BJ1603" s="41"/>
      <c r="BK1603" s="41"/>
      <c r="BL1603" s="35"/>
      <c r="BM1603" s="35"/>
      <c r="BN1603" s="35"/>
      <c r="BO1603" s="35"/>
      <c r="BP1603" s="35"/>
      <c r="BQ1603" s="35"/>
      <c r="BR1603" s="35"/>
      <c r="BS1603" s="34"/>
      <c r="BT1603" s="35"/>
      <c r="BU1603" s="35"/>
      <c r="BV1603" s="35"/>
      <c r="BW1603" s="35"/>
      <c r="BX1603" s="37"/>
      <c r="BY1603" s="40"/>
      <c r="CA1603" s="38"/>
      <c r="CB1603" s="38"/>
      <c r="CC1603" s="36"/>
      <c r="CD1603" s="36"/>
      <c r="CE1603" s="35"/>
      <c r="CF1603" s="36"/>
      <c r="CG1603" s="42"/>
      <c r="CH1603" s="35"/>
      <c r="CI1603" s="42"/>
      <c r="CJ1603" s="42"/>
      <c r="CK1603" s="43"/>
      <c r="CM1603" s="39"/>
      <c r="CN1603" s="35"/>
      <c r="CO1603" s="42"/>
    </row>
    <row r="1604" spans="1:93" ht="11.25" customHeight="1">
      <c r="A1604" s="33"/>
      <c r="B1604" s="34"/>
      <c r="F1604" s="34"/>
      <c r="H1604" s="34"/>
      <c r="I1604" s="34"/>
      <c r="J1604" s="35"/>
      <c r="K1604" s="35"/>
      <c r="L1604" s="34"/>
      <c r="M1604" s="34"/>
      <c r="N1604" s="35"/>
      <c r="O1604" s="35"/>
      <c r="P1604" s="35"/>
      <c r="Q1604" s="34"/>
      <c r="R1604" s="34"/>
      <c r="U1604" s="36"/>
      <c r="V1604" s="38"/>
      <c r="W1604" s="36"/>
      <c r="X1604" s="35"/>
      <c r="Y1604" s="34"/>
      <c r="Z1604" s="35"/>
      <c r="AA1604" s="34"/>
      <c r="AB1604" s="34"/>
      <c r="AC1604" s="34"/>
      <c r="AD1604" s="34"/>
      <c r="AE1604" s="39"/>
      <c r="AF1604" s="39"/>
      <c r="AG1604" s="39"/>
      <c r="AH1604" s="35"/>
      <c r="AI1604" s="35"/>
      <c r="AJ1604" s="35"/>
      <c r="AK1604" s="35"/>
      <c r="AL1604" s="35"/>
      <c r="AM1604" s="35"/>
      <c r="AN1604" s="38"/>
      <c r="AO1604" s="38"/>
      <c r="AP1604" s="38"/>
      <c r="AQ1604" s="36"/>
      <c r="AR1604" s="36"/>
      <c r="AS1604" s="36"/>
      <c r="AT1604" s="36"/>
      <c r="AU1604" s="36"/>
      <c r="AV1604" s="36"/>
      <c r="AW1604" s="36"/>
      <c r="AX1604" s="36"/>
      <c r="AY1604" s="36"/>
      <c r="AZ1604" s="40"/>
      <c r="BA1604" s="40"/>
      <c r="BB1604" s="40"/>
      <c r="BC1604" s="40"/>
      <c r="BD1604" s="40"/>
      <c r="BE1604" s="40"/>
      <c r="BF1604" s="36"/>
      <c r="BG1604" s="36"/>
      <c r="BH1604" s="36"/>
      <c r="BJ1604" s="41"/>
      <c r="BK1604" s="41"/>
      <c r="BL1604" s="35"/>
      <c r="BM1604" s="35"/>
      <c r="BN1604" s="35"/>
      <c r="BO1604" s="35"/>
      <c r="BP1604" s="35"/>
      <c r="BQ1604" s="35"/>
      <c r="BR1604" s="35"/>
      <c r="BS1604" s="34"/>
      <c r="BT1604" s="35"/>
      <c r="BU1604" s="35"/>
      <c r="BV1604" s="35"/>
      <c r="BW1604" s="35"/>
      <c r="BX1604" s="37"/>
      <c r="BY1604" s="40"/>
      <c r="CA1604" s="38"/>
      <c r="CB1604" s="38"/>
      <c r="CC1604" s="36"/>
      <c r="CD1604" s="36"/>
      <c r="CE1604" s="35"/>
      <c r="CF1604" s="36"/>
      <c r="CG1604" s="42"/>
      <c r="CH1604" s="35"/>
      <c r="CI1604" s="42"/>
      <c r="CJ1604" s="42"/>
      <c r="CK1604" s="43"/>
      <c r="CM1604" s="39"/>
      <c r="CN1604" s="35"/>
      <c r="CO1604" s="42"/>
    </row>
    <row r="1605" spans="1:93" ht="11.25" customHeight="1">
      <c r="A1605" s="33"/>
      <c r="B1605" s="34"/>
      <c r="F1605" s="34"/>
      <c r="H1605" s="34"/>
      <c r="I1605" s="34"/>
      <c r="J1605" s="35"/>
      <c r="K1605" s="35"/>
      <c r="L1605" s="34"/>
      <c r="M1605" s="34"/>
      <c r="N1605" s="35"/>
      <c r="O1605" s="35"/>
      <c r="P1605" s="35"/>
      <c r="Q1605" s="34"/>
      <c r="R1605" s="34"/>
      <c r="U1605" s="36"/>
      <c r="V1605" s="38"/>
      <c r="W1605" s="36"/>
      <c r="X1605" s="35"/>
      <c r="Y1605" s="34"/>
      <c r="Z1605" s="35"/>
      <c r="AA1605" s="34"/>
      <c r="AB1605" s="34"/>
      <c r="AC1605" s="34"/>
      <c r="AD1605" s="34"/>
      <c r="AE1605" s="39"/>
      <c r="AF1605" s="39"/>
      <c r="AG1605" s="39"/>
      <c r="AH1605" s="35"/>
      <c r="AI1605" s="35"/>
      <c r="AJ1605" s="35"/>
      <c r="AK1605" s="35"/>
      <c r="AL1605" s="35"/>
      <c r="AM1605" s="35"/>
      <c r="AN1605" s="38"/>
      <c r="AO1605" s="38"/>
      <c r="AP1605" s="38"/>
      <c r="AQ1605" s="36"/>
      <c r="AR1605" s="36"/>
      <c r="AS1605" s="36"/>
      <c r="AT1605" s="36"/>
      <c r="AU1605" s="36"/>
      <c r="AV1605" s="36"/>
      <c r="AW1605" s="36"/>
      <c r="AX1605" s="36"/>
      <c r="AY1605" s="36"/>
      <c r="AZ1605" s="40"/>
      <c r="BA1605" s="40"/>
      <c r="BB1605" s="40"/>
      <c r="BC1605" s="40"/>
      <c r="BD1605" s="40"/>
      <c r="BE1605" s="40"/>
      <c r="BF1605" s="36"/>
      <c r="BG1605" s="36"/>
      <c r="BH1605" s="36"/>
      <c r="BJ1605" s="41"/>
      <c r="BK1605" s="41"/>
      <c r="BL1605" s="35"/>
      <c r="BM1605" s="35"/>
      <c r="BN1605" s="35"/>
      <c r="BO1605" s="35"/>
      <c r="BP1605" s="35"/>
      <c r="BQ1605" s="35"/>
      <c r="BR1605" s="35"/>
      <c r="BS1605" s="34"/>
      <c r="BT1605" s="35"/>
      <c r="BU1605" s="35"/>
      <c r="BV1605" s="35"/>
      <c r="BW1605" s="35"/>
      <c r="BX1605" s="37"/>
      <c r="BY1605" s="40"/>
      <c r="CA1605" s="38"/>
      <c r="CB1605" s="38"/>
      <c r="CC1605" s="36"/>
      <c r="CD1605" s="36"/>
      <c r="CE1605" s="35"/>
      <c r="CF1605" s="36"/>
      <c r="CG1605" s="42"/>
      <c r="CH1605" s="35"/>
      <c r="CI1605" s="42"/>
      <c r="CJ1605" s="42"/>
      <c r="CK1605" s="43"/>
      <c r="CM1605" s="39"/>
      <c r="CN1605" s="35"/>
      <c r="CO1605" s="42"/>
    </row>
    <row r="1606" spans="1:93" ht="11.25" customHeight="1">
      <c r="A1606" s="33"/>
      <c r="B1606" s="34"/>
      <c r="F1606" s="34"/>
      <c r="H1606" s="34"/>
      <c r="I1606" s="34"/>
      <c r="J1606" s="35"/>
      <c r="K1606" s="35"/>
      <c r="L1606" s="34"/>
      <c r="M1606" s="34"/>
      <c r="N1606" s="35"/>
      <c r="O1606" s="35"/>
      <c r="P1606" s="35"/>
      <c r="Q1606" s="34"/>
      <c r="R1606" s="34"/>
      <c r="U1606" s="36"/>
      <c r="V1606" s="38"/>
      <c r="W1606" s="36"/>
      <c r="X1606" s="35"/>
      <c r="Y1606" s="34"/>
      <c r="Z1606" s="35"/>
      <c r="AA1606" s="34"/>
      <c r="AB1606" s="34"/>
      <c r="AC1606" s="34"/>
      <c r="AD1606" s="34"/>
      <c r="AE1606" s="39"/>
      <c r="AF1606" s="39"/>
      <c r="AG1606" s="39"/>
      <c r="AH1606" s="35"/>
      <c r="AI1606" s="35"/>
      <c r="AJ1606" s="35"/>
      <c r="AK1606" s="35"/>
      <c r="AL1606" s="35"/>
      <c r="AM1606" s="35"/>
      <c r="AN1606" s="38"/>
      <c r="AO1606" s="38"/>
      <c r="AP1606" s="38"/>
      <c r="AQ1606" s="36"/>
      <c r="AR1606" s="36"/>
      <c r="AS1606" s="36"/>
      <c r="AT1606" s="36"/>
      <c r="AU1606" s="36"/>
      <c r="AV1606" s="36"/>
      <c r="AW1606" s="36"/>
      <c r="AX1606" s="36"/>
      <c r="AY1606" s="36"/>
      <c r="AZ1606" s="40"/>
      <c r="BA1606" s="40"/>
      <c r="BB1606" s="40"/>
      <c r="BC1606" s="40"/>
      <c r="BD1606" s="40"/>
      <c r="BE1606" s="40"/>
      <c r="BF1606" s="36"/>
      <c r="BG1606" s="36"/>
      <c r="BH1606" s="36"/>
      <c r="BJ1606" s="41"/>
      <c r="BK1606" s="41"/>
      <c r="BL1606" s="35"/>
      <c r="BM1606" s="35"/>
      <c r="BN1606" s="35"/>
      <c r="BO1606" s="35"/>
      <c r="BP1606" s="35"/>
      <c r="BQ1606" s="35"/>
      <c r="BR1606" s="35"/>
      <c r="BS1606" s="34"/>
      <c r="BT1606" s="35"/>
      <c r="BU1606" s="35"/>
      <c r="BV1606" s="35"/>
      <c r="BW1606" s="35"/>
      <c r="BX1606" s="37"/>
      <c r="BY1606" s="40"/>
      <c r="CA1606" s="38"/>
      <c r="CB1606" s="38"/>
      <c r="CC1606" s="36"/>
      <c r="CD1606" s="36"/>
      <c r="CE1606" s="35"/>
      <c r="CF1606" s="36"/>
      <c r="CG1606" s="42"/>
      <c r="CH1606" s="35"/>
      <c r="CI1606" s="42"/>
      <c r="CJ1606" s="42"/>
      <c r="CK1606" s="43"/>
      <c r="CM1606" s="39"/>
      <c r="CN1606" s="35"/>
      <c r="CO1606" s="42"/>
    </row>
    <row r="1607" spans="1:93" ht="11.25" customHeight="1">
      <c r="A1607" s="33"/>
      <c r="B1607" s="34"/>
      <c r="F1607" s="34"/>
      <c r="H1607" s="34"/>
      <c r="I1607" s="34"/>
      <c r="J1607" s="35"/>
      <c r="K1607" s="35"/>
      <c r="L1607" s="34"/>
      <c r="M1607" s="34"/>
      <c r="N1607" s="35"/>
      <c r="O1607" s="35"/>
      <c r="P1607" s="35"/>
      <c r="Q1607" s="34"/>
      <c r="R1607" s="34"/>
      <c r="U1607" s="36"/>
      <c r="V1607" s="38"/>
      <c r="W1607" s="36"/>
      <c r="X1607" s="35"/>
      <c r="Y1607" s="34"/>
      <c r="Z1607" s="35"/>
      <c r="AA1607" s="34"/>
      <c r="AB1607" s="34"/>
      <c r="AC1607" s="34"/>
      <c r="AD1607" s="34"/>
      <c r="AE1607" s="39"/>
      <c r="AF1607" s="39"/>
      <c r="AG1607" s="39"/>
      <c r="AH1607" s="35"/>
      <c r="AI1607" s="35"/>
      <c r="AJ1607" s="35"/>
      <c r="AK1607" s="35"/>
      <c r="AL1607" s="35"/>
      <c r="AM1607" s="35"/>
      <c r="AN1607" s="38"/>
      <c r="AO1607" s="38"/>
      <c r="AP1607" s="38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40"/>
      <c r="BA1607" s="40"/>
      <c r="BB1607" s="40"/>
      <c r="BC1607" s="40"/>
      <c r="BD1607" s="40"/>
      <c r="BE1607" s="40"/>
      <c r="BF1607" s="36"/>
      <c r="BG1607" s="36"/>
      <c r="BH1607" s="36"/>
      <c r="BJ1607" s="41"/>
      <c r="BK1607" s="41"/>
      <c r="BL1607" s="35"/>
      <c r="BM1607" s="35"/>
      <c r="BN1607" s="35"/>
      <c r="BO1607" s="35"/>
      <c r="BP1607" s="35"/>
      <c r="BQ1607" s="35"/>
      <c r="BR1607" s="35"/>
      <c r="BS1607" s="34"/>
      <c r="BT1607" s="35"/>
      <c r="BU1607" s="35"/>
      <c r="BV1607" s="35"/>
      <c r="BW1607" s="35"/>
      <c r="BX1607" s="37"/>
      <c r="BY1607" s="40"/>
      <c r="CA1607" s="38"/>
      <c r="CB1607" s="38"/>
      <c r="CC1607" s="36"/>
      <c r="CD1607" s="36"/>
      <c r="CE1607" s="35"/>
      <c r="CF1607" s="36"/>
      <c r="CG1607" s="42"/>
      <c r="CH1607" s="35"/>
      <c r="CI1607" s="42"/>
      <c r="CJ1607" s="42"/>
      <c r="CK1607" s="43"/>
      <c r="CM1607" s="39"/>
      <c r="CN1607" s="35"/>
      <c r="CO1607" s="42"/>
    </row>
    <row r="1608" spans="1:93" ht="11.25" customHeight="1">
      <c r="A1608" s="33"/>
      <c r="B1608" s="34"/>
      <c r="F1608" s="34"/>
      <c r="H1608" s="34"/>
      <c r="I1608" s="34"/>
      <c r="J1608" s="35"/>
      <c r="K1608" s="35"/>
      <c r="L1608" s="34"/>
      <c r="M1608" s="34"/>
      <c r="N1608" s="35"/>
      <c r="O1608" s="35"/>
      <c r="P1608" s="35"/>
      <c r="Q1608" s="34"/>
      <c r="R1608" s="34"/>
      <c r="U1608" s="36"/>
      <c r="V1608" s="38"/>
      <c r="W1608" s="36"/>
      <c r="X1608" s="35"/>
      <c r="Y1608" s="34"/>
      <c r="Z1608" s="35"/>
      <c r="AA1608" s="34"/>
      <c r="AB1608" s="34"/>
      <c r="AC1608" s="34"/>
      <c r="AD1608" s="34"/>
      <c r="AE1608" s="39"/>
      <c r="AF1608" s="39"/>
      <c r="AG1608" s="39"/>
      <c r="AH1608" s="35"/>
      <c r="AI1608" s="35"/>
      <c r="AJ1608" s="35"/>
      <c r="AK1608" s="35"/>
      <c r="AL1608" s="35"/>
      <c r="AM1608" s="35"/>
      <c r="AN1608" s="38"/>
      <c r="AO1608" s="38"/>
      <c r="AP1608" s="38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40"/>
      <c r="BA1608" s="40"/>
      <c r="BB1608" s="40"/>
      <c r="BC1608" s="40"/>
      <c r="BD1608" s="40"/>
      <c r="BE1608" s="40"/>
      <c r="BF1608" s="36"/>
      <c r="BG1608" s="36"/>
      <c r="BH1608" s="36"/>
      <c r="BJ1608" s="41"/>
      <c r="BK1608" s="41"/>
      <c r="BL1608" s="35"/>
      <c r="BM1608" s="35"/>
      <c r="BN1608" s="35"/>
      <c r="BO1608" s="35"/>
      <c r="BP1608" s="35"/>
      <c r="BQ1608" s="35"/>
      <c r="BR1608" s="35"/>
      <c r="BS1608" s="34"/>
      <c r="BT1608" s="35"/>
      <c r="BU1608" s="35"/>
      <c r="BV1608" s="35"/>
      <c r="BW1608" s="35"/>
      <c r="BX1608" s="37"/>
      <c r="BY1608" s="40"/>
      <c r="CA1608" s="38"/>
      <c r="CB1608" s="38"/>
      <c r="CC1608" s="36"/>
      <c r="CD1608" s="36"/>
      <c r="CE1608" s="35"/>
      <c r="CF1608" s="36"/>
      <c r="CG1608" s="42"/>
      <c r="CH1608" s="35"/>
      <c r="CI1608" s="42"/>
      <c r="CJ1608" s="42"/>
      <c r="CK1608" s="43"/>
      <c r="CM1608" s="39"/>
      <c r="CN1608" s="35"/>
      <c r="CO1608" s="42"/>
    </row>
    <row r="1609" spans="1:93" ht="11.25" customHeight="1">
      <c r="A1609" s="33"/>
      <c r="B1609" s="34"/>
      <c r="F1609" s="34"/>
      <c r="H1609" s="34"/>
      <c r="I1609" s="34"/>
      <c r="J1609" s="35"/>
      <c r="K1609" s="35"/>
      <c r="L1609" s="34"/>
      <c r="M1609" s="34"/>
      <c r="N1609" s="35"/>
      <c r="O1609" s="35"/>
      <c r="P1609" s="35"/>
      <c r="Q1609" s="34"/>
      <c r="R1609" s="34"/>
      <c r="U1609" s="36"/>
      <c r="V1609" s="38"/>
      <c r="W1609" s="36"/>
      <c r="X1609" s="35"/>
      <c r="Y1609" s="34"/>
      <c r="Z1609" s="35"/>
      <c r="AA1609" s="34"/>
      <c r="AB1609" s="34"/>
      <c r="AC1609" s="34"/>
      <c r="AD1609" s="34"/>
      <c r="AE1609" s="39"/>
      <c r="AF1609" s="39"/>
      <c r="AG1609" s="39"/>
      <c r="AH1609" s="35"/>
      <c r="AI1609" s="35"/>
      <c r="AJ1609" s="35"/>
      <c r="AK1609" s="35"/>
      <c r="AL1609" s="35"/>
      <c r="AM1609" s="35"/>
      <c r="AN1609" s="38"/>
      <c r="AO1609" s="38"/>
      <c r="AP1609" s="38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40"/>
      <c r="BA1609" s="40"/>
      <c r="BB1609" s="40"/>
      <c r="BC1609" s="40"/>
      <c r="BD1609" s="40"/>
      <c r="BE1609" s="40"/>
      <c r="BF1609" s="36"/>
      <c r="BG1609" s="36"/>
      <c r="BH1609" s="36"/>
      <c r="BJ1609" s="41"/>
      <c r="BK1609" s="41"/>
      <c r="BL1609" s="35"/>
      <c r="BM1609" s="35"/>
      <c r="BN1609" s="35"/>
      <c r="BO1609" s="35"/>
      <c r="BP1609" s="35"/>
      <c r="BQ1609" s="35"/>
      <c r="BR1609" s="35"/>
      <c r="BS1609" s="34"/>
      <c r="BT1609" s="35"/>
      <c r="BU1609" s="35"/>
      <c r="BV1609" s="35"/>
      <c r="BW1609" s="35"/>
      <c r="BX1609" s="37"/>
      <c r="BY1609" s="40"/>
      <c r="CA1609" s="38"/>
      <c r="CB1609" s="38"/>
      <c r="CC1609" s="36"/>
      <c r="CD1609" s="36"/>
      <c r="CE1609" s="35"/>
      <c r="CF1609" s="36"/>
      <c r="CG1609" s="42"/>
      <c r="CH1609" s="35"/>
      <c r="CI1609" s="42"/>
      <c r="CJ1609" s="42"/>
      <c r="CK1609" s="43"/>
      <c r="CM1609" s="39"/>
      <c r="CN1609" s="35"/>
      <c r="CO1609" s="42"/>
    </row>
    <row r="1610" spans="1:93" ht="11.25" customHeight="1">
      <c r="A1610" s="33"/>
      <c r="B1610" s="34"/>
      <c r="F1610" s="34"/>
      <c r="H1610" s="34"/>
      <c r="I1610" s="34"/>
      <c r="J1610" s="35"/>
      <c r="K1610" s="35"/>
      <c r="L1610" s="34"/>
      <c r="M1610" s="34"/>
      <c r="N1610" s="35"/>
      <c r="O1610" s="35"/>
      <c r="P1610" s="35"/>
      <c r="Q1610" s="34"/>
      <c r="R1610" s="34"/>
      <c r="U1610" s="36"/>
      <c r="V1610" s="38"/>
      <c r="W1610" s="36"/>
      <c r="X1610" s="35"/>
      <c r="Y1610" s="34"/>
      <c r="Z1610" s="35"/>
      <c r="AA1610" s="34"/>
      <c r="AB1610" s="34"/>
      <c r="AC1610" s="34"/>
      <c r="AD1610" s="34"/>
      <c r="AE1610" s="39"/>
      <c r="AF1610" s="39"/>
      <c r="AG1610" s="39"/>
      <c r="AH1610" s="35"/>
      <c r="AI1610" s="35"/>
      <c r="AJ1610" s="35"/>
      <c r="AK1610" s="35"/>
      <c r="AL1610" s="35"/>
      <c r="AM1610" s="35"/>
      <c r="AN1610" s="38"/>
      <c r="AO1610" s="38"/>
      <c r="AP1610" s="38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40"/>
      <c r="BA1610" s="40"/>
      <c r="BB1610" s="40"/>
      <c r="BC1610" s="40"/>
      <c r="BD1610" s="40"/>
      <c r="BE1610" s="40"/>
      <c r="BF1610" s="36"/>
      <c r="BG1610" s="36"/>
      <c r="BH1610" s="36"/>
      <c r="BJ1610" s="41"/>
      <c r="BK1610" s="41"/>
      <c r="BL1610" s="35"/>
      <c r="BM1610" s="35"/>
      <c r="BN1610" s="35"/>
      <c r="BO1610" s="35"/>
      <c r="BP1610" s="35"/>
      <c r="BQ1610" s="35"/>
      <c r="BR1610" s="35"/>
      <c r="BS1610" s="34"/>
      <c r="BT1610" s="35"/>
      <c r="BU1610" s="35"/>
      <c r="BV1610" s="35"/>
      <c r="BW1610" s="35"/>
      <c r="BX1610" s="37"/>
      <c r="BY1610" s="40"/>
      <c r="CA1610" s="38"/>
      <c r="CB1610" s="38"/>
      <c r="CC1610" s="36"/>
      <c r="CD1610" s="36"/>
      <c r="CE1610" s="35"/>
      <c r="CF1610" s="36"/>
      <c r="CG1610" s="42"/>
      <c r="CH1610" s="35"/>
      <c r="CI1610" s="42"/>
      <c r="CJ1610" s="42"/>
      <c r="CK1610" s="43"/>
      <c r="CM1610" s="39"/>
      <c r="CN1610" s="35"/>
      <c r="CO1610" s="42"/>
    </row>
    <row r="1611" spans="1:93" ht="11.25" customHeight="1">
      <c r="A1611" s="33"/>
      <c r="B1611" s="34"/>
      <c r="F1611" s="34"/>
      <c r="H1611" s="34"/>
      <c r="I1611" s="34"/>
      <c r="J1611" s="35"/>
      <c r="K1611" s="35"/>
      <c r="L1611" s="34"/>
      <c r="M1611" s="34"/>
      <c r="N1611" s="35"/>
      <c r="O1611" s="35"/>
      <c r="P1611" s="35"/>
      <c r="Q1611" s="34"/>
      <c r="R1611" s="34"/>
      <c r="U1611" s="36"/>
      <c r="V1611" s="38"/>
      <c r="W1611" s="36"/>
      <c r="X1611" s="35"/>
      <c r="Y1611" s="34"/>
      <c r="Z1611" s="35"/>
      <c r="AA1611" s="34"/>
      <c r="AB1611" s="34"/>
      <c r="AC1611" s="34"/>
      <c r="AD1611" s="34"/>
      <c r="AE1611" s="39"/>
      <c r="AF1611" s="39"/>
      <c r="AG1611" s="39"/>
      <c r="AH1611" s="35"/>
      <c r="AI1611" s="35"/>
      <c r="AJ1611" s="35"/>
      <c r="AK1611" s="35"/>
      <c r="AL1611" s="35"/>
      <c r="AM1611" s="35"/>
      <c r="AN1611" s="38"/>
      <c r="AO1611" s="38"/>
      <c r="AP1611" s="38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40"/>
      <c r="BA1611" s="40"/>
      <c r="BB1611" s="40"/>
      <c r="BC1611" s="40"/>
      <c r="BD1611" s="40"/>
      <c r="BE1611" s="40"/>
      <c r="BF1611" s="36"/>
      <c r="BG1611" s="36"/>
      <c r="BH1611" s="36"/>
      <c r="BJ1611" s="41"/>
      <c r="BK1611" s="41"/>
      <c r="BL1611" s="35"/>
      <c r="BM1611" s="35"/>
      <c r="BN1611" s="35"/>
      <c r="BO1611" s="35"/>
      <c r="BP1611" s="35"/>
      <c r="BQ1611" s="35"/>
      <c r="BR1611" s="35"/>
      <c r="BS1611" s="34"/>
      <c r="BT1611" s="35"/>
      <c r="BU1611" s="35"/>
      <c r="BV1611" s="35"/>
      <c r="BW1611" s="35"/>
      <c r="BX1611" s="37"/>
      <c r="BY1611" s="40"/>
      <c r="CA1611" s="38"/>
      <c r="CB1611" s="38"/>
      <c r="CC1611" s="36"/>
      <c r="CD1611" s="36"/>
      <c r="CE1611" s="35"/>
      <c r="CF1611" s="36"/>
      <c r="CG1611" s="42"/>
      <c r="CH1611" s="35"/>
      <c r="CI1611" s="42"/>
      <c r="CJ1611" s="42"/>
      <c r="CK1611" s="43"/>
      <c r="CM1611" s="39"/>
      <c r="CN1611" s="35"/>
      <c r="CO1611" s="42"/>
    </row>
    <row r="1612" spans="1:93" ht="11.25" customHeight="1">
      <c r="A1612" s="33"/>
      <c r="B1612" s="34"/>
      <c r="F1612" s="34"/>
      <c r="H1612" s="34"/>
      <c r="I1612" s="34"/>
      <c r="J1612" s="35"/>
      <c r="K1612" s="35"/>
      <c r="L1612" s="34"/>
      <c r="M1612" s="34"/>
      <c r="N1612" s="35"/>
      <c r="O1612" s="35"/>
      <c r="P1612" s="35"/>
      <c r="Q1612" s="34"/>
      <c r="R1612" s="34"/>
      <c r="U1612" s="36"/>
      <c r="V1612" s="38"/>
      <c r="W1612" s="36"/>
      <c r="X1612" s="35"/>
      <c r="Y1612" s="34"/>
      <c r="Z1612" s="35"/>
      <c r="AA1612" s="34"/>
      <c r="AB1612" s="34"/>
      <c r="AC1612" s="34"/>
      <c r="AD1612" s="34"/>
      <c r="AE1612" s="39"/>
      <c r="AF1612" s="39"/>
      <c r="AG1612" s="39"/>
      <c r="AH1612" s="35"/>
      <c r="AI1612" s="35"/>
      <c r="AJ1612" s="35"/>
      <c r="AK1612" s="35"/>
      <c r="AL1612" s="35"/>
      <c r="AM1612" s="35"/>
      <c r="AN1612" s="38"/>
      <c r="AO1612" s="38"/>
      <c r="AP1612" s="38"/>
      <c r="AQ1612" s="36"/>
      <c r="AR1612" s="36"/>
      <c r="AS1612" s="36"/>
      <c r="AT1612" s="36"/>
      <c r="AU1612" s="36"/>
      <c r="AV1612" s="36"/>
      <c r="AW1612" s="36"/>
      <c r="AX1612" s="36"/>
      <c r="AY1612" s="36"/>
      <c r="AZ1612" s="40"/>
      <c r="BA1612" s="40"/>
      <c r="BB1612" s="40"/>
      <c r="BC1612" s="40"/>
      <c r="BD1612" s="40"/>
      <c r="BE1612" s="40"/>
      <c r="BF1612" s="36"/>
      <c r="BG1612" s="36"/>
      <c r="BH1612" s="36"/>
      <c r="BJ1612" s="41"/>
      <c r="BK1612" s="41"/>
      <c r="BL1612" s="35"/>
      <c r="BM1612" s="35"/>
      <c r="BN1612" s="35"/>
      <c r="BO1612" s="35"/>
      <c r="BP1612" s="35"/>
      <c r="BQ1612" s="35"/>
      <c r="BR1612" s="35"/>
      <c r="BS1612" s="34"/>
      <c r="BT1612" s="35"/>
      <c r="BU1612" s="35"/>
      <c r="BV1612" s="35"/>
      <c r="BW1612" s="35"/>
      <c r="BX1612" s="37"/>
      <c r="BY1612" s="40"/>
      <c r="CA1612" s="38"/>
      <c r="CB1612" s="38"/>
      <c r="CC1612" s="36"/>
      <c r="CD1612" s="36"/>
      <c r="CE1612" s="35"/>
      <c r="CF1612" s="36"/>
      <c r="CG1612" s="42"/>
      <c r="CH1612" s="35"/>
      <c r="CI1612" s="42"/>
      <c r="CJ1612" s="42"/>
      <c r="CK1612" s="43"/>
      <c r="CM1612" s="39"/>
      <c r="CN1612" s="35"/>
      <c r="CO1612" s="42"/>
    </row>
    <row r="1613" spans="1:93" ht="11.25" customHeight="1">
      <c r="A1613" s="33"/>
      <c r="B1613" s="34"/>
      <c r="F1613" s="34"/>
      <c r="H1613" s="34"/>
      <c r="I1613" s="34"/>
      <c r="J1613" s="35"/>
      <c r="K1613" s="35"/>
      <c r="L1613" s="34"/>
      <c r="M1613" s="34"/>
      <c r="N1613" s="35"/>
      <c r="O1613" s="35"/>
      <c r="P1613" s="35"/>
      <c r="Q1613" s="34"/>
      <c r="R1613" s="34"/>
      <c r="U1613" s="36"/>
      <c r="V1613" s="38"/>
      <c r="W1613" s="36"/>
      <c r="X1613" s="35"/>
      <c r="Y1613" s="34"/>
      <c r="Z1613" s="35"/>
      <c r="AA1613" s="34"/>
      <c r="AB1613" s="34"/>
      <c r="AC1613" s="34"/>
      <c r="AD1613" s="34"/>
      <c r="AE1613" s="39"/>
      <c r="AF1613" s="39"/>
      <c r="AG1613" s="39"/>
      <c r="AH1613" s="35"/>
      <c r="AI1613" s="35"/>
      <c r="AJ1613" s="35"/>
      <c r="AK1613" s="35"/>
      <c r="AL1613" s="35"/>
      <c r="AM1613" s="35"/>
      <c r="AN1613" s="38"/>
      <c r="AO1613" s="38"/>
      <c r="AP1613" s="38"/>
      <c r="AQ1613" s="36"/>
      <c r="AR1613" s="36"/>
      <c r="AS1613" s="36"/>
      <c r="AT1613" s="36"/>
      <c r="AU1613" s="36"/>
      <c r="AV1613" s="36"/>
      <c r="AW1613" s="36"/>
      <c r="AX1613" s="36"/>
      <c r="AY1613" s="36"/>
      <c r="AZ1613" s="40"/>
      <c r="BA1613" s="40"/>
      <c r="BB1613" s="40"/>
      <c r="BC1613" s="40"/>
      <c r="BD1613" s="40"/>
      <c r="BE1613" s="40"/>
      <c r="BF1613" s="36"/>
      <c r="BG1613" s="36"/>
      <c r="BH1613" s="36"/>
      <c r="BJ1613" s="41"/>
      <c r="BK1613" s="41"/>
      <c r="BL1613" s="35"/>
      <c r="BM1613" s="35"/>
      <c r="BN1613" s="35"/>
      <c r="BO1613" s="35"/>
      <c r="BP1613" s="35"/>
      <c r="BQ1613" s="35"/>
      <c r="BR1613" s="35"/>
      <c r="BS1613" s="34"/>
      <c r="BT1613" s="35"/>
      <c r="BU1613" s="35"/>
      <c r="BV1613" s="35"/>
      <c r="BW1613" s="35"/>
      <c r="BX1613" s="37"/>
      <c r="BY1613" s="40"/>
      <c r="CA1613" s="38"/>
      <c r="CB1613" s="38"/>
      <c r="CC1613" s="36"/>
      <c r="CD1613" s="36"/>
      <c r="CE1613" s="35"/>
      <c r="CF1613" s="36"/>
      <c r="CG1613" s="42"/>
      <c r="CH1613" s="35"/>
      <c r="CI1613" s="42"/>
      <c r="CJ1613" s="42"/>
      <c r="CK1613" s="43"/>
      <c r="CM1613" s="39"/>
      <c r="CN1613" s="35"/>
      <c r="CO1613" s="42"/>
    </row>
    <row r="1614" spans="1:93" ht="11.25" customHeight="1">
      <c r="A1614" s="33"/>
      <c r="B1614" s="34"/>
      <c r="F1614" s="34"/>
      <c r="H1614" s="34"/>
      <c r="I1614" s="34"/>
      <c r="J1614" s="35"/>
      <c r="K1614" s="35"/>
      <c r="L1614" s="34"/>
      <c r="M1614" s="34"/>
      <c r="N1614" s="35"/>
      <c r="O1614" s="35"/>
      <c r="P1614" s="35"/>
      <c r="Q1614" s="34"/>
      <c r="R1614" s="34"/>
      <c r="U1614" s="36"/>
      <c r="V1614" s="38"/>
      <c r="W1614" s="36"/>
      <c r="X1614" s="35"/>
      <c r="Y1614" s="34"/>
      <c r="Z1614" s="35"/>
      <c r="AA1614" s="34"/>
      <c r="AB1614" s="34"/>
      <c r="AC1614" s="34"/>
      <c r="AD1614" s="34"/>
      <c r="AE1614" s="39"/>
      <c r="AF1614" s="39"/>
      <c r="AG1614" s="39"/>
      <c r="AH1614" s="35"/>
      <c r="AI1614" s="35"/>
      <c r="AJ1614" s="35"/>
      <c r="AK1614" s="35"/>
      <c r="AL1614" s="35"/>
      <c r="AM1614" s="35"/>
      <c r="AN1614" s="38"/>
      <c r="AO1614" s="38"/>
      <c r="AP1614" s="38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40"/>
      <c r="BA1614" s="40"/>
      <c r="BB1614" s="40"/>
      <c r="BC1614" s="40"/>
      <c r="BD1614" s="40"/>
      <c r="BE1614" s="40"/>
      <c r="BF1614" s="36"/>
      <c r="BG1614" s="36"/>
      <c r="BH1614" s="36"/>
      <c r="BJ1614" s="41"/>
      <c r="BK1614" s="41"/>
      <c r="BL1614" s="35"/>
      <c r="BM1614" s="35"/>
      <c r="BN1614" s="35"/>
      <c r="BO1614" s="35"/>
      <c r="BP1614" s="35"/>
      <c r="BQ1614" s="35"/>
      <c r="BR1614" s="35"/>
      <c r="BS1614" s="34"/>
      <c r="BT1614" s="35"/>
      <c r="BU1614" s="35"/>
      <c r="BV1614" s="35"/>
      <c r="BW1614" s="35"/>
      <c r="BX1614" s="37"/>
      <c r="BY1614" s="40"/>
      <c r="CA1614" s="38"/>
      <c r="CB1614" s="38"/>
      <c r="CC1614" s="36"/>
      <c r="CD1614" s="36"/>
      <c r="CE1614" s="35"/>
      <c r="CF1614" s="36"/>
      <c r="CG1614" s="42"/>
      <c r="CH1614" s="35"/>
      <c r="CI1614" s="42"/>
      <c r="CJ1614" s="42"/>
      <c r="CK1614" s="43"/>
      <c r="CM1614" s="39"/>
      <c r="CN1614" s="35"/>
      <c r="CO1614" s="42"/>
    </row>
    <row r="1615" spans="1:93" ht="11.25" customHeight="1">
      <c r="A1615" s="33"/>
      <c r="B1615" s="34"/>
      <c r="F1615" s="34"/>
      <c r="H1615" s="34"/>
      <c r="I1615" s="34"/>
      <c r="J1615" s="35"/>
      <c r="K1615" s="35"/>
      <c r="L1615" s="34"/>
      <c r="M1615" s="34"/>
      <c r="N1615" s="35"/>
      <c r="O1615" s="35"/>
      <c r="P1615" s="35"/>
      <c r="Q1615" s="34"/>
      <c r="R1615" s="34"/>
      <c r="U1615" s="36"/>
      <c r="V1615" s="38"/>
      <c r="W1615" s="36"/>
      <c r="X1615" s="35"/>
      <c r="Y1615" s="34"/>
      <c r="Z1615" s="35"/>
      <c r="AA1615" s="34"/>
      <c r="AB1615" s="34"/>
      <c r="AC1615" s="34"/>
      <c r="AD1615" s="34"/>
      <c r="AE1615" s="39"/>
      <c r="AF1615" s="39"/>
      <c r="AG1615" s="39"/>
      <c r="AH1615" s="35"/>
      <c r="AI1615" s="35"/>
      <c r="AJ1615" s="35"/>
      <c r="AK1615" s="35"/>
      <c r="AL1615" s="35"/>
      <c r="AM1615" s="35"/>
      <c r="AN1615" s="38"/>
      <c r="AO1615" s="38"/>
      <c r="AP1615" s="38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40"/>
      <c r="BA1615" s="40"/>
      <c r="BB1615" s="40"/>
      <c r="BC1615" s="40"/>
      <c r="BD1615" s="40"/>
      <c r="BE1615" s="40"/>
      <c r="BF1615" s="36"/>
      <c r="BG1615" s="36"/>
      <c r="BH1615" s="36"/>
      <c r="BJ1615" s="41"/>
      <c r="BK1615" s="41"/>
      <c r="BL1615" s="35"/>
      <c r="BM1615" s="35"/>
      <c r="BN1615" s="35"/>
      <c r="BO1615" s="35"/>
      <c r="BP1615" s="35"/>
      <c r="BQ1615" s="35"/>
      <c r="BR1615" s="35"/>
      <c r="BS1615" s="34"/>
      <c r="BT1615" s="35"/>
      <c r="BU1615" s="35"/>
      <c r="BV1615" s="35"/>
      <c r="BW1615" s="35"/>
      <c r="BX1615" s="37"/>
      <c r="BY1615" s="40"/>
      <c r="CA1615" s="38"/>
      <c r="CB1615" s="38"/>
      <c r="CC1615" s="36"/>
      <c r="CD1615" s="36"/>
      <c r="CE1615" s="35"/>
      <c r="CF1615" s="36"/>
      <c r="CG1615" s="42"/>
      <c r="CH1615" s="35"/>
      <c r="CI1615" s="42"/>
      <c r="CJ1615" s="42"/>
      <c r="CK1615" s="43"/>
      <c r="CM1615" s="39"/>
      <c r="CN1615" s="35"/>
      <c r="CO1615" s="42"/>
    </row>
    <row r="1616" spans="1:93" ht="11.25" customHeight="1">
      <c r="A1616" s="33"/>
      <c r="B1616" s="34"/>
      <c r="F1616" s="34"/>
      <c r="H1616" s="34"/>
      <c r="I1616" s="34"/>
      <c r="J1616" s="35"/>
      <c r="K1616" s="35"/>
      <c r="L1616" s="34"/>
      <c r="M1616" s="34"/>
      <c r="N1616" s="35"/>
      <c r="O1616" s="35"/>
      <c r="P1616" s="35"/>
      <c r="Q1616" s="34"/>
      <c r="R1616" s="34"/>
      <c r="U1616" s="36"/>
      <c r="V1616" s="38"/>
      <c r="W1616" s="36"/>
      <c r="X1616" s="35"/>
      <c r="Y1616" s="34"/>
      <c r="Z1616" s="35"/>
      <c r="AA1616" s="34"/>
      <c r="AB1616" s="34"/>
      <c r="AC1616" s="34"/>
      <c r="AD1616" s="34"/>
      <c r="AE1616" s="39"/>
      <c r="AF1616" s="39"/>
      <c r="AG1616" s="39"/>
      <c r="AH1616" s="35"/>
      <c r="AI1616" s="35"/>
      <c r="AJ1616" s="35"/>
      <c r="AK1616" s="35"/>
      <c r="AL1616" s="35"/>
      <c r="AM1616" s="35"/>
      <c r="AN1616" s="38"/>
      <c r="AO1616" s="38"/>
      <c r="AP1616" s="38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40"/>
      <c r="BA1616" s="40"/>
      <c r="BB1616" s="40"/>
      <c r="BC1616" s="40"/>
      <c r="BD1616" s="40"/>
      <c r="BE1616" s="40"/>
      <c r="BF1616" s="36"/>
      <c r="BG1616" s="36"/>
      <c r="BH1616" s="36"/>
      <c r="BJ1616" s="41"/>
      <c r="BK1616" s="41"/>
      <c r="BL1616" s="35"/>
      <c r="BM1616" s="35"/>
      <c r="BN1616" s="35"/>
      <c r="BO1616" s="35"/>
      <c r="BP1616" s="35"/>
      <c r="BQ1616" s="35"/>
      <c r="BR1616" s="35"/>
      <c r="BS1616" s="34"/>
      <c r="BT1616" s="35"/>
      <c r="BU1616" s="35"/>
      <c r="BV1616" s="35"/>
      <c r="BW1616" s="35"/>
      <c r="BX1616" s="37"/>
      <c r="BY1616" s="40"/>
      <c r="CA1616" s="38"/>
      <c r="CB1616" s="38"/>
      <c r="CC1616" s="36"/>
      <c r="CD1616" s="36"/>
      <c r="CE1616" s="35"/>
      <c r="CF1616" s="36"/>
      <c r="CG1616" s="42"/>
      <c r="CH1616" s="35"/>
      <c r="CI1616" s="42"/>
      <c r="CJ1616" s="42"/>
      <c r="CK1616" s="43"/>
      <c r="CM1616" s="39"/>
      <c r="CN1616" s="35"/>
      <c r="CO1616" s="42"/>
    </row>
    <row r="1617" spans="1:93" ht="11.25" customHeight="1">
      <c r="A1617" s="33"/>
      <c r="B1617" s="34"/>
      <c r="F1617" s="34"/>
      <c r="H1617" s="34"/>
      <c r="I1617" s="34"/>
      <c r="J1617" s="35"/>
      <c r="K1617" s="35"/>
      <c r="L1617" s="34"/>
      <c r="M1617" s="34"/>
      <c r="N1617" s="35"/>
      <c r="O1617" s="35"/>
      <c r="P1617" s="35"/>
      <c r="Q1617" s="34"/>
      <c r="R1617" s="34"/>
      <c r="U1617" s="36"/>
      <c r="V1617" s="38"/>
      <c r="W1617" s="36"/>
      <c r="X1617" s="35"/>
      <c r="Y1617" s="34"/>
      <c r="Z1617" s="35"/>
      <c r="AA1617" s="34"/>
      <c r="AB1617" s="34"/>
      <c r="AC1617" s="34"/>
      <c r="AD1617" s="34"/>
      <c r="AE1617" s="39"/>
      <c r="AF1617" s="39"/>
      <c r="AG1617" s="39"/>
      <c r="AH1617" s="35"/>
      <c r="AI1617" s="35"/>
      <c r="AJ1617" s="35"/>
      <c r="AK1617" s="35"/>
      <c r="AL1617" s="35"/>
      <c r="AM1617" s="35"/>
      <c r="AN1617" s="38"/>
      <c r="AO1617" s="38"/>
      <c r="AP1617" s="38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40"/>
      <c r="BA1617" s="40"/>
      <c r="BB1617" s="40"/>
      <c r="BC1617" s="40"/>
      <c r="BD1617" s="40"/>
      <c r="BE1617" s="40"/>
      <c r="BF1617" s="36"/>
      <c r="BG1617" s="36"/>
      <c r="BH1617" s="36"/>
      <c r="BJ1617" s="41"/>
      <c r="BK1617" s="41"/>
      <c r="BL1617" s="35"/>
      <c r="BM1617" s="35"/>
      <c r="BN1617" s="35"/>
      <c r="BO1617" s="35"/>
      <c r="BP1617" s="35"/>
      <c r="BQ1617" s="35"/>
      <c r="BR1617" s="35"/>
      <c r="BS1617" s="34"/>
      <c r="BT1617" s="35"/>
      <c r="BU1617" s="35"/>
      <c r="BV1617" s="35"/>
      <c r="BW1617" s="35"/>
      <c r="BX1617" s="37"/>
      <c r="BY1617" s="40"/>
      <c r="CA1617" s="38"/>
      <c r="CB1617" s="38"/>
      <c r="CC1617" s="36"/>
      <c r="CD1617" s="36"/>
      <c r="CE1617" s="35"/>
      <c r="CF1617" s="36"/>
      <c r="CG1617" s="42"/>
      <c r="CH1617" s="35"/>
      <c r="CI1617" s="42"/>
      <c r="CJ1617" s="42"/>
      <c r="CK1617" s="43"/>
      <c r="CM1617" s="39"/>
      <c r="CN1617" s="35"/>
      <c r="CO1617" s="42"/>
    </row>
    <row r="1618" spans="1:93" ht="11.25" customHeight="1">
      <c r="A1618" s="33"/>
      <c r="B1618" s="34"/>
      <c r="F1618" s="34"/>
      <c r="H1618" s="34"/>
      <c r="I1618" s="34"/>
      <c r="J1618" s="35"/>
      <c r="K1618" s="35"/>
      <c r="L1618" s="34"/>
      <c r="M1618" s="34"/>
      <c r="N1618" s="35"/>
      <c r="O1618" s="35"/>
      <c r="P1618" s="35"/>
      <c r="Q1618" s="34"/>
      <c r="R1618" s="34"/>
      <c r="U1618" s="36"/>
      <c r="V1618" s="38"/>
      <c r="W1618" s="36"/>
      <c r="X1618" s="35"/>
      <c r="Y1618" s="34"/>
      <c r="Z1618" s="35"/>
      <c r="AA1618" s="34"/>
      <c r="AB1618" s="34"/>
      <c r="AC1618" s="34"/>
      <c r="AD1618" s="34"/>
      <c r="AE1618" s="39"/>
      <c r="AF1618" s="39"/>
      <c r="AG1618" s="39"/>
      <c r="AH1618" s="35"/>
      <c r="AI1618" s="35"/>
      <c r="AJ1618" s="35"/>
      <c r="AK1618" s="35"/>
      <c r="AL1618" s="35"/>
      <c r="AM1618" s="35"/>
      <c r="AN1618" s="38"/>
      <c r="AO1618" s="38"/>
      <c r="AP1618" s="38"/>
      <c r="AQ1618" s="36"/>
      <c r="AR1618" s="36"/>
      <c r="AS1618" s="36"/>
      <c r="AT1618" s="36"/>
      <c r="AU1618" s="36"/>
      <c r="AV1618" s="36"/>
      <c r="AW1618" s="36"/>
      <c r="AX1618" s="36"/>
      <c r="AY1618" s="36"/>
      <c r="AZ1618" s="40"/>
      <c r="BA1618" s="40"/>
      <c r="BB1618" s="40"/>
      <c r="BC1618" s="40"/>
      <c r="BD1618" s="40"/>
      <c r="BE1618" s="40"/>
      <c r="BF1618" s="36"/>
      <c r="BG1618" s="36"/>
      <c r="BH1618" s="36"/>
      <c r="BJ1618" s="41"/>
      <c r="BK1618" s="41"/>
      <c r="BL1618" s="35"/>
      <c r="BM1618" s="35"/>
      <c r="BN1618" s="35"/>
      <c r="BO1618" s="35"/>
      <c r="BP1618" s="35"/>
      <c r="BQ1618" s="35"/>
      <c r="BR1618" s="35"/>
      <c r="BS1618" s="34"/>
      <c r="BT1618" s="35"/>
      <c r="BU1618" s="35"/>
      <c r="BV1618" s="35"/>
      <c r="BW1618" s="35"/>
      <c r="BX1618" s="37"/>
      <c r="BY1618" s="40"/>
      <c r="CA1618" s="38"/>
      <c r="CB1618" s="38"/>
      <c r="CC1618" s="36"/>
      <c r="CD1618" s="36"/>
      <c r="CE1618" s="35"/>
      <c r="CF1618" s="36"/>
      <c r="CG1618" s="42"/>
      <c r="CH1618" s="35"/>
      <c r="CI1618" s="42"/>
      <c r="CJ1618" s="42"/>
      <c r="CK1618" s="43"/>
      <c r="CM1618" s="39"/>
      <c r="CN1618" s="35"/>
      <c r="CO1618" s="42"/>
    </row>
    <row r="1619" spans="1:93" ht="11.25" customHeight="1">
      <c r="A1619" s="33"/>
      <c r="B1619" s="34"/>
      <c r="F1619" s="34"/>
      <c r="H1619" s="34"/>
      <c r="I1619" s="34"/>
      <c r="J1619" s="35"/>
      <c r="K1619" s="35"/>
      <c r="L1619" s="34"/>
      <c r="M1619" s="34"/>
      <c r="N1619" s="35"/>
      <c r="O1619" s="35"/>
      <c r="P1619" s="35"/>
      <c r="Q1619" s="34"/>
      <c r="R1619" s="34"/>
      <c r="U1619" s="36"/>
      <c r="V1619" s="38"/>
      <c r="W1619" s="36"/>
      <c r="X1619" s="35"/>
      <c r="Y1619" s="34"/>
      <c r="Z1619" s="35"/>
      <c r="AA1619" s="34"/>
      <c r="AB1619" s="34"/>
      <c r="AC1619" s="34"/>
      <c r="AD1619" s="34"/>
      <c r="AE1619" s="39"/>
      <c r="AF1619" s="39"/>
      <c r="AG1619" s="39"/>
      <c r="AH1619" s="35"/>
      <c r="AI1619" s="35"/>
      <c r="AJ1619" s="35"/>
      <c r="AK1619" s="35"/>
      <c r="AL1619" s="35"/>
      <c r="AM1619" s="35"/>
      <c r="AN1619" s="38"/>
      <c r="AO1619" s="38"/>
      <c r="AP1619" s="38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40"/>
      <c r="BA1619" s="40"/>
      <c r="BB1619" s="40"/>
      <c r="BC1619" s="40"/>
      <c r="BD1619" s="40"/>
      <c r="BE1619" s="40"/>
      <c r="BF1619" s="36"/>
      <c r="BG1619" s="36"/>
      <c r="BH1619" s="36"/>
      <c r="BJ1619" s="41"/>
      <c r="BK1619" s="41"/>
      <c r="BL1619" s="35"/>
      <c r="BM1619" s="35"/>
      <c r="BN1619" s="35"/>
      <c r="BO1619" s="35"/>
      <c r="BP1619" s="35"/>
      <c r="BQ1619" s="35"/>
      <c r="BR1619" s="35"/>
      <c r="BS1619" s="34"/>
      <c r="BT1619" s="35"/>
      <c r="BU1619" s="35"/>
      <c r="BV1619" s="35"/>
      <c r="BW1619" s="35"/>
      <c r="BX1619" s="37"/>
      <c r="BY1619" s="40"/>
      <c r="CA1619" s="38"/>
      <c r="CB1619" s="38"/>
      <c r="CC1619" s="36"/>
      <c r="CD1619" s="36"/>
      <c r="CE1619" s="35"/>
      <c r="CF1619" s="36"/>
      <c r="CG1619" s="42"/>
      <c r="CH1619" s="35"/>
      <c r="CI1619" s="42"/>
      <c r="CJ1619" s="42"/>
      <c r="CK1619" s="43"/>
      <c r="CM1619" s="39"/>
      <c r="CN1619" s="35"/>
      <c r="CO1619" s="42"/>
    </row>
    <row r="1620" spans="1:93" ht="11.25" customHeight="1">
      <c r="A1620" s="33"/>
      <c r="B1620" s="34"/>
      <c r="F1620" s="34"/>
      <c r="H1620" s="34"/>
      <c r="I1620" s="34"/>
      <c r="J1620" s="35"/>
      <c r="K1620" s="35"/>
      <c r="L1620" s="34"/>
      <c r="M1620" s="34"/>
      <c r="N1620" s="35"/>
      <c r="O1620" s="35"/>
      <c r="P1620" s="35"/>
      <c r="Q1620" s="34"/>
      <c r="R1620" s="34"/>
      <c r="U1620" s="36"/>
      <c r="V1620" s="38"/>
      <c r="W1620" s="36"/>
      <c r="X1620" s="35"/>
      <c r="Y1620" s="34"/>
      <c r="Z1620" s="35"/>
      <c r="AA1620" s="34"/>
      <c r="AB1620" s="34"/>
      <c r="AC1620" s="34"/>
      <c r="AD1620" s="34"/>
      <c r="AE1620" s="39"/>
      <c r="AF1620" s="39"/>
      <c r="AG1620" s="39"/>
      <c r="AH1620" s="35"/>
      <c r="AI1620" s="35"/>
      <c r="AJ1620" s="35"/>
      <c r="AK1620" s="35"/>
      <c r="AL1620" s="35"/>
      <c r="AM1620" s="35"/>
      <c r="AN1620" s="38"/>
      <c r="AO1620" s="38"/>
      <c r="AP1620" s="38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40"/>
      <c r="BA1620" s="40"/>
      <c r="BB1620" s="40"/>
      <c r="BC1620" s="40"/>
      <c r="BD1620" s="40"/>
      <c r="BE1620" s="40"/>
      <c r="BF1620" s="36"/>
      <c r="BG1620" s="36"/>
      <c r="BH1620" s="36"/>
      <c r="BJ1620" s="41"/>
      <c r="BK1620" s="41"/>
      <c r="BL1620" s="35"/>
      <c r="BM1620" s="35"/>
      <c r="BN1620" s="35"/>
      <c r="BO1620" s="35"/>
      <c r="BP1620" s="35"/>
      <c r="BQ1620" s="35"/>
      <c r="BR1620" s="35"/>
      <c r="BS1620" s="34"/>
      <c r="BT1620" s="35"/>
      <c r="BU1620" s="35"/>
      <c r="BV1620" s="35"/>
      <c r="BW1620" s="35"/>
      <c r="BX1620" s="37"/>
      <c r="BY1620" s="40"/>
      <c r="CA1620" s="38"/>
      <c r="CB1620" s="38"/>
      <c r="CC1620" s="36"/>
      <c r="CD1620" s="36"/>
      <c r="CE1620" s="35"/>
      <c r="CF1620" s="36"/>
      <c r="CG1620" s="42"/>
      <c r="CH1620" s="35"/>
      <c r="CI1620" s="42"/>
      <c r="CJ1620" s="42"/>
      <c r="CK1620" s="43"/>
      <c r="CM1620" s="39"/>
      <c r="CN1620" s="35"/>
      <c r="CO1620" s="42"/>
    </row>
    <row r="1621" spans="1:93" ht="11.25" customHeight="1">
      <c r="A1621" s="33"/>
      <c r="B1621" s="34"/>
      <c r="F1621" s="34"/>
      <c r="H1621" s="34"/>
      <c r="I1621" s="34"/>
      <c r="J1621" s="35"/>
      <c r="K1621" s="35"/>
      <c r="L1621" s="34"/>
      <c r="M1621" s="34"/>
      <c r="N1621" s="35"/>
      <c r="O1621" s="35"/>
      <c r="P1621" s="35"/>
      <c r="Q1621" s="34"/>
      <c r="R1621" s="34"/>
      <c r="U1621" s="36"/>
      <c r="V1621" s="38"/>
      <c r="W1621" s="36"/>
      <c r="X1621" s="35"/>
      <c r="Y1621" s="34"/>
      <c r="Z1621" s="35"/>
      <c r="AA1621" s="34"/>
      <c r="AB1621" s="34"/>
      <c r="AC1621" s="34"/>
      <c r="AD1621" s="34"/>
      <c r="AE1621" s="39"/>
      <c r="AF1621" s="39"/>
      <c r="AG1621" s="39"/>
      <c r="AH1621" s="35"/>
      <c r="AI1621" s="35"/>
      <c r="AJ1621" s="35"/>
      <c r="AK1621" s="35"/>
      <c r="AL1621" s="35"/>
      <c r="AM1621" s="35"/>
      <c r="AN1621" s="38"/>
      <c r="AO1621" s="38"/>
      <c r="AP1621" s="38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40"/>
      <c r="BA1621" s="40"/>
      <c r="BB1621" s="40"/>
      <c r="BC1621" s="40"/>
      <c r="BD1621" s="40"/>
      <c r="BE1621" s="40"/>
      <c r="BF1621" s="36"/>
      <c r="BG1621" s="36"/>
      <c r="BH1621" s="36"/>
      <c r="BJ1621" s="41"/>
      <c r="BK1621" s="41"/>
      <c r="BL1621" s="35"/>
      <c r="BM1621" s="35"/>
      <c r="BN1621" s="35"/>
      <c r="BO1621" s="35"/>
      <c r="BP1621" s="35"/>
      <c r="BQ1621" s="35"/>
      <c r="BR1621" s="35"/>
      <c r="BS1621" s="34"/>
      <c r="BT1621" s="35"/>
      <c r="BU1621" s="35"/>
      <c r="BV1621" s="35"/>
      <c r="BW1621" s="35"/>
      <c r="BX1621" s="37"/>
      <c r="BY1621" s="40"/>
      <c r="CA1621" s="38"/>
      <c r="CB1621" s="38"/>
      <c r="CC1621" s="36"/>
      <c r="CD1621" s="36"/>
      <c r="CE1621" s="35"/>
      <c r="CF1621" s="36"/>
      <c r="CG1621" s="42"/>
      <c r="CH1621" s="35"/>
      <c r="CI1621" s="42"/>
      <c r="CJ1621" s="42"/>
      <c r="CK1621" s="43"/>
      <c r="CM1621" s="39"/>
      <c r="CN1621" s="35"/>
      <c r="CO1621" s="42"/>
    </row>
    <row r="1622" spans="1:93" ht="11.25" customHeight="1">
      <c r="A1622" s="33"/>
      <c r="B1622" s="34"/>
      <c r="F1622" s="34"/>
      <c r="H1622" s="34"/>
      <c r="I1622" s="34"/>
      <c r="J1622" s="35"/>
      <c r="K1622" s="35"/>
      <c r="L1622" s="34"/>
      <c r="M1622" s="34"/>
      <c r="N1622" s="35"/>
      <c r="O1622" s="35"/>
      <c r="P1622" s="35"/>
      <c r="Q1622" s="34"/>
      <c r="R1622" s="34"/>
      <c r="U1622" s="36"/>
      <c r="V1622" s="38"/>
      <c r="W1622" s="36"/>
      <c r="X1622" s="35"/>
      <c r="Y1622" s="34"/>
      <c r="Z1622" s="35"/>
      <c r="AA1622" s="34"/>
      <c r="AB1622" s="34"/>
      <c r="AC1622" s="34"/>
      <c r="AD1622" s="34"/>
      <c r="AE1622" s="39"/>
      <c r="AF1622" s="39"/>
      <c r="AG1622" s="39"/>
      <c r="AH1622" s="35"/>
      <c r="AI1622" s="35"/>
      <c r="AJ1622" s="35"/>
      <c r="AK1622" s="35"/>
      <c r="AL1622" s="35"/>
      <c r="AM1622" s="35"/>
      <c r="AN1622" s="38"/>
      <c r="AO1622" s="38"/>
      <c r="AP1622" s="38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40"/>
      <c r="BA1622" s="40"/>
      <c r="BB1622" s="40"/>
      <c r="BC1622" s="40"/>
      <c r="BD1622" s="40"/>
      <c r="BE1622" s="40"/>
      <c r="BF1622" s="36"/>
      <c r="BG1622" s="36"/>
      <c r="BH1622" s="36"/>
      <c r="BJ1622" s="41"/>
      <c r="BK1622" s="41"/>
      <c r="BL1622" s="35"/>
      <c r="BM1622" s="35"/>
      <c r="BN1622" s="35"/>
      <c r="BO1622" s="35"/>
      <c r="BP1622" s="35"/>
      <c r="BQ1622" s="35"/>
      <c r="BR1622" s="35"/>
      <c r="BS1622" s="34"/>
      <c r="BT1622" s="35"/>
      <c r="BU1622" s="35"/>
      <c r="BV1622" s="35"/>
      <c r="BW1622" s="35"/>
      <c r="BX1622" s="37"/>
      <c r="BY1622" s="40"/>
      <c r="CA1622" s="38"/>
      <c r="CB1622" s="38"/>
      <c r="CC1622" s="36"/>
      <c r="CD1622" s="36"/>
      <c r="CE1622" s="35"/>
      <c r="CF1622" s="36"/>
      <c r="CG1622" s="42"/>
      <c r="CH1622" s="35"/>
      <c r="CI1622" s="42"/>
      <c r="CJ1622" s="42"/>
      <c r="CK1622" s="43"/>
      <c r="CM1622" s="39"/>
      <c r="CN1622" s="35"/>
      <c r="CO1622" s="42"/>
    </row>
    <row r="1623" spans="1:93" ht="11.25" customHeight="1">
      <c r="A1623" s="33"/>
      <c r="B1623" s="34"/>
      <c r="F1623" s="34"/>
      <c r="H1623" s="34"/>
      <c r="I1623" s="34"/>
      <c r="J1623" s="35"/>
      <c r="K1623" s="35"/>
      <c r="L1623" s="34"/>
      <c r="M1623" s="34"/>
      <c r="N1623" s="35"/>
      <c r="O1623" s="35"/>
      <c r="P1623" s="35"/>
      <c r="Q1623" s="34"/>
      <c r="R1623" s="34"/>
      <c r="U1623" s="36"/>
      <c r="V1623" s="38"/>
      <c r="W1623" s="36"/>
      <c r="X1623" s="35"/>
      <c r="Y1623" s="34"/>
      <c r="Z1623" s="35"/>
      <c r="AA1623" s="34"/>
      <c r="AB1623" s="34"/>
      <c r="AC1623" s="34"/>
      <c r="AD1623" s="34"/>
      <c r="AE1623" s="39"/>
      <c r="AF1623" s="39"/>
      <c r="AG1623" s="39"/>
      <c r="AH1623" s="35"/>
      <c r="AI1623" s="35"/>
      <c r="AJ1623" s="35"/>
      <c r="AK1623" s="35"/>
      <c r="AL1623" s="35"/>
      <c r="AM1623" s="35"/>
      <c r="AN1623" s="38"/>
      <c r="AO1623" s="38"/>
      <c r="AP1623" s="38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40"/>
      <c r="BA1623" s="40"/>
      <c r="BB1623" s="40"/>
      <c r="BC1623" s="40"/>
      <c r="BD1623" s="40"/>
      <c r="BE1623" s="40"/>
      <c r="BF1623" s="36"/>
      <c r="BG1623" s="36"/>
      <c r="BH1623" s="36"/>
      <c r="BJ1623" s="41"/>
      <c r="BK1623" s="41"/>
      <c r="BL1623" s="35"/>
      <c r="BM1623" s="35"/>
      <c r="BN1623" s="35"/>
      <c r="BO1623" s="35"/>
      <c r="BP1623" s="35"/>
      <c r="BQ1623" s="35"/>
      <c r="BR1623" s="35"/>
      <c r="BS1623" s="34"/>
      <c r="BT1623" s="35"/>
      <c r="BU1623" s="35"/>
      <c r="BV1623" s="35"/>
      <c r="BW1623" s="35"/>
      <c r="BX1623" s="37"/>
      <c r="BY1623" s="40"/>
      <c r="CA1623" s="38"/>
      <c r="CB1623" s="38"/>
      <c r="CC1623" s="36"/>
      <c r="CD1623" s="36"/>
      <c r="CE1623" s="35"/>
      <c r="CF1623" s="36"/>
      <c r="CG1623" s="42"/>
      <c r="CH1623" s="35"/>
      <c r="CI1623" s="42"/>
      <c r="CJ1623" s="42"/>
      <c r="CK1623" s="43"/>
      <c r="CM1623" s="39"/>
      <c r="CN1623" s="35"/>
      <c r="CO1623" s="42"/>
    </row>
    <row r="1624" spans="1:93" ht="11.25" customHeight="1">
      <c r="A1624" s="33"/>
      <c r="B1624" s="34"/>
      <c r="F1624" s="34"/>
      <c r="H1624" s="34"/>
      <c r="I1624" s="34"/>
      <c r="J1624" s="35"/>
      <c r="K1624" s="35"/>
      <c r="L1624" s="34"/>
      <c r="M1624" s="34"/>
      <c r="N1624" s="35"/>
      <c r="O1624" s="35"/>
      <c r="P1624" s="35"/>
      <c r="Q1624" s="34"/>
      <c r="R1624" s="34"/>
      <c r="U1624" s="36"/>
      <c r="V1624" s="38"/>
      <c r="W1624" s="36"/>
      <c r="X1624" s="35"/>
      <c r="Y1624" s="34"/>
      <c r="Z1624" s="35"/>
      <c r="AA1624" s="34"/>
      <c r="AB1624" s="34"/>
      <c r="AC1624" s="34"/>
      <c r="AD1624" s="34"/>
      <c r="AE1624" s="39"/>
      <c r="AF1624" s="39"/>
      <c r="AG1624" s="39"/>
      <c r="AH1624" s="35"/>
      <c r="AI1624" s="35"/>
      <c r="AJ1624" s="35"/>
      <c r="AK1624" s="35"/>
      <c r="AL1624" s="35"/>
      <c r="AM1624" s="35"/>
      <c r="AN1624" s="38"/>
      <c r="AO1624" s="38"/>
      <c r="AP1624" s="38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40"/>
      <c r="BA1624" s="40"/>
      <c r="BB1624" s="40"/>
      <c r="BC1624" s="40"/>
      <c r="BD1624" s="40"/>
      <c r="BE1624" s="40"/>
      <c r="BF1624" s="36"/>
      <c r="BG1624" s="36"/>
      <c r="BH1624" s="36"/>
      <c r="BJ1624" s="41"/>
      <c r="BK1624" s="41"/>
      <c r="BL1624" s="35"/>
      <c r="BM1624" s="35"/>
      <c r="BN1624" s="35"/>
      <c r="BO1624" s="35"/>
      <c r="BP1624" s="35"/>
      <c r="BQ1624" s="35"/>
      <c r="BR1624" s="35"/>
      <c r="BS1624" s="34"/>
      <c r="BT1624" s="35"/>
      <c r="BU1624" s="35"/>
      <c r="BV1624" s="35"/>
      <c r="BW1624" s="35"/>
      <c r="BX1624" s="37"/>
      <c r="BY1624" s="40"/>
      <c r="CA1624" s="38"/>
      <c r="CB1624" s="38"/>
      <c r="CC1624" s="36"/>
      <c r="CD1624" s="36"/>
      <c r="CE1624" s="35"/>
      <c r="CF1624" s="36"/>
      <c r="CG1624" s="42"/>
      <c r="CH1624" s="35"/>
      <c r="CI1624" s="42"/>
      <c r="CJ1624" s="42"/>
      <c r="CK1624" s="43"/>
      <c r="CM1624" s="39"/>
      <c r="CN1624" s="35"/>
      <c r="CO1624" s="42"/>
    </row>
    <row r="1625" spans="1:93" ht="11.25" customHeight="1">
      <c r="A1625" s="33"/>
      <c r="B1625" s="34"/>
      <c r="F1625" s="34"/>
      <c r="H1625" s="34"/>
      <c r="I1625" s="34"/>
      <c r="J1625" s="35"/>
      <c r="K1625" s="35"/>
      <c r="L1625" s="34"/>
      <c r="M1625" s="34"/>
      <c r="N1625" s="35"/>
      <c r="O1625" s="35"/>
      <c r="P1625" s="35"/>
      <c r="Q1625" s="34"/>
      <c r="R1625" s="34"/>
      <c r="U1625" s="36"/>
      <c r="V1625" s="38"/>
      <c r="W1625" s="36"/>
      <c r="X1625" s="35"/>
      <c r="Y1625" s="34"/>
      <c r="Z1625" s="35"/>
      <c r="AA1625" s="34"/>
      <c r="AB1625" s="34"/>
      <c r="AC1625" s="34"/>
      <c r="AD1625" s="34"/>
      <c r="AE1625" s="39"/>
      <c r="AF1625" s="39"/>
      <c r="AG1625" s="39"/>
      <c r="AH1625" s="35"/>
      <c r="AI1625" s="35"/>
      <c r="AJ1625" s="35"/>
      <c r="AK1625" s="35"/>
      <c r="AL1625" s="35"/>
      <c r="AM1625" s="35"/>
      <c r="AN1625" s="38"/>
      <c r="AO1625" s="38"/>
      <c r="AP1625" s="38"/>
      <c r="AQ1625" s="36"/>
      <c r="AR1625" s="36"/>
      <c r="AS1625" s="36"/>
      <c r="AT1625" s="36"/>
      <c r="AU1625" s="36"/>
      <c r="AV1625" s="36"/>
      <c r="AW1625" s="36"/>
      <c r="AX1625" s="36"/>
      <c r="AY1625" s="36"/>
      <c r="AZ1625" s="40"/>
      <c r="BA1625" s="40"/>
      <c r="BB1625" s="40"/>
      <c r="BC1625" s="40"/>
      <c r="BD1625" s="40"/>
      <c r="BE1625" s="40"/>
      <c r="BF1625" s="36"/>
      <c r="BG1625" s="36"/>
      <c r="BH1625" s="36"/>
      <c r="BJ1625" s="41"/>
      <c r="BK1625" s="41"/>
      <c r="BL1625" s="35"/>
      <c r="BM1625" s="35"/>
      <c r="BN1625" s="35"/>
      <c r="BO1625" s="35"/>
      <c r="BP1625" s="35"/>
      <c r="BQ1625" s="35"/>
      <c r="BR1625" s="35"/>
      <c r="BS1625" s="34"/>
      <c r="BT1625" s="35"/>
      <c r="BU1625" s="35"/>
      <c r="BV1625" s="35"/>
      <c r="BW1625" s="35"/>
      <c r="BX1625" s="37"/>
      <c r="BY1625" s="40"/>
      <c r="CA1625" s="38"/>
      <c r="CB1625" s="38"/>
      <c r="CC1625" s="36"/>
      <c r="CD1625" s="36"/>
      <c r="CE1625" s="35"/>
      <c r="CF1625" s="36"/>
      <c r="CG1625" s="42"/>
      <c r="CH1625" s="35"/>
      <c r="CI1625" s="42"/>
      <c r="CJ1625" s="42"/>
      <c r="CK1625" s="43"/>
      <c r="CM1625" s="39"/>
      <c r="CN1625" s="35"/>
      <c r="CO1625" s="42"/>
    </row>
    <row r="1626" spans="1:93" ht="11.25" customHeight="1">
      <c r="A1626" s="33"/>
      <c r="B1626" s="34"/>
      <c r="F1626" s="34"/>
      <c r="H1626" s="34"/>
      <c r="I1626" s="34"/>
      <c r="J1626" s="35"/>
      <c r="K1626" s="35"/>
      <c r="L1626" s="34"/>
      <c r="M1626" s="34"/>
      <c r="N1626" s="35"/>
      <c r="O1626" s="35"/>
      <c r="P1626" s="35"/>
      <c r="Q1626" s="34"/>
      <c r="R1626" s="34"/>
      <c r="U1626" s="36"/>
      <c r="V1626" s="38"/>
      <c r="W1626" s="36"/>
      <c r="X1626" s="35"/>
      <c r="Y1626" s="34"/>
      <c r="Z1626" s="35"/>
      <c r="AA1626" s="34"/>
      <c r="AB1626" s="34"/>
      <c r="AC1626" s="34"/>
      <c r="AD1626" s="34"/>
      <c r="AE1626" s="39"/>
      <c r="AF1626" s="39"/>
      <c r="AG1626" s="39"/>
      <c r="AH1626" s="35"/>
      <c r="AI1626" s="35"/>
      <c r="AJ1626" s="35"/>
      <c r="AK1626" s="35"/>
      <c r="AL1626" s="35"/>
      <c r="AM1626" s="35"/>
      <c r="AN1626" s="38"/>
      <c r="AO1626" s="38"/>
      <c r="AP1626" s="38"/>
      <c r="AQ1626" s="36"/>
      <c r="AR1626" s="36"/>
      <c r="AS1626" s="36"/>
      <c r="AT1626" s="36"/>
      <c r="AU1626" s="36"/>
      <c r="AV1626" s="36"/>
      <c r="AW1626" s="36"/>
      <c r="AX1626" s="36"/>
      <c r="AY1626" s="36"/>
      <c r="AZ1626" s="40"/>
      <c r="BA1626" s="40"/>
      <c r="BB1626" s="40"/>
      <c r="BC1626" s="40"/>
      <c r="BD1626" s="40"/>
      <c r="BE1626" s="40"/>
      <c r="BF1626" s="36"/>
      <c r="BG1626" s="36"/>
      <c r="BH1626" s="36"/>
      <c r="BJ1626" s="41"/>
      <c r="BK1626" s="41"/>
      <c r="BL1626" s="35"/>
      <c r="BM1626" s="35"/>
      <c r="BN1626" s="35"/>
      <c r="BO1626" s="35"/>
      <c r="BP1626" s="35"/>
      <c r="BQ1626" s="35"/>
      <c r="BR1626" s="35"/>
      <c r="BS1626" s="34"/>
      <c r="BT1626" s="35"/>
      <c r="BU1626" s="35"/>
      <c r="BV1626" s="35"/>
      <c r="BW1626" s="35"/>
      <c r="BX1626" s="37"/>
      <c r="BY1626" s="40"/>
      <c r="CA1626" s="38"/>
      <c r="CB1626" s="38"/>
      <c r="CC1626" s="36"/>
      <c r="CD1626" s="36"/>
      <c r="CE1626" s="35"/>
      <c r="CF1626" s="36"/>
      <c r="CG1626" s="42"/>
      <c r="CH1626" s="35"/>
      <c r="CI1626" s="42"/>
      <c r="CJ1626" s="42"/>
      <c r="CK1626" s="43"/>
      <c r="CM1626" s="39"/>
      <c r="CN1626" s="35"/>
      <c r="CO1626" s="42"/>
    </row>
    <row r="1627" spans="1:93" ht="11.25" customHeight="1">
      <c r="A1627" s="33"/>
      <c r="B1627" s="34"/>
      <c r="F1627" s="34"/>
      <c r="H1627" s="34"/>
      <c r="I1627" s="34"/>
      <c r="J1627" s="35"/>
      <c r="K1627" s="35"/>
      <c r="L1627" s="34"/>
      <c r="M1627" s="34"/>
      <c r="N1627" s="35"/>
      <c r="O1627" s="35"/>
      <c r="P1627" s="35"/>
      <c r="Q1627" s="34"/>
      <c r="R1627" s="34"/>
      <c r="U1627" s="36"/>
      <c r="V1627" s="38"/>
      <c r="W1627" s="36"/>
      <c r="X1627" s="35"/>
      <c r="Y1627" s="34"/>
      <c r="Z1627" s="35"/>
      <c r="AA1627" s="34"/>
      <c r="AB1627" s="34"/>
      <c r="AC1627" s="34"/>
      <c r="AD1627" s="34"/>
      <c r="AE1627" s="39"/>
      <c r="AF1627" s="39"/>
      <c r="AG1627" s="39"/>
      <c r="AH1627" s="35"/>
      <c r="AI1627" s="35"/>
      <c r="AJ1627" s="35"/>
      <c r="AK1627" s="35"/>
      <c r="AL1627" s="35"/>
      <c r="AM1627" s="35"/>
      <c r="AN1627" s="38"/>
      <c r="AO1627" s="38"/>
      <c r="AP1627" s="38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40"/>
      <c r="BA1627" s="40"/>
      <c r="BB1627" s="40"/>
      <c r="BC1627" s="40"/>
      <c r="BD1627" s="40"/>
      <c r="BE1627" s="40"/>
      <c r="BF1627" s="36"/>
      <c r="BG1627" s="36"/>
      <c r="BH1627" s="36"/>
      <c r="BJ1627" s="41"/>
      <c r="BK1627" s="41"/>
      <c r="BL1627" s="35"/>
      <c r="BM1627" s="35"/>
      <c r="BN1627" s="35"/>
      <c r="BO1627" s="35"/>
      <c r="BP1627" s="35"/>
      <c r="BQ1627" s="35"/>
      <c r="BR1627" s="35"/>
      <c r="BS1627" s="34"/>
      <c r="BT1627" s="35"/>
      <c r="BU1627" s="35"/>
      <c r="BV1627" s="35"/>
      <c r="BW1627" s="35"/>
      <c r="BX1627" s="37"/>
      <c r="BY1627" s="40"/>
      <c r="CA1627" s="38"/>
      <c r="CB1627" s="38"/>
      <c r="CC1627" s="36"/>
      <c r="CD1627" s="36"/>
      <c r="CE1627" s="35"/>
      <c r="CF1627" s="36"/>
      <c r="CG1627" s="42"/>
      <c r="CH1627" s="35"/>
      <c r="CI1627" s="42"/>
      <c r="CJ1627" s="42"/>
      <c r="CK1627" s="43"/>
      <c r="CM1627" s="39"/>
      <c r="CN1627" s="35"/>
      <c r="CO1627" s="42"/>
    </row>
    <row r="1628" spans="1:93" ht="11.25" customHeight="1">
      <c r="A1628" s="33"/>
      <c r="B1628" s="34"/>
      <c r="F1628" s="34"/>
      <c r="H1628" s="34"/>
      <c r="I1628" s="34"/>
      <c r="J1628" s="35"/>
      <c r="K1628" s="35"/>
      <c r="L1628" s="34"/>
      <c r="M1628" s="34"/>
      <c r="N1628" s="35"/>
      <c r="O1628" s="35"/>
      <c r="P1628" s="35"/>
      <c r="Q1628" s="34"/>
      <c r="R1628" s="34"/>
      <c r="U1628" s="36"/>
      <c r="V1628" s="38"/>
      <c r="W1628" s="36"/>
      <c r="X1628" s="35"/>
      <c r="Y1628" s="34"/>
      <c r="Z1628" s="35"/>
      <c r="AA1628" s="34"/>
      <c r="AB1628" s="34"/>
      <c r="AC1628" s="34"/>
      <c r="AD1628" s="34"/>
      <c r="AE1628" s="39"/>
      <c r="AF1628" s="39"/>
      <c r="AG1628" s="39"/>
      <c r="AH1628" s="35"/>
      <c r="AI1628" s="35"/>
      <c r="AJ1628" s="35"/>
      <c r="AK1628" s="35"/>
      <c r="AL1628" s="35"/>
      <c r="AM1628" s="35"/>
      <c r="AN1628" s="38"/>
      <c r="AO1628" s="38"/>
      <c r="AP1628" s="38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40"/>
      <c r="BA1628" s="40"/>
      <c r="BB1628" s="40"/>
      <c r="BC1628" s="40"/>
      <c r="BD1628" s="40"/>
      <c r="BE1628" s="40"/>
      <c r="BF1628" s="36"/>
      <c r="BG1628" s="36"/>
      <c r="BH1628" s="36"/>
      <c r="BJ1628" s="41"/>
      <c r="BK1628" s="41"/>
      <c r="BL1628" s="35"/>
      <c r="BM1628" s="35"/>
      <c r="BN1628" s="35"/>
      <c r="BO1628" s="35"/>
      <c r="BP1628" s="35"/>
      <c r="BQ1628" s="35"/>
      <c r="BR1628" s="35"/>
      <c r="BS1628" s="34"/>
      <c r="BT1628" s="35"/>
      <c r="BU1628" s="35"/>
      <c r="BV1628" s="35"/>
      <c r="BW1628" s="35"/>
      <c r="BX1628" s="37"/>
      <c r="BY1628" s="40"/>
      <c r="CA1628" s="38"/>
      <c r="CB1628" s="38"/>
      <c r="CC1628" s="36"/>
      <c r="CD1628" s="36"/>
      <c r="CE1628" s="35"/>
      <c r="CF1628" s="36"/>
      <c r="CG1628" s="42"/>
      <c r="CH1628" s="35"/>
      <c r="CI1628" s="42"/>
      <c r="CJ1628" s="42"/>
      <c r="CK1628" s="43"/>
      <c r="CM1628" s="39"/>
      <c r="CN1628" s="35"/>
      <c r="CO1628" s="42"/>
    </row>
    <row r="1629" spans="1:93" ht="11.25" customHeight="1">
      <c r="A1629" s="33"/>
      <c r="B1629" s="34"/>
      <c r="F1629" s="34"/>
      <c r="H1629" s="34"/>
      <c r="I1629" s="34"/>
      <c r="J1629" s="35"/>
      <c r="K1629" s="35"/>
      <c r="L1629" s="34"/>
      <c r="M1629" s="34"/>
      <c r="N1629" s="35"/>
      <c r="O1629" s="35"/>
      <c r="P1629" s="35"/>
      <c r="Q1629" s="34"/>
      <c r="R1629" s="34"/>
      <c r="U1629" s="36"/>
      <c r="V1629" s="38"/>
      <c r="W1629" s="36"/>
      <c r="X1629" s="35"/>
      <c r="Y1629" s="34"/>
      <c r="Z1629" s="35"/>
      <c r="AA1629" s="34"/>
      <c r="AB1629" s="34"/>
      <c r="AC1629" s="34"/>
      <c r="AD1629" s="34"/>
      <c r="AE1629" s="39"/>
      <c r="AF1629" s="39"/>
      <c r="AG1629" s="39"/>
      <c r="AH1629" s="35"/>
      <c r="AI1629" s="35"/>
      <c r="AJ1629" s="35"/>
      <c r="AK1629" s="35"/>
      <c r="AL1629" s="35"/>
      <c r="AM1629" s="35"/>
      <c r="AN1629" s="38"/>
      <c r="AO1629" s="38"/>
      <c r="AP1629" s="38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40"/>
      <c r="BA1629" s="40"/>
      <c r="BB1629" s="40"/>
      <c r="BC1629" s="40"/>
      <c r="BD1629" s="40"/>
      <c r="BE1629" s="40"/>
      <c r="BF1629" s="36"/>
      <c r="BG1629" s="36"/>
      <c r="BH1629" s="36"/>
      <c r="BJ1629" s="41"/>
      <c r="BK1629" s="41"/>
      <c r="BL1629" s="35"/>
      <c r="BM1629" s="35"/>
      <c r="BN1629" s="35"/>
      <c r="BO1629" s="35"/>
      <c r="BP1629" s="35"/>
      <c r="BQ1629" s="35"/>
      <c r="BR1629" s="35"/>
      <c r="BS1629" s="34"/>
      <c r="BT1629" s="35"/>
      <c r="BU1629" s="35"/>
      <c r="BV1629" s="35"/>
      <c r="BW1629" s="35"/>
      <c r="BX1629" s="37"/>
      <c r="BY1629" s="40"/>
      <c r="CA1629" s="38"/>
      <c r="CB1629" s="38"/>
      <c r="CC1629" s="36"/>
      <c r="CD1629" s="36"/>
      <c r="CE1629" s="35"/>
      <c r="CF1629" s="36"/>
      <c r="CG1629" s="42"/>
      <c r="CH1629" s="35"/>
      <c r="CI1629" s="42"/>
      <c r="CJ1629" s="42"/>
      <c r="CK1629" s="43"/>
      <c r="CM1629" s="39"/>
      <c r="CN1629" s="35"/>
      <c r="CO1629" s="42"/>
    </row>
    <row r="1630" spans="1:93" ht="11.25" customHeight="1">
      <c r="A1630" s="33"/>
      <c r="B1630" s="34"/>
      <c r="F1630" s="34"/>
      <c r="H1630" s="34"/>
      <c r="I1630" s="34"/>
      <c r="J1630" s="35"/>
      <c r="K1630" s="35"/>
      <c r="L1630" s="34"/>
      <c r="M1630" s="34"/>
      <c r="N1630" s="35"/>
      <c r="O1630" s="35"/>
      <c r="P1630" s="35"/>
      <c r="Q1630" s="34"/>
      <c r="R1630" s="34"/>
      <c r="U1630" s="36"/>
      <c r="V1630" s="38"/>
      <c r="W1630" s="36"/>
      <c r="X1630" s="35"/>
      <c r="Y1630" s="34"/>
      <c r="Z1630" s="35"/>
      <c r="AA1630" s="34"/>
      <c r="AB1630" s="34"/>
      <c r="AC1630" s="34"/>
      <c r="AD1630" s="34"/>
      <c r="AE1630" s="39"/>
      <c r="AF1630" s="39"/>
      <c r="AG1630" s="39"/>
      <c r="AH1630" s="35"/>
      <c r="AI1630" s="35"/>
      <c r="AJ1630" s="35"/>
      <c r="AK1630" s="35"/>
      <c r="AL1630" s="35"/>
      <c r="AM1630" s="35"/>
      <c r="AN1630" s="38"/>
      <c r="AO1630" s="38"/>
      <c r="AP1630" s="38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40"/>
      <c r="BA1630" s="40"/>
      <c r="BB1630" s="40"/>
      <c r="BC1630" s="40"/>
      <c r="BD1630" s="40"/>
      <c r="BE1630" s="40"/>
      <c r="BF1630" s="36"/>
      <c r="BG1630" s="36"/>
      <c r="BH1630" s="36"/>
      <c r="BJ1630" s="41"/>
      <c r="BK1630" s="41"/>
      <c r="BL1630" s="35"/>
      <c r="BM1630" s="35"/>
      <c r="BN1630" s="35"/>
      <c r="BO1630" s="35"/>
      <c r="BP1630" s="35"/>
      <c r="BQ1630" s="35"/>
      <c r="BR1630" s="35"/>
      <c r="BS1630" s="34"/>
      <c r="BT1630" s="35"/>
      <c r="BU1630" s="35"/>
      <c r="BV1630" s="35"/>
      <c r="BW1630" s="35"/>
      <c r="BX1630" s="37"/>
      <c r="BY1630" s="40"/>
      <c r="CA1630" s="38"/>
      <c r="CB1630" s="38"/>
      <c r="CC1630" s="36"/>
      <c r="CD1630" s="36"/>
      <c r="CE1630" s="35"/>
      <c r="CF1630" s="36"/>
      <c r="CG1630" s="42"/>
      <c r="CH1630" s="35"/>
      <c r="CI1630" s="42"/>
      <c r="CJ1630" s="42"/>
      <c r="CK1630" s="43"/>
      <c r="CM1630" s="39"/>
      <c r="CN1630" s="35"/>
      <c r="CO1630" s="42"/>
    </row>
    <row r="1631" spans="1:93" ht="11.25" customHeight="1">
      <c r="A1631" s="33"/>
      <c r="B1631" s="34"/>
      <c r="F1631" s="34"/>
      <c r="H1631" s="34"/>
      <c r="I1631" s="34"/>
      <c r="J1631" s="35"/>
      <c r="K1631" s="35"/>
      <c r="L1631" s="34"/>
      <c r="M1631" s="34"/>
      <c r="N1631" s="35"/>
      <c r="O1631" s="35"/>
      <c r="P1631" s="35"/>
      <c r="Q1631" s="34"/>
      <c r="R1631" s="34"/>
      <c r="U1631" s="36"/>
      <c r="V1631" s="38"/>
      <c r="W1631" s="36"/>
      <c r="X1631" s="35"/>
      <c r="Y1631" s="34"/>
      <c r="Z1631" s="35"/>
      <c r="AA1631" s="34"/>
      <c r="AB1631" s="34"/>
      <c r="AC1631" s="34"/>
      <c r="AD1631" s="34"/>
      <c r="AE1631" s="39"/>
      <c r="AF1631" s="39"/>
      <c r="AG1631" s="39"/>
      <c r="AH1631" s="35"/>
      <c r="AI1631" s="35"/>
      <c r="AJ1631" s="35"/>
      <c r="AK1631" s="35"/>
      <c r="AL1631" s="35"/>
      <c r="AM1631" s="35"/>
      <c r="AN1631" s="38"/>
      <c r="AO1631" s="38"/>
      <c r="AP1631" s="38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40"/>
      <c r="BA1631" s="40"/>
      <c r="BB1631" s="40"/>
      <c r="BC1631" s="40"/>
      <c r="BD1631" s="40"/>
      <c r="BE1631" s="40"/>
      <c r="BF1631" s="36"/>
      <c r="BG1631" s="36"/>
      <c r="BH1631" s="36"/>
      <c r="BJ1631" s="41"/>
      <c r="BK1631" s="41"/>
      <c r="BL1631" s="35"/>
      <c r="BM1631" s="35"/>
      <c r="BN1631" s="35"/>
      <c r="BO1631" s="35"/>
      <c r="BP1631" s="35"/>
      <c r="BQ1631" s="35"/>
      <c r="BR1631" s="35"/>
      <c r="BS1631" s="34"/>
      <c r="BT1631" s="35"/>
      <c r="BU1631" s="35"/>
      <c r="BV1631" s="35"/>
      <c r="BW1631" s="35"/>
      <c r="BX1631" s="37"/>
      <c r="BY1631" s="40"/>
      <c r="CA1631" s="38"/>
      <c r="CB1631" s="38"/>
      <c r="CC1631" s="36"/>
      <c r="CD1631" s="36"/>
      <c r="CE1631" s="35"/>
      <c r="CF1631" s="36"/>
      <c r="CG1631" s="42"/>
      <c r="CH1631" s="35"/>
      <c r="CI1631" s="42"/>
      <c r="CJ1631" s="42"/>
      <c r="CK1631" s="43"/>
      <c r="CM1631" s="39"/>
      <c r="CN1631" s="35"/>
      <c r="CO1631" s="42"/>
    </row>
    <row r="1632" spans="1:93" ht="11.25" customHeight="1">
      <c r="A1632" s="33"/>
      <c r="B1632" s="34"/>
      <c r="F1632" s="34"/>
      <c r="H1632" s="34"/>
      <c r="I1632" s="34"/>
      <c r="J1632" s="35"/>
      <c r="K1632" s="35"/>
      <c r="L1632" s="34"/>
      <c r="M1632" s="34"/>
      <c r="N1632" s="35"/>
      <c r="O1632" s="35"/>
      <c r="P1632" s="35"/>
      <c r="Q1632" s="34"/>
      <c r="R1632" s="34"/>
      <c r="U1632" s="36"/>
      <c r="V1632" s="38"/>
      <c r="W1632" s="36"/>
      <c r="X1632" s="35"/>
      <c r="Y1632" s="34"/>
      <c r="Z1632" s="35"/>
      <c r="AA1632" s="34"/>
      <c r="AB1632" s="34"/>
      <c r="AC1632" s="34"/>
      <c r="AD1632" s="34"/>
      <c r="AE1632" s="39"/>
      <c r="AF1632" s="39"/>
      <c r="AG1632" s="39"/>
      <c r="AH1632" s="35"/>
      <c r="AI1632" s="35"/>
      <c r="AJ1632" s="35"/>
      <c r="AK1632" s="35"/>
      <c r="AL1632" s="35"/>
      <c r="AM1632" s="35"/>
      <c r="AN1632" s="38"/>
      <c r="AO1632" s="38"/>
      <c r="AP1632" s="38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40"/>
      <c r="BA1632" s="40"/>
      <c r="BB1632" s="40"/>
      <c r="BC1632" s="40"/>
      <c r="BD1632" s="40"/>
      <c r="BE1632" s="40"/>
      <c r="BF1632" s="36"/>
      <c r="BG1632" s="36"/>
      <c r="BH1632" s="36"/>
      <c r="BJ1632" s="41"/>
      <c r="BK1632" s="41"/>
      <c r="BL1632" s="35"/>
      <c r="BM1632" s="35"/>
      <c r="BN1632" s="35"/>
      <c r="BO1632" s="35"/>
      <c r="BP1632" s="35"/>
      <c r="BQ1632" s="35"/>
      <c r="BR1632" s="35"/>
      <c r="BS1632" s="34"/>
      <c r="BT1632" s="35"/>
      <c r="BU1632" s="35"/>
      <c r="BV1632" s="35"/>
      <c r="BW1632" s="35"/>
      <c r="BX1632" s="37"/>
      <c r="BY1632" s="40"/>
      <c r="CA1632" s="38"/>
      <c r="CB1632" s="38"/>
      <c r="CC1632" s="36"/>
      <c r="CD1632" s="36"/>
      <c r="CE1632" s="35"/>
      <c r="CF1632" s="36"/>
      <c r="CG1632" s="42"/>
      <c r="CH1632" s="35"/>
      <c r="CI1632" s="42"/>
      <c r="CJ1632" s="42"/>
      <c r="CK1632" s="43"/>
      <c r="CM1632" s="39"/>
      <c r="CN1632" s="35"/>
      <c r="CO1632" s="42"/>
    </row>
    <row r="1633" spans="1:93" ht="11.25" customHeight="1">
      <c r="A1633" s="33"/>
      <c r="B1633" s="34"/>
      <c r="F1633" s="34"/>
      <c r="H1633" s="34"/>
      <c r="I1633" s="34"/>
      <c r="J1633" s="35"/>
      <c r="K1633" s="35"/>
      <c r="L1633" s="34"/>
      <c r="M1633" s="34"/>
      <c r="N1633" s="35"/>
      <c r="O1633" s="35"/>
      <c r="P1633" s="35"/>
      <c r="Q1633" s="34"/>
      <c r="R1633" s="34"/>
      <c r="U1633" s="36"/>
      <c r="V1633" s="38"/>
      <c r="W1633" s="36"/>
      <c r="X1633" s="35"/>
      <c r="Y1633" s="34"/>
      <c r="Z1633" s="35"/>
      <c r="AA1633" s="34"/>
      <c r="AB1633" s="34"/>
      <c r="AC1633" s="34"/>
      <c r="AD1633" s="34"/>
      <c r="AE1633" s="39"/>
      <c r="AF1633" s="39"/>
      <c r="AG1633" s="39"/>
      <c r="AH1633" s="35"/>
      <c r="AI1633" s="35"/>
      <c r="AJ1633" s="35"/>
      <c r="AK1633" s="35"/>
      <c r="AL1633" s="35"/>
      <c r="AM1633" s="35"/>
      <c r="AN1633" s="38"/>
      <c r="AO1633" s="38"/>
      <c r="AP1633" s="38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40"/>
      <c r="BA1633" s="40"/>
      <c r="BB1633" s="40"/>
      <c r="BC1633" s="40"/>
      <c r="BD1633" s="40"/>
      <c r="BE1633" s="40"/>
      <c r="BF1633" s="36"/>
      <c r="BG1633" s="36"/>
      <c r="BH1633" s="36"/>
      <c r="BJ1633" s="41"/>
      <c r="BK1633" s="41"/>
      <c r="BL1633" s="35"/>
      <c r="BM1633" s="35"/>
      <c r="BN1633" s="35"/>
      <c r="BO1633" s="35"/>
      <c r="BP1633" s="35"/>
      <c r="BQ1633" s="35"/>
      <c r="BR1633" s="35"/>
      <c r="BS1633" s="34"/>
      <c r="BT1633" s="35"/>
      <c r="BU1633" s="35"/>
      <c r="BV1633" s="35"/>
      <c r="BW1633" s="35"/>
      <c r="BX1633" s="37"/>
      <c r="BY1633" s="40"/>
      <c r="CA1633" s="38"/>
      <c r="CB1633" s="38"/>
      <c r="CC1633" s="36"/>
      <c r="CD1633" s="36"/>
      <c r="CE1633" s="35"/>
      <c r="CF1633" s="36"/>
      <c r="CG1633" s="42"/>
      <c r="CH1633" s="35"/>
      <c r="CI1633" s="42"/>
      <c r="CJ1633" s="42"/>
      <c r="CK1633" s="43"/>
      <c r="CM1633" s="39"/>
      <c r="CN1633" s="35"/>
      <c r="CO1633" s="42"/>
    </row>
    <row r="1634" spans="1:93" ht="11.25" customHeight="1">
      <c r="A1634" s="33"/>
      <c r="B1634" s="34"/>
      <c r="F1634" s="34"/>
      <c r="H1634" s="34"/>
      <c r="I1634" s="34"/>
      <c r="J1634" s="35"/>
      <c r="K1634" s="35"/>
      <c r="L1634" s="34"/>
      <c r="M1634" s="34"/>
      <c r="N1634" s="35"/>
      <c r="O1634" s="35"/>
      <c r="P1634" s="35"/>
      <c r="Q1634" s="34"/>
      <c r="R1634" s="34"/>
      <c r="U1634" s="36"/>
      <c r="V1634" s="38"/>
      <c r="W1634" s="36"/>
      <c r="X1634" s="35"/>
      <c r="Y1634" s="34"/>
      <c r="Z1634" s="35"/>
      <c r="AA1634" s="34"/>
      <c r="AB1634" s="34"/>
      <c r="AC1634" s="34"/>
      <c r="AD1634" s="34"/>
      <c r="AE1634" s="39"/>
      <c r="AF1634" s="39"/>
      <c r="AG1634" s="39"/>
      <c r="AH1634" s="35"/>
      <c r="AI1634" s="35"/>
      <c r="AJ1634" s="35"/>
      <c r="AK1634" s="35"/>
      <c r="AL1634" s="35"/>
      <c r="AM1634" s="35"/>
      <c r="AN1634" s="38"/>
      <c r="AO1634" s="38"/>
      <c r="AP1634" s="38"/>
      <c r="AQ1634" s="36"/>
      <c r="AR1634" s="36"/>
      <c r="AS1634" s="36"/>
      <c r="AT1634" s="36"/>
      <c r="AU1634" s="36"/>
      <c r="AV1634" s="36"/>
      <c r="AW1634" s="36"/>
      <c r="AX1634" s="36"/>
      <c r="AY1634" s="36"/>
      <c r="AZ1634" s="40"/>
      <c r="BA1634" s="40"/>
      <c r="BB1634" s="40"/>
      <c r="BC1634" s="40"/>
      <c r="BD1634" s="40"/>
      <c r="BE1634" s="40"/>
      <c r="BF1634" s="36"/>
      <c r="BG1634" s="36"/>
      <c r="BH1634" s="36"/>
      <c r="BJ1634" s="41"/>
      <c r="BK1634" s="41"/>
      <c r="BL1634" s="35"/>
      <c r="BM1634" s="35"/>
      <c r="BN1634" s="35"/>
      <c r="BO1634" s="35"/>
      <c r="BP1634" s="35"/>
      <c r="BQ1634" s="35"/>
      <c r="BR1634" s="35"/>
      <c r="BS1634" s="34"/>
      <c r="BT1634" s="35"/>
      <c r="BU1634" s="35"/>
      <c r="BV1634" s="35"/>
      <c r="BW1634" s="35"/>
      <c r="BX1634" s="37"/>
      <c r="BY1634" s="40"/>
      <c r="CA1634" s="38"/>
      <c r="CB1634" s="38"/>
      <c r="CC1634" s="36"/>
      <c r="CD1634" s="36"/>
      <c r="CE1634" s="35"/>
      <c r="CF1634" s="36"/>
      <c r="CG1634" s="42"/>
      <c r="CH1634" s="35"/>
      <c r="CI1634" s="42"/>
      <c r="CJ1634" s="42"/>
      <c r="CK1634" s="43"/>
      <c r="CM1634" s="39"/>
      <c r="CN1634" s="35"/>
      <c r="CO1634" s="42"/>
    </row>
    <row r="1635" spans="1:93" ht="11.25" customHeight="1">
      <c r="A1635" s="33"/>
      <c r="B1635" s="34"/>
      <c r="F1635" s="34"/>
      <c r="H1635" s="34"/>
      <c r="I1635" s="34"/>
      <c r="J1635" s="35"/>
      <c r="K1635" s="35"/>
      <c r="L1635" s="34"/>
      <c r="M1635" s="34"/>
      <c r="N1635" s="35"/>
      <c r="O1635" s="35"/>
      <c r="P1635" s="35"/>
      <c r="Q1635" s="34"/>
      <c r="R1635" s="34"/>
      <c r="U1635" s="36"/>
      <c r="V1635" s="38"/>
      <c r="W1635" s="36"/>
      <c r="X1635" s="35"/>
      <c r="Y1635" s="34"/>
      <c r="Z1635" s="35"/>
      <c r="AA1635" s="34"/>
      <c r="AB1635" s="34"/>
      <c r="AC1635" s="34"/>
      <c r="AD1635" s="34"/>
      <c r="AE1635" s="39"/>
      <c r="AF1635" s="39"/>
      <c r="AG1635" s="39"/>
      <c r="AH1635" s="35"/>
      <c r="AI1635" s="35"/>
      <c r="AJ1635" s="35"/>
      <c r="AK1635" s="35"/>
      <c r="AL1635" s="35"/>
      <c r="AM1635" s="35"/>
      <c r="AN1635" s="38"/>
      <c r="AO1635" s="38"/>
      <c r="AP1635" s="38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40"/>
      <c r="BA1635" s="40"/>
      <c r="BB1635" s="40"/>
      <c r="BC1635" s="40"/>
      <c r="BD1635" s="40"/>
      <c r="BE1635" s="40"/>
      <c r="BF1635" s="36"/>
      <c r="BG1635" s="36"/>
      <c r="BH1635" s="36"/>
      <c r="BJ1635" s="41"/>
      <c r="BK1635" s="41"/>
      <c r="BL1635" s="35"/>
      <c r="BM1635" s="35"/>
      <c r="BN1635" s="35"/>
      <c r="BO1635" s="35"/>
      <c r="BP1635" s="35"/>
      <c r="BQ1635" s="35"/>
      <c r="BR1635" s="35"/>
      <c r="BS1635" s="34"/>
      <c r="BT1635" s="35"/>
      <c r="BU1635" s="35"/>
      <c r="BV1635" s="35"/>
      <c r="BW1635" s="35"/>
      <c r="BX1635" s="37"/>
      <c r="BY1635" s="40"/>
      <c r="CA1635" s="38"/>
      <c r="CB1635" s="38"/>
      <c r="CC1635" s="36"/>
      <c r="CD1635" s="36"/>
      <c r="CE1635" s="35"/>
      <c r="CF1635" s="36"/>
      <c r="CG1635" s="42"/>
      <c r="CH1635" s="35"/>
      <c r="CI1635" s="42"/>
      <c r="CJ1635" s="42"/>
      <c r="CK1635" s="43"/>
      <c r="CM1635" s="39"/>
      <c r="CN1635" s="35"/>
      <c r="CO1635" s="42"/>
    </row>
    <row r="1636" spans="1:93" ht="11.25" customHeight="1">
      <c r="A1636" s="33"/>
      <c r="B1636" s="34"/>
      <c r="F1636" s="34"/>
      <c r="H1636" s="34"/>
      <c r="I1636" s="34"/>
      <c r="J1636" s="35"/>
      <c r="K1636" s="35"/>
      <c r="L1636" s="34"/>
      <c r="M1636" s="34"/>
      <c r="N1636" s="35"/>
      <c r="O1636" s="35"/>
      <c r="P1636" s="35"/>
      <c r="Q1636" s="34"/>
      <c r="R1636" s="34"/>
      <c r="U1636" s="36"/>
      <c r="V1636" s="38"/>
      <c r="W1636" s="36"/>
      <c r="X1636" s="35"/>
      <c r="Y1636" s="34"/>
      <c r="Z1636" s="35"/>
      <c r="AA1636" s="34"/>
      <c r="AB1636" s="34"/>
      <c r="AC1636" s="34"/>
      <c r="AD1636" s="34"/>
      <c r="AE1636" s="39"/>
      <c r="AF1636" s="39"/>
      <c r="AG1636" s="39"/>
      <c r="AH1636" s="35"/>
      <c r="AI1636" s="35"/>
      <c r="AJ1636" s="35"/>
      <c r="AK1636" s="35"/>
      <c r="AL1636" s="35"/>
      <c r="AM1636" s="35"/>
      <c r="AN1636" s="38"/>
      <c r="AO1636" s="38"/>
      <c r="AP1636" s="38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40"/>
      <c r="BA1636" s="40"/>
      <c r="BB1636" s="40"/>
      <c r="BC1636" s="40"/>
      <c r="BD1636" s="40"/>
      <c r="BE1636" s="40"/>
      <c r="BF1636" s="36"/>
      <c r="BG1636" s="36"/>
      <c r="BH1636" s="36"/>
      <c r="BJ1636" s="41"/>
      <c r="BK1636" s="41"/>
      <c r="BL1636" s="35"/>
      <c r="BM1636" s="35"/>
      <c r="BN1636" s="35"/>
      <c r="BO1636" s="35"/>
      <c r="BP1636" s="35"/>
      <c r="BQ1636" s="35"/>
      <c r="BR1636" s="35"/>
      <c r="BS1636" s="34"/>
      <c r="BT1636" s="35"/>
      <c r="BU1636" s="35"/>
      <c r="BV1636" s="35"/>
      <c r="BW1636" s="35"/>
      <c r="BX1636" s="37"/>
      <c r="BY1636" s="40"/>
      <c r="CA1636" s="38"/>
      <c r="CB1636" s="38"/>
      <c r="CC1636" s="36"/>
      <c r="CD1636" s="36"/>
      <c r="CE1636" s="35"/>
      <c r="CF1636" s="36"/>
      <c r="CG1636" s="42"/>
      <c r="CH1636" s="35"/>
      <c r="CI1636" s="42"/>
      <c r="CJ1636" s="42"/>
      <c r="CK1636" s="43"/>
      <c r="CM1636" s="39"/>
      <c r="CN1636" s="35"/>
      <c r="CO1636" s="42"/>
    </row>
    <row r="1637" spans="1:93" ht="11.25" customHeight="1">
      <c r="A1637" s="33"/>
      <c r="B1637" s="34"/>
      <c r="F1637" s="34"/>
      <c r="H1637" s="34"/>
      <c r="I1637" s="34"/>
      <c r="J1637" s="35"/>
      <c r="K1637" s="35"/>
      <c r="L1637" s="34"/>
      <c r="M1637" s="34"/>
      <c r="N1637" s="35"/>
      <c r="O1637" s="35"/>
      <c r="P1637" s="35"/>
      <c r="Q1637" s="34"/>
      <c r="R1637" s="34"/>
      <c r="U1637" s="36"/>
      <c r="V1637" s="38"/>
      <c r="W1637" s="36"/>
      <c r="X1637" s="35"/>
      <c r="Y1637" s="34"/>
      <c r="Z1637" s="35"/>
      <c r="AA1637" s="34"/>
      <c r="AB1637" s="34"/>
      <c r="AC1637" s="34"/>
      <c r="AD1637" s="34"/>
      <c r="AE1637" s="39"/>
      <c r="AF1637" s="39"/>
      <c r="AG1637" s="39"/>
      <c r="AH1637" s="35"/>
      <c r="AI1637" s="35"/>
      <c r="AJ1637" s="35"/>
      <c r="AK1637" s="35"/>
      <c r="AL1637" s="35"/>
      <c r="AM1637" s="35"/>
      <c r="AN1637" s="38"/>
      <c r="AO1637" s="38"/>
      <c r="AP1637" s="38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40"/>
      <c r="BA1637" s="40"/>
      <c r="BB1637" s="40"/>
      <c r="BC1637" s="40"/>
      <c r="BD1637" s="40"/>
      <c r="BE1637" s="40"/>
      <c r="BF1637" s="36"/>
      <c r="BG1637" s="36"/>
      <c r="BH1637" s="36"/>
      <c r="BJ1637" s="41"/>
      <c r="BK1637" s="41"/>
      <c r="BL1637" s="35"/>
      <c r="BM1637" s="35"/>
      <c r="BN1637" s="35"/>
      <c r="BO1637" s="35"/>
      <c r="BP1637" s="35"/>
      <c r="BQ1637" s="35"/>
      <c r="BR1637" s="35"/>
      <c r="BS1637" s="34"/>
      <c r="BT1637" s="35"/>
      <c r="BU1637" s="35"/>
      <c r="BV1637" s="35"/>
      <c r="BW1637" s="35"/>
      <c r="BX1637" s="37"/>
      <c r="BY1637" s="40"/>
      <c r="CA1637" s="38"/>
      <c r="CB1637" s="38"/>
      <c r="CC1637" s="36"/>
      <c r="CD1637" s="36"/>
      <c r="CE1637" s="35"/>
      <c r="CF1637" s="36"/>
      <c r="CG1637" s="42"/>
      <c r="CH1637" s="35"/>
      <c r="CI1637" s="42"/>
      <c r="CJ1637" s="42"/>
      <c r="CK1637" s="43"/>
      <c r="CM1637" s="39"/>
      <c r="CN1637" s="35"/>
      <c r="CO1637" s="42"/>
    </row>
    <row r="1638" spans="1:93" ht="11.25" customHeight="1">
      <c r="A1638" s="33"/>
      <c r="B1638" s="34"/>
      <c r="F1638" s="34"/>
      <c r="H1638" s="34"/>
      <c r="I1638" s="34"/>
      <c r="J1638" s="35"/>
      <c r="K1638" s="35"/>
      <c r="L1638" s="34"/>
      <c r="M1638" s="34"/>
      <c r="N1638" s="35"/>
      <c r="O1638" s="35"/>
      <c r="P1638" s="35"/>
      <c r="Q1638" s="34"/>
      <c r="R1638" s="34"/>
      <c r="U1638" s="36"/>
      <c r="V1638" s="38"/>
      <c r="W1638" s="36"/>
      <c r="X1638" s="35"/>
      <c r="Y1638" s="34"/>
      <c r="Z1638" s="35"/>
      <c r="AA1638" s="34"/>
      <c r="AB1638" s="34"/>
      <c r="AC1638" s="34"/>
      <c r="AD1638" s="34"/>
      <c r="AE1638" s="39"/>
      <c r="AF1638" s="39"/>
      <c r="AG1638" s="39"/>
      <c r="AH1638" s="35"/>
      <c r="AI1638" s="35"/>
      <c r="AJ1638" s="35"/>
      <c r="AK1638" s="35"/>
      <c r="AL1638" s="35"/>
      <c r="AM1638" s="35"/>
      <c r="AN1638" s="38"/>
      <c r="AO1638" s="38"/>
      <c r="AP1638" s="38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40"/>
      <c r="BA1638" s="40"/>
      <c r="BB1638" s="40"/>
      <c r="BC1638" s="40"/>
      <c r="BD1638" s="40"/>
      <c r="BE1638" s="40"/>
      <c r="BF1638" s="36"/>
      <c r="BG1638" s="36"/>
      <c r="BH1638" s="36"/>
      <c r="BJ1638" s="41"/>
      <c r="BK1638" s="41"/>
      <c r="BL1638" s="35"/>
      <c r="BM1638" s="35"/>
      <c r="BN1638" s="35"/>
      <c r="BO1638" s="35"/>
      <c r="BP1638" s="35"/>
      <c r="BQ1638" s="35"/>
      <c r="BR1638" s="35"/>
      <c r="BS1638" s="34"/>
      <c r="BT1638" s="35"/>
      <c r="BU1638" s="35"/>
      <c r="BV1638" s="35"/>
      <c r="BW1638" s="35"/>
      <c r="BX1638" s="37"/>
      <c r="BY1638" s="40"/>
      <c r="CA1638" s="38"/>
      <c r="CB1638" s="38"/>
      <c r="CC1638" s="36"/>
      <c r="CD1638" s="36"/>
      <c r="CE1638" s="35"/>
      <c r="CF1638" s="36"/>
      <c r="CG1638" s="42"/>
      <c r="CH1638" s="35"/>
      <c r="CI1638" s="42"/>
      <c r="CJ1638" s="42"/>
      <c r="CK1638" s="43"/>
      <c r="CM1638" s="39"/>
      <c r="CN1638" s="35"/>
      <c r="CO1638" s="42"/>
    </row>
    <row r="1639" spans="1:93" ht="11.25" customHeight="1">
      <c r="A1639" s="33"/>
      <c r="B1639" s="34"/>
      <c r="F1639" s="34"/>
      <c r="H1639" s="34"/>
      <c r="I1639" s="34"/>
      <c r="J1639" s="35"/>
      <c r="K1639" s="35"/>
      <c r="L1639" s="34"/>
      <c r="M1639" s="34"/>
      <c r="N1639" s="35"/>
      <c r="O1639" s="35"/>
      <c r="P1639" s="35"/>
      <c r="Q1639" s="34"/>
      <c r="R1639" s="34"/>
      <c r="U1639" s="36"/>
      <c r="V1639" s="38"/>
      <c r="W1639" s="36"/>
      <c r="X1639" s="35"/>
      <c r="Y1639" s="34"/>
      <c r="Z1639" s="35"/>
      <c r="AA1639" s="34"/>
      <c r="AB1639" s="34"/>
      <c r="AC1639" s="34"/>
      <c r="AD1639" s="34"/>
      <c r="AE1639" s="39"/>
      <c r="AF1639" s="39"/>
      <c r="AG1639" s="39"/>
      <c r="AH1639" s="35"/>
      <c r="AI1639" s="35"/>
      <c r="AJ1639" s="35"/>
      <c r="AK1639" s="35"/>
      <c r="AL1639" s="35"/>
      <c r="AM1639" s="35"/>
      <c r="AN1639" s="38"/>
      <c r="AO1639" s="38"/>
      <c r="AP1639" s="38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40"/>
      <c r="BA1639" s="40"/>
      <c r="BB1639" s="40"/>
      <c r="BC1639" s="40"/>
      <c r="BD1639" s="40"/>
      <c r="BE1639" s="40"/>
      <c r="BF1639" s="36"/>
      <c r="BG1639" s="36"/>
      <c r="BH1639" s="36"/>
      <c r="BJ1639" s="41"/>
      <c r="BK1639" s="41"/>
      <c r="BL1639" s="35"/>
      <c r="BM1639" s="35"/>
      <c r="BN1639" s="35"/>
      <c r="BO1639" s="35"/>
      <c r="BP1639" s="35"/>
      <c r="BQ1639" s="35"/>
      <c r="BR1639" s="35"/>
      <c r="BS1639" s="34"/>
      <c r="BT1639" s="35"/>
      <c r="BU1639" s="35"/>
      <c r="BV1639" s="35"/>
      <c r="BW1639" s="35"/>
      <c r="BX1639" s="37"/>
      <c r="BY1639" s="40"/>
      <c r="CA1639" s="38"/>
      <c r="CB1639" s="38"/>
      <c r="CC1639" s="36"/>
      <c r="CD1639" s="36"/>
      <c r="CE1639" s="35"/>
      <c r="CF1639" s="36"/>
      <c r="CG1639" s="42"/>
      <c r="CH1639" s="35"/>
      <c r="CI1639" s="42"/>
      <c r="CJ1639" s="42"/>
      <c r="CK1639" s="43"/>
      <c r="CM1639" s="39"/>
      <c r="CN1639" s="35"/>
      <c r="CO1639" s="42"/>
    </row>
    <row r="1640" spans="1:93" ht="11.25" customHeight="1">
      <c r="A1640" s="33"/>
      <c r="B1640" s="34"/>
      <c r="F1640" s="34"/>
      <c r="H1640" s="34"/>
      <c r="I1640" s="34"/>
      <c r="J1640" s="35"/>
      <c r="K1640" s="35"/>
      <c r="L1640" s="34"/>
      <c r="M1640" s="34"/>
      <c r="N1640" s="35"/>
      <c r="O1640" s="35"/>
      <c r="P1640" s="35"/>
      <c r="Q1640" s="34"/>
      <c r="R1640" s="34"/>
      <c r="U1640" s="36"/>
      <c r="V1640" s="38"/>
      <c r="W1640" s="36"/>
      <c r="X1640" s="35"/>
      <c r="Y1640" s="34"/>
      <c r="Z1640" s="35"/>
      <c r="AA1640" s="34"/>
      <c r="AB1640" s="34"/>
      <c r="AC1640" s="34"/>
      <c r="AD1640" s="34"/>
      <c r="AE1640" s="39"/>
      <c r="AF1640" s="39"/>
      <c r="AG1640" s="39"/>
      <c r="AH1640" s="35"/>
      <c r="AI1640" s="35"/>
      <c r="AJ1640" s="35"/>
      <c r="AK1640" s="35"/>
      <c r="AL1640" s="35"/>
      <c r="AM1640" s="35"/>
      <c r="AN1640" s="38"/>
      <c r="AO1640" s="38"/>
      <c r="AP1640" s="38"/>
      <c r="AQ1640" s="36"/>
      <c r="AR1640" s="36"/>
      <c r="AS1640" s="36"/>
      <c r="AT1640" s="36"/>
      <c r="AU1640" s="36"/>
      <c r="AV1640" s="36"/>
      <c r="AW1640" s="36"/>
      <c r="AX1640" s="36"/>
      <c r="AY1640" s="36"/>
      <c r="AZ1640" s="40"/>
      <c r="BA1640" s="40"/>
      <c r="BB1640" s="40"/>
      <c r="BC1640" s="40"/>
      <c r="BD1640" s="40"/>
      <c r="BE1640" s="40"/>
      <c r="BF1640" s="36"/>
      <c r="BG1640" s="36"/>
      <c r="BH1640" s="36"/>
      <c r="BJ1640" s="41"/>
      <c r="BK1640" s="41"/>
      <c r="BL1640" s="35"/>
      <c r="BM1640" s="35"/>
      <c r="BN1640" s="35"/>
      <c r="BO1640" s="35"/>
      <c r="BP1640" s="35"/>
      <c r="BQ1640" s="35"/>
      <c r="BR1640" s="35"/>
      <c r="BS1640" s="34"/>
      <c r="BT1640" s="35"/>
      <c r="BU1640" s="35"/>
      <c r="BV1640" s="35"/>
      <c r="BW1640" s="35"/>
      <c r="BX1640" s="37"/>
      <c r="BY1640" s="40"/>
      <c r="CA1640" s="38"/>
      <c r="CB1640" s="38"/>
      <c r="CC1640" s="36"/>
      <c r="CD1640" s="36"/>
      <c r="CE1640" s="35"/>
      <c r="CF1640" s="36"/>
      <c r="CG1640" s="42"/>
      <c r="CH1640" s="35"/>
      <c r="CI1640" s="42"/>
      <c r="CJ1640" s="42"/>
      <c r="CK1640" s="43"/>
      <c r="CM1640" s="39"/>
      <c r="CN1640" s="35"/>
      <c r="CO1640" s="42"/>
    </row>
    <row r="1641" spans="1:93" ht="11.25" customHeight="1">
      <c r="A1641" s="33"/>
      <c r="B1641" s="34"/>
      <c r="F1641" s="34"/>
      <c r="H1641" s="34"/>
      <c r="I1641" s="34"/>
      <c r="J1641" s="35"/>
      <c r="K1641" s="35"/>
      <c r="L1641" s="34"/>
      <c r="M1641" s="34"/>
      <c r="N1641" s="35"/>
      <c r="O1641" s="35"/>
      <c r="P1641" s="35"/>
      <c r="Q1641" s="34"/>
      <c r="R1641" s="34"/>
      <c r="U1641" s="36"/>
      <c r="V1641" s="38"/>
      <c r="W1641" s="36"/>
      <c r="X1641" s="35"/>
      <c r="Y1641" s="34"/>
      <c r="Z1641" s="35"/>
      <c r="AA1641" s="34"/>
      <c r="AB1641" s="34"/>
      <c r="AC1641" s="34"/>
      <c r="AD1641" s="34"/>
      <c r="AE1641" s="39"/>
      <c r="AF1641" s="39"/>
      <c r="AG1641" s="39"/>
      <c r="AH1641" s="35"/>
      <c r="AI1641" s="35"/>
      <c r="AJ1641" s="35"/>
      <c r="AK1641" s="35"/>
      <c r="AL1641" s="35"/>
      <c r="AM1641" s="35"/>
      <c r="AN1641" s="38"/>
      <c r="AO1641" s="38"/>
      <c r="AP1641" s="38"/>
      <c r="AQ1641" s="36"/>
      <c r="AR1641" s="36"/>
      <c r="AS1641" s="36"/>
      <c r="AT1641" s="36"/>
      <c r="AU1641" s="36"/>
      <c r="AV1641" s="36"/>
      <c r="AW1641" s="36"/>
      <c r="AX1641" s="36"/>
      <c r="AY1641" s="36"/>
      <c r="AZ1641" s="40"/>
      <c r="BA1641" s="40"/>
      <c r="BB1641" s="40"/>
      <c r="BC1641" s="40"/>
      <c r="BD1641" s="40"/>
      <c r="BE1641" s="40"/>
      <c r="BF1641" s="36"/>
      <c r="BG1641" s="36"/>
      <c r="BH1641" s="36"/>
      <c r="BJ1641" s="41"/>
      <c r="BK1641" s="41"/>
      <c r="BL1641" s="35"/>
      <c r="BM1641" s="35"/>
      <c r="BN1641" s="35"/>
      <c r="BO1641" s="35"/>
      <c r="BP1641" s="35"/>
      <c r="BQ1641" s="35"/>
      <c r="BR1641" s="35"/>
      <c r="BS1641" s="34"/>
      <c r="BT1641" s="35"/>
      <c r="BU1641" s="35"/>
      <c r="BV1641" s="35"/>
      <c r="BW1641" s="35"/>
      <c r="BX1641" s="37"/>
      <c r="BY1641" s="40"/>
      <c r="CA1641" s="38"/>
      <c r="CB1641" s="38"/>
      <c r="CC1641" s="36"/>
      <c r="CD1641" s="36"/>
      <c r="CE1641" s="35"/>
      <c r="CF1641" s="36"/>
      <c r="CG1641" s="42"/>
      <c r="CH1641" s="35"/>
      <c r="CI1641" s="42"/>
      <c r="CJ1641" s="42"/>
      <c r="CK1641" s="43"/>
      <c r="CM1641" s="39"/>
      <c r="CN1641" s="35"/>
      <c r="CO1641" s="42"/>
    </row>
    <row r="1642" spans="1:93" ht="11.25" customHeight="1">
      <c r="A1642" s="33"/>
      <c r="B1642" s="34"/>
      <c r="F1642" s="34"/>
      <c r="H1642" s="34"/>
      <c r="I1642" s="34"/>
      <c r="J1642" s="35"/>
      <c r="K1642" s="35"/>
      <c r="L1642" s="34"/>
      <c r="M1642" s="34"/>
      <c r="N1642" s="35"/>
      <c r="O1642" s="35"/>
      <c r="P1642" s="35"/>
      <c r="Q1642" s="34"/>
      <c r="R1642" s="34"/>
      <c r="U1642" s="36"/>
      <c r="V1642" s="38"/>
      <c r="W1642" s="36"/>
      <c r="X1642" s="35"/>
      <c r="Y1642" s="34"/>
      <c r="Z1642" s="35"/>
      <c r="AA1642" s="34"/>
      <c r="AB1642" s="34"/>
      <c r="AC1642" s="34"/>
      <c r="AD1642" s="34"/>
      <c r="AE1642" s="39"/>
      <c r="AF1642" s="39"/>
      <c r="AG1642" s="39"/>
      <c r="AH1642" s="35"/>
      <c r="AI1642" s="35"/>
      <c r="AJ1642" s="35"/>
      <c r="AK1642" s="35"/>
      <c r="AL1642" s="35"/>
      <c r="AM1642" s="35"/>
      <c r="AN1642" s="38"/>
      <c r="AO1642" s="38"/>
      <c r="AP1642" s="38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40"/>
      <c r="BA1642" s="40"/>
      <c r="BB1642" s="40"/>
      <c r="BC1642" s="40"/>
      <c r="BD1642" s="40"/>
      <c r="BE1642" s="40"/>
      <c r="BF1642" s="36"/>
      <c r="BG1642" s="36"/>
      <c r="BH1642" s="36"/>
      <c r="BJ1642" s="41"/>
      <c r="BK1642" s="41"/>
      <c r="BL1642" s="35"/>
      <c r="BM1642" s="35"/>
      <c r="BN1642" s="35"/>
      <c r="BO1642" s="35"/>
      <c r="BP1642" s="35"/>
      <c r="BQ1642" s="35"/>
      <c r="BR1642" s="35"/>
      <c r="BS1642" s="34"/>
      <c r="BT1642" s="35"/>
      <c r="BU1642" s="35"/>
      <c r="BV1642" s="35"/>
      <c r="BW1642" s="35"/>
      <c r="BX1642" s="37"/>
      <c r="BY1642" s="40"/>
      <c r="CA1642" s="38"/>
      <c r="CB1642" s="38"/>
      <c r="CC1642" s="36"/>
      <c r="CD1642" s="36"/>
      <c r="CE1642" s="35"/>
      <c r="CF1642" s="36"/>
      <c r="CG1642" s="42"/>
      <c r="CH1642" s="35"/>
      <c r="CI1642" s="42"/>
      <c r="CJ1642" s="42"/>
      <c r="CK1642" s="43"/>
      <c r="CM1642" s="39"/>
      <c r="CN1642" s="35"/>
      <c r="CO1642" s="42"/>
    </row>
    <row r="1643" spans="1:93" ht="11.25" customHeight="1">
      <c r="A1643" s="33"/>
      <c r="B1643" s="34"/>
      <c r="F1643" s="34"/>
      <c r="H1643" s="34"/>
      <c r="I1643" s="34"/>
      <c r="J1643" s="35"/>
      <c r="K1643" s="35"/>
      <c r="L1643" s="34"/>
      <c r="M1643" s="34"/>
      <c r="N1643" s="35"/>
      <c r="O1643" s="35"/>
      <c r="P1643" s="35"/>
      <c r="Q1643" s="34"/>
      <c r="R1643" s="34"/>
      <c r="U1643" s="36"/>
      <c r="V1643" s="38"/>
      <c r="W1643" s="36"/>
      <c r="X1643" s="35"/>
      <c r="Y1643" s="34"/>
      <c r="Z1643" s="35"/>
      <c r="AA1643" s="34"/>
      <c r="AB1643" s="34"/>
      <c r="AC1643" s="34"/>
      <c r="AD1643" s="34"/>
      <c r="AE1643" s="39"/>
      <c r="AF1643" s="39"/>
      <c r="AG1643" s="39"/>
      <c r="AH1643" s="35"/>
      <c r="AI1643" s="35"/>
      <c r="AJ1643" s="35"/>
      <c r="AK1643" s="35"/>
      <c r="AL1643" s="35"/>
      <c r="AM1643" s="35"/>
      <c r="AN1643" s="38"/>
      <c r="AO1643" s="38"/>
      <c r="AP1643" s="38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40"/>
      <c r="BA1643" s="40"/>
      <c r="BB1643" s="40"/>
      <c r="BC1643" s="40"/>
      <c r="BD1643" s="40"/>
      <c r="BE1643" s="40"/>
      <c r="BF1643" s="36"/>
      <c r="BG1643" s="36"/>
      <c r="BH1643" s="36"/>
      <c r="BJ1643" s="41"/>
      <c r="BK1643" s="41"/>
      <c r="BL1643" s="35"/>
      <c r="BM1643" s="35"/>
      <c r="BN1643" s="35"/>
      <c r="BO1643" s="35"/>
      <c r="BP1643" s="35"/>
      <c r="BQ1643" s="35"/>
      <c r="BR1643" s="35"/>
      <c r="BS1643" s="34"/>
      <c r="BT1643" s="35"/>
      <c r="BU1643" s="35"/>
      <c r="BV1643" s="35"/>
      <c r="BW1643" s="35"/>
      <c r="BX1643" s="37"/>
      <c r="BY1643" s="40"/>
      <c r="CA1643" s="38"/>
      <c r="CB1643" s="38"/>
      <c r="CC1643" s="36"/>
      <c r="CD1643" s="36"/>
      <c r="CE1643" s="35"/>
      <c r="CF1643" s="36"/>
      <c r="CG1643" s="42"/>
      <c r="CH1643" s="35"/>
      <c r="CI1643" s="42"/>
      <c r="CJ1643" s="42"/>
      <c r="CK1643" s="43"/>
      <c r="CM1643" s="39"/>
      <c r="CN1643" s="35"/>
      <c r="CO1643" s="42"/>
    </row>
    <row r="1644" spans="1:93" ht="11.25" customHeight="1">
      <c r="A1644" s="33"/>
      <c r="B1644" s="34"/>
      <c r="F1644" s="34"/>
      <c r="H1644" s="34"/>
      <c r="I1644" s="34"/>
      <c r="J1644" s="35"/>
      <c r="K1644" s="35"/>
      <c r="L1644" s="34"/>
      <c r="M1644" s="34"/>
      <c r="N1644" s="35"/>
      <c r="O1644" s="35"/>
      <c r="P1644" s="35"/>
      <c r="Q1644" s="34"/>
      <c r="R1644" s="34"/>
      <c r="U1644" s="36"/>
      <c r="V1644" s="38"/>
      <c r="W1644" s="36"/>
      <c r="X1644" s="35"/>
      <c r="Y1644" s="34"/>
      <c r="Z1644" s="35"/>
      <c r="AA1644" s="34"/>
      <c r="AB1644" s="34"/>
      <c r="AC1644" s="34"/>
      <c r="AD1644" s="34"/>
      <c r="AE1644" s="39"/>
      <c r="AF1644" s="39"/>
      <c r="AG1644" s="39"/>
      <c r="AH1644" s="35"/>
      <c r="AI1644" s="35"/>
      <c r="AJ1644" s="35"/>
      <c r="AK1644" s="35"/>
      <c r="AL1644" s="35"/>
      <c r="AM1644" s="35"/>
      <c r="AN1644" s="38"/>
      <c r="AO1644" s="38"/>
      <c r="AP1644" s="38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40"/>
      <c r="BA1644" s="40"/>
      <c r="BB1644" s="40"/>
      <c r="BC1644" s="40"/>
      <c r="BD1644" s="40"/>
      <c r="BE1644" s="40"/>
      <c r="BF1644" s="36"/>
      <c r="BG1644" s="36"/>
      <c r="BH1644" s="36"/>
      <c r="BJ1644" s="41"/>
      <c r="BK1644" s="41"/>
      <c r="BL1644" s="35"/>
      <c r="BM1644" s="35"/>
      <c r="BN1644" s="35"/>
      <c r="BO1644" s="35"/>
      <c r="BP1644" s="35"/>
      <c r="BQ1644" s="35"/>
      <c r="BR1644" s="35"/>
      <c r="BS1644" s="34"/>
      <c r="BT1644" s="35"/>
      <c r="BU1644" s="35"/>
      <c r="BV1644" s="35"/>
      <c r="BW1644" s="35"/>
      <c r="BX1644" s="37"/>
      <c r="BY1644" s="40"/>
      <c r="CA1644" s="38"/>
      <c r="CB1644" s="38"/>
      <c r="CC1644" s="36"/>
      <c r="CD1644" s="36"/>
      <c r="CE1644" s="35"/>
      <c r="CF1644" s="36"/>
      <c r="CG1644" s="42"/>
      <c r="CH1644" s="35"/>
      <c r="CI1644" s="42"/>
      <c r="CJ1644" s="42"/>
      <c r="CK1644" s="43"/>
      <c r="CM1644" s="39"/>
      <c r="CN1644" s="35"/>
      <c r="CO1644" s="42"/>
    </row>
    <row r="1645" spans="1:93" ht="11.25" customHeight="1">
      <c r="A1645" s="33"/>
      <c r="B1645" s="34"/>
      <c r="F1645" s="34"/>
      <c r="H1645" s="34"/>
      <c r="I1645" s="34"/>
      <c r="J1645" s="35"/>
      <c r="K1645" s="35"/>
      <c r="L1645" s="34"/>
      <c r="M1645" s="34"/>
      <c r="N1645" s="35"/>
      <c r="O1645" s="35"/>
      <c r="P1645" s="35"/>
      <c r="Q1645" s="34"/>
      <c r="R1645" s="34"/>
      <c r="U1645" s="36"/>
      <c r="V1645" s="38"/>
      <c r="W1645" s="36"/>
      <c r="X1645" s="35"/>
      <c r="Y1645" s="34"/>
      <c r="Z1645" s="35"/>
      <c r="AA1645" s="34"/>
      <c r="AB1645" s="34"/>
      <c r="AC1645" s="34"/>
      <c r="AD1645" s="34"/>
      <c r="AE1645" s="39"/>
      <c r="AF1645" s="39"/>
      <c r="AG1645" s="39"/>
      <c r="AH1645" s="35"/>
      <c r="AI1645" s="35"/>
      <c r="AJ1645" s="35"/>
      <c r="AK1645" s="35"/>
      <c r="AL1645" s="35"/>
      <c r="AM1645" s="35"/>
      <c r="AN1645" s="38"/>
      <c r="AO1645" s="38"/>
      <c r="AP1645" s="38"/>
      <c r="AQ1645" s="36"/>
      <c r="AR1645" s="36"/>
      <c r="AS1645" s="36"/>
      <c r="AT1645" s="36"/>
      <c r="AU1645" s="36"/>
      <c r="AV1645" s="36"/>
      <c r="AW1645" s="36"/>
      <c r="AX1645" s="36"/>
      <c r="AY1645" s="36"/>
      <c r="AZ1645" s="40"/>
      <c r="BA1645" s="40"/>
      <c r="BB1645" s="40"/>
      <c r="BC1645" s="40"/>
      <c r="BD1645" s="40"/>
      <c r="BE1645" s="40"/>
      <c r="BF1645" s="36"/>
      <c r="BG1645" s="36"/>
      <c r="BH1645" s="36"/>
      <c r="BJ1645" s="41"/>
      <c r="BK1645" s="41"/>
      <c r="BL1645" s="35"/>
      <c r="BM1645" s="35"/>
      <c r="BN1645" s="35"/>
      <c r="BO1645" s="35"/>
      <c r="BP1645" s="35"/>
      <c r="BQ1645" s="35"/>
      <c r="BR1645" s="35"/>
      <c r="BS1645" s="34"/>
      <c r="BT1645" s="35"/>
      <c r="BU1645" s="35"/>
      <c r="BV1645" s="35"/>
      <c r="BW1645" s="35"/>
      <c r="BX1645" s="37"/>
      <c r="BY1645" s="40"/>
      <c r="CA1645" s="38"/>
      <c r="CB1645" s="38"/>
      <c r="CC1645" s="36"/>
      <c r="CD1645" s="36"/>
      <c r="CE1645" s="35"/>
      <c r="CF1645" s="36"/>
      <c r="CG1645" s="42"/>
      <c r="CH1645" s="35"/>
      <c r="CI1645" s="42"/>
      <c r="CJ1645" s="42"/>
      <c r="CK1645" s="43"/>
      <c r="CM1645" s="39"/>
      <c r="CN1645" s="35"/>
      <c r="CO1645" s="42"/>
    </row>
    <row r="1646" spans="1:93" ht="11.25" customHeight="1">
      <c r="A1646" s="33"/>
      <c r="B1646" s="34"/>
      <c r="F1646" s="34"/>
      <c r="H1646" s="34"/>
      <c r="I1646" s="34"/>
      <c r="J1646" s="35"/>
      <c r="K1646" s="35"/>
      <c r="L1646" s="34"/>
      <c r="M1646" s="34"/>
      <c r="N1646" s="35"/>
      <c r="O1646" s="35"/>
      <c r="P1646" s="35"/>
      <c r="Q1646" s="34"/>
      <c r="R1646" s="34"/>
      <c r="U1646" s="36"/>
      <c r="V1646" s="38"/>
      <c r="W1646" s="36"/>
      <c r="X1646" s="35"/>
      <c r="Y1646" s="34"/>
      <c r="Z1646" s="35"/>
      <c r="AA1646" s="34"/>
      <c r="AB1646" s="34"/>
      <c r="AC1646" s="34"/>
      <c r="AD1646" s="34"/>
      <c r="AE1646" s="39"/>
      <c r="AF1646" s="39"/>
      <c r="AG1646" s="39"/>
      <c r="AH1646" s="35"/>
      <c r="AI1646" s="35"/>
      <c r="AJ1646" s="35"/>
      <c r="AK1646" s="35"/>
      <c r="AL1646" s="35"/>
      <c r="AM1646" s="35"/>
      <c r="AN1646" s="38"/>
      <c r="AO1646" s="38"/>
      <c r="AP1646" s="38"/>
      <c r="AQ1646" s="36"/>
      <c r="AR1646" s="36"/>
      <c r="AS1646" s="36"/>
      <c r="AT1646" s="36"/>
      <c r="AU1646" s="36"/>
      <c r="AV1646" s="36"/>
      <c r="AW1646" s="36"/>
      <c r="AX1646" s="36"/>
      <c r="AY1646" s="36"/>
      <c r="AZ1646" s="40"/>
      <c r="BA1646" s="40"/>
      <c r="BB1646" s="40"/>
      <c r="BC1646" s="40"/>
      <c r="BD1646" s="40"/>
      <c r="BE1646" s="40"/>
      <c r="BF1646" s="36"/>
      <c r="BG1646" s="36"/>
      <c r="BH1646" s="36"/>
      <c r="BJ1646" s="41"/>
      <c r="BK1646" s="41"/>
      <c r="BL1646" s="35"/>
      <c r="BM1646" s="35"/>
      <c r="BN1646" s="35"/>
      <c r="BO1646" s="35"/>
      <c r="BP1646" s="35"/>
      <c r="BQ1646" s="35"/>
      <c r="BR1646" s="35"/>
      <c r="BS1646" s="34"/>
      <c r="BT1646" s="35"/>
      <c r="BU1646" s="35"/>
      <c r="BV1646" s="35"/>
      <c r="BW1646" s="35"/>
      <c r="BX1646" s="37"/>
      <c r="BY1646" s="40"/>
      <c r="CA1646" s="38"/>
      <c r="CB1646" s="38"/>
      <c r="CC1646" s="36"/>
      <c r="CD1646" s="36"/>
      <c r="CE1646" s="35"/>
      <c r="CF1646" s="36"/>
      <c r="CG1646" s="42"/>
      <c r="CH1646" s="35"/>
      <c r="CI1646" s="42"/>
      <c r="CJ1646" s="42"/>
      <c r="CK1646" s="43"/>
      <c r="CM1646" s="39"/>
      <c r="CN1646" s="35"/>
      <c r="CO1646" s="42"/>
    </row>
    <row r="1647" spans="1:93" ht="11.25" customHeight="1">
      <c r="A1647" s="33"/>
      <c r="B1647" s="34"/>
      <c r="F1647" s="34"/>
      <c r="H1647" s="34"/>
      <c r="I1647" s="34"/>
      <c r="J1647" s="35"/>
      <c r="K1647" s="35"/>
      <c r="L1647" s="34"/>
      <c r="M1647" s="34"/>
      <c r="N1647" s="35"/>
      <c r="O1647" s="35"/>
      <c r="P1647" s="35"/>
      <c r="Q1647" s="34"/>
      <c r="R1647" s="34"/>
      <c r="U1647" s="36"/>
      <c r="V1647" s="38"/>
      <c r="W1647" s="36"/>
      <c r="X1647" s="35"/>
      <c r="Y1647" s="34"/>
      <c r="Z1647" s="35"/>
      <c r="AA1647" s="34"/>
      <c r="AB1647" s="34"/>
      <c r="AC1647" s="34"/>
      <c r="AD1647" s="34"/>
      <c r="AE1647" s="39"/>
      <c r="AF1647" s="39"/>
      <c r="AG1647" s="39"/>
      <c r="AH1647" s="35"/>
      <c r="AI1647" s="35"/>
      <c r="AJ1647" s="35"/>
      <c r="AK1647" s="35"/>
      <c r="AL1647" s="35"/>
      <c r="AM1647" s="35"/>
      <c r="AN1647" s="38"/>
      <c r="AO1647" s="38"/>
      <c r="AP1647" s="38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40"/>
      <c r="BA1647" s="40"/>
      <c r="BB1647" s="40"/>
      <c r="BC1647" s="40"/>
      <c r="BD1647" s="40"/>
      <c r="BE1647" s="40"/>
      <c r="BF1647" s="36"/>
      <c r="BG1647" s="36"/>
      <c r="BH1647" s="36"/>
      <c r="BJ1647" s="41"/>
      <c r="BK1647" s="41"/>
      <c r="BL1647" s="35"/>
      <c r="BM1647" s="35"/>
      <c r="BN1647" s="35"/>
      <c r="BO1647" s="35"/>
      <c r="BP1647" s="35"/>
      <c r="BQ1647" s="35"/>
      <c r="BR1647" s="35"/>
      <c r="BS1647" s="34"/>
      <c r="BT1647" s="35"/>
      <c r="BU1647" s="35"/>
      <c r="BV1647" s="35"/>
      <c r="BW1647" s="35"/>
      <c r="BX1647" s="37"/>
      <c r="BY1647" s="40"/>
      <c r="CA1647" s="38"/>
      <c r="CB1647" s="38"/>
      <c r="CC1647" s="36"/>
      <c r="CD1647" s="36"/>
      <c r="CE1647" s="35"/>
      <c r="CF1647" s="36"/>
      <c r="CG1647" s="42"/>
      <c r="CH1647" s="35"/>
      <c r="CI1647" s="42"/>
      <c r="CJ1647" s="42"/>
      <c r="CK1647" s="43"/>
      <c r="CM1647" s="39"/>
      <c r="CN1647" s="35"/>
      <c r="CO1647" s="42"/>
    </row>
    <row r="1648" spans="1:93" ht="11.25" customHeight="1">
      <c r="A1648" s="33"/>
      <c r="B1648" s="34"/>
      <c r="F1648" s="34"/>
      <c r="H1648" s="34"/>
      <c r="I1648" s="34"/>
      <c r="J1648" s="35"/>
      <c r="K1648" s="35"/>
      <c r="L1648" s="34"/>
      <c r="M1648" s="34"/>
      <c r="N1648" s="35"/>
      <c r="O1648" s="35"/>
      <c r="P1648" s="35"/>
      <c r="Q1648" s="34"/>
      <c r="R1648" s="34"/>
      <c r="U1648" s="36"/>
      <c r="V1648" s="38"/>
      <c r="W1648" s="36"/>
      <c r="X1648" s="35"/>
      <c r="Y1648" s="34"/>
      <c r="Z1648" s="35"/>
      <c r="AA1648" s="34"/>
      <c r="AB1648" s="34"/>
      <c r="AC1648" s="34"/>
      <c r="AD1648" s="34"/>
      <c r="AE1648" s="39"/>
      <c r="AF1648" s="39"/>
      <c r="AG1648" s="39"/>
      <c r="AH1648" s="35"/>
      <c r="AI1648" s="35"/>
      <c r="AJ1648" s="35"/>
      <c r="AK1648" s="35"/>
      <c r="AL1648" s="35"/>
      <c r="AM1648" s="35"/>
      <c r="AN1648" s="38"/>
      <c r="AO1648" s="38"/>
      <c r="AP1648" s="38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40"/>
      <c r="BA1648" s="40"/>
      <c r="BB1648" s="40"/>
      <c r="BC1648" s="40"/>
      <c r="BD1648" s="40"/>
      <c r="BE1648" s="40"/>
      <c r="BF1648" s="36"/>
      <c r="BG1648" s="36"/>
      <c r="BH1648" s="36"/>
      <c r="BJ1648" s="41"/>
      <c r="BK1648" s="41"/>
      <c r="BL1648" s="35"/>
      <c r="BM1648" s="35"/>
      <c r="BN1648" s="35"/>
      <c r="BO1648" s="35"/>
      <c r="BP1648" s="35"/>
      <c r="BQ1648" s="35"/>
      <c r="BR1648" s="35"/>
      <c r="BS1648" s="34"/>
      <c r="BT1648" s="35"/>
      <c r="BU1648" s="35"/>
      <c r="BV1648" s="35"/>
      <c r="BW1648" s="35"/>
      <c r="BX1648" s="37"/>
      <c r="BY1648" s="40"/>
      <c r="CA1648" s="38"/>
      <c r="CB1648" s="38"/>
      <c r="CC1648" s="36"/>
      <c r="CD1648" s="36"/>
      <c r="CE1648" s="35"/>
      <c r="CF1648" s="36"/>
      <c r="CG1648" s="42"/>
      <c r="CH1648" s="35"/>
      <c r="CI1648" s="42"/>
      <c r="CJ1648" s="42"/>
      <c r="CK1648" s="43"/>
      <c r="CM1648" s="39"/>
      <c r="CN1648" s="35"/>
      <c r="CO1648" s="42"/>
    </row>
    <row r="1649" spans="1:93" ht="11.25" customHeight="1">
      <c r="A1649" s="33"/>
      <c r="B1649" s="34"/>
      <c r="F1649" s="34"/>
      <c r="H1649" s="34"/>
      <c r="I1649" s="34"/>
      <c r="J1649" s="35"/>
      <c r="K1649" s="35"/>
      <c r="L1649" s="34"/>
      <c r="M1649" s="34"/>
      <c r="N1649" s="35"/>
      <c r="O1649" s="35"/>
      <c r="P1649" s="35"/>
      <c r="Q1649" s="34"/>
      <c r="R1649" s="34"/>
      <c r="U1649" s="36"/>
      <c r="V1649" s="38"/>
      <c r="W1649" s="36"/>
      <c r="X1649" s="35"/>
      <c r="Y1649" s="34"/>
      <c r="Z1649" s="35"/>
      <c r="AA1649" s="34"/>
      <c r="AB1649" s="34"/>
      <c r="AC1649" s="34"/>
      <c r="AD1649" s="34"/>
      <c r="AE1649" s="39"/>
      <c r="AF1649" s="39"/>
      <c r="AG1649" s="39"/>
      <c r="AH1649" s="35"/>
      <c r="AI1649" s="35"/>
      <c r="AJ1649" s="35"/>
      <c r="AK1649" s="35"/>
      <c r="AL1649" s="35"/>
      <c r="AM1649" s="35"/>
      <c r="AN1649" s="38"/>
      <c r="AO1649" s="38"/>
      <c r="AP1649" s="38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40"/>
      <c r="BA1649" s="40"/>
      <c r="BB1649" s="40"/>
      <c r="BC1649" s="40"/>
      <c r="BD1649" s="40"/>
      <c r="BE1649" s="40"/>
      <c r="BF1649" s="36"/>
      <c r="BG1649" s="36"/>
      <c r="BH1649" s="36"/>
      <c r="BJ1649" s="41"/>
      <c r="BK1649" s="41"/>
      <c r="BL1649" s="35"/>
      <c r="BM1649" s="35"/>
      <c r="BN1649" s="35"/>
      <c r="BO1649" s="35"/>
      <c r="BP1649" s="35"/>
      <c r="BQ1649" s="35"/>
      <c r="BR1649" s="35"/>
      <c r="BS1649" s="34"/>
      <c r="BT1649" s="35"/>
      <c r="BU1649" s="35"/>
      <c r="BV1649" s="35"/>
      <c r="BW1649" s="35"/>
      <c r="BX1649" s="37"/>
      <c r="BY1649" s="40"/>
      <c r="CA1649" s="38"/>
      <c r="CB1649" s="38"/>
      <c r="CC1649" s="36"/>
      <c r="CD1649" s="36"/>
      <c r="CE1649" s="35"/>
      <c r="CF1649" s="36"/>
      <c r="CG1649" s="42"/>
      <c r="CH1649" s="35"/>
      <c r="CI1649" s="42"/>
      <c r="CJ1649" s="42"/>
      <c r="CK1649" s="43"/>
      <c r="CM1649" s="39"/>
      <c r="CN1649" s="35"/>
      <c r="CO1649" s="42"/>
    </row>
    <row r="1650" spans="1:93" ht="11.25" customHeight="1">
      <c r="A1650" s="33"/>
      <c r="B1650" s="34"/>
      <c r="F1650" s="34"/>
      <c r="H1650" s="34"/>
      <c r="I1650" s="34"/>
      <c r="J1650" s="35"/>
      <c r="K1650" s="35"/>
      <c r="L1650" s="34"/>
      <c r="M1650" s="34"/>
      <c r="N1650" s="35"/>
      <c r="O1650" s="35"/>
      <c r="P1650" s="35"/>
      <c r="Q1650" s="34"/>
      <c r="R1650" s="34"/>
      <c r="U1650" s="36"/>
      <c r="V1650" s="38"/>
      <c r="W1650" s="36"/>
      <c r="X1650" s="35"/>
      <c r="Y1650" s="34"/>
      <c r="Z1650" s="35"/>
      <c r="AA1650" s="34"/>
      <c r="AB1650" s="34"/>
      <c r="AC1650" s="34"/>
      <c r="AD1650" s="34"/>
      <c r="AE1650" s="39"/>
      <c r="AF1650" s="39"/>
      <c r="AG1650" s="39"/>
      <c r="AH1650" s="35"/>
      <c r="AI1650" s="35"/>
      <c r="AJ1650" s="35"/>
      <c r="AK1650" s="35"/>
      <c r="AL1650" s="35"/>
      <c r="AM1650" s="35"/>
      <c r="AN1650" s="38"/>
      <c r="AO1650" s="38"/>
      <c r="AP1650" s="38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40"/>
      <c r="BA1650" s="40"/>
      <c r="BB1650" s="40"/>
      <c r="BC1650" s="40"/>
      <c r="BD1650" s="40"/>
      <c r="BE1650" s="40"/>
      <c r="BF1650" s="36"/>
      <c r="BG1650" s="36"/>
      <c r="BH1650" s="36"/>
      <c r="BJ1650" s="41"/>
      <c r="BK1650" s="41"/>
      <c r="BL1650" s="35"/>
      <c r="BM1650" s="35"/>
      <c r="BN1650" s="35"/>
      <c r="BO1650" s="35"/>
      <c r="BP1650" s="35"/>
      <c r="BQ1650" s="35"/>
      <c r="BR1650" s="35"/>
      <c r="BS1650" s="34"/>
      <c r="BT1650" s="35"/>
      <c r="BU1650" s="35"/>
      <c r="BV1650" s="35"/>
      <c r="BW1650" s="35"/>
      <c r="BX1650" s="37"/>
      <c r="BY1650" s="40"/>
      <c r="CA1650" s="38"/>
      <c r="CB1650" s="38"/>
      <c r="CC1650" s="36"/>
      <c r="CD1650" s="36"/>
      <c r="CE1650" s="35"/>
      <c r="CF1650" s="36"/>
      <c r="CG1650" s="42"/>
      <c r="CH1650" s="35"/>
      <c r="CI1650" s="42"/>
      <c r="CJ1650" s="42"/>
      <c r="CK1650" s="43"/>
      <c r="CM1650" s="39"/>
      <c r="CN1650" s="35"/>
      <c r="CO1650" s="42"/>
    </row>
    <row r="1651" spans="1:93" ht="11.25" customHeight="1">
      <c r="A1651" s="33"/>
      <c r="B1651" s="34"/>
      <c r="F1651" s="34"/>
      <c r="H1651" s="34"/>
      <c r="I1651" s="34"/>
      <c r="J1651" s="35"/>
      <c r="K1651" s="35"/>
      <c r="L1651" s="34"/>
      <c r="M1651" s="34"/>
      <c r="N1651" s="35"/>
      <c r="O1651" s="35"/>
      <c r="P1651" s="35"/>
      <c r="Q1651" s="34"/>
      <c r="R1651" s="34"/>
      <c r="U1651" s="36"/>
      <c r="V1651" s="38"/>
      <c r="W1651" s="36"/>
      <c r="X1651" s="35"/>
      <c r="Y1651" s="34"/>
      <c r="Z1651" s="35"/>
      <c r="AA1651" s="34"/>
      <c r="AB1651" s="34"/>
      <c r="AC1651" s="34"/>
      <c r="AD1651" s="34"/>
      <c r="AE1651" s="39"/>
      <c r="AF1651" s="39"/>
      <c r="AG1651" s="39"/>
      <c r="AH1651" s="35"/>
      <c r="AI1651" s="35"/>
      <c r="AJ1651" s="35"/>
      <c r="AK1651" s="35"/>
      <c r="AL1651" s="35"/>
      <c r="AM1651" s="35"/>
      <c r="AN1651" s="38"/>
      <c r="AO1651" s="38"/>
      <c r="AP1651" s="38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40"/>
      <c r="BA1651" s="40"/>
      <c r="BB1651" s="40"/>
      <c r="BC1651" s="40"/>
      <c r="BD1651" s="40"/>
      <c r="BE1651" s="40"/>
      <c r="BF1651" s="36"/>
      <c r="BG1651" s="36"/>
      <c r="BH1651" s="36"/>
      <c r="BJ1651" s="41"/>
      <c r="BK1651" s="41"/>
      <c r="BL1651" s="35"/>
      <c r="BM1651" s="35"/>
      <c r="BN1651" s="35"/>
      <c r="BO1651" s="35"/>
      <c r="BP1651" s="35"/>
      <c r="BQ1651" s="35"/>
      <c r="BR1651" s="35"/>
      <c r="BS1651" s="34"/>
      <c r="BT1651" s="35"/>
      <c r="BU1651" s="35"/>
      <c r="BV1651" s="35"/>
      <c r="BW1651" s="35"/>
      <c r="BX1651" s="37"/>
      <c r="BY1651" s="40"/>
      <c r="CA1651" s="38"/>
      <c r="CB1651" s="38"/>
      <c r="CC1651" s="36"/>
      <c r="CD1651" s="36"/>
      <c r="CE1651" s="35"/>
      <c r="CF1651" s="36"/>
      <c r="CG1651" s="42"/>
      <c r="CH1651" s="35"/>
      <c r="CI1651" s="42"/>
      <c r="CJ1651" s="42"/>
      <c r="CK1651" s="43"/>
      <c r="CM1651" s="39"/>
      <c r="CN1651" s="35"/>
      <c r="CO1651" s="42"/>
    </row>
    <row r="1652" spans="1:93" ht="11.25" customHeight="1">
      <c r="A1652" s="33"/>
      <c r="B1652" s="34"/>
      <c r="F1652" s="34"/>
      <c r="H1652" s="34"/>
      <c r="I1652" s="34"/>
      <c r="J1652" s="35"/>
      <c r="K1652" s="35"/>
      <c r="L1652" s="34"/>
      <c r="M1652" s="34"/>
      <c r="N1652" s="35"/>
      <c r="O1652" s="35"/>
      <c r="P1652" s="35"/>
      <c r="Q1652" s="34"/>
      <c r="R1652" s="34"/>
      <c r="U1652" s="36"/>
      <c r="V1652" s="38"/>
      <c r="W1652" s="36"/>
      <c r="X1652" s="35"/>
      <c r="Y1652" s="34"/>
      <c r="Z1652" s="35"/>
      <c r="AA1652" s="34"/>
      <c r="AB1652" s="34"/>
      <c r="AC1652" s="34"/>
      <c r="AD1652" s="34"/>
      <c r="AE1652" s="39"/>
      <c r="AF1652" s="39"/>
      <c r="AG1652" s="39"/>
      <c r="AH1652" s="35"/>
      <c r="AI1652" s="35"/>
      <c r="AJ1652" s="35"/>
      <c r="AK1652" s="35"/>
      <c r="AL1652" s="35"/>
      <c r="AM1652" s="35"/>
      <c r="AN1652" s="38"/>
      <c r="AO1652" s="38"/>
      <c r="AP1652" s="38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40"/>
      <c r="BA1652" s="40"/>
      <c r="BB1652" s="40"/>
      <c r="BC1652" s="40"/>
      <c r="BD1652" s="40"/>
      <c r="BE1652" s="40"/>
      <c r="BF1652" s="36"/>
      <c r="BG1652" s="36"/>
      <c r="BH1652" s="36"/>
      <c r="BJ1652" s="41"/>
      <c r="BK1652" s="41"/>
      <c r="BL1652" s="35"/>
      <c r="BM1652" s="35"/>
      <c r="BN1652" s="35"/>
      <c r="BO1652" s="35"/>
      <c r="BP1652" s="35"/>
      <c r="BQ1652" s="35"/>
      <c r="BR1652" s="35"/>
      <c r="BS1652" s="34"/>
      <c r="BT1652" s="35"/>
      <c r="BU1652" s="35"/>
      <c r="BV1652" s="35"/>
      <c r="BW1652" s="35"/>
      <c r="BX1652" s="37"/>
      <c r="BY1652" s="40"/>
      <c r="CA1652" s="38"/>
      <c r="CB1652" s="38"/>
      <c r="CC1652" s="36"/>
      <c r="CD1652" s="36"/>
      <c r="CE1652" s="35"/>
      <c r="CF1652" s="36"/>
      <c r="CG1652" s="42"/>
      <c r="CH1652" s="35"/>
      <c r="CI1652" s="42"/>
      <c r="CJ1652" s="42"/>
      <c r="CK1652" s="43"/>
      <c r="CM1652" s="39"/>
      <c r="CN1652" s="35"/>
      <c r="CO1652" s="42"/>
    </row>
    <row r="1653" spans="1:93" ht="11.25" customHeight="1">
      <c r="A1653" s="33"/>
      <c r="B1653" s="34"/>
      <c r="F1653" s="34"/>
      <c r="H1653" s="34"/>
      <c r="I1653" s="34"/>
      <c r="J1653" s="35"/>
      <c r="K1653" s="35"/>
      <c r="L1653" s="34"/>
      <c r="M1653" s="34"/>
      <c r="N1653" s="35"/>
      <c r="O1653" s="35"/>
      <c r="P1653" s="35"/>
      <c r="Q1653" s="34"/>
      <c r="R1653" s="34"/>
      <c r="U1653" s="36"/>
      <c r="V1653" s="38"/>
      <c r="W1653" s="36"/>
      <c r="X1653" s="35"/>
      <c r="Y1653" s="34"/>
      <c r="Z1653" s="35"/>
      <c r="AA1653" s="34"/>
      <c r="AB1653" s="34"/>
      <c r="AC1653" s="34"/>
      <c r="AD1653" s="34"/>
      <c r="AE1653" s="39"/>
      <c r="AF1653" s="39"/>
      <c r="AG1653" s="39"/>
      <c r="AH1653" s="35"/>
      <c r="AI1653" s="35"/>
      <c r="AJ1653" s="35"/>
      <c r="AK1653" s="35"/>
      <c r="AL1653" s="35"/>
      <c r="AM1653" s="35"/>
      <c r="AN1653" s="38"/>
      <c r="AO1653" s="38"/>
      <c r="AP1653" s="38"/>
      <c r="AQ1653" s="36"/>
      <c r="AR1653" s="36"/>
      <c r="AS1653" s="36"/>
      <c r="AT1653" s="36"/>
      <c r="AU1653" s="36"/>
      <c r="AV1653" s="36"/>
      <c r="AW1653" s="36"/>
      <c r="AX1653" s="36"/>
      <c r="AY1653" s="36"/>
      <c r="AZ1653" s="40"/>
      <c r="BA1653" s="40"/>
      <c r="BB1653" s="40"/>
      <c r="BC1653" s="40"/>
      <c r="BD1653" s="40"/>
      <c r="BE1653" s="40"/>
      <c r="BF1653" s="36"/>
      <c r="BG1653" s="36"/>
      <c r="BH1653" s="36"/>
      <c r="BJ1653" s="41"/>
      <c r="BK1653" s="41"/>
      <c r="BL1653" s="35"/>
      <c r="BM1653" s="35"/>
      <c r="BN1653" s="35"/>
      <c r="BO1653" s="35"/>
      <c r="BP1653" s="35"/>
      <c r="BQ1653" s="35"/>
      <c r="BR1653" s="35"/>
      <c r="BS1653" s="34"/>
      <c r="BT1653" s="35"/>
      <c r="BU1653" s="35"/>
      <c r="BV1653" s="35"/>
      <c r="BW1653" s="35"/>
      <c r="BX1653" s="37"/>
      <c r="BY1653" s="40"/>
      <c r="CA1653" s="38"/>
      <c r="CB1653" s="38"/>
      <c r="CC1653" s="36"/>
      <c r="CD1653" s="36"/>
      <c r="CE1653" s="35"/>
      <c r="CF1653" s="36"/>
      <c r="CG1653" s="42"/>
      <c r="CH1653" s="35"/>
      <c r="CI1653" s="42"/>
      <c r="CJ1653" s="42"/>
      <c r="CK1653" s="43"/>
      <c r="CM1653" s="39"/>
      <c r="CN1653" s="35"/>
      <c r="CO1653" s="42"/>
    </row>
    <row r="1654" spans="1:93" ht="11.25" customHeight="1">
      <c r="A1654" s="33"/>
      <c r="B1654" s="34"/>
      <c r="F1654" s="34"/>
      <c r="H1654" s="34"/>
      <c r="I1654" s="34"/>
      <c r="J1654" s="35"/>
      <c r="K1654" s="35"/>
      <c r="L1654" s="34"/>
      <c r="M1654" s="34"/>
      <c r="N1654" s="35"/>
      <c r="O1654" s="35"/>
      <c r="P1654" s="35"/>
      <c r="Q1654" s="34"/>
      <c r="R1654" s="34"/>
      <c r="U1654" s="36"/>
      <c r="V1654" s="38"/>
      <c r="W1654" s="36"/>
      <c r="X1654" s="35"/>
      <c r="Y1654" s="34"/>
      <c r="Z1654" s="35"/>
      <c r="AA1654" s="34"/>
      <c r="AB1654" s="34"/>
      <c r="AC1654" s="34"/>
      <c r="AD1654" s="34"/>
      <c r="AE1654" s="39"/>
      <c r="AF1654" s="39"/>
      <c r="AG1654" s="39"/>
      <c r="AH1654" s="35"/>
      <c r="AI1654" s="35"/>
      <c r="AJ1654" s="35"/>
      <c r="AK1654" s="35"/>
      <c r="AL1654" s="35"/>
      <c r="AM1654" s="35"/>
      <c r="AN1654" s="38"/>
      <c r="AO1654" s="38"/>
      <c r="AP1654" s="38"/>
      <c r="AQ1654" s="36"/>
      <c r="AR1654" s="36"/>
      <c r="AS1654" s="36"/>
      <c r="AT1654" s="36"/>
      <c r="AU1654" s="36"/>
      <c r="AV1654" s="36"/>
      <c r="AW1654" s="36"/>
      <c r="AX1654" s="36"/>
      <c r="AY1654" s="36"/>
      <c r="AZ1654" s="40"/>
      <c r="BA1654" s="40"/>
      <c r="BB1654" s="40"/>
      <c r="BC1654" s="40"/>
      <c r="BD1654" s="40"/>
      <c r="BE1654" s="40"/>
      <c r="BF1654" s="36"/>
      <c r="BG1654" s="36"/>
      <c r="BH1654" s="36"/>
      <c r="BJ1654" s="41"/>
      <c r="BK1654" s="41"/>
      <c r="BL1654" s="35"/>
      <c r="BM1654" s="35"/>
      <c r="BN1654" s="35"/>
      <c r="BO1654" s="35"/>
      <c r="BP1654" s="35"/>
      <c r="BQ1654" s="35"/>
      <c r="BR1654" s="35"/>
      <c r="BS1654" s="34"/>
      <c r="BT1654" s="35"/>
      <c r="BU1654" s="35"/>
      <c r="BV1654" s="35"/>
      <c r="BW1654" s="35"/>
      <c r="BX1654" s="37"/>
      <c r="BY1654" s="40"/>
      <c r="CA1654" s="38"/>
      <c r="CB1654" s="38"/>
      <c r="CC1654" s="36"/>
      <c r="CD1654" s="36"/>
      <c r="CE1654" s="35"/>
      <c r="CF1654" s="36"/>
      <c r="CG1654" s="42"/>
      <c r="CH1654" s="35"/>
      <c r="CI1654" s="42"/>
      <c r="CJ1654" s="42"/>
      <c r="CK1654" s="43"/>
      <c r="CM1654" s="39"/>
      <c r="CN1654" s="35"/>
      <c r="CO1654" s="42"/>
    </row>
    <row r="1655" spans="1:93" ht="11.25" customHeight="1">
      <c r="A1655" s="33"/>
      <c r="B1655" s="34"/>
      <c r="F1655" s="34"/>
      <c r="H1655" s="34"/>
      <c r="I1655" s="34"/>
      <c r="J1655" s="35"/>
      <c r="K1655" s="35"/>
      <c r="L1655" s="34"/>
      <c r="M1655" s="34"/>
      <c r="N1655" s="35"/>
      <c r="O1655" s="35"/>
      <c r="P1655" s="35"/>
      <c r="Q1655" s="34"/>
      <c r="R1655" s="34"/>
      <c r="U1655" s="36"/>
      <c r="V1655" s="38"/>
      <c r="W1655" s="36"/>
      <c r="X1655" s="35"/>
      <c r="Y1655" s="34"/>
      <c r="Z1655" s="35"/>
      <c r="AA1655" s="34"/>
      <c r="AB1655" s="34"/>
      <c r="AC1655" s="34"/>
      <c r="AD1655" s="34"/>
      <c r="AE1655" s="39"/>
      <c r="AF1655" s="39"/>
      <c r="AG1655" s="39"/>
      <c r="AH1655" s="35"/>
      <c r="AI1655" s="35"/>
      <c r="AJ1655" s="35"/>
      <c r="AK1655" s="35"/>
      <c r="AL1655" s="35"/>
      <c r="AM1655" s="35"/>
      <c r="AN1655" s="38"/>
      <c r="AO1655" s="38"/>
      <c r="AP1655" s="38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40"/>
      <c r="BA1655" s="40"/>
      <c r="BB1655" s="40"/>
      <c r="BC1655" s="40"/>
      <c r="BD1655" s="40"/>
      <c r="BE1655" s="40"/>
      <c r="BF1655" s="36"/>
      <c r="BG1655" s="36"/>
      <c r="BH1655" s="36"/>
      <c r="BJ1655" s="41"/>
      <c r="BK1655" s="41"/>
      <c r="BL1655" s="35"/>
      <c r="BM1655" s="35"/>
      <c r="BN1655" s="35"/>
      <c r="BO1655" s="35"/>
      <c r="BP1655" s="35"/>
      <c r="BQ1655" s="35"/>
      <c r="BR1655" s="35"/>
      <c r="BS1655" s="34"/>
      <c r="BT1655" s="35"/>
      <c r="BU1655" s="35"/>
      <c r="BV1655" s="35"/>
      <c r="BW1655" s="35"/>
      <c r="BX1655" s="37"/>
      <c r="BY1655" s="40"/>
      <c r="CA1655" s="38"/>
      <c r="CB1655" s="38"/>
      <c r="CC1655" s="36"/>
      <c r="CD1655" s="36"/>
      <c r="CE1655" s="35"/>
      <c r="CF1655" s="36"/>
      <c r="CG1655" s="42"/>
      <c r="CH1655" s="35"/>
      <c r="CI1655" s="42"/>
      <c r="CJ1655" s="42"/>
      <c r="CK1655" s="43"/>
      <c r="CM1655" s="39"/>
      <c r="CN1655" s="35"/>
      <c r="CO1655" s="42"/>
    </row>
    <row r="1656" spans="1:93" ht="11.25" customHeight="1">
      <c r="A1656" s="33"/>
      <c r="B1656" s="34"/>
      <c r="F1656" s="34"/>
      <c r="H1656" s="34"/>
      <c r="I1656" s="34"/>
      <c r="J1656" s="35"/>
      <c r="K1656" s="35"/>
      <c r="L1656" s="34"/>
      <c r="M1656" s="34"/>
      <c r="N1656" s="35"/>
      <c r="O1656" s="35"/>
      <c r="P1656" s="35"/>
      <c r="Q1656" s="34"/>
      <c r="R1656" s="34"/>
      <c r="U1656" s="36"/>
      <c r="V1656" s="38"/>
      <c r="W1656" s="36"/>
      <c r="X1656" s="35"/>
      <c r="Y1656" s="34"/>
      <c r="Z1656" s="35"/>
      <c r="AA1656" s="34"/>
      <c r="AB1656" s="34"/>
      <c r="AC1656" s="34"/>
      <c r="AD1656" s="34"/>
      <c r="AE1656" s="39"/>
      <c r="AF1656" s="39"/>
      <c r="AG1656" s="39"/>
      <c r="AH1656" s="35"/>
      <c r="AI1656" s="35"/>
      <c r="AJ1656" s="35"/>
      <c r="AK1656" s="35"/>
      <c r="AL1656" s="35"/>
      <c r="AM1656" s="35"/>
      <c r="AN1656" s="38"/>
      <c r="AO1656" s="38"/>
      <c r="AP1656" s="38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40"/>
      <c r="BA1656" s="40"/>
      <c r="BB1656" s="40"/>
      <c r="BC1656" s="40"/>
      <c r="BD1656" s="40"/>
      <c r="BE1656" s="40"/>
      <c r="BF1656" s="36"/>
      <c r="BG1656" s="36"/>
      <c r="BH1656" s="36"/>
      <c r="BJ1656" s="41"/>
      <c r="BK1656" s="41"/>
      <c r="BL1656" s="35"/>
      <c r="BM1656" s="35"/>
      <c r="BN1656" s="35"/>
      <c r="BO1656" s="35"/>
      <c r="BP1656" s="35"/>
      <c r="BQ1656" s="35"/>
      <c r="BR1656" s="35"/>
      <c r="BS1656" s="34"/>
      <c r="BT1656" s="35"/>
      <c r="BU1656" s="35"/>
      <c r="BV1656" s="35"/>
      <c r="BW1656" s="35"/>
      <c r="BX1656" s="37"/>
      <c r="BY1656" s="40"/>
      <c r="CA1656" s="38"/>
      <c r="CB1656" s="38"/>
      <c r="CC1656" s="36"/>
      <c r="CD1656" s="36"/>
      <c r="CE1656" s="35"/>
      <c r="CF1656" s="36"/>
      <c r="CG1656" s="42"/>
      <c r="CH1656" s="35"/>
      <c r="CI1656" s="42"/>
      <c r="CJ1656" s="42"/>
      <c r="CK1656" s="43"/>
      <c r="CM1656" s="39"/>
      <c r="CN1656" s="35"/>
      <c r="CO1656" s="42"/>
    </row>
    <row r="1657" spans="1:93" ht="11.25" customHeight="1">
      <c r="A1657" s="33"/>
      <c r="B1657" s="34"/>
      <c r="F1657" s="34"/>
      <c r="H1657" s="34"/>
      <c r="I1657" s="34"/>
      <c r="J1657" s="35"/>
      <c r="K1657" s="35"/>
      <c r="L1657" s="34"/>
      <c r="M1657" s="34"/>
      <c r="N1657" s="35"/>
      <c r="O1657" s="35"/>
      <c r="P1657" s="35"/>
      <c r="Q1657" s="34"/>
      <c r="R1657" s="34"/>
      <c r="U1657" s="36"/>
      <c r="V1657" s="38"/>
      <c r="W1657" s="36"/>
      <c r="X1657" s="35"/>
      <c r="Y1657" s="34"/>
      <c r="Z1657" s="35"/>
      <c r="AA1657" s="34"/>
      <c r="AB1657" s="34"/>
      <c r="AC1657" s="34"/>
      <c r="AD1657" s="34"/>
      <c r="AE1657" s="39"/>
      <c r="AF1657" s="39"/>
      <c r="AG1657" s="39"/>
      <c r="AH1657" s="35"/>
      <c r="AI1657" s="35"/>
      <c r="AJ1657" s="35"/>
      <c r="AK1657" s="35"/>
      <c r="AL1657" s="35"/>
      <c r="AM1657" s="35"/>
      <c r="AN1657" s="38"/>
      <c r="AO1657" s="38"/>
      <c r="AP1657" s="38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40"/>
      <c r="BA1657" s="40"/>
      <c r="BB1657" s="40"/>
      <c r="BC1657" s="40"/>
      <c r="BD1657" s="40"/>
      <c r="BE1657" s="40"/>
      <c r="BF1657" s="36"/>
      <c r="BG1657" s="36"/>
      <c r="BH1657" s="36"/>
      <c r="BJ1657" s="41"/>
      <c r="BK1657" s="41"/>
      <c r="BL1657" s="35"/>
      <c r="BM1657" s="35"/>
      <c r="BN1657" s="35"/>
      <c r="BO1657" s="35"/>
      <c r="BP1657" s="35"/>
      <c r="BQ1657" s="35"/>
      <c r="BR1657" s="35"/>
      <c r="BS1657" s="34"/>
      <c r="BT1657" s="35"/>
      <c r="BU1657" s="35"/>
      <c r="BV1657" s="35"/>
      <c r="BW1657" s="35"/>
      <c r="BX1657" s="37"/>
      <c r="BY1657" s="40"/>
      <c r="CA1657" s="38"/>
      <c r="CB1657" s="38"/>
      <c r="CC1657" s="36"/>
      <c r="CD1657" s="36"/>
      <c r="CE1657" s="35"/>
      <c r="CF1657" s="36"/>
      <c r="CG1657" s="42"/>
      <c r="CH1657" s="35"/>
      <c r="CI1657" s="42"/>
      <c r="CJ1657" s="42"/>
      <c r="CK1657" s="43"/>
      <c r="CM1657" s="39"/>
      <c r="CN1657" s="35"/>
      <c r="CO1657" s="42"/>
    </row>
    <row r="1658" spans="1:93" ht="11.25" customHeight="1">
      <c r="A1658" s="33"/>
      <c r="B1658" s="34"/>
      <c r="F1658" s="34"/>
      <c r="H1658" s="34"/>
      <c r="I1658" s="34"/>
      <c r="J1658" s="35"/>
      <c r="K1658" s="35"/>
      <c r="L1658" s="34"/>
      <c r="M1658" s="34"/>
      <c r="N1658" s="35"/>
      <c r="O1658" s="35"/>
      <c r="P1658" s="35"/>
      <c r="Q1658" s="34"/>
      <c r="R1658" s="34"/>
      <c r="U1658" s="36"/>
      <c r="V1658" s="38"/>
      <c r="W1658" s="36"/>
      <c r="X1658" s="35"/>
      <c r="Y1658" s="34"/>
      <c r="Z1658" s="35"/>
      <c r="AA1658" s="34"/>
      <c r="AB1658" s="34"/>
      <c r="AC1658" s="34"/>
      <c r="AD1658" s="34"/>
      <c r="AE1658" s="39"/>
      <c r="AF1658" s="39"/>
      <c r="AG1658" s="39"/>
      <c r="AH1658" s="35"/>
      <c r="AI1658" s="35"/>
      <c r="AJ1658" s="35"/>
      <c r="AK1658" s="35"/>
      <c r="AL1658" s="35"/>
      <c r="AM1658" s="35"/>
      <c r="AN1658" s="38"/>
      <c r="AO1658" s="38"/>
      <c r="AP1658" s="38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40"/>
      <c r="BA1658" s="40"/>
      <c r="BB1658" s="40"/>
      <c r="BC1658" s="40"/>
      <c r="BD1658" s="40"/>
      <c r="BE1658" s="40"/>
      <c r="BF1658" s="36"/>
      <c r="BG1658" s="36"/>
      <c r="BH1658" s="36"/>
      <c r="BJ1658" s="41"/>
      <c r="BK1658" s="41"/>
      <c r="BL1658" s="35"/>
      <c r="BM1658" s="35"/>
      <c r="BN1658" s="35"/>
      <c r="BO1658" s="35"/>
      <c r="BP1658" s="35"/>
      <c r="BQ1658" s="35"/>
      <c r="BR1658" s="35"/>
      <c r="BS1658" s="34"/>
      <c r="BT1658" s="35"/>
      <c r="BU1658" s="35"/>
      <c r="BV1658" s="35"/>
      <c r="BW1658" s="35"/>
      <c r="BX1658" s="37"/>
      <c r="BY1658" s="40"/>
      <c r="CA1658" s="38"/>
      <c r="CB1658" s="38"/>
      <c r="CC1658" s="36"/>
      <c r="CD1658" s="36"/>
      <c r="CE1658" s="35"/>
      <c r="CF1658" s="36"/>
      <c r="CG1658" s="42"/>
      <c r="CH1658" s="35"/>
      <c r="CI1658" s="42"/>
      <c r="CJ1658" s="42"/>
      <c r="CK1658" s="43"/>
      <c r="CM1658" s="39"/>
      <c r="CN1658" s="35"/>
      <c r="CO1658" s="42"/>
    </row>
    <row r="1659" spans="1:93" ht="11.25" customHeight="1">
      <c r="A1659" s="33"/>
      <c r="B1659" s="34"/>
      <c r="F1659" s="34"/>
      <c r="H1659" s="34"/>
      <c r="I1659" s="34"/>
      <c r="J1659" s="35"/>
      <c r="K1659" s="35"/>
      <c r="L1659" s="34"/>
      <c r="M1659" s="34"/>
      <c r="N1659" s="35"/>
      <c r="O1659" s="35"/>
      <c r="P1659" s="35"/>
      <c r="Q1659" s="34"/>
      <c r="R1659" s="34"/>
      <c r="U1659" s="36"/>
      <c r="V1659" s="38"/>
      <c r="W1659" s="36"/>
      <c r="X1659" s="35"/>
      <c r="Y1659" s="34"/>
      <c r="Z1659" s="35"/>
      <c r="AA1659" s="34"/>
      <c r="AB1659" s="34"/>
      <c r="AC1659" s="34"/>
      <c r="AD1659" s="34"/>
      <c r="AE1659" s="39"/>
      <c r="AF1659" s="39"/>
      <c r="AG1659" s="39"/>
      <c r="AH1659" s="35"/>
      <c r="AI1659" s="35"/>
      <c r="AJ1659" s="35"/>
      <c r="AK1659" s="35"/>
      <c r="AL1659" s="35"/>
      <c r="AM1659" s="35"/>
      <c r="AN1659" s="38"/>
      <c r="AO1659" s="38"/>
      <c r="AP1659" s="38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40"/>
      <c r="BA1659" s="40"/>
      <c r="BB1659" s="40"/>
      <c r="BC1659" s="40"/>
      <c r="BD1659" s="40"/>
      <c r="BE1659" s="40"/>
      <c r="BF1659" s="36"/>
      <c r="BG1659" s="36"/>
      <c r="BH1659" s="36"/>
      <c r="BJ1659" s="41"/>
      <c r="BK1659" s="41"/>
      <c r="BL1659" s="35"/>
      <c r="BM1659" s="35"/>
      <c r="BN1659" s="35"/>
      <c r="BO1659" s="35"/>
      <c r="BP1659" s="35"/>
      <c r="BQ1659" s="35"/>
      <c r="BR1659" s="35"/>
      <c r="BS1659" s="34"/>
      <c r="BT1659" s="35"/>
      <c r="BU1659" s="35"/>
      <c r="BV1659" s="35"/>
      <c r="BW1659" s="35"/>
      <c r="BX1659" s="37"/>
      <c r="BY1659" s="40"/>
      <c r="CA1659" s="38"/>
      <c r="CB1659" s="38"/>
      <c r="CC1659" s="36"/>
      <c r="CD1659" s="36"/>
      <c r="CE1659" s="35"/>
      <c r="CF1659" s="36"/>
      <c r="CG1659" s="42"/>
      <c r="CH1659" s="35"/>
      <c r="CI1659" s="42"/>
      <c r="CJ1659" s="42"/>
      <c r="CK1659" s="43"/>
      <c r="CM1659" s="39"/>
      <c r="CN1659" s="35"/>
      <c r="CO1659" s="42"/>
    </row>
    <row r="1660" spans="1:93" ht="11.25" customHeight="1">
      <c r="A1660" s="33"/>
      <c r="B1660" s="34"/>
      <c r="F1660" s="34"/>
      <c r="H1660" s="34"/>
      <c r="I1660" s="34"/>
      <c r="J1660" s="35"/>
      <c r="K1660" s="35"/>
      <c r="L1660" s="34"/>
      <c r="M1660" s="34"/>
      <c r="N1660" s="35"/>
      <c r="O1660" s="35"/>
      <c r="P1660" s="35"/>
      <c r="Q1660" s="34"/>
      <c r="R1660" s="34"/>
      <c r="U1660" s="36"/>
      <c r="V1660" s="38"/>
      <c r="W1660" s="36"/>
      <c r="X1660" s="35"/>
      <c r="Y1660" s="34"/>
      <c r="Z1660" s="35"/>
      <c r="AA1660" s="34"/>
      <c r="AB1660" s="34"/>
      <c r="AC1660" s="34"/>
      <c r="AD1660" s="34"/>
      <c r="AE1660" s="39"/>
      <c r="AF1660" s="39"/>
      <c r="AG1660" s="39"/>
      <c r="AH1660" s="35"/>
      <c r="AI1660" s="35"/>
      <c r="AJ1660" s="35"/>
      <c r="AK1660" s="35"/>
      <c r="AL1660" s="35"/>
      <c r="AM1660" s="35"/>
      <c r="AN1660" s="38"/>
      <c r="AO1660" s="38"/>
      <c r="AP1660" s="38"/>
      <c r="AQ1660" s="36"/>
      <c r="AR1660" s="36"/>
      <c r="AS1660" s="36"/>
      <c r="AT1660" s="36"/>
      <c r="AU1660" s="36"/>
      <c r="AV1660" s="36"/>
      <c r="AW1660" s="36"/>
      <c r="AX1660" s="36"/>
      <c r="AY1660" s="36"/>
      <c r="AZ1660" s="40"/>
      <c r="BA1660" s="40"/>
      <c r="BB1660" s="40"/>
      <c r="BC1660" s="40"/>
      <c r="BD1660" s="40"/>
      <c r="BE1660" s="40"/>
      <c r="BF1660" s="36"/>
      <c r="BG1660" s="36"/>
      <c r="BH1660" s="36"/>
      <c r="BJ1660" s="41"/>
      <c r="BK1660" s="41"/>
      <c r="BL1660" s="35"/>
      <c r="BM1660" s="35"/>
      <c r="BN1660" s="35"/>
      <c r="BO1660" s="35"/>
      <c r="BP1660" s="35"/>
      <c r="BQ1660" s="35"/>
      <c r="BR1660" s="35"/>
      <c r="BS1660" s="34"/>
      <c r="BT1660" s="35"/>
      <c r="BU1660" s="35"/>
      <c r="BV1660" s="35"/>
      <c r="BW1660" s="35"/>
      <c r="BX1660" s="37"/>
      <c r="BY1660" s="40"/>
      <c r="CA1660" s="38"/>
      <c r="CB1660" s="38"/>
      <c r="CC1660" s="36"/>
      <c r="CD1660" s="36"/>
      <c r="CE1660" s="35"/>
      <c r="CF1660" s="36"/>
      <c r="CG1660" s="42"/>
      <c r="CH1660" s="35"/>
      <c r="CI1660" s="42"/>
      <c r="CJ1660" s="42"/>
      <c r="CK1660" s="43"/>
      <c r="CM1660" s="39"/>
      <c r="CN1660" s="35"/>
      <c r="CO1660" s="42"/>
    </row>
    <row r="1661" spans="1:93" ht="11.25" customHeight="1">
      <c r="A1661" s="33"/>
      <c r="B1661" s="34"/>
      <c r="F1661" s="34"/>
      <c r="H1661" s="34"/>
      <c r="I1661" s="34"/>
      <c r="J1661" s="35"/>
      <c r="K1661" s="35"/>
      <c r="L1661" s="34"/>
      <c r="M1661" s="34"/>
      <c r="N1661" s="35"/>
      <c r="O1661" s="35"/>
      <c r="P1661" s="35"/>
      <c r="Q1661" s="34"/>
      <c r="R1661" s="34"/>
      <c r="U1661" s="36"/>
      <c r="V1661" s="38"/>
      <c r="W1661" s="36"/>
      <c r="X1661" s="35"/>
      <c r="Y1661" s="34"/>
      <c r="Z1661" s="35"/>
      <c r="AA1661" s="34"/>
      <c r="AB1661" s="34"/>
      <c r="AC1661" s="34"/>
      <c r="AD1661" s="34"/>
      <c r="AE1661" s="39"/>
      <c r="AF1661" s="39"/>
      <c r="AG1661" s="39"/>
      <c r="AH1661" s="35"/>
      <c r="AI1661" s="35"/>
      <c r="AJ1661" s="35"/>
      <c r="AK1661" s="35"/>
      <c r="AL1661" s="35"/>
      <c r="AM1661" s="35"/>
      <c r="AN1661" s="38"/>
      <c r="AO1661" s="38"/>
      <c r="AP1661" s="38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40"/>
      <c r="BA1661" s="40"/>
      <c r="BB1661" s="40"/>
      <c r="BC1661" s="40"/>
      <c r="BD1661" s="40"/>
      <c r="BE1661" s="40"/>
      <c r="BF1661" s="36"/>
      <c r="BG1661" s="36"/>
      <c r="BH1661" s="36"/>
      <c r="BJ1661" s="41"/>
      <c r="BK1661" s="41"/>
      <c r="BL1661" s="35"/>
      <c r="BM1661" s="35"/>
      <c r="BN1661" s="35"/>
      <c r="BO1661" s="35"/>
      <c r="BP1661" s="35"/>
      <c r="BQ1661" s="35"/>
      <c r="BR1661" s="35"/>
      <c r="BS1661" s="34"/>
      <c r="BT1661" s="35"/>
      <c r="BU1661" s="35"/>
      <c r="BV1661" s="35"/>
      <c r="BW1661" s="35"/>
      <c r="BX1661" s="37"/>
      <c r="BY1661" s="40"/>
      <c r="CA1661" s="38"/>
      <c r="CB1661" s="38"/>
      <c r="CC1661" s="36"/>
      <c r="CD1661" s="36"/>
      <c r="CE1661" s="35"/>
      <c r="CF1661" s="36"/>
      <c r="CG1661" s="42"/>
      <c r="CH1661" s="35"/>
      <c r="CI1661" s="42"/>
      <c r="CJ1661" s="42"/>
      <c r="CK1661" s="43"/>
      <c r="CM1661" s="39"/>
      <c r="CN1661" s="35"/>
      <c r="CO1661" s="42"/>
    </row>
    <row r="1662" spans="1:93" ht="11.25" customHeight="1">
      <c r="A1662" s="33"/>
      <c r="B1662" s="34"/>
      <c r="F1662" s="34"/>
      <c r="H1662" s="34"/>
      <c r="I1662" s="34"/>
      <c r="J1662" s="35"/>
      <c r="K1662" s="35"/>
      <c r="L1662" s="34"/>
      <c r="M1662" s="34"/>
      <c r="N1662" s="35"/>
      <c r="O1662" s="35"/>
      <c r="P1662" s="35"/>
      <c r="Q1662" s="34"/>
      <c r="R1662" s="34"/>
      <c r="U1662" s="36"/>
      <c r="V1662" s="38"/>
      <c r="W1662" s="36"/>
      <c r="X1662" s="35"/>
      <c r="Y1662" s="34"/>
      <c r="Z1662" s="35"/>
      <c r="AA1662" s="34"/>
      <c r="AB1662" s="34"/>
      <c r="AC1662" s="34"/>
      <c r="AD1662" s="34"/>
      <c r="AE1662" s="39"/>
      <c r="AF1662" s="39"/>
      <c r="AG1662" s="39"/>
      <c r="AH1662" s="35"/>
      <c r="AI1662" s="35"/>
      <c r="AJ1662" s="35"/>
      <c r="AK1662" s="35"/>
      <c r="AL1662" s="35"/>
      <c r="AM1662" s="35"/>
      <c r="AN1662" s="38"/>
      <c r="AO1662" s="38"/>
      <c r="AP1662" s="38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40"/>
      <c r="BA1662" s="40"/>
      <c r="BB1662" s="40"/>
      <c r="BC1662" s="40"/>
      <c r="BD1662" s="40"/>
      <c r="BE1662" s="40"/>
      <c r="BF1662" s="36"/>
      <c r="BG1662" s="36"/>
      <c r="BH1662" s="36"/>
      <c r="BJ1662" s="41"/>
      <c r="BK1662" s="41"/>
      <c r="BL1662" s="35"/>
      <c r="BM1662" s="35"/>
      <c r="BN1662" s="35"/>
      <c r="BO1662" s="35"/>
      <c r="BP1662" s="35"/>
      <c r="BQ1662" s="35"/>
      <c r="BR1662" s="35"/>
      <c r="BS1662" s="34"/>
      <c r="BT1662" s="35"/>
      <c r="BU1662" s="35"/>
      <c r="BV1662" s="35"/>
      <c r="BW1662" s="35"/>
      <c r="BX1662" s="37"/>
      <c r="BY1662" s="40"/>
      <c r="CA1662" s="38"/>
      <c r="CB1662" s="38"/>
      <c r="CC1662" s="36"/>
      <c r="CD1662" s="36"/>
      <c r="CE1662" s="35"/>
      <c r="CF1662" s="36"/>
      <c r="CG1662" s="42"/>
      <c r="CH1662" s="35"/>
      <c r="CI1662" s="42"/>
      <c r="CJ1662" s="42"/>
      <c r="CK1662" s="43"/>
      <c r="CM1662" s="39"/>
      <c r="CN1662" s="35"/>
      <c r="CO1662" s="42"/>
    </row>
    <row r="1663" spans="1:93" ht="11.25" customHeight="1">
      <c r="A1663" s="33"/>
      <c r="B1663" s="34"/>
      <c r="F1663" s="34"/>
      <c r="H1663" s="34"/>
      <c r="I1663" s="34"/>
      <c r="J1663" s="35"/>
      <c r="K1663" s="35"/>
      <c r="L1663" s="34"/>
      <c r="M1663" s="34"/>
      <c r="N1663" s="35"/>
      <c r="O1663" s="35"/>
      <c r="P1663" s="35"/>
      <c r="Q1663" s="34"/>
      <c r="R1663" s="34"/>
      <c r="U1663" s="36"/>
      <c r="V1663" s="38"/>
      <c r="W1663" s="36"/>
      <c r="X1663" s="35"/>
      <c r="Y1663" s="34"/>
      <c r="Z1663" s="35"/>
      <c r="AA1663" s="34"/>
      <c r="AB1663" s="34"/>
      <c r="AC1663" s="34"/>
      <c r="AD1663" s="34"/>
      <c r="AE1663" s="39"/>
      <c r="AF1663" s="39"/>
      <c r="AG1663" s="39"/>
      <c r="AH1663" s="35"/>
      <c r="AI1663" s="35"/>
      <c r="AJ1663" s="35"/>
      <c r="AK1663" s="35"/>
      <c r="AL1663" s="35"/>
      <c r="AM1663" s="35"/>
      <c r="AN1663" s="38"/>
      <c r="AO1663" s="38"/>
      <c r="AP1663" s="38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40"/>
      <c r="BA1663" s="40"/>
      <c r="BB1663" s="40"/>
      <c r="BC1663" s="40"/>
      <c r="BD1663" s="40"/>
      <c r="BE1663" s="40"/>
      <c r="BF1663" s="36"/>
      <c r="BG1663" s="36"/>
      <c r="BH1663" s="36"/>
      <c r="BJ1663" s="41"/>
      <c r="BK1663" s="41"/>
      <c r="BL1663" s="35"/>
      <c r="BM1663" s="35"/>
      <c r="BN1663" s="35"/>
      <c r="BO1663" s="35"/>
      <c r="BP1663" s="35"/>
      <c r="BQ1663" s="35"/>
      <c r="BR1663" s="35"/>
      <c r="BS1663" s="34"/>
      <c r="BT1663" s="35"/>
      <c r="BU1663" s="35"/>
      <c r="BV1663" s="35"/>
      <c r="BW1663" s="35"/>
      <c r="BX1663" s="37"/>
      <c r="BY1663" s="40"/>
      <c r="CA1663" s="38"/>
      <c r="CB1663" s="38"/>
      <c r="CC1663" s="36"/>
      <c r="CD1663" s="36"/>
      <c r="CE1663" s="35"/>
      <c r="CF1663" s="36"/>
      <c r="CG1663" s="42"/>
      <c r="CH1663" s="35"/>
      <c r="CI1663" s="42"/>
      <c r="CJ1663" s="42"/>
      <c r="CK1663" s="43"/>
      <c r="CM1663" s="39"/>
      <c r="CN1663" s="35"/>
      <c r="CO1663" s="42"/>
    </row>
    <row r="1664" spans="1:93" ht="11.25" customHeight="1">
      <c r="A1664" s="33"/>
      <c r="B1664" s="34"/>
      <c r="F1664" s="34"/>
      <c r="H1664" s="34"/>
      <c r="I1664" s="34"/>
      <c r="J1664" s="35"/>
      <c r="K1664" s="35"/>
      <c r="L1664" s="34"/>
      <c r="M1664" s="34"/>
      <c r="N1664" s="35"/>
      <c r="O1664" s="35"/>
      <c r="P1664" s="35"/>
      <c r="Q1664" s="34"/>
      <c r="R1664" s="34"/>
      <c r="U1664" s="36"/>
      <c r="V1664" s="38"/>
      <c r="W1664" s="36"/>
      <c r="X1664" s="35"/>
      <c r="Y1664" s="34"/>
      <c r="Z1664" s="35"/>
      <c r="AA1664" s="34"/>
      <c r="AB1664" s="34"/>
      <c r="AC1664" s="34"/>
      <c r="AD1664" s="34"/>
      <c r="AE1664" s="39"/>
      <c r="AF1664" s="39"/>
      <c r="AG1664" s="39"/>
      <c r="AH1664" s="35"/>
      <c r="AI1664" s="35"/>
      <c r="AJ1664" s="35"/>
      <c r="AK1664" s="35"/>
      <c r="AL1664" s="35"/>
      <c r="AM1664" s="35"/>
      <c r="AN1664" s="38"/>
      <c r="AO1664" s="38"/>
      <c r="AP1664" s="38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40"/>
      <c r="BA1664" s="40"/>
      <c r="BB1664" s="40"/>
      <c r="BC1664" s="40"/>
      <c r="BD1664" s="40"/>
      <c r="BE1664" s="40"/>
      <c r="BF1664" s="36"/>
      <c r="BG1664" s="36"/>
      <c r="BH1664" s="36"/>
      <c r="BJ1664" s="41"/>
      <c r="BK1664" s="41"/>
      <c r="BL1664" s="35"/>
      <c r="BM1664" s="35"/>
      <c r="BN1664" s="35"/>
      <c r="BO1664" s="35"/>
      <c r="BP1664" s="35"/>
      <c r="BQ1664" s="35"/>
      <c r="BR1664" s="35"/>
      <c r="BS1664" s="34"/>
      <c r="BT1664" s="35"/>
      <c r="BU1664" s="35"/>
      <c r="BV1664" s="35"/>
      <c r="BW1664" s="35"/>
      <c r="BX1664" s="37"/>
      <c r="BY1664" s="40"/>
      <c r="CA1664" s="38"/>
      <c r="CB1664" s="38"/>
      <c r="CC1664" s="36"/>
      <c r="CD1664" s="36"/>
      <c r="CE1664" s="35"/>
      <c r="CF1664" s="36"/>
      <c r="CG1664" s="42"/>
      <c r="CH1664" s="35"/>
      <c r="CI1664" s="42"/>
      <c r="CJ1664" s="42"/>
      <c r="CK1664" s="43"/>
      <c r="CM1664" s="39"/>
      <c r="CN1664" s="35"/>
      <c r="CO1664" s="42"/>
    </row>
    <row r="1665" spans="1:93" ht="11.25" customHeight="1">
      <c r="A1665" s="33"/>
      <c r="B1665" s="34"/>
      <c r="F1665" s="34"/>
      <c r="H1665" s="34"/>
      <c r="I1665" s="34"/>
      <c r="J1665" s="35"/>
      <c r="K1665" s="35"/>
      <c r="L1665" s="34"/>
      <c r="M1665" s="34"/>
      <c r="N1665" s="35"/>
      <c r="O1665" s="35"/>
      <c r="P1665" s="35"/>
      <c r="Q1665" s="34"/>
      <c r="R1665" s="34"/>
      <c r="U1665" s="36"/>
      <c r="V1665" s="38"/>
      <c r="W1665" s="36"/>
      <c r="X1665" s="35"/>
      <c r="Y1665" s="34"/>
      <c r="Z1665" s="35"/>
      <c r="AA1665" s="34"/>
      <c r="AB1665" s="34"/>
      <c r="AC1665" s="34"/>
      <c r="AD1665" s="34"/>
      <c r="AE1665" s="39"/>
      <c r="AF1665" s="39"/>
      <c r="AG1665" s="39"/>
      <c r="AH1665" s="35"/>
      <c r="AI1665" s="35"/>
      <c r="AJ1665" s="35"/>
      <c r="AK1665" s="35"/>
      <c r="AL1665" s="35"/>
      <c r="AM1665" s="35"/>
      <c r="AN1665" s="38"/>
      <c r="AO1665" s="38"/>
      <c r="AP1665" s="38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40"/>
      <c r="BA1665" s="40"/>
      <c r="BB1665" s="40"/>
      <c r="BC1665" s="40"/>
      <c r="BD1665" s="40"/>
      <c r="BE1665" s="40"/>
      <c r="BF1665" s="36"/>
      <c r="BG1665" s="36"/>
      <c r="BH1665" s="36"/>
      <c r="BJ1665" s="41"/>
      <c r="BK1665" s="41"/>
      <c r="BL1665" s="35"/>
      <c r="BM1665" s="35"/>
      <c r="BN1665" s="35"/>
      <c r="BO1665" s="35"/>
      <c r="BP1665" s="35"/>
      <c r="BQ1665" s="35"/>
      <c r="BR1665" s="35"/>
      <c r="BS1665" s="34"/>
      <c r="BT1665" s="35"/>
      <c r="BU1665" s="35"/>
      <c r="BV1665" s="35"/>
      <c r="BW1665" s="35"/>
      <c r="BX1665" s="37"/>
      <c r="BY1665" s="40"/>
      <c r="CA1665" s="38"/>
      <c r="CB1665" s="38"/>
      <c r="CC1665" s="36"/>
      <c r="CD1665" s="36"/>
      <c r="CE1665" s="35"/>
      <c r="CF1665" s="36"/>
      <c r="CG1665" s="42"/>
      <c r="CH1665" s="35"/>
      <c r="CI1665" s="42"/>
      <c r="CJ1665" s="42"/>
      <c r="CK1665" s="43"/>
      <c r="CM1665" s="39"/>
      <c r="CN1665" s="35"/>
      <c r="CO1665" s="42"/>
    </row>
    <row r="1666" spans="1:93" ht="11.25" customHeight="1">
      <c r="A1666" s="33"/>
      <c r="B1666" s="34"/>
      <c r="F1666" s="34"/>
      <c r="H1666" s="34"/>
      <c r="I1666" s="34"/>
      <c r="J1666" s="35"/>
      <c r="K1666" s="35"/>
      <c r="L1666" s="34"/>
      <c r="M1666" s="34"/>
      <c r="N1666" s="35"/>
      <c r="O1666" s="35"/>
      <c r="P1666" s="35"/>
      <c r="Q1666" s="34"/>
      <c r="R1666" s="34"/>
      <c r="U1666" s="36"/>
      <c r="V1666" s="38"/>
      <c r="W1666" s="36"/>
      <c r="X1666" s="35"/>
      <c r="Y1666" s="34"/>
      <c r="Z1666" s="35"/>
      <c r="AA1666" s="34"/>
      <c r="AB1666" s="34"/>
      <c r="AC1666" s="34"/>
      <c r="AD1666" s="34"/>
      <c r="AE1666" s="39"/>
      <c r="AF1666" s="39"/>
      <c r="AG1666" s="39"/>
      <c r="AH1666" s="35"/>
      <c r="AI1666" s="35"/>
      <c r="AJ1666" s="35"/>
      <c r="AK1666" s="35"/>
      <c r="AL1666" s="35"/>
      <c r="AM1666" s="35"/>
      <c r="AN1666" s="38"/>
      <c r="AO1666" s="38"/>
      <c r="AP1666" s="38"/>
      <c r="AQ1666" s="36"/>
      <c r="AR1666" s="36"/>
      <c r="AS1666" s="36"/>
      <c r="AT1666" s="36"/>
      <c r="AU1666" s="36"/>
      <c r="AV1666" s="36"/>
      <c r="AW1666" s="36"/>
      <c r="AX1666" s="36"/>
      <c r="AY1666" s="36"/>
      <c r="AZ1666" s="40"/>
      <c r="BA1666" s="40"/>
      <c r="BB1666" s="40"/>
      <c r="BC1666" s="40"/>
      <c r="BD1666" s="40"/>
      <c r="BE1666" s="40"/>
      <c r="BF1666" s="36"/>
      <c r="BG1666" s="36"/>
      <c r="BH1666" s="36"/>
      <c r="BJ1666" s="41"/>
      <c r="BK1666" s="41"/>
      <c r="BL1666" s="35"/>
      <c r="BM1666" s="35"/>
      <c r="BN1666" s="35"/>
      <c r="BO1666" s="35"/>
      <c r="BP1666" s="35"/>
      <c r="BQ1666" s="35"/>
      <c r="BR1666" s="35"/>
      <c r="BS1666" s="34"/>
      <c r="BT1666" s="35"/>
      <c r="BU1666" s="35"/>
      <c r="BV1666" s="35"/>
      <c r="BW1666" s="35"/>
      <c r="BX1666" s="37"/>
      <c r="BY1666" s="40"/>
      <c r="CA1666" s="38"/>
      <c r="CB1666" s="38"/>
      <c r="CC1666" s="36"/>
      <c r="CD1666" s="36"/>
      <c r="CE1666" s="35"/>
      <c r="CF1666" s="36"/>
      <c r="CG1666" s="42"/>
      <c r="CH1666" s="35"/>
      <c r="CI1666" s="42"/>
      <c r="CJ1666" s="42"/>
      <c r="CK1666" s="43"/>
      <c r="CM1666" s="39"/>
      <c r="CN1666" s="35"/>
      <c r="CO1666" s="42"/>
    </row>
    <row r="1667" spans="1:93" ht="11.25" customHeight="1">
      <c r="A1667" s="33"/>
      <c r="B1667" s="34"/>
      <c r="F1667" s="34"/>
      <c r="H1667" s="34"/>
      <c r="I1667" s="34"/>
      <c r="J1667" s="35"/>
      <c r="K1667" s="35"/>
      <c r="L1667" s="34"/>
      <c r="M1667" s="34"/>
      <c r="N1667" s="35"/>
      <c r="O1667" s="35"/>
      <c r="P1667" s="35"/>
      <c r="Q1667" s="34"/>
      <c r="R1667" s="34"/>
      <c r="U1667" s="36"/>
      <c r="V1667" s="38"/>
      <c r="W1667" s="36"/>
      <c r="X1667" s="35"/>
      <c r="Y1667" s="34"/>
      <c r="Z1667" s="35"/>
      <c r="AA1667" s="34"/>
      <c r="AB1667" s="34"/>
      <c r="AC1667" s="34"/>
      <c r="AD1667" s="34"/>
      <c r="AE1667" s="39"/>
      <c r="AF1667" s="39"/>
      <c r="AG1667" s="39"/>
      <c r="AH1667" s="35"/>
      <c r="AI1667" s="35"/>
      <c r="AJ1667" s="35"/>
      <c r="AK1667" s="35"/>
      <c r="AL1667" s="35"/>
      <c r="AM1667" s="35"/>
      <c r="AN1667" s="38"/>
      <c r="AO1667" s="38"/>
      <c r="AP1667" s="38"/>
      <c r="AQ1667" s="36"/>
      <c r="AR1667" s="36"/>
      <c r="AS1667" s="36"/>
      <c r="AT1667" s="36"/>
      <c r="AU1667" s="36"/>
      <c r="AV1667" s="36"/>
      <c r="AW1667" s="36"/>
      <c r="AX1667" s="36"/>
      <c r="AY1667" s="36"/>
      <c r="AZ1667" s="40"/>
      <c r="BA1667" s="40"/>
      <c r="BB1667" s="40"/>
      <c r="BC1667" s="40"/>
      <c r="BD1667" s="40"/>
      <c r="BE1667" s="40"/>
      <c r="BF1667" s="36"/>
      <c r="BG1667" s="36"/>
      <c r="BH1667" s="36"/>
      <c r="BJ1667" s="41"/>
      <c r="BK1667" s="41"/>
      <c r="BL1667" s="35"/>
      <c r="BM1667" s="35"/>
      <c r="BN1667" s="35"/>
      <c r="BO1667" s="35"/>
      <c r="BP1667" s="35"/>
      <c r="BQ1667" s="35"/>
      <c r="BR1667" s="35"/>
      <c r="BS1667" s="34"/>
      <c r="BT1667" s="35"/>
      <c r="BU1667" s="35"/>
      <c r="BV1667" s="35"/>
      <c r="BW1667" s="35"/>
      <c r="BX1667" s="37"/>
      <c r="BY1667" s="40"/>
      <c r="CA1667" s="38"/>
      <c r="CB1667" s="38"/>
      <c r="CC1667" s="36"/>
      <c r="CD1667" s="36"/>
      <c r="CE1667" s="35"/>
      <c r="CF1667" s="36"/>
      <c r="CG1667" s="42"/>
      <c r="CH1667" s="35"/>
      <c r="CI1667" s="42"/>
      <c r="CJ1667" s="42"/>
      <c r="CK1667" s="43"/>
      <c r="CM1667" s="39"/>
      <c r="CN1667" s="35"/>
      <c r="CO1667" s="42"/>
    </row>
    <row r="1668" spans="1:93" ht="11.25" customHeight="1">
      <c r="A1668" s="33"/>
      <c r="B1668" s="34"/>
      <c r="F1668" s="34"/>
      <c r="H1668" s="34"/>
      <c r="I1668" s="34"/>
      <c r="J1668" s="35"/>
      <c r="K1668" s="35"/>
      <c r="L1668" s="34"/>
      <c r="M1668" s="34"/>
      <c r="N1668" s="35"/>
      <c r="O1668" s="35"/>
      <c r="P1668" s="35"/>
      <c r="Q1668" s="34"/>
      <c r="R1668" s="34"/>
      <c r="U1668" s="36"/>
      <c r="V1668" s="38"/>
      <c r="W1668" s="36"/>
      <c r="X1668" s="35"/>
      <c r="Y1668" s="34"/>
      <c r="Z1668" s="35"/>
      <c r="AA1668" s="34"/>
      <c r="AB1668" s="34"/>
      <c r="AC1668" s="34"/>
      <c r="AD1668" s="34"/>
      <c r="AE1668" s="39"/>
      <c r="AF1668" s="39"/>
      <c r="AG1668" s="39"/>
      <c r="AH1668" s="35"/>
      <c r="AI1668" s="35"/>
      <c r="AJ1668" s="35"/>
      <c r="AK1668" s="35"/>
      <c r="AL1668" s="35"/>
      <c r="AM1668" s="35"/>
      <c r="AN1668" s="38"/>
      <c r="AO1668" s="38"/>
      <c r="AP1668" s="38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40"/>
      <c r="BA1668" s="40"/>
      <c r="BB1668" s="40"/>
      <c r="BC1668" s="40"/>
      <c r="BD1668" s="40"/>
      <c r="BE1668" s="40"/>
      <c r="BF1668" s="36"/>
      <c r="BG1668" s="36"/>
      <c r="BH1668" s="36"/>
      <c r="BJ1668" s="41"/>
      <c r="BK1668" s="41"/>
      <c r="BL1668" s="35"/>
      <c r="BM1668" s="35"/>
      <c r="BN1668" s="35"/>
      <c r="BO1668" s="35"/>
      <c r="BP1668" s="35"/>
      <c r="BQ1668" s="35"/>
      <c r="BR1668" s="35"/>
      <c r="BS1668" s="34"/>
      <c r="BT1668" s="35"/>
      <c r="BU1668" s="35"/>
      <c r="BV1668" s="35"/>
      <c r="BW1668" s="35"/>
      <c r="BX1668" s="37"/>
      <c r="BY1668" s="40"/>
      <c r="CA1668" s="38"/>
      <c r="CB1668" s="38"/>
      <c r="CC1668" s="36"/>
      <c r="CD1668" s="36"/>
      <c r="CE1668" s="35"/>
      <c r="CF1668" s="36"/>
      <c r="CG1668" s="42"/>
      <c r="CH1668" s="35"/>
      <c r="CI1668" s="42"/>
      <c r="CJ1668" s="42"/>
      <c r="CK1668" s="43"/>
      <c r="CM1668" s="39"/>
      <c r="CN1668" s="35"/>
      <c r="CO1668" s="42"/>
    </row>
    <row r="1669" spans="1:93" ht="11.25" customHeight="1">
      <c r="A1669" s="33"/>
      <c r="B1669" s="34"/>
      <c r="F1669" s="34"/>
      <c r="H1669" s="34"/>
      <c r="I1669" s="34"/>
      <c r="J1669" s="35"/>
      <c r="K1669" s="35"/>
      <c r="L1669" s="34"/>
      <c r="M1669" s="34"/>
      <c r="N1669" s="35"/>
      <c r="O1669" s="35"/>
      <c r="P1669" s="35"/>
      <c r="Q1669" s="34"/>
      <c r="R1669" s="34"/>
      <c r="U1669" s="36"/>
      <c r="V1669" s="38"/>
      <c r="W1669" s="36"/>
      <c r="X1669" s="35"/>
      <c r="Y1669" s="34"/>
      <c r="Z1669" s="35"/>
      <c r="AA1669" s="34"/>
      <c r="AB1669" s="34"/>
      <c r="AC1669" s="34"/>
      <c r="AD1669" s="34"/>
      <c r="AE1669" s="39"/>
      <c r="AF1669" s="39"/>
      <c r="AG1669" s="39"/>
      <c r="AH1669" s="35"/>
      <c r="AI1669" s="35"/>
      <c r="AJ1669" s="35"/>
      <c r="AK1669" s="35"/>
      <c r="AL1669" s="35"/>
      <c r="AM1669" s="35"/>
      <c r="AN1669" s="38"/>
      <c r="AO1669" s="38"/>
      <c r="AP1669" s="38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40"/>
      <c r="BA1669" s="40"/>
      <c r="BB1669" s="40"/>
      <c r="BC1669" s="40"/>
      <c r="BD1669" s="40"/>
      <c r="BE1669" s="40"/>
      <c r="BF1669" s="36"/>
      <c r="BG1669" s="36"/>
      <c r="BH1669" s="36"/>
      <c r="BJ1669" s="41"/>
      <c r="BK1669" s="41"/>
      <c r="BL1669" s="35"/>
      <c r="BM1669" s="35"/>
      <c r="BN1669" s="35"/>
      <c r="BO1669" s="35"/>
      <c r="BP1669" s="35"/>
      <c r="BQ1669" s="35"/>
      <c r="BR1669" s="35"/>
      <c r="BS1669" s="34"/>
      <c r="BT1669" s="35"/>
      <c r="BU1669" s="35"/>
      <c r="BV1669" s="35"/>
      <c r="BW1669" s="35"/>
      <c r="BX1669" s="37"/>
      <c r="BY1669" s="40"/>
      <c r="CA1669" s="38"/>
      <c r="CB1669" s="38"/>
      <c r="CC1669" s="36"/>
      <c r="CD1669" s="36"/>
      <c r="CE1669" s="35"/>
      <c r="CF1669" s="36"/>
      <c r="CG1669" s="42"/>
      <c r="CH1669" s="35"/>
      <c r="CI1669" s="42"/>
      <c r="CJ1669" s="42"/>
      <c r="CK1669" s="43"/>
      <c r="CM1669" s="39"/>
      <c r="CN1669" s="35"/>
      <c r="CO1669" s="42"/>
    </row>
    <row r="1670" spans="1:93" ht="11.25" customHeight="1">
      <c r="A1670" s="33"/>
      <c r="B1670" s="34"/>
      <c r="F1670" s="34"/>
      <c r="H1670" s="34"/>
      <c r="I1670" s="34"/>
      <c r="J1670" s="35"/>
      <c r="K1670" s="35"/>
      <c r="L1670" s="34"/>
      <c r="M1670" s="34"/>
      <c r="N1670" s="35"/>
      <c r="O1670" s="35"/>
      <c r="P1670" s="35"/>
      <c r="Q1670" s="34"/>
      <c r="R1670" s="34"/>
      <c r="U1670" s="36"/>
      <c r="V1670" s="38"/>
      <c r="W1670" s="36"/>
      <c r="X1670" s="35"/>
      <c r="Y1670" s="34"/>
      <c r="Z1670" s="35"/>
      <c r="AA1670" s="34"/>
      <c r="AB1670" s="34"/>
      <c r="AC1670" s="34"/>
      <c r="AD1670" s="34"/>
      <c r="AE1670" s="39"/>
      <c r="AF1670" s="39"/>
      <c r="AG1670" s="39"/>
      <c r="AH1670" s="35"/>
      <c r="AI1670" s="35"/>
      <c r="AJ1670" s="35"/>
      <c r="AK1670" s="35"/>
      <c r="AL1670" s="35"/>
      <c r="AM1670" s="35"/>
      <c r="AN1670" s="38"/>
      <c r="AO1670" s="38"/>
      <c r="AP1670" s="38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40"/>
      <c r="BA1670" s="40"/>
      <c r="BB1670" s="40"/>
      <c r="BC1670" s="40"/>
      <c r="BD1670" s="40"/>
      <c r="BE1670" s="40"/>
      <c r="BF1670" s="36"/>
      <c r="BG1670" s="36"/>
      <c r="BH1670" s="36"/>
      <c r="BJ1670" s="41"/>
      <c r="BK1670" s="41"/>
      <c r="BL1670" s="35"/>
      <c r="BM1670" s="35"/>
      <c r="BN1670" s="35"/>
      <c r="BO1670" s="35"/>
      <c r="BP1670" s="35"/>
      <c r="BQ1670" s="35"/>
      <c r="BR1670" s="35"/>
      <c r="BS1670" s="34"/>
      <c r="BT1670" s="35"/>
      <c r="BU1670" s="35"/>
      <c r="BV1670" s="35"/>
      <c r="BW1670" s="35"/>
      <c r="BX1670" s="37"/>
      <c r="BY1670" s="40"/>
      <c r="CA1670" s="38"/>
      <c r="CB1670" s="38"/>
      <c r="CC1670" s="36"/>
      <c r="CD1670" s="36"/>
      <c r="CE1670" s="35"/>
      <c r="CF1670" s="36"/>
      <c r="CG1670" s="42"/>
      <c r="CH1670" s="35"/>
      <c r="CI1670" s="42"/>
      <c r="CJ1670" s="42"/>
      <c r="CK1670" s="43"/>
      <c r="CM1670" s="39"/>
      <c r="CN1670" s="35"/>
      <c r="CO1670" s="42"/>
    </row>
    <row r="1671" spans="1:93" ht="11.25" customHeight="1">
      <c r="A1671" s="33"/>
      <c r="B1671" s="34"/>
      <c r="F1671" s="34"/>
      <c r="H1671" s="34"/>
      <c r="I1671" s="34"/>
      <c r="J1671" s="35"/>
      <c r="K1671" s="35"/>
      <c r="L1671" s="34"/>
      <c r="M1671" s="34"/>
      <c r="N1671" s="35"/>
      <c r="O1671" s="35"/>
      <c r="P1671" s="35"/>
      <c r="Q1671" s="34"/>
      <c r="R1671" s="34"/>
      <c r="U1671" s="36"/>
      <c r="V1671" s="38"/>
      <c r="W1671" s="36"/>
      <c r="X1671" s="35"/>
      <c r="Y1671" s="34"/>
      <c r="Z1671" s="35"/>
      <c r="AA1671" s="34"/>
      <c r="AB1671" s="34"/>
      <c r="AC1671" s="34"/>
      <c r="AD1671" s="34"/>
      <c r="AE1671" s="39"/>
      <c r="AF1671" s="39"/>
      <c r="AG1671" s="39"/>
      <c r="AH1671" s="35"/>
      <c r="AI1671" s="35"/>
      <c r="AJ1671" s="35"/>
      <c r="AK1671" s="35"/>
      <c r="AL1671" s="35"/>
      <c r="AM1671" s="35"/>
      <c r="AN1671" s="38"/>
      <c r="AO1671" s="38"/>
      <c r="AP1671" s="38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40"/>
      <c r="BA1671" s="40"/>
      <c r="BB1671" s="40"/>
      <c r="BC1671" s="40"/>
      <c r="BD1671" s="40"/>
      <c r="BE1671" s="40"/>
      <c r="BF1671" s="36"/>
      <c r="BG1671" s="36"/>
      <c r="BH1671" s="36"/>
      <c r="BJ1671" s="41"/>
      <c r="BK1671" s="41"/>
      <c r="BL1671" s="35"/>
      <c r="BM1671" s="35"/>
      <c r="BN1671" s="35"/>
      <c r="BO1671" s="35"/>
      <c r="BP1671" s="35"/>
      <c r="BQ1671" s="35"/>
      <c r="BR1671" s="35"/>
      <c r="BS1671" s="34"/>
      <c r="BT1671" s="35"/>
      <c r="BU1671" s="35"/>
      <c r="BV1671" s="35"/>
      <c r="BW1671" s="35"/>
      <c r="BX1671" s="37"/>
      <c r="BY1671" s="40"/>
      <c r="CA1671" s="38"/>
      <c r="CB1671" s="38"/>
      <c r="CC1671" s="36"/>
      <c r="CD1671" s="36"/>
      <c r="CE1671" s="35"/>
      <c r="CF1671" s="36"/>
      <c r="CG1671" s="42"/>
      <c r="CH1671" s="35"/>
      <c r="CI1671" s="42"/>
      <c r="CJ1671" s="42"/>
      <c r="CK1671" s="43"/>
      <c r="CM1671" s="39"/>
      <c r="CN1671" s="35"/>
      <c r="CO1671" s="42"/>
    </row>
    <row r="1672" spans="1:93" ht="11.25" customHeight="1">
      <c r="A1672" s="33"/>
      <c r="B1672" s="34"/>
      <c r="F1672" s="34"/>
      <c r="H1672" s="34"/>
      <c r="I1672" s="34"/>
      <c r="J1672" s="35"/>
      <c r="K1672" s="35"/>
      <c r="L1672" s="34"/>
      <c r="M1672" s="34"/>
      <c r="N1672" s="35"/>
      <c r="O1672" s="35"/>
      <c r="P1672" s="35"/>
      <c r="Q1672" s="34"/>
      <c r="R1672" s="34"/>
      <c r="U1672" s="36"/>
      <c r="V1672" s="38"/>
      <c r="W1672" s="36"/>
      <c r="X1672" s="35"/>
      <c r="Y1672" s="34"/>
      <c r="Z1672" s="35"/>
      <c r="AA1672" s="34"/>
      <c r="AB1672" s="34"/>
      <c r="AC1672" s="34"/>
      <c r="AD1672" s="34"/>
      <c r="AE1672" s="39"/>
      <c r="AF1672" s="39"/>
      <c r="AG1672" s="39"/>
      <c r="AH1672" s="35"/>
      <c r="AI1672" s="35"/>
      <c r="AJ1672" s="35"/>
      <c r="AK1672" s="35"/>
      <c r="AL1672" s="35"/>
      <c r="AM1672" s="35"/>
      <c r="AN1672" s="38"/>
      <c r="AO1672" s="38"/>
      <c r="AP1672" s="38"/>
      <c r="AQ1672" s="36"/>
      <c r="AR1672" s="36"/>
      <c r="AS1672" s="36"/>
      <c r="AT1672" s="36"/>
      <c r="AU1672" s="36"/>
      <c r="AV1672" s="36"/>
      <c r="AW1672" s="36"/>
      <c r="AX1672" s="36"/>
      <c r="AY1672" s="36"/>
      <c r="AZ1672" s="40"/>
      <c r="BA1672" s="40"/>
      <c r="BB1672" s="40"/>
      <c r="BC1672" s="40"/>
      <c r="BD1672" s="40"/>
      <c r="BE1672" s="40"/>
      <c r="BF1672" s="36"/>
      <c r="BG1672" s="36"/>
      <c r="BH1672" s="36"/>
      <c r="BJ1672" s="41"/>
      <c r="BK1672" s="41"/>
      <c r="BL1672" s="35"/>
      <c r="BM1672" s="35"/>
      <c r="BN1672" s="35"/>
      <c r="BO1672" s="35"/>
      <c r="BP1672" s="35"/>
      <c r="BQ1672" s="35"/>
      <c r="BR1672" s="35"/>
      <c r="BS1672" s="34"/>
      <c r="BT1672" s="35"/>
      <c r="BU1672" s="35"/>
      <c r="BV1672" s="35"/>
      <c r="BW1672" s="35"/>
      <c r="BX1672" s="37"/>
      <c r="BY1672" s="40"/>
      <c r="CA1672" s="38"/>
      <c r="CB1672" s="38"/>
      <c r="CC1672" s="36"/>
      <c r="CD1672" s="36"/>
      <c r="CE1672" s="35"/>
      <c r="CF1672" s="36"/>
      <c r="CG1672" s="42"/>
      <c r="CH1672" s="35"/>
      <c r="CI1672" s="42"/>
      <c r="CJ1672" s="42"/>
      <c r="CK1672" s="43"/>
      <c r="CM1672" s="39"/>
      <c r="CN1672" s="35"/>
      <c r="CO1672" s="42"/>
    </row>
    <row r="1673" spans="1:93" ht="11.25" customHeight="1">
      <c r="A1673" s="33"/>
      <c r="B1673" s="34"/>
      <c r="F1673" s="34"/>
      <c r="H1673" s="34"/>
      <c r="I1673" s="34"/>
      <c r="J1673" s="35"/>
      <c r="K1673" s="35"/>
      <c r="L1673" s="34"/>
      <c r="M1673" s="34"/>
      <c r="N1673" s="35"/>
      <c r="O1673" s="35"/>
      <c r="P1673" s="35"/>
      <c r="Q1673" s="34"/>
      <c r="R1673" s="34"/>
      <c r="U1673" s="36"/>
      <c r="V1673" s="38"/>
      <c r="W1673" s="36"/>
      <c r="X1673" s="35"/>
      <c r="Y1673" s="34"/>
      <c r="Z1673" s="35"/>
      <c r="AA1673" s="34"/>
      <c r="AB1673" s="34"/>
      <c r="AC1673" s="34"/>
      <c r="AD1673" s="34"/>
      <c r="AE1673" s="39"/>
      <c r="AF1673" s="39"/>
      <c r="AG1673" s="39"/>
      <c r="AH1673" s="35"/>
      <c r="AI1673" s="35"/>
      <c r="AJ1673" s="35"/>
      <c r="AK1673" s="35"/>
      <c r="AL1673" s="35"/>
      <c r="AM1673" s="35"/>
      <c r="AN1673" s="38"/>
      <c r="AO1673" s="38"/>
      <c r="AP1673" s="38"/>
      <c r="AQ1673" s="36"/>
      <c r="AR1673" s="36"/>
      <c r="AS1673" s="36"/>
      <c r="AT1673" s="36"/>
      <c r="AU1673" s="36"/>
      <c r="AV1673" s="36"/>
      <c r="AW1673" s="36"/>
      <c r="AX1673" s="36"/>
      <c r="AY1673" s="36"/>
      <c r="AZ1673" s="40"/>
      <c r="BA1673" s="40"/>
      <c r="BB1673" s="40"/>
      <c r="BC1673" s="40"/>
      <c r="BD1673" s="40"/>
      <c r="BE1673" s="40"/>
      <c r="BF1673" s="36"/>
      <c r="BG1673" s="36"/>
      <c r="BH1673" s="36"/>
      <c r="BJ1673" s="41"/>
      <c r="BK1673" s="41"/>
      <c r="BL1673" s="35"/>
      <c r="BM1673" s="35"/>
      <c r="BN1673" s="35"/>
      <c r="BO1673" s="35"/>
      <c r="BP1673" s="35"/>
      <c r="BQ1673" s="35"/>
      <c r="BR1673" s="35"/>
      <c r="BS1673" s="34"/>
      <c r="BT1673" s="35"/>
      <c r="BU1673" s="35"/>
      <c r="BV1673" s="35"/>
      <c r="BW1673" s="35"/>
      <c r="BX1673" s="37"/>
      <c r="BY1673" s="40"/>
      <c r="CA1673" s="38"/>
      <c r="CB1673" s="38"/>
      <c r="CC1673" s="36"/>
      <c r="CD1673" s="36"/>
      <c r="CE1673" s="35"/>
      <c r="CF1673" s="36"/>
      <c r="CG1673" s="42"/>
      <c r="CH1673" s="35"/>
      <c r="CI1673" s="42"/>
      <c r="CJ1673" s="42"/>
      <c r="CK1673" s="43"/>
      <c r="CM1673" s="39"/>
      <c r="CN1673" s="35"/>
      <c r="CO1673" s="42"/>
    </row>
    <row r="1674" spans="1:93" ht="11.25" customHeight="1">
      <c r="A1674" s="33"/>
      <c r="B1674" s="34"/>
      <c r="F1674" s="34"/>
      <c r="H1674" s="34"/>
      <c r="I1674" s="34"/>
      <c r="J1674" s="35"/>
      <c r="K1674" s="35"/>
      <c r="L1674" s="34"/>
      <c r="M1674" s="34"/>
      <c r="N1674" s="35"/>
      <c r="O1674" s="35"/>
      <c r="P1674" s="35"/>
      <c r="Q1674" s="34"/>
      <c r="R1674" s="34"/>
      <c r="U1674" s="36"/>
      <c r="V1674" s="38"/>
      <c r="W1674" s="36"/>
      <c r="X1674" s="35"/>
      <c r="Y1674" s="34"/>
      <c r="Z1674" s="35"/>
      <c r="AA1674" s="34"/>
      <c r="AB1674" s="34"/>
      <c r="AC1674" s="34"/>
      <c r="AD1674" s="34"/>
      <c r="AE1674" s="39"/>
      <c r="AF1674" s="39"/>
      <c r="AG1674" s="39"/>
      <c r="AH1674" s="35"/>
      <c r="AI1674" s="35"/>
      <c r="AJ1674" s="35"/>
      <c r="AK1674" s="35"/>
      <c r="AL1674" s="35"/>
      <c r="AM1674" s="35"/>
      <c r="AN1674" s="38"/>
      <c r="AO1674" s="38"/>
      <c r="AP1674" s="38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40"/>
      <c r="BA1674" s="40"/>
      <c r="BB1674" s="40"/>
      <c r="BC1674" s="40"/>
      <c r="BD1674" s="40"/>
      <c r="BE1674" s="40"/>
      <c r="BF1674" s="36"/>
      <c r="BG1674" s="36"/>
      <c r="BH1674" s="36"/>
      <c r="BJ1674" s="41"/>
      <c r="BK1674" s="41"/>
      <c r="BL1674" s="35"/>
      <c r="BM1674" s="35"/>
      <c r="BN1674" s="35"/>
      <c r="BO1674" s="35"/>
      <c r="BP1674" s="35"/>
      <c r="BQ1674" s="35"/>
      <c r="BR1674" s="35"/>
      <c r="BS1674" s="34"/>
      <c r="BT1674" s="35"/>
      <c r="BU1674" s="35"/>
      <c r="BV1674" s="35"/>
      <c r="BW1674" s="35"/>
      <c r="BX1674" s="37"/>
      <c r="BY1674" s="40"/>
      <c r="CA1674" s="38"/>
      <c r="CB1674" s="38"/>
      <c r="CC1674" s="36"/>
      <c r="CD1674" s="36"/>
      <c r="CE1674" s="35"/>
      <c r="CF1674" s="36"/>
      <c r="CG1674" s="42"/>
      <c r="CH1674" s="35"/>
      <c r="CI1674" s="42"/>
      <c r="CJ1674" s="42"/>
      <c r="CK1674" s="43"/>
      <c r="CM1674" s="39"/>
      <c r="CN1674" s="35"/>
      <c r="CO1674" s="42"/>
    </row>
    <row r="1675" spans="1:93" ht="11.25" customHeight="1">
      <c r="A1675" s="33"/>
      <c r="B1675" s="34"/>
      <c r="F1675" s="34"/>
      <c r="H1675" s="34"/>
      <c r="I1675" s="34"/>
      <c r="J1675" s="35"/>
      <c r="K1675" s="35"/>
      <c r="L1675" s="34"/>
      <c r="M1675" s="34"/>
      <c r="N1675" s="35"/>
      <c r="O1675" s="35"/>
      <c r="P1675" s="35"/>
      <c r="Q1675" s="34"/>
      <c r="R1675" s="34"/>
      <c r="U1675" s="36"/>
      <c r="V1675" s="38"/>
      <c r="W1675" s="36"/>
      <c r="X1675" s="35"/>
      <c r="Y1675" s="34"/>
      <c r="Z1675" s="35"/>
      <c r="AA1675" s="34"/>
      <c r="AB1675" s="34"/>
      <c r="AC1675" s="34"/>
      <c r="AD1675" s="34"/>
      <c r="AE1675" s="39"/>
      <c r="AF1675" s="39"/>
      <c r="AG1675" s="39"/>
      <c r="AH1675" s="35"/>
      <c r="AI1675" s="35"/>
      <c r="AJ1675" s="35"/>
      <c r="AK1675" s="35"/>
      <c r="AL1675" s="35"/>
      <c r="AM1675" s="35"/>
      <c r="AN1675" s="38"/>
      <c r="AO1675" s="38"/>
      <c r="AP1675" s="38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40"/>
      <c r="BA1675" s="40"/>
      <c r="BB1675" s="40"/>
      <c r="BC1675" s="40"/>
      <c r="BD1675" s="40"/>
      <c r="BE1675" s="40"/>
      <c r="BF1675" s="36"/>
      <c r="BG1675" s="36"/>
      <c r="BH1675" s="36"/>
      <c r="BJ1675" s="41"/>
      <c r="BK1675" s="41"/>
      <c r="BL1675" s="35"/>
      <c r="BM1675" s="35"/>
      <c r="BN1675" s="35"/>
      <c r="BO1675" s="35"/>
      <c r="BP1675" s="35"/>
      <c r="BQ1675" s="35"/>
      <c r="BR1675" s="35"/>
      <c r="BS1675" s="34"/>
      <c r="BT1675" s="35"/>
      <c r="BU1675" s="35"/>
      <c r="BV1675" s="35"/>
      <c r="BW1675" s="35"/>
      <c r="BX1675" s="37"/>
      <c r="BY1675" s="40"/>
      <c r="CA1675" s="38"/>
      <c r="CB1675" s="38"/>
      <c r="CC1675" s="36"/>
      <c r="CD1675" s="36"/>
      <c r="CE1675" s="35"/>
      <c r="CF1675" s="36"/>
      <c r="CG1675" s="42"/>
      <c r="CH1675" s="35"/>
      <c r="CI1675" s="42"/>
      <c r="CJ1675" s="42"/>
      <c r="CK1675" s="43"/>
      <c r="CM1675" s="39"/>
      <c r="CN1675" s="35"/>
      <c r="CO1675" s="42"/>
    </row>
    <row r="1676" spans="1:93" ht="11.25" customHeight="1">
      <c r="A1676" s="33"/>
      <c r="B1676" s="34"/>
      <c r="F1676" s="34"/>
      <c r="H1676" s="34"/>
      <c r="I1676" s="34"/>
      <c r="J1676" s="35"/>
      <c r="K1676" s="35"/>
      <c r="L1676" s="34"/>
      <c r="M1676" s="34"/>
      <c r="N1676" s="35"/>
      <c r="O1676" s="35"/>
      <c r="P1676" s="35"/>
      <c r="Q1676" s="34"/>
      <c r="R1676" s="34"/>
      <c r="U1676" s="36"/>
      <c r="V1676" s="38"/>
      <c r="W1676" s="36"/>
      <c r="X1676" s="35"/>
      <c r="Y1676" s="34"/>
      <c r="Z1676" s="35"/>
      <c r="AA1676" s="34"/>
      <c r="AB1676" s="34"/>
      <c r="AC1676" s="34"/>
      <c r="AD1676" s="34"/>
      <c r="AE1676" s="39"/>
      <c r="AF1676" s="39"/>
      <c r="AG1676" s="39"/>
      <c r="AH1676" s="35"/>
      <c r="AI1676" s="35"/>
      <c r="AJ1676" s="35"/>
      <c r="AK1676" s="35"/>
      <c r="AL1676" s="35"/>
      <c r="AM1676" s="35"/>
      <c r="AN1676" s="38"/>
      <c r="AO1676" s="38"/>
      <c r="AP1676" s="38"/>
      <c r="AQ1676" s="36"/>
      <c r="AR1676" s="36"/>
      <c r="AS1676" s="36"/>
      <c r="AT1676" s="36"/>
      <c r="AU1676" s="36"/>
      <c r="AV1676" s="36"/>
      <c r="AW1676" s="36"/>
      <c r="AX1676" s="36"/>
      <c r="AY1676" s="36"/>
      <c r="AZ1676" s="40"/>
      <c r="BA1676" s="40"/>
      <c r="BB1676" s="40"/>
      <c r="BC1676" s="40"/>
      <c r="BD1676" s="40"/>
      <c r="BE1676" s="40"/>
      <c r="BF1676" s="36"/>
      <c r="BG1676" s="36"/>
      <c r="BH1676" s="36"/>
      <c r="BJ1676" s="41"/>
      <c r="BK1676" s="41"/>
      <c r="BL1676" s="35"/>
      <c r="BM1676" s="35"/>
      <c r="BN1676" s="35"/>
      <c r="BO1676" s="35"/>
      <c r="BP1676" s="35"/>
      <c r="BQ1676" s="35"/>
      <c r="BR1676" s="35"/>
      <c r="BS1676" s="34"/>
      <c r="BT1676" s="35"/>
      <c r="BU1676" s="35"/>
      <c r="BV1676" s="35"/>
      <c r="BW1676" s="35"/>
      <c r="BX1676" s="37"/>
      <c r="BY1676" s="40"/>
      <c r="CA1676" s="38"/>
      <c r="CB1676" s="38"/>
      <c r="CC1676" s="36"/>
      <c r="CD1676" s="36"/>
      <c r="CE1676" s="35"/>
      <c r="CF1676" s="36"/>
      <c r="CG1676" s="42"/>
      <c r="CH1676" s="35"/>
      <c r="CI1676" s="42"/>
      <c r="CJ1676" s="42"/>
      <c r="CK1676" s="43"/>
      <c r="CM1676" s="39"/>
      <c r="CN1676" s="35"/>
      <c r="CO1676" s="42"/>
    </row>
    <row r="1677" spans="1:93" ht="11.25" customHeight="1">
      <c r="A1677" s="33"/>
      <c r="B1677" s="34"/>
      <c r="F1677" s="34"/>
      <c r="H1677" s="34"/>
      <c r="I1677" s="34"/>
      <c r="J1677" s="35"/>
      <c r="K1677" s="35"/>
      <c r="L1677" s="34"/>
      <c r="M1677" s="34"/>
      <c r="N1677" s="35"/>
      <c r="O1677" s="35"/>
      <c r="P1677" s="35"/>
      <c r="Q1677" s="34"/>
      <c r="R1677" s="34"/>
      <c r="U1677" s="36"/>
      <c r="V1677" s="38"/>
      <c r="W1677" s="36"/>
      <c r="X1677" s="35"/>
      <c r="Y1677" s="34"/>
      <c r="Z1677" s="35"/>
      <c r="AA1677" s="34"/>
      <c r="AB1677" s="34"/>
      <c r="AC1677" s="34"/>
      <c r="AD1677" s="34"/>
      <c r="AE1677" s="39"/>
      <c r="AF1677" s="39"/>
      <c r="AG1677" s="39"/>
      <c r="AH1677" s="35"/>
      <c r="AI1677" s="35"/>
      <c r="AJ1677" s="35"/>
      <c r="AK1677" s="35"/>
      <c r="AL1677" s="35"/>
      <c r="AM1677" s="35"/>
      <c r="AN1677" s="38"/>
      <c r="AO1677" s="38"/>
      <c r="AP1677" s="38"/>
      <c r="AQ1677" s="36"/>
      <c r="AR1677" s="36"/>
      <c r="AS1677" s="36"/>
      <c r="AT1677" s="36"/>
      <c r="AU1677" s="36"/>
      <c r="AV1677" s="36"/>
      <c r="AW1677" s="36"/>
      <c r="AX1677" s="36"/>
      <c r="AY1677" s="36"/>
      <c r="AZ1677" s="40"/>
      <c r="BA1677" s="40"/>
      <c r="BB1677" s="40"/>
      <c r="BC1677" s="40"/>
      <c r="BD1677" s="40"/>
      <c r="BE1677" s="40"/>
      <c r="BF1677" s="36"/>
      <c r="BG1677" s="36"/>
      <c r="BH1677" s="36"/>
      <c r="BJ1677" s="41"/>
      <c r="BK1677" s="41"/>
      <c r="BL1677" s="35"/>
      <c r="BM1677" s="35"/>
      <c r="BN1677" s="35"/>
      <c r="BO1677" s="35"/>
      <c r="BP1677" s="35"/>
      <c r="BQ1677" s="35"/>
      <c r="BR1677" s="35"/>
      <c r="BS1677" s="34"/>
      <c r="BT1677" s="35"/>
      <c r="BU1677" s="35"/>
      <c r="BV1677" s="35"/>
      <c r="BW1677" s="35"/>
      <c r="BX1677" s="37"/>
      <c r="BY1677" s="40"/>
      <c r="CA1677" s="38"/>
      <c r="CB1677" s="38"/>
      <c r="CC1677" s="36"/>
      <c r="CD1677" s="36"/>
      <c r="CE1677" s="35"/>
      <c r="CF1677" s="36"/>
      <c r="CG1677" s="42"/>
      <c r="CH1677" s="35"/>
      <c r="CI1677" s="42"/>
      <c r="CJ1677" s="42"/>
      <c r="CK1677" s="43"/>
      <c r="CM1677" s="39"/>
      <c r="CN1677" s="35"/>
      <c r="CO1677" s="42"/>
    </row>
    <row r="1678" spans="1:93" ht="11.25" customHeight="1">
      <c r="A1678" s="33"/>
      <c r="B1678" s="34"/>
      <c r="F1678" s="34"/>
      <c r="H1678" s="34"/>
      <c r="I1678" s="34"/>
      <c r="J1678" s="35"/>
      <c r="K1678" s="35"/>
      <c r="L1678" s="34"/>
      <c r="M1678" s="34"/>
      <c r="N1678" s="35"/>
      <c r="O1678" s="35"/>
      <c r="P1678" s="35"/>
      <c r="Q1678" s="34"/>
      <c r="R1678" s="34"/>
      <c r="U1678" s="36"/>
      <c r="V1678" s="38"/>
      <c r="W1678" s="36"/>
      <c r="X1678" s="35"/>
      <c r="Y1678" s="34"/>
      <c r="Z1678" s="35"/>
      <c r="AA1678" s="34"/>
      <c r="AB1678" s="34"/>
      <c r="AC1678" s="34"/>
      <c r="AD1678" s="34"/>
      <c r="AE1678" s="39"/>
      <c r="AF1678" s="39"/>
      <c r="AG1678" s="39"/>
      <c r="AH1678" s="35"/>
      <c r="AI1678" s="35"/>
      <c r="AJ1678" s="35"/>
      <c r="AK1678" s="35"/>
      <c r="AL1678" s="35"/>
      <c r="AM1678" s="35"/>
      <c r="AN1678" s="38"/>
      <c r="AO1678" s="38"/>
      <c r="AP1678" s="38"/>
      <c r="AQ1678" s="36"/>
      <c r="AR1678" s="36"/>
      <c r="AS1678" s="36"/>
      <c r="AT1678" s="36"/>
      <c r="AU1678" s="36"/>
      <c r="AV1678" s="36"/>
      <c r="AW1678" s="36"/>
      <c r="AX1678" s="36"/>
      <c r="AY1678" s="36"/>
      <c r="AZ1678" s="40"/>
      <c r="BA1678" s="40"/>
      <c r="BB1678" s="40"/>
      <c r="BC1678" s="40"/>
      <c r="BD1678" s="40"/>
      <c r="BE1678" s="40"/>
      <c r="BF1678" s="36"/>
      <c r="BG1678" s="36"/>
      <c r="BH1678" s="36"/>
      <c r="BJ1678" s="41"/>
      <c r="BK1678" s="41"/>
      <c r="BL1678" s="35"/>
      <c r="BM1678" s="35"/>
      <c r="BN1678" s="35"/>
      <c r="BO1678" s="35"/>
      <c r="BP1678" s="35"/>
      <c r="BQ1678" s="35"/>
      <c r="BR1678" s="35"/>
      <c r="BS1678" s="34"/>
      <c r="BT1678" s="35"/>
      <c r="BU1678" s="35"/>
      <c r="BV1678" s="35"/>
      <c r="BW1678" s="35"/>
      <c r="BX1678" s="37"/>
      <c r="BY1678" s="40"/>
      <c r="CA1678" s="38"/>
      <c r="CB1678" s="38"/>
      <c r="CC1678" s="36"/>
      <c r="CD1678" s="36"/>
      <c r="CE1678" s="35"/>
      <c r="CF1678" s="36"/>
      <c r="CG1678" s="42"/>
      <c r="CH1678" s="35"/>
      <c r="CI1678" s="42"/>
      <c r="CJ1678" s="42"/>
      <c r="CK1678" s="43"/>
      <c r="CM1678" s="39"/>
      <c r="CN1678" s="35"/>
      <c r="CO1678" s="42"/>
    </row>
    <row r="1679" spans="1:93" ht="11.25" customHeight="1">
      <c r="A1679" s="33"/>
      <c r="B1679" s="34"/>
      <c r="F1679" s="34"/>
      <c r="H1679" s="34"/>
      <c r="I1679" s="34"/>
      <c r="J1679" s="35"/>
      <c r="K1679" s="35"/>
      <c r="L1679" s="34"/>
      <c r="M1679" s="34"/>
      <c r="N1679" s="35"/>
      <c r="O1679" s="35"/>
      <c r="P1679" s="35"/>
      <c r="Q1679" s="34"/>
      <c r="R1679" s="34"/>
      <c r="U1679" s="36"/>
      <c r="V1679" s="38"/>
      <c r="W1679" s="36"/>
      <c r="X1679" s="35"/>
      <c r="Y1679" s="34"/>
      <c r="Z1679" s="35"/>
      <c r="AA1679" s="34"/>
      <c r="AB1679" s="34"/>
      <c r="AC1679" s="34"/>
      <c r="AD1679" s="34"/>
      <c r="AE1679" s="39"/>
      <c r="AF1679" s="39"/>
      <c r="AG1679" s="39"/>
      <c r="AH1679" s="35"/>
      <c r="AI1679" s="35"/>
      <c r="AJ1679" s="35"/>
      <c r="AK1679" s="35"/>
      <c r="AL1679" s="35"/>
      <c r="AM1679" s="35"/>
      <c r="AN1679" s="38"/>
      <c r="AO1679" s="38"/>
      <c r="AP1679" s="38"/>
      <c r="AQ1679" s="36"/>
      <c r="AR1679" s="36"/>
      <c r="AS1679" s="36"/>
      <c r="AT1679" s="36"/>
      <c r="AU1679" s="36"/>
      <c r="AV1679" s="36"/>
      <c r="AW1679" s="36"/>
      <c r="AX1679" s="36"/>
      <c r="AY1679" s="36"/>
      <c r="AZ1679" s="40"/>
      <c r="BA1679" s="40"/>
      <c r="BB1679" s="40"/>
      <c r="BC1679" s="40"/>
      <c r="BD1679" s="40"/>
      <c r="BE1679" s="40"/>
      <c r="BF1679" s="36"/>
      <c r="BG1679" s="36"/>
      <c r="BH1679" s="36"/>
      <c r="BJ1679" s="41"/>
      <c r="BK1679" s="41"/>
      <c r="BL1679" s="35"/>
      <c r="BM1679" s="35"/>
      <c r="BN1679" s="35"/>
      <c r="BO1679" s="35"/>
      <c r="BP1679" s="35"/>
      <c r="BQ1679" s="35"/>
      <c r="BR1679" s="35"/>
      <c r="BS1679" s="34"/>
      <c r="BT1679" s="35"/>
      <c r="BU1679" s="35"/>
      <c r="BV1679" s="35"/>
      <c r="BW1679" s="35"/>
      <c r="BX1679" s="37"/>
      <c r="BY1679" s="40"/>
      <c r="CA1679" s="38"/>
      <c r="CB1679" s="38"/>
      <c r="CC1679" s="36"/>
      <c r="CD1679" s="36"/>
      <c r="CE1679" s="35"/>
      <c r="CF1679" s="36"/>
      <c r="CG1679" s="42"/>
      <c r="CH1679" s="35"/>
      <c r="CI1679" s="42"/>
      <c r="CJ1679" s="42"/>
      <c r="CK1679" s="43"/>
      <c r="CM1679" s="39"/>
      <c r="CN1679" s="35"/>
      <c r="CO1679" s="42"/>
    </row>
    <row r="1680" spans="1:93" ht="11.25" customHeight="1">
      <c r="A1680" s="33"/>
      <c r="B1680" s="34"/>
      <c r="F1680" s="34"/>
      <c r="H1680" s="34"/>
      <c r="I1680" s="34"/>
      <c r="J1680" s="35"/>
      <c r="K1680" s="35"/>
      <c r="L1680" s="34"/>
      <c r="M1680" s="34"/>
      <c r="N1680" s="35"/>
      <c r="O1680" s="35"/>
      <c r="P1680" s="35"/>
      <c r="Q1680" s="34"/>
      <c r="R1680" s="34"/>
      <c r="U1680" s="36"/>
      <c r="V1680" s="38"/>
      <c r="W1680" s="36"/>
      <c r="X1680" s="35"/>
      <c r="Y1680" s="34"/>
      <c r="Z1680" s="35"/>
      <c r="AA1680" s="34"/>
      <c r="AB1680" s="34"/>
      <c r="AC1680" s="34"/>
      <c r="AD1680" s="34"/>
      <c r="AE1680" s="39"/>
      <c r="AF1680" s="39"/>
      <c r="AG1680" s="39"/>
      <c r="AH1680" s="35"/>
      <c r="AI1680" s="35"/>
      <c r="AJ1680" s="35"/>
      <c r="AK1680" s="35"/>
      <c r="AL1680" s="35"/>
      <c r="AM1680" s="35"/>
      <c r="AN1680" s="38"/>
      <c r="AO1680" s="38"/>
      <c r="AP1680" s="38"/>
      <c r="AQ1680" s="36"/>
      <c r="AR1680" s="36"/>
      <c r="AS1680" s="36"/>
      <c r="AT1680" s="36"/>
      <c r="AU1680" s="36"/>
      <c r="AV1680" s="36"/>
      <c r="AW1680" s="36"/>
      <c r="AX1680" s="36"/>
      <c r="AY1680" s="36"/>
      <c r="AZ1680" s="40"/>
      <c r="BA1680" s="40"/>
      <c r="BB1680" s="40"/>
      <c r="BC1680" s="40"/>
      <c r="BD1680" s="40"/>
      <c r="BE1680" s="40"/>
      <c r="BF1680" s="36"/>
      <c r="BG1680" s="36"/>
      <c r="BH1680" s="36"/>
      <c r="BJ1680" s="41"/>
      <c r="BK1680" s="41"/>
      <c r="BL1680" s="35"/>
      <c r="BM1680" s="35"/>
      <c r="BN1680" s="35"/>
      <c r="BO1680" s="35"/>
      <c r="BP1680" s="35"/>
      <c r="BQ1680" s="35"/>
      <c r="BR1680" s="35"/>
      <c r="BS1680" s="34"/>
      <c r="BT1680" s="35"/>
      <c r="BU1680" s="35"/>
      <c r="BV1680" s="35"/>
      <c r="BW1680" s="35"/>
      <c r="BX1680" s="37"/>
      <c r="BY1680" s="40"/>
      <c r="CA1680" s="38"/>
      <c r="CB1680" s="38"/>
      <c r="CC1680" s="36"/>
      <c r="CD1680" s="36"/>
      <c r="CE1680" s="35"/>
      <c r="CF1680" s="36"/>
      <c r="CG1680" s="42"/>
      <c r="CH1680" s="35"/>
      <c r="CI1680" s="42"/>
      <c r="CJ1680" s="42"/>
      <c r="CK1680" s="43"/>
      <c r="CM1680" s="39"/>
      <c r="CN1680" s="35"/>
      <c r="CO1680" s="42"/>
    </row>
    <row r="1681" spans="1:93" ht="11.25" customHeight="1">
      <c r="A1681" s="33"/>
      <c r="B1681" s="34"/>
      <c r="F1681" s="34"/>
      <c r="H1681" s="34"/>
      <c r="I1681" s="34"/>
      <c r="J1681" s="35"/>
      <c r="K1681" s="35"/>
      <c r="L1681" s="34"/>
      <c r="M1681" s="34"/>
      <c r="N1681" s="35"/>
      <c r="O1681" s="35"/>
      <c r="P1681" s="35"/>
      <c r="Q1681" s="34"/>
      <c r="R1681" s="34"/>
      <c r="U1681" s="36"/>
      <c r="V1681" s="38"/>
      <c r="W1681" s="36"/>
      <c r="X1681" s="35"/>
      <c r="Y1681" s="34"/>
      <c r="Z1681" s="35"/>
      <c r="AA1681" s="34"/>
      <c r="AB1681" s="34"/>
      <c r="AC1681" s="34"/>
      <c r="AD1681" s="34"/>
      <c r="AE1681" s="39"/>
      <c r="AF1681" s="39"/>
      <c r="AG1681" s="39"/>
      <c r="AH1681" s="35"/>
      <c r="AI1681" s="35"/>
      <c r="AJ1681" s="35"/>
      <c r="AK1681" s="35"/>
      <c r="AL1681" s="35"/>
      <c r="AM1681" s="35"/>
      <c r="AN1681" s="38"/>
      <c r="AO1681" s="38"/>
      <c r="AP1681" s="38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40"/>
      <c r="BA1681" s="40"/>
      <c r="BB1681" s="40"/>
      <c r="BC1681" s="40"/>
      <c r="BD1681" s="40"/>
      <c r="BE1681" s="40"/>
      <c r="BF1681" s="36"/>
      <c r="BG1681" s="36"/>
      <c r="BH1681" s="36"/>
      <c r="BJ1681" s="41"/>
      <c r="BK1681" s="41"/>
      <c r="BL1681" s="35"/>
      <c r="BM1681" s="35"/>
      <c r="BN1681" s="35"/>
      <c r="BO1681" s="35"/>
      <c r="BP1681" s="35"/>
      <c r="BQ1681" s="35"/>
      <c r="BR1681" s="35"/>
      <c r="BS1681" s="34"/>
      <c r="BT1681" s="35"/>
      <c r="BU1681" s="35"/>
      <c r="BV1681" s="35"/>
      <c r="BW1681" s="35"/>
      <c r="BX1681" s="37"/>
      <c r="BY1681" s="40"/>
      <c r="CA1681" s="38"/>
      <c r="CB1681" s="38"/>
      <c r="CC1681" s="36"/>
      <c r="CD1681" s="36"/>
      <c r="CE1681" s="35"/>
      <c r="CF1681" s="36"/>
      <c r="CG1681" s="42"/>
      <c r="CH1681" s="35"/>
      <c r="CI1681" s="42"/>
      <c r="CJ1681" s="42"/>
      <c r="CK1681" s="43"/>
      <c r="CM1681" s="39"/>
      <c r="CN1681" s="35"/>
      <c r="CO1681" s="42"/>
    </row>
    <row r="1682" spans="1:93" ht="11.25" customHeight="1">
      <c r="A1682" s="33"/>
      <c r="B1682" s="34"/>
      <c r="F1682" s="34"/>
      <c r="H1682" s="34"/>
      <c r="I1682" s="34"/>
      <c r="J1682" s="35"/>
      <c r="K1682" s="35"/>
      <c r="L1682" s="34"/>
      <c r="M1682" s="34"/>
      <c r="N1682" s="35"/>
      <c r="O1682" s="35"/>
      <c r="P1682" s="35"/>
      <c r="Q1682" s="34"/>
      <c r="R1682" s="34"/>
      <c r="U1682" s="36"/>
      <c r="V1682" s="38"/>
      <c r="W1682" s="36"/>
      <c r="X1682" s="35"/>
      <c r="Y1682" s="34"/>
      <c r="Z1682" s="35"/>
      <c r="AA1682" s="34"/>
      <c r="AB1682" s="34"/>
      <c r="AC1682" s="34"/>
      <c r="AD1682" s="34"/>
      <c r="AE1682" s="39"/>
      <c r="AF1682" s="39"/>
      <c r="AG1682" s="39"/>
      <c r="AH1682" s="35"/>
      <c r="AI1682" s="35"/>
      <c r="AJ1682" s="35"/>
      <c r="AK1682" s="35"/>
      <c r="AL1682" s="35"/>
      <c r="AM1682" s="35"/>
      <c r="AN1682" s="38"/>
      <c r="AO1682" s="38"/>
      <c r="AP1682" s="38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40"/>
      <c r="BA1682" s="40"/>
      <c r="BB1682" s="40"/>
      <c r="BC1682" s="40"/>
      <c r="BD1682" s="40"/>
      <c r="BE1682" s="40"/>
      <c r="BF1682" s="36"/>
      <c r="BG1682" s="36"/>
      <c r="BH1682" s="36"/>
      <c r="BJ1682" s="41"/>
      <c r="BK1682" s="41"/>
      <c r="BL1682" s="35"/>
      <c r="BM1682" s="35"/>
      <c r="BN1682" s="35"/>
      <c r="BO1682" s="35"/>
      <c r="BP1682" s="35"/>
      <c r="BQ1682" s="35"/>
      <c r="BR1682" s="35"/>
      <c r="BS1682" s="34"/>
      <c r="BT1682" s="35"/>
      <c r="BU1682" s="35"/>
      <c r="BV1682" s="35"/>
      <c r="BW1682" s="35"/>
      <c r="BX1682" s="37"/>
      <c r="BY1682" s="40"/>
      <c r="CA1682" s="38"/>
      <c r="CB1682" s="38"/>
      <c r="CC1682" s="36"/>
      <c r="CD1682" s="36"/>
      <c r="CE1682" s="35"/>
      <c r="CF1682" s="36"/>
      <c r="CG1682" s="42"/>
      <c r="CH1682" s="35"/>
      <c r="CI1682" s="42"/>
      <c r="CJ1682" s="42"/>
      <c r="CK1682" s="43"/>
      <c r="CM1682" s="39"/>
      <c r="CN1682" s="35"/>
      <c r="CO1682" s="42"/>
    </row>
    <row r="1683" spans="1:93" ht="11.25" customHeight="1">
      <c r="A1683" s="33"/>
      <c r="B1683" s="34"/>
      <c r="F1683" s="34"/>
      <c r="H1683" s="34"/>
      <c r="I1683" s="34"/>
      <c r="J1683" s="35"/>
      <c r="K1683" s="35"/>
      <c r="L1683" s="34"/>
      <c r="M1683" s="34"/>
      <c r="N1683" s="35"/>
      <c r="O1683" s="35"/>
      <c r="P1683" s="35"/>
      <c r="Q1683" s="34"/>
      <c r="R1683" s="34"/>
      <c r="U1683" s="36"/>
      <c r="V1683" s="38"/>
      <c r="W1683" s="36"/>
      <c r="X1683" s="35"/>
      <c r="Y1683" s="34"/>
      <c r="Z1683" s="35"/>
      <c r="AA1683" s="34"/>
      <c r="AB1683" s="34"/>
      <c r="AC1683" s="34"/>
      <c r="AD1683" s="34"/>
      <c r="AE1683" s="39"/>
      <c r="AF1683" s="39"/>
      <c r="AG1683" s="39"/>
      <c r="AH1683" s="35"/>
      <c r="AI1683" s="35"/>
      <c r="AJ1683" s="35"/>
      <c r="AK1683" s="35"/>
      <c r="AL1683" s="35"/>
      <c r="AM1683" s="35"/>
      <c r="AN1683" s="38"/>
      <c r="AO1683" s="38"/>
      <c r="AP1683" s="38"/>
      <c r="AQ1683" s="36"/>
      <c r="AR1683" s="36"/>
      <c r="AS1683" s="36"/>
      <c r="AT1683" s="36"/>
      <c r="AU1683" s="36"/>
      <c r="AV1683" s="36"/>
      <c r="AW1683" s="36"/>
      <c r="AX1683" s="36"/>
      <c r="AY1683" s="36"/>
      <c r="AZ1683" s="40"/>
      <c r="BA1683" s="40"/>
      <c r="BB1683" s="40"/>
      <c r="BC1683" s="40"/>
      <c r="BD1683" s="40"/>
      <c r="BE1683" s="40"/>
      <c r="BF1683" s="36"/>
      <c r="BG1683" s="36"/>
      <c r="BH1683" s="36"/>
      <c r="BJ1683" s="41"/>
      <c r="BK1683" s="41"/>
      <c r="BL1683" s="35"/>
      <c r="BM1683" s="35"/>
      <c r="BN1683" s="35"/>
      <c r="BO1683" s="35"/>
      <c r="BP1683" s="35"/>
      <c r="BQ1683" s="35"/>
      <c r="BR1683" s="35"/>
      <c r="BS1683" s="34"/>
      <c r="BT1683" s="35"/>
      <c r="BU1683" s="35"/>
      <c r="BV1683" s="35"/>
      <c r="BW1683" s="35"/>
      <c r="BX1683" s="37"/>
      <c r="BY1683" s="40"/>
      <c r="CA1683" s="38"/>
      <c r="CB1683" s="38"/>
      <c r="CC1683" s="36"/>
      <c r="CD1683" s="36"/>
      <c r="CE1683" s="35"/>
      <c r="CF1683" s="36"/>
      <c r="CG1683" s="42"/>
      <c r="CH1683" s="35"/>
      <c r="CI1683" s="42"/>
      <c r="CJ1683" s="42"/>
      <c r="CK1683" s="43"/>
      <c r="CM1683" s="39"/>
      <c r="CN1683" s="35"/>
      <c r="CO1683" s="42"/>
    </row>
    <row r="1684" spans="1:93" ht="11.25" customHeight="1">
      <c r="A1684" s="33"/>
      <c r="B1684" s="34"/>
      <c r="F1684" s="34"/>
      <c r="H1684" s="34"/>
      <c r="I1684" s="34"/>
      <c r="J1684" s="35"/>
      <c r="K1684" s="35"/>
      <c r="L1684" s="34"/>
      <c r="M1684" s="34"/>
      <c r="N1684" s="35"/>
      <c r="O1684" s="35"/>
      <c r="P1684" s="35"/>
      <c r="Q1684" s="34"/>
      <c r="R1684" s="34"/>
      <c r="U1684" s="36"/>
      <c r="V1684" s="38"/>
      <c r="W1684" s="36"/>
      <c r="X1684" s="35"/>
      <c r="Y1684" s="34"/>
      <c r="Z1684" s="35"/>
      <c r="AA1684" s="34"/>
      <c r="AB1684" s="34"/>
      <c r="AC1684" s="34"/>
      <c r="AD1684" s="34"/>
      <c r="AE1684" s="39"/>
      <c r="AF1684" s="39"/>
      <c r="AG1684" s="39"/>
      <c r="AH1684" s="35"/>
      <c r="AI1684" s="35"/>
      <c r="AJ1684" s="35"/>
      <c r="AK1684" s="35"/>
      <c r="AL1684" s="35"/>
      <c r="AM1684" s="35"/>
      <c r="AN1684" s="38"/>
      <c r="AO1684" s="38"/>
      <c r="AP1684" s="38"/>
      <c r="AQ1684" s="36"/>
      <c r="AR1684" s="36"/>
      <c r="AS1684" s="36"/>
      <c r="AT1684" s="36"/>
      <c r="AU1684" s="36"/>
      <c r="AV1684" s="36"/>
      <c r="AW1684" s="36"/>
      <c r="AX1684" s="36"/>
      <c r="AY1684" s="36"/>
      <c r="AZ1684" s="40"/>
      <c r="BA1684" s="40"/>
      <c r="BB1684" s="40"/>
      <c r="BC1684" s="40"/>
      <c r="BD1684" s="40"/>
      <c r="BE1684" s="40"/>
      <c r="BF1684" s="36"/>
      <c r="BG1684" s="36"/>
      <c r="BH1684" s="36"/>
      <c r="BJ1684" s="41"/>
      <c r="BK1684" s="41"/>
      <c r="BL1684" s="35"/>
      <c r="BM1684" s="35"/>
      <c r="BN1684" s="35"/>
      <c r="BO1684" s="35"/>
      <c r="BP1684" s="35"/>
      <c r="BQ1684" s="35"/>
      <c r="BR1684" s="35"/>
      <c r="BS1684" s="34"/>
      <c r="BT1684" s="35"/>
      <c r="BU1684" s="35"/>
      <c r="BV1684" s="35"/>
      <c r="BW1684" s="35"/>
      <c r="BX1684" s="37"/>
      <c r="BY1684" s="40"/>
      <c r="CA1684" s="38"/>
      <c r="CB1684" s="38"/>
      <c r="CC1684" s="36"/>
      <c r="CD1684" s="36"/>
      <c r="CE1684" s="35"/>
      <c r="CF1684" s="36"/>
      <c r="CG1684" s="42"/>
      <c r="CH1684" s="35"/>
      <c r="CI1684" s="42"/>
      <c r="CJ1684" s="42"/>
      <c r="CK1684" s="43"/>
      <c r="CM1684" s="39"/>
      <c r="CN1684" s="35"/>
      <c r="CO1684" s="42"/>
    </row>
    <row r="1685" spans="1:93" ht="11.25" customHeight="1">
      <c r="A1685" s="33"/>
      <c r="B1685" s="34"/>
      <c r="F1685" s="34"/>
      <c r="H1685" s="34"/>
      <c r="I1685" s="34"/>
      <c r="J1685" s="35"/>
      <c r="K1685" s="35"/>
      <c r="L1685" s="34"/>
      <c r="M1685" s="34"/>
      <c r="N1685" s="35"/>
      <c r="O1685" s="35"/>
      <c r="P1685" s="35"/>
      <c r="Q1685" s="34"/>
      <c r="R1685" s="34"/>
      <c r="U1685" s="36"/>
      <c r="V1685" s="38"/>
      <c r="W1685" s="36"/>
      <c r="X1685" s="35"/>
      <c r="Y1685" s="34"/>
      <c r="Z1685" s="35"/>
      <c r="AA1685" s="34"/>
      <c r="AB1685" s="34"/>
      <c r="AC1685" s="34"/>
      <c r="AD1685" s="34"/>
      <c r="AE1685" s="39"/>
      <c r="AF1685" s="39"/>
      <c r="AG1685" s="39"/>
      <c r="AH1685" s="35"/>
      <c r="AI1685" s="35"/>
      <c r="AJ1685" s="35"/>
      <c r="AK1685" s="35"/>
      <c r="AL1685" s="35"/>
      <c r="AM1685" s="35"/>
      <c r="AN1685" s="38"/>
      <c r="AO1685" s="38"/>
      <c r="AP1685" s="38"/>
      <c r="AQ1685" s="36"/>
      <c r="AR1685" s="36"/>
      <c r="AS1685" s="36"/>
      <c r="AT1685" s="36"/>
      <c r="AU1685" s="36"/>
      <c r="AV1685" s="36"/>
      <c r="AW1685" s="36"/>
      <c r="AX1685" s="36"/>
      <c r="AY1685" s="36"/>
      <c r="AZ1685" s="40"/>
      <c r="BA1685" s="40"/>
      <c r="BB1685" s="40"/>
      <c r="BC1685" s="40"/>
      <c r="BD1685" s="40"/>
      <c r="BE1685" s="40"/>
      <c r="BF1685" s="36"/>
      <c r="BG1685" s="36"/>
      <c r="BH1685" s="36"/>
      <c r="BJ1685" s="41"/>
      <c r="BK1685" s="41"/>
      <c r="BL1685" s="35"/>
      <c r="BM1685" s="35"/>
      <c r="BN1685" s="35"/>
      <c r="BO1685" s="35"/>
      <c r="BP1685" s="35"/>
      <c r="BQ1685" s="35"/>
      <c r="BR1685" s="35"/>
      <c r="BS1685" s="34"/>
      <c r="BT1685" s="35"/>
      <c r="BU1685" s="35"/>
      <c r="BV1685" s="35"/>
      <c r="BW1685" s="35"/>
      <c r="BX1685" s="37"/>
      <c r="BY1685" s="40"/>
      <c r="CA1685" s="38"/>
      <c r="CB1685" s="38"/>
      <c r="CC1685" s="36"/>
      <c r="CD1685" s="36"/>
      <c r="CE1685" s="35"/>
      <c r="CF1685" s="36"/>
      <c r="CG1685" s="42"/>
      <c r="CH1685" s="35"/>
      <c r="CI1685" s="42"/>
      <c r="CJ1685" s="42"/>
      <c r="CK1685" s="43"/>
      <c r="CM1685" s="39"/>
      <c r="CN1685" s="35"/>
      <c r="CO1685" s="42"/>
    </row>
    <row r="1686" spans="1:93" ht="11.25" customHeight="1">
      <c r="A1686" s="33"/>
      <c r="B1686" s="34"/>
      <c r="F1686" s="34"/>
      <c r="H1686" s="34"/>
      <c r="I1686" s="34"/>
      <c r="J1686" s="35"/>
      <c r="K1686" s="35"/>
      <c r="L1686" s="34"/>
      <c r="M1686" s="34"/>
      <c r="N1686" s="35"/>
      <c r="O1686" s="35"/>
      <c r="P1686" s="35"/>
      <c r="Q1686" s="34"/>
      <c r="R1686" s="34"/>
      <c r="U1686" s="36"/>
      <c r="V1686" s="38"/>
      <c r="W1686" s="36"/>
      <c r="X1686" s="35"/>
      <c r="Y1686" s="34"/>
      <c r="Z1686" s="35"/>
      <c r="AA1686" s="34"/>
      <c r="AB1686" s="34"/>
      <c r="AC1686" s="34"/>
      <c r="AD1686" s="34"/>
      <c r="AE1686" s="39"/>
      <c r="AF1686" s="39"/>
      <c r="AG1686" s="39"/>
      <c r="AH1686" s="35"/>
      <c r="AI1686" s="35"/>
      <c r="AJ1686" s="35"/>
      <c r="AK1686" s="35"/>
      <c r="AL1686" s="35"/>
      <c r="AM1686" s="35"/>
      <c r="AN1686" s="38"/>
      <c r="AO1686" s="38"/>
      <c r="AP1686" s="38"/>
      <c r="AQ1686" s="36"/>
      <c r="AR1686" s="36"/>
      <c r="AS1686" s="36"/>
      <c r="AT1686" s="36"/>
      <c r="AU1686" s="36"/>
      <c r="AV1686" s="36"/>
      <c r="AW1686" s="36"/>
      <c r="AX1686" s="36"/>
      <c r="AY1686" s="36"/>
      <c r="AZ1686" s="40"/>
      <c r="BA1686" s="40"/>
      <c r="BB1686" s="40"/>
      <c r="BC1686" s="40"/>
      <c r="BD1686" s="40"/>
      <c r="BE1686" s="40"/>
      <c r="BF1686" s="36"/>
      <c r="BG1686" s="36"/>
      <c r="BH1686" s="36"/>
      <c r="BJ1686" s="41"/>
      <c r="BK1686" s="41"/>
      <c r="BL1686" s="35"/>
      <c r="BM1686" s="35"/>
      <c r="BN1686" s="35"/>
      <c r="BO1686" s="35"/>
      <c r="BP1686" s="35"/>
      <c r="BQ1686" s="35"/>
      <c r="BR1686" s="35"/>
      <c r="BS1686" s="34"/>
      <c r="BT1686" s="35"/>
      <c r="BU1686" s="35"/>
      <c r="BV1686" s="35"/>
      <c r="BW1686" s="35"/>
      <c r="BX1686" s="37"/>
      <c r="BY1686" s="40"/>
      <c r="CA1686" s="38"/>
      <c r="CB1686" s="38"/>
      <c r="CC1686" s="36"/>
      <c r="CD1686" s="36"/>
      <c r="CE1686" s="35"/>
      <c r="CF1686" s="36"/>
      <c r="CG1686" s="42"/>
      <c r="CH1686" s="35"/>
      <c r="CI1686" s="42"/>
      <c r="CJ1686" s="42"/>
      <c r="CK1686" s="43"/>
      <c r="CM1686" s="39"/>
      <c r="CN1686" s="35"/>
      <c r="CO1686" s="42"/>
    </row>
    <row r="1687" spans="1:93" ht="11.25" customHeight="1">
      <c r="A1687" s="33"/>
      <c r="B1687" s="34"/>
      <c r="F1687" s="34"/>
      <c r="H1687" s="34"/>
      <c r="I1687" s="34"/>
      <c r="J1687" s="35"/>
      <c r="K1687" s="35"/>
      <c r="L1687" s="34"/>
      <c r="M1687" s="34"/>
      <c r="N1687" s="35"/>
      <c r="O1687" s="35"/>
      <c r="P1687" s="35"/>
      <c r="Q1687" s="34"/>
      <c r="R1687" s="34"/>
      <c r="U1687" s="36"/>
      <c r="V1687" s="38"/>
      <c r="W1687" s="36"/>
      <c r="X1687" s="35"/>
      <c r="Y1687" s="34"/>
      <c r="Z1687" s="35"/>
      <c r="AA1687" s="34"/>
      <c r="AB1687" s="34"/>
      <c r="AC1687" s="34"/>
      <c r="AD1687" s="34"/>
      <c r="AE1687" s="39"/>
      <c r="AF1687" s="39"/>
      <c r="AG1687" s="39"/>
      <c r="AH1687" s="35"/>
      <c r="AI1687" s="35"/>
      <c r="AJ1687" s="35"/>
      <c r="AK1687" s="35"/>
      <c r="AL1687" s="35"/>
      <c r="AM1687" s="35"/>
      <c r="AN1687" s="38"/>
      <c r="AO1687" s="38"/>
      <c r="AP1687" s="38"/>
      <c r="AQ1687" s="36"/>
      <c r="AR1687" s="36"/>
      <c r="AS1687" s="36"/>
      <c r="AT1687" s="36"/>
      <c r="AU1687" s="36"/>
      <c r="AV1687" s="36"/>
      <c r="AW1687" s="36"/>
      <c r="AX1687" s="36"/>
      <c r="AY1687" s="36"/>
      <c r="AZ1687" s="40"/>
      <c r="BA1687" s="40"/>
      <c r="BB1687" s="40"/>
      <c r="BC1687" s="40"/>
      <c r="BD1687" s="40"/>
      <c r="BE1687" s="40"/>
      <c r="BF1687" s="36"/>
      <c r="BG1687" s="36"/>
      <c r="BH1687" s="36"/>
      <c r="BJ1687" s="41"/>
      <c r="BK1687" s="41"/>
      <c r="BL1687" s="35"/>
      <c r="BM1687" s="35"/>
      <c r="BN1687" s="35"/>
      <c r="BO1687" s="35"/>
      <c r="BP1687" s="35"/>
      <c r="BQ1687" s="35"/>
      <c r="BR1687" s="35"/>
      <c r="BS1687" s="34"/>
      <c r="BT1687" s="35"/>
      <c r="BU1687" s="35"/>
      <c r="BV1687" s="35"/>
      <c r="BW1687" s="35"/>
      <c r="BX1687" s="37"/>
      <c r="BY1687" s="40"/>
      <c r="CA1687" s="38"/>
      <c r="CB1687" s="38"/>
      <c r="CC1687" s="36"/>
      <c r="CD1687" s="36"/>
      <c r="CE1687" s="35"/>
      <c r="CF1687" s="36"/>
      <c r="CG1687" s="42"/>
      <c r="CH1687" s="35"/>
      <c r="CI1687" s="42"/>
      <c r="CJ1687" s="42"/>
      <c r="CK1687" s="43"/>
      <c r="CM1687" s="39"/>
      <c r="CN1687" s="35"/>
      <c r="CO1687" s="42"/>
    </row>
    <row r="1688" spans="1:93" ht="11.25" customHeight="1">
      <c r="A1688" s="33"/>
      <c r="B1688" s="34"/>
      <c r="F1688" s="34"/>
      <c r="H1688" s="34"/>
      <c r="I1688" s="34"/>
      <c r="J1688" s="35"/>
      <c r="K1688" s="35"/>
      <c r="L1688" s="34"/>
      <c r="M1688" s="34"/>
      <c r="N1688" s="35"/>
      <c r="O1688" s="35"/>
      <c r="P1688" s="35"/>
      <c r="Q1688" s="34"/>
      <c r="R1688" s="34"/>
      <c r="U1688" s="36"/>
      <c r="V1688" s="38"/>
      <c r="W1688" s="36"/>
      <c r="X1688" s="35"/>
      <c r="Y1688" s="34"/>
      <c r="Z1688" s="35"/>
      <c r="AA1688" s="34"/>
      <c r="AB1688" s="34"/>
      <c r="AC1688" s="34"/>
      <c r="AD1688" s="34"/>
      <c r="AE1688" s="39"/>
      <c r="AF1688" s="39"/>
      <c r="AG1688" s="39"/>
      <c r="AH1688" s="35"/>
      <c r="AI1688" s="35"/>
      <c r="AJ1688" s="35"/>
      <c r="AK1688" s="35"/>
      <c r="AL1688" s="35"/>
      <c r="AM1688" s="35"/>
      <c r="AN1688" s="38"/>
      <c r="AO1688" s="38"/>
      <c r="AP1688" s="38"/>
      <c r="AQ1688" s="36"/>
      <c r="AR1688" s="36"/>
      <c r="AS1688" s="36"/>
      <c r="AT1688" s="36"/>
      <c r="AU1688" s="36"/>
      <c r="AV1688" s="36"/>
      <c r="AW1688" s="36"/>
      <c r="AX1688" s="36"/>
      <c r="AY1688" s="36"/>
      <c r="AZ1688" s="40"/>
      <c r="BA1688" s="40"/>
      <c r="BB1688" s="40"/>
      <c r="BC1688" s="40"/>
      <c r="BD1688" s="40"/>
      <c r="BE1688" s="40"/>
      <c r="BF1688" s="36"/>
      <c r="BG1688" s="36"/>
      <c r="BH1688" s="36"/>
      <c r="BJ1688" s="41"/>
      <c r="BK1688" s="41"/>
      <c r="BL1688" s="35"/>
      <c r="BM1688" s="35"/>
      <c r="BN1688" s="35"/>
      <c r="BO1688" s="35"/>
      <c r="BP1688" s="35"/>
      <c r="BQ1688" s="35"/>
      <c r="BR1688" s="35"/>
      <c r="BS1688" s="34"/>
      <c r="BT1688" s="35"/>
      <c r="BU1688" s="35"/>
      <c r="BV1688" s="35"/>
      <c r="BW1688" s="35"/>
      <c r="BX1688" s="37"/>
      <c r="BY1688" s="40"/>
      <c r="CA1688" s="38"/>
      <c r="CB1688" s="38"/>
      <c r="CC1688" s="36"/>
      <c r="CD1688" s="36"/>
      <c r="CE1688" s="35"/>
      <c r="CF1688" s="36"/>
      <c r="CG1688" s="42"/>
      <c r="CH1688" s="35"/>
      <c r="CI1688" s="42"/>
      <c r="CJ1688" s="42"/>
      <c r="CK1688" s="43"/>
      <c r="CM1688" s="39"/>
      <c r="CN1688" s="35"/>
      <c r="CO1688" s="42"/>
    </row>
    <row r="1689" spans="1:93" ht="11.25" customHeight="1">
      <c r="A1689" s="33"/>
      <c r="B1689" s="34"/>
      <c r="F1689" s="34"/>
      <c r="H1689" s="34"/>
      <c r="I1689" s="34"/>
      <c r="J1689" s="35"/>
      <c r="K1689" s="35"/>
      <c r="L1689" s="34"/>
      <c r="M1689" s="34"/>
      <c r="N1689" s="35"/>
      <c r="O1689" s="35"/>
      <c r="P1689" s="35"/>
      <c r="Q1689" s="34"/>
      <c r="R1689" s="34"/>
      <c r="U1689" s="36"/>
      <c r="V1689" s="38"/>
      <c r="W1689" s="36"/>
      <c r="X1689" s="35"/>
      <c r="Y1689" s="34"/>
      <c r="Z1689" s="35"/>
      <c r="AA1689" s="34"/>
      <c r="AB1689" s="34"/>
      <c r="AC1689" s="34"/>
      <c r="AD1689" s="34"/>
      <c r="AE1689" s="39"/>
      <c r="AF1689" s="39"/>
      <c r="AG1689" s="39"/>
      <c r="AH1689" s="35"/>
      <c r="AI1689" s="35"/>
      <c r="AJ1689" s="35"/>
      <c r="AK1689" s="35"/>
      <c r="AL1689" s="35"/>
      <c r="AM1689" s="35"/>
      <c r="AN1689" s="38"/>
      <c r="AO1689" s="38"/>
      <c r="AP1689" s="38"/>
      <c r="AQ1689" s="36"/>
      <c r="AR1689" s="36"/>
      <c r="AS1689" s="36"/>
      <c r="AT1689" s="36"/>
      <c r="AU1689" s="36"/>
      <c r="AV1689" s="36"/>
      <c r="AW1689" s="36"/>
      <c r="AX1689" s="36"/>
      <c r="AY1689" s="36"/>
      <c r="AZ1689" s="40"/>
      <c r="BA1689" s="40"/>
      <c r="BB1689" s="40"/>
      <c r="BC1689" s="40"/>
      <c r="BD1689" s="40"/>
      <c r="BE1689" s="40"/>
      <c r="BF1689" s="36"/>
      <c r="BG1689" s="36"/>
      <c r="BH1689" s="36"/>
      <c r="BJ1689" s="41"/>
      <c r="BK1689" s="41"/>
      <c r="BL1689" s="35"/>
      <c r="BM1689" s="35"/>
      <c r="BN1689" s="35"/>
      <c r="BO1689" s="35"/>
      <c r="BP1689" s="35"/>
      <c r="BQ1689" s="35"/>
      <c r="BR1689" s="35"/>
      <c r="BS1689" s="34"/>
      <c r="BT1689" s="35"/>
      <c r="BU1689" s="35"/>
      <c r="BV1689" s="35"/>
      <c r="BW1689" s="35"/>
      <c r="BX1689" s="37"/>
      <c r="BY1689" s="40"/>
      <c r="CA1689" s="38"/>
      <c r="CB1689" s="38"/>
      <c r="CC1689" s="36"/>
      <c r="CD1689" s="36"/>
      <c r="CE1689" s="35"/>
      <c r="CF1689" s="36"/>
      <c r="CG1689" s="42"/>
      <c r="CH1689" s="35"/>
      <c r="CI1689" s="42"/>
      <c r="CJ1689" s="42"/>
      <c r="CK1689" s="43"/>
      <c r="CM1689" s="39"/>
      <c r="CN1689" s="35"/>
      <c r="CO1689" s="42"/>
    </row>
    <row r="1690" spans="1:93" ht="11.25" customHeight="1">
      <c r="A1690" s="33"/>
      <c r="B1690" s="34"/>
      <c r="F1690" s="34"/>
      <c r="H1690" s="34"/>
      <c r="I1690" s="34"/>
      <c r="J1690" s="35"/>
      <c r="K1690" s="35"/>
      <c r="L1690" s="34"/>
      <c r="M1690" s="34"/>
      <c r="N1690" s="35"/>
      <c r="O1690" s="35"/>
      <c r="P1690" s="35"/>
      <c r="Q1690" s="34"/>
      <c r="R1690" s="34"/>
      <c r="U1690" s="36"/>
      <c r="V1690" s="38"/>
      <c r="W1690" s="36"/>
      <c r="X1690" s="35"/>
      <c r="Y1690" s="34"/>
      <c r="Z1690" s="35"/>
      <c r="AA1690" s="34"/>
      <c r="AB1690" s="34"/>
      <c r="AC1690" s="34"/>
      <c r="AD1690" s="34"/>
      <c r="AE1690" s="39"/>
      <c r="AF1690" s="39"/>
      <c r="AG1690" s="39"/>
      <c r="AH1690" s="35"/>
      <c r="AI1690" s="35"/>
      <c r="AJ1690" s="35"/>
      <c r="AK1690" s="35"/>
      <c r="AL1690" s="35"/>
      <c r="AM1690" s="35"/>
      <c r="AN1690" s="38"/>
      <c r="AO1690" s="38"/>
      <c r="AP1690" s="38"/>
      <c r="AQ1690" s="36"/>
      <c r="AR1690" s="36"/>
      <c r="AS1690" s="36"/>
      <c r="AT1690" s="36"/>
      <c r="AU1690" s="36"/>
      <c r="AV1690" s="36"/>
      <c r="AW1690" s="36"/>
      <c r="AX1690" s="36"/>
      <c r="AY1690" s="36"/>
      <c r="AZ1690" s="40"/>
      <c r="BA1690" s="40"/>
      <c r="BB1690" s="40"/>
      <c r="BC1690" s="40"/>
      <c r="BD1690" s="40"/>
      <c r="BE1690" s="40"/>
      <c r="BF1690" s="36"/>
      <c r="BG1690" s="36"/>
      <c r="BH1690" s="36"/>
      <c r="BJ1690" s="41"/>
      <c r="BK1690" s="41"/>
      <c r="BL1690" s="35"/>
      <c r="BM1690" s="35"/>
      <c r="BN1690" s="35"/>
      <c r="BO1690" s="35"/>
      <c r="BP1690" s="35"/>
      <c r="BQ1690" s="35"/>
      <c r="BR1690" s="35"/>
      <c r="BS1690" s="34"/>
      <c r="BT1690" s="35"/>
      <c r="BU1690" s="35"/>
      <c r="BV1690" s="35"/>
      <c r="BW1690" s="35"/>
      <c r="BX1690" s="37"/>
      <c r="BY1690" s="40"/>
      <c r="CA1690" s="38"/>
      <c r="CB1690" s="38"/>
      <c r="CC1690" s="36"/>
      <c r="CD1690" s="36"/>
      <c r="CE1690" s="35"/>
      <c r="CF1690" s="36"/>
      <c r="CG1690" s="42"/>
      <c r="CH1690" s="35"/>
      <c r="CI1690" s="42"/>
      <c r="CJ1690" s="42"/>
      <c r="CK1690" s="43"/>
      <c r="CM1690" s="39"/>
      <c r="CN1690" s="35"/>
      <c r="CO1690" s="42"/>
    </row>
    <row r="1691" spans="1:93" ht="11.25" customHeight="1">
      <c r="A1691" s="33"/>
      <c r="B1691" s="34"/>
      <c r="F1691" s="34"/>
      <c r="H1691" s="34"/>
      <c r="I1691" s="34"/>
      <c r="J1691" s="35"/>
      <c r="K1691" s="35"/>
      <c r="L1691" s="34"/>
      <c r="M1691" s="34"/>
      <c r="N1691" s="35"/>
      <c r="O1691" s="35"/>
      <c r="P1691" s="35"/>
      <c r="Q1691" s="34"/>
      <c r="R1691" s="34"/>
      <c r="U1691" s="36"/>
      <c r="V1691" s="38"/>
      <c r="W1691" s="36"/>
      <c r="X1691" s="35"/>
      <c r="Y1691" s="34"/>
      <c r="Z1691" s="35"/>
      <c r="AA1691" s="34"/>
      <c r="AB1691" s="34"/>
      <c r="AC1691" s="34"/>
      <c r="AD1691" s="34"/>
      <c r="AE1691" s="39"/>
      <c r="AF1691" s="39"/>
      <c r="AG1691" s="39"/>
      <c r="AH1691" s="35"/>
      <c r="AI1691" s="35"/>
      <c r="AJ1691" s="35"/>
      <c r="AK1691" s="35"/>
      <c r="AL1691" s="35"/>
      <c r="AM1691" s="35"/>
      <c r="AN1691" s="38"/>
      <c r="AO1691" s="38"/>
      <c r="AP1691" s="38"/>
      <c r="AQ1691" s="36"/>
      <c r="AR1691" s="36"/>
      <c r="AS1691" s="36"/>
      <c r="AT1691" s="36"/>
      <c r="AU1691" s="36"/>
      <c r="AV1691" s="36"/>
      <c r="AW1691" s="36"/>
      <c r="AX1691" s="36"/>
      <c r="AY1691" s="36"/>
      <c r="AZ1691" s="40"/>
      <c r="BA1691" s="40"/>
      <c r="BB1691" s="40"/>
      <c r="BC1691" s="40"/>
      <c r="BD1691" s="40"/>
      <c r="BE1691" s="40"/>
      <c r="BF1691" s="36"/>
      <c r="BG1691" s="36"/>
      <c r="BH1691" s="36"/>
      <c r="BJ1691" s="41"/>
      <c r="BK1691" s="41"/>
      <c r="BL1691" s="35"/>
      <c r="BM1691" s="35"/>
      <c r="BN1691" s="35"/>
      <c r="BO1691" s="35"/>
      <c r="BP1691" s="35"/>
      <c r="BQ1691" s="35"/>
      <c r="BR1691" s="35"/>
      <c r="BS1691" s="34"/>
      <c r="BT1691" s="35"/>
      <c r="BU1691" s="35"/>
      <c r="BV1691" s="35"/>
      <c r="BW1691" s="35"/>
      <c r="BX1691" s="37"/>
      <c r="BY1691" s="40"/>
      <c r="CA1691" s="38"/>
      <c r="CB1691" s="38"/>
      <c r="CC1691" s="36"/>
      <c r="CD1691" s="36"/>
      <c r="CE1691" s="35"/>
      <c r="CF1691" s="36"/>
      <c r="CG1691" s="42"/>
      <c r="CH1691" s="35"/>
      <c r="CI1691" s="42"/>
      <c r="CJ1691" s="42"/>
      <c r="CK1691" s="43"/>
      <c r="CM1691" s="39"/>
      <c r="CN1691" s="35"/>
      <c r="CO1691" s="42"/>
    </row>
    <row r="1692" spans="1:93" ht="11.25" customHeight="1">
      <c r="A1692" s="33"/>
      <c r="B1692" s="34"/>
      <c r="F1692" s="34"/>
      <c r="H1692" s="34"/>
      <c r="I1692" s="34"/>
      <c r="J1692" s="35"/>
      <c r="K1692" s="35"/>
      <c r="L1692" s="34"/>
      <c r="M1692" s="34"/>
      <c r="N1692" s="35"/>
      <c r="O1692" s="35"/>
      <c r="P1692" s="35"/>
      <c r="Q1692" s="34"/>
      <c r="R1692" s="34"/>
      <c r="U1692" s="36"/>
      <c r="V1692" s="38"/>
      <c r="W1692" s="36"/>
      <c r="X1692" s="35"/>
      <c r="Y1692" s="34"/>
      <c r="Z1692" s="35"/>
      <c r="AA1692" s="34"/>
      <c r="AB1692" s="34"/>
      <c r="AC1692" s="34"/>
      <c r="AD1692" s="34"/>
      <c r="AE1692" s="39"/>
      <c r="AF1692" s="39"/>
      <c r="AG1692" s="39"/>
      <c r="AH1692" s="35"/>
      <c r="AI1692" s="35"/>
      <c r="AJ1692" s="35"/>
      <c r="AK1692" s="35"/>
      <c r="AL1692" s="35"/>
      <c r="AM1692" s="35"/>
      <c r="AN1692" s="38"/>
      <c r="AO1692" s="38"/>
      <c r="AP1692" s="38"/>
      <c r="AQ1692" s="36"/>
      <c r="AR1692" s="36"/>
      <c r="AS1692" s="36"/>
      <c r="AT1692" s="36"/>
      <c r="AU1692" s="36"/>
      <c r="AV1692" s="36"/>
      <c r="AW1692" s="36"/>
      <c r="AX1692" s="36"/>
      <c r="AY1692" s="36"/>
      <c r="AZ1692" s="40"/>
      <c r="BA1692" s="40"/>
      <c r="BB1692" s="40"/>
      <c r="BC1692" s="40"/>
      <c r="BD1692" s="40"/>
      <c r="BE1692" s="40"/>
      <c r="BF1692" s="36"/>
      <c r="BG1692" s="36"/>
      <c r="BH1692" s="36"/>
      <c r="BJ1692" s="41"/>
      <c r="BK1692" s="41"/>
      <c r="BL1692" s="35"/>
      <c r="BM1692" s="35"/>
      <c r="BN1692" s="35"/>
      <c r="BO1692" s="35"/>
      <c r="BP1692" s="35"/>
      <c r="BQ1692" s="35"/>
      <c r="BR1692" s="35"/>
      <c r="BS1692" s="34"/>
      <c r="BT1692" s="35"/>
      <c r="BU1692" s="35"/>
      <c r="BV1692" s="35"/>
      <c r="BW1692" s="35"/>
      <c r="BX1692" s="37"/>
      <c r="BY1692" s="40"/>
      <c r="CA1692" s="38"/>
      <c r="CB1692" s="38"/>
      <c r="CC1692" s="36"/>
      <c r="CD1692" s="36"/>
      <c r="CE1692" s="35"/>
      <c r="CF1692" s="36"/>
      <c r="CG1692" s="42"/>
      <c r="CH1692" s="35"/>
      <c r="CI1692" s="42"/>
      <c r="CJ1692" s="42"/>
      <c r="CK1692" s="43"/>
      <c r="CM1692" s="39"/>
      <c r="CN1692" s="35"/>
      <c r="CO1692" s="42"/>
    </row>
    <row r="1693" spans="1:93" ht="11.25" customHeight="1">
      <c r="A1693" s="33"/>
      <c r="B1693" s="34"/>
      <c r="F1693" s="34"/>
      <c r="H1693" s="34"/>
      <c r="I1693" s="34"/>
      <c r="J1693" s="35"/>
      <c r="K1693" s="35"/>
      <c r="L1693" s="34"/>
      <c r="M1693" s="34"/>
      <c r="N1693" s="35"/>
      <c r="O1693" s="35"/>
      <c r="P1693" s="35"/>
      <c r="Q1693" s="34"/>
      <c r="R1693" s="34"/>
      <c r="U1693" s="36"/>
      <c r="V1693" s="38"/>
      <c r="W1693" s="36"/>
      <c r="X1693" s="35"/>
      <c r="Y1693" s="34"/>
      <c r="Z1693" s="35"/>
      <c r="AA1693" s="34"/>
      <c r="AB1693" s="34"/>
      <c r="AC1693" s="34"/>
      <c r="AD1693" s="34"/>
      <c r="AE1693" s="39"/>
      <c r="AF1693" s="39"/>
      <c r="AG1693" s="39"/>
      <c r="AH1693" s="35"/>
      <c r="AI1693" s="35"/>
      <c r="AJ1693" s="35"/>
      <c r="AK1693" s="35"/>
      <c r="AL1693" s="35"/>
      <c r="AM1693" s="35"/>
      <c r="AN1693" s="38"/>
      <c r="AO1693" s="38"/>
      <c r="AP1693" s="38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40"/>
      <c r="BA1693" s="40"/>
      <c r="BB1693" s="40"/>
      <c r="BC1693" s="40"/>
      <c r="BD1693" s="40"/>
      <c r="BE1693" s="40"/>
      <c r="BF1693" s="36"/>
      <c r="BG1693" s="36"/>
      <c r="BH1693" s="36"/>
      <c r="BJ1693" s="41"/>
      <c r="BK1693" s="41"/>
      <c r="BL1693" s="35"/>
      <c r="BM1693" s="35"/>
      <c r="BN1693" s="35"/>
      <c r="BO1693" s="35"/>
      <c r="BP1693" s="35"/>
      <c r="BQ1693" s="35"/>
      <c r="BR1693" s="35"/>
      <c r="BS1693" s="34"/>
      <c r="BT1693" s="35"/>
      <c r="BU1693" s="35"/>
      <c r="BV1693" s="35"/>
      <c r="BW1693" s="35"/>
      <c r="BX1693" s="37"/>
      <c r="BY1693" s="40"/>
      <c r="CA1693" s="38"/>
      <c r="CB1693" s="38"/>
      <c r="CC1693" s="36"/>
      <c r="CD1693" s="36"/>
      <c r="CE1693" s="35"/>
      <c r="CF1693" s="36"/>
      <c r="CG1693" s="42"/>
      <c r="CH1693" s="35"/>
      <c r="CI1693" s="42"/>
      <c r="CJ1693" s="42"/>
      <c r="CK1693" s="43"/>
      <c r="CM1693" s="39"/>
      <c r="CN1693" s="35"/>
      <c r="CO1693" s="42"/>
    </row>
    <row r="1694" spans="1:93" ht="11.25" customHeight="1">
      <c r="A1694" s="33"/>
      <c r="B1694" s="34"/>
      <c r="F1694" s="34"/>
      <c r="H1694" s="34"/>
      <c r="I1694" s="34"/>
      <c r="J1694" s="35"/>
      <c r="K1694" s="35"/>
      <c r="L1694" s="34"/>
      <c r="M1694" s="34"/>
      <c r="N1694" s="35"/>
      <c r="O1694" s="35"/>
      <c r="P1694" s="35"/>
      <c r="Q1694" s="34"/>
      <c r="R1694" s="34"/>
      <c r="U1694" s="36"/>
      <c r="V1694" s="38"/>
      <c r="W1694" s="36"/>
      <c r="X1694" s="35"/>
      <c r="Y1694" s="34"/>
      <c r="Z1694" s="35"/>
      <c r="AA1694" s="34"/>
      <c r="AB1694" s="34"/>
      <c r="AC1694" s="34"/>
      <c r="AD1694" s="34"/>
      <c r="AE1694" s="39"/>
      <c r="AF1694" s="39"/>
      <c r="AG1694" s="39"/>
      <c r="AH1694" s="35"/>
      <c r="AI1694" s="35"/>
      <c r="AJ1694" s="35"/>
      <c r="AK1694" s="35"/>
      <c r="AL1694" s="35"/>
      <c r="AM1694" s="35"/>
      <c r="AN1694" s="38"/>
      <c r="AO1694" s="38"/>
      <c r="AP1694" s="38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40"/>
      <c r="BA1694" s="40"/>
      <c r="BB1694" s="40"/>
      <c r="BC1694" s="40"/>
      <c r="BD1694" s="40"/>
      <c r="BE1694" s="40"/>
      <c r="BF1694" s="36"/>
      <c r="BG1694" s="36"/>
      <c r="BH1694" s="36"/>
      <c r="BJ1694" s="41"/>
      <c r="BK1694" s="41"/>
      <c r="BL1694" s="35"/>
      <c r="BM1694" s="35"/>
      <c r="BN1694" s="35"/>
      <c r="BO1694" s="35"/>
      <c r="BP1694" s="35"/>
      <c r="BQ1694" s="35"/>
      <c r="BR1694" s="35"/>
      <c r="BS1694" s="34"/>
      <c r="BT1694" s="35"/>
      <c r="BU1694" s="35"/>
      <c r="BV1694" s="35"/>
      <c r="BW1694" s="35"/>
      <c r="BX1694" s="37"/>
      <c r="BY1694" s="40"/>
      <c r="CA1694" s="38"/>
      <c r="CB1694" s="38"/>
      <c r="CC1694" s="36"/>
      <c r="CD1694" s="36"/>
      <c r="CE1694" s="35"/>
      <c r="CF1694" s="36"/>
      <c r="CG1694" s="42"/>
      <c r="CH1694" s="35"/>
      <c r="CI1694" s="42"/>
      <c r="CJ1694" s="42"/>
      <c r="CK1694" s="43"/>
      <c r="CM1694" s="39"/>
      <c r="CN1694" s="35"/>
      <c r="CO1694" s="42"/>
    </row>
    <row r="1695" spans="1:93" ht="11.25" customHeight="1">
      <c r="A1695" s="33"/>
      <c r="B1695" s="34"/>
      <c r="F1695" s="34"/>
      <c r="H1695" s="34"/>
      <c r="I1695" s="34"/>
      <c r="J1695" s="35"/>
      <c r="K1695" s="35"/>
      <c r="L1695" s="34"/>
      <c r="M1695" s="34"/>
      <c r="N1695" s="35"/>
      <c r="O1695" s="35"/>
      <c r="P1695" s="35"/>
      <c r="Q1695" s="34"/>
      <c r="R1695" s="34"/>
      <c r="U1695" s="36"/>
      <c r="V1695" s="38"/>
      <c r="W1695" s="36"/>
      <c r="X1695" s="35"/>
      <c r="Y1695" s="34"/>
      <c r="Z1695" s="35"/>
      <c r="AA1695" s="34"/>
      <c r="AB1695" s="34"/>
      <c r="AC1695" s="34"/>
      <c r="AD1695" s="34"/>
      <c r="AE1695" s="39"/>
      <c r="AF1695" s="39"/>
      <c r="AG1695" s="39"/>
      <c r="AH1695" s="35"/>
      <c r="AI1695" s="35"/>
      <c r="AJ1695" s="35"/>
      <c r="AK1695" s="35"/>
      <c r="AL1695" s="35"/>
      <c r="AM1695" s="35"/>
      <c r="AN1695" s="38"/>
      <c r="AO1695" s="38"/>
      <c r="AP1695" s="38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40"/>
      <c r="BA1695" s="40"/>
      <c r="BB1695" s="40"/>
      <c r="BC1695" s="40"/>
      <c r="BD1695" s="40"/>
      <c r="BE1695" s="40"/>
      <c r="BF1695" s="36"/>
      <c r="BG1695" s="36"/>
      <c r="BH1695" s="36"/>
      <c r="BJ1695" s="41"/>
      <c r="BK1695" s="41"/>
      <c r="BL1695" s="35"/>
      <c r="BM1695" s="35"/>
      <c r="BN1695" s="35"/>
      <c r="BO1695" s="35"/>
      <c r="BP1695" s="35"/>
      <c r="BQ1695" s="35"/>
      <c r="BR1695" s="35"/>
      <c r="BS1695" s="34"/>
      <c r="BT1695" s="35"/>
      <c r="BU1695" s="35"/>
      <c r="BV1695" s="35"/>
      <c r="BW1695" s="35"/>
      <c r="BX1695" s="37"/>
      <c r="BY1695" s="40"/>
      <c r="CA1695" s="38"/>
      <c r="CB1695" s="38"/>
      <c r="CC1695" s="36"/>
      <c r="CD1695" s="36"/>
      <c r="CE1695" s="35"/>
      <c r="CF1695" s="36"/>
      <c r="CG1695" s="42"/>
      <c r="CH1695" s="35"/>
      <c r="CI1695" s="42"/>
      <c r="CJ1695" s="42"/>
      <c r="CK1695" s="43"/>
      <c r="CM1695" s="39"/>
      <c r="CN1695" s="35"/>
      <c r="CO1695" s="42"/>
    </row>
    <row r="1696" spans="1:93" ht="11.25" customHeight="1">
      <c r="A1696" s="33"/>
      <c r="B1696" s="34"/>
      <c r="F1696" s="34"/>
      <c r="H1696" s="34"/>
      <c r="I1696" s="34"/>
      <c r="J1696" s="35"/>
      <c r="K1696" s="35"/>
      <c r="L1696" s="34"/>
      <c r="M1696" s="34"/>
      <c r="N1696" s="35"/>
      <c r="O1696" s="35"/>
      <c r="P1696" s="35"/>
      <c r="Q1696" s="34"/>
      <c r="R1696" s="34"/>
      <c r="U1696" s="36"/>
      <c r="V1696" s="38"/>
      <c r="W1696" s="36"/>
      <c r="X1696" s="35"/>
      <c r="Y1696" s="34"/>
      <c r="Z1696" s="35"/>
      <c r="AA1696" s="34"/>
      <c r="AB1696" s="34"/>
      <c r="AC1696" s="34"/>
      <c r="AD1696" s="34"/>
      <c r="AE1696" s="39"/>
      <c r="AF1696" s="39"/>
      <c r="AG1696" s="39"/>
      <c r="AH1696" s="35"/>
      <c r="AI1696" s="35"/>
      <c r="AJ1696" s="35"/>
      <c r="AK1696" s="35"/>
      <c r="AL1696" s="35"/>
      <c r="AM1696" s="35"/>
      <c r="AN1696" s="38"/>
      <c r="AO1696" s="38"/>
      <c r="AP1696" s="38"/>
      <c r="AQ1696" s="36"/>
      <c r="AR1696" s="36"/>
      <c r="AS1696" s="36"/>
      <c r="AT1696" s="36"/>
      <c r="AU1696" s="36"/>
      <c r="AV1696" s="36"/>
      <c r="AW1696" s="36"/>
      <c r="AX1696" s="36"/>
      <c r="AY1696" s="36"/>
      <c r="AZ1696" s="40"/>
      <c r="BA1696" s="40"/>
      <c r="BB1696" s="40"/>
      <c r="BC1696" s="40"/>
      <c r="BD1696" s="40"/>
      <c r="BE1696" s="40"/>
      <c r="BF1696" s="36"/>
      <c r="BG1696" s="36"/>
      <c r="BH1696" s="36"/>
      <c r="BJ1696" s="41"/>
      <c r="BK1696" s="41"/>
      <c r="BL1696" s="35"/>
      <c r="BM1696" s="35"/>
      <c r="BN1696" s="35"/>
      <c r="BO1696" s="35"/>
      <c r="BP1696" s="35"/>
      <c r="BQ1696" s="35"/>
      <c r="BR1696" s="35"/>
      <c r="BS1696" s="34"/>
      <c r="BT1696" s="35"/>
      <c r="BU1696" s="35"/>
      <c r="BV1696" s="35"/>
      <c r="BW1696" s="35"/>
      <c r="BX1696" s="37"/>
      <c r="BY1696" s="40"/>
      <c r="CA1696" s="38"/>
      <c r="CB1696" s="38"/>
      <c r="CC1696" s="36"/>
      <c r="CD1696" s="36"/>
      <c r="CE1696" s="35"/>
      <c r="CF1696" s="36"/>
      <c r="CG1696" s="42"/>
      <c r="CH1696" s="35"/>
      <c r="CI1696" s="42"/>
      <c r="CJ1696" s="42"/>
      <c r="CK1696" s="43"/>
      <c r="CM1696" s="39"/>
      <c r="CN1696" s="35"/>
      <c r="CO1696" s="42"/>
    </row>
    <row r="1697" spans="1:93" ht="11.25" customHeight="1">
      <c r="A1697" s="33"/>
      <c r="B1697" s="34"/>
      <c r="F1697" s="34"/>
      <c r="H1697" s="34"/>
      <c r="I1697" s="34"/>
      <c r="J1697" s="35"/>
      <c r="K1697" s="35"/>
      <c r="L1697" s="34"/>
      <c r="M1697" s="34"/>
      <c r="N1697" s="35"/>
      <c r="O1697" s="35"/>
      <c r="P1697" s="35"/>
      <c r="Q1697" s="34"/>
      <c r="R1697" s="34"/>
      <c r="U1697" s="36"/>
      <c r="V1697" s="38"/>
      <c r="W1697" s="36"/>
      <c r="X1697" s="35"/>
      <c r="Y1697" s="34"/>
      <c r="Z1697" s="35"/>
      <c r="AA1697" s="34"/>
      <c r="AB1697" s="34"/>
      <c r="AC1697" s="34"/>
      <c r="AD1697" s="34"/>
      <c r="AE1697" s="39"/>
      <c r="AF1697" s="39"/>
      <c r="AG1697" s="39"/>
      <c r="AH1697" s="35"/>
      <c r="AI1697" s="35"/>
      <c r="AJ1697" s="35"/>
      <c r="AK1697" s="35"/>
      <c r="AL1697" s="35"/>
      <c r="AM1697" s="35"/>
      <c r="AN1697" s="38"/>
      <c r="AO1697" s="38"/>
      <c r="AP1697" s="38"/>
      <c r="AQ1697" s="36"/>
      <c r="AR1697" s="36"/>
      <c r="AS1697" s="36"/>
      <c r="AT1697" s="36"/>
      <c r="AU1697" s="36"/>
      <c r="AV1697" s="36"/>
      <c r="AW1697" s="36"/>
      <c r="AX1697" s="36"/>
      <c r="AY1697" s="36"/>
      <c r="AZ1697" s="40"/>
      <c r="BA1697" s="40"/>
      <c r="BB1697" s="40"/>
      <c r="BC1697" s="40"/>
      <c r="BD1697" s="40"/>
      <c r="BE1697" s="40"/>
      <c r="BF1697" s="36"/>
      <c r="BG1697" s="36"/>
      <c r="BH1697" s="36"/>
      <c r="BJ1697" s="41"/>
      <c r="BK1697" s="41"/>
      <c r="BL1697" s="35"/>
      <c r="BM1697" s="35"/>
      <c r="BN1697" s="35"/>
      <c r="BO1697" s="35"/>
      <c r="BP1697" s="35"/>
      <c r="BQ1697" s="35"/>
      <c r="BR1697" s="35"/>
      <c r="BS1697" s="34"/>
      <c r="BT1697" s="35"/>
      <c r="BU1697" s="35"/>
      <c r="BV1697" s="35"/>
      <c r="BW1697" s="35"/>
      <c r="BX1697" s="37"/>
      <c r="BY1697" s="40"/>
      <c r="CA1697" s="38"/>
      <c r="CB1697" s="38"/>
      <c r="CC1697" s="36"/>
      <c r="CD1697" s="36"/>
      <c r="CE1697" s="35"/>
      <c r="CF1697" s="36"/>
      <c r="CG1697" s="42"/>
      <c r="CH1697" s="35"/>
      <c r="CI1697" s="42"/>
      <c r="CJ1697" s="42"/>
      <c r="CK1697" s="43"/>
      <c r="CM1697" s="39"/>
      <c r="CN1697" s="35"/>
      <c r="CO1697" s="42"/>
    </row>
    <row r="1698" spans="1:93" ht="11.25" customHeight="1">
      <c r="A1698" s="33"/>
      <c r="B1698" s="34"/>
      <c r="F1698" s="34"/>
      <c r="H1698" s="34"/>
      <c r="I1698" s="34"/>
      <c r="J1698" s="35"/>
      <c r="K1698" s="35"/>
      <c r="L1698" s="34"/>
      <c r="M1698" s="34"/>
      <c r="N1698" s="35"/>
      <c r="O1698" s="35"/>
      <c r="P1698" s="35"/>
      <c r="Q1698" s="34"/>
      <c r="R1698" s="34"/>
      <c r="U1698" s="36"/>
      <c r="V1698" s="38"/>
      <c r="W1698" s="36"/>
      <c r="X1698" s="35"/>
      <c r="Y1698" s="34"/>
      <c r="Z1698" s="35"/>
      <c r="AA1698" s="34"/>
      <c r="AB1698" s="34"/>
      <c r="AC1698" s="34"/>
      <c r="AD1698" s="34"/>
      <c r="AE1698" s="39"/>
      <c r="AF1698" s="39"/>
      <c r="AG1698" s="39"/>
      <c r="AH1698" s="35"/>
      <c r="AI1698" s="35"/>
      <c r="AJ1698" s="35"/>
      <c r="AK1698" s="35"/>
      <c r="AL1698" s="35"/>
      <c r="AM1698" s="35"/>
      <c r="AN1698" s="38"/>
      <c r="AO1698" s="38"/>
      <c r="AP1698" s="38"/>
      <c r="AQ1698" s="36"/>
      <c r="AR1698" s="36"/>
      <c r="AS1698" s="36"/>
      <c r="AT1698" s="36"/>
      <c r="AU1698" s="36"/>
      <c r="AV1698" s="36"/>
      <c r="AW1698" s="36"/>
      <c r="AX1698" s="36"/>
      <c r="AY1698" s="36"/>
      <c r="AZ1698" s="40"/>
      <c r="BA1698" s="40"/>
      <c r="BB1698" s="40"/>
      <c r="BC1698" s="40"/>
      <c r="BD1698" s="40"/>
      <c r="BE1698" s="40"/>
      <c r="BF1698" s="36"/>
      <c r="BG1698" s="36"/>
      <c r="BH1698" s="36"/>
      <c r="BJ1698" s="41"/>
      <c r="BK1698" s="41"/>
      <c r="BL1698" s="35"/>
      <c r="BM1698" s="35"/>
      <c r="BN1698" s="35"/>
      <c r="BO1698" s="35"/>
      <c r="BP1698" s="35"/>
      <c r="BQ1698" s="35"/>
      <c r="BR1698" s="35"/>
      <c r="BS1698" s="34"/>
      <c r="BT1698" s="35"/>
      <c r="BU1698" s="35"/>
      <c r="BV1698" s="35"/>
      <c r="BW1698" s="35"/>
      <c r="BX1698" s="37"/>
      <c r="BY1698" s="40"/>
      <c r="CA1698" s="38"/>
      <c r="CB1698" s="38"/>
      <c r="CC1698" s="36"/>
      <c r="CD1698" s="36"/>
      <c r="CE1698" s="35"/>
      <c r="CF1698" s="36"/>
      <c r="CG1698" s="42"/>
      <c r="CH1698" s="35"/>
      <c r="CI1698" s="42"/>
      <c r="CJ1698" s="42"/>
      <c r="CK1698" s="43"/>
      <c r="CM1698" s="39"/>
      <c r="CN1698" s="35"/>
      <c r="CO1698" s="42"/>
    </row>
    <row r="1699" spans="1:93" ht="11.25" customHeight="1">
      <c r="A1699" s="33"/>
      <c r="B1699" s="34"/>
      <c r="F1699" s="34"/>
      <c r="H1699" s="34"/>
      <c r="I1699" s="34"/>
      <c r="J1699" s="35"/>
      <c r="K1699" s="35"/>
      <c r="L1699" s="34"/>
      <c r="M1699" s="34"/>
      <c r="N1699" s="35"/>
      <c r="O1699" s="35"/>
      <c r="P1699" s="35"/>
      <c r="Q1699" s="34"/>
      <c r="R1699" s="34"/>
      <c r="U1699" s="36"/>
      <c r="V1699" s="38"/>
      <c r="W1699" s="36"/>
      <c r="X1699" s="35"/>
      <c r="Y1699" s="34"/>
      <c r="Z1699" s="35"/>
      <c r="AA1699" s="34"/>
      <c r="AB1699" s="34"/>
      <c r="AC1699" s="34"/>
      <c r="AD1699" s="34"/>
      <c r="AE1699" s="39"/>
      <c r="AF1699" s="39"/>
      <c r="AG1699" s="39"/>
      <c r="AH1699" s="35"/>
      <c r="AI1699" s="35"/>
      <c r="AJ1699" s="35"/>
      <c r="AK1699" s="35"/>
      <c r="AL1699" s="35"/>
      <c r="AM1699" s="35"/>
      <c r="AN1699" s="38"/>
      <c r="AO1699" s="38"/>
      <c r="AP1699" s="38"/>
      <c r="AQ1699" s="36"/>
      <c r="AR1699" s="36"/>
      <c r="AS1699" s="36"/>
      <c r="AT1699" s="36"/>
      <c r="AU1699" s="36"/>
      <c r="AV1699" s="36"/>
      <c r="AW1699" s="36"/>
      <c r="AX1699" s="36"/>
      <c r="AY1699" s="36"/>
      <c r="AZ1699" s="40"/>
      <c r="BA1699" s="40"/>
      <c r="BB1699" s="40"/>
      <c r="BC1699" s="40"/>
      <c r="BD1699" s="40"/>
      <c r="BE1699" s="40"/>
      <c r="BF1699" s="36"/>
      <c r="BG1699" s="36"/>
      <c r="BH1699" s="36"/>
      <c r="BJ1699" s="41"/>
      <c r="BK1699" s="41"/>
      <c r="BL1699" s="35"/>
      <c r="BM1699" s="35"/>
      <c r="BN1699" s="35"/>
      <c r="BO1699" s="35"/>
      <c r="BP1699" s="35"/>
      <c r="BQ1699" s="35"/>
      <c r="BR1699" s="35"/>
      <c r="BS1699" s="34"/>
      <c r="BT1699" s="35"/>
      <c r="BU1699" s="35"/>
      <c r="BV1699" s="35"/>
      <c r="BW1699" s="35"/>
      <c r="BX1699" s="37"/>
      <c r="BY1699" s="40"/>
      <c r="CA1699" s="38"/>
      <c r="CB1699" s="38"/>
      <c r="CC1699" s="36"/>
      <c r="CD1699" s="36"/>
      <c r="CE1699" s="35"/>
      <c r="CF1699" s="36"/>
      <c r="CG1699" s="42"/>
      <c r="CH1699" s="35"/>
      <c r="CI1699" s="42"/>
      <c r="CJ1699" s="42"/>
      <c r="CK1699" s="43"/>
      <c r="CM1699" s="39"/>
      <c r="CN1699" s="35"/>
      <c r="CO1699" s="42"/>
    </row>
    <row r="1700" spans="1:93" ht="11.25" customHeight="1">
      <c r="A1700" s="33"/>
      <c r="B1700" s="34"/>
      <c r="F1700" s="34"/>
      <c r="H1700" s="34"/>
      <c r="I1700" s="34"/>
      <c r="J1700" s="35"/>
      <c r="K1700" s="35"/>
      <c r="L1700" s="34"/>
      <c r="M1700" s="34"/>
      <c r="N1700" s="35"/>
      <c r="O1700" s="35"/>
      <c r="P1700" s="35"/>
      <c r="Q1700" s="34"/>
      <c r="R1700" s="34"/>
      <c r="U1700" s="36"/>
      <c r="V1700" s="38"/>
      <c r="W1700" s="36"/>
      <c r="X1700" s="35"/>
      <c r="Y1700" s="34"/>
      <c r="Z1700" s="35"/>
      <c r="AA1700" s="34"/>
      <c r="AB1700" s="34"/>
      <c r="AC1700" s="34"/>
      <c r="AD1700" s="34"/>
      <c r="AE1700" s="39"/>
      <c r="AF1700" s="39"/>
      <c r="AG1700" s="39"/>
      <c r="AH1700" s="35"/>
      <c r="AI1700" s="35"/>
      <c r="AJ1700" s="35"/>
      <c r="AK1700" s="35"/>
      <c r="AL1700" s="35"/>
      <c r="AM1700" s="35"/>
      <c r="AN1700" s="38"/>
      <c r="AO1700" s="38"/>
      <c r="AP1700" s="38"/>
      <c r="AQ1700" s="36"/>
      <c r="AR1700" s="36"/>
      <c r="AS1700" s="36"/>
      <c r="AT1700" s="36"/>
      <c r="AU1700" s="36"/>
      <c r="AV1700" s="36"/>
      <c r="AW1700" s="36"/>
      <c r="AX1700" s="36"/>
      <c r="AY1700" s="36"/>
      <c r="AZ1700" s="40"/>
      <c r="BA1700" s="40"/>
      <c r="BB1700" s="40"/>
      <c r="BC1700" s="40"/>
      <c r="BD1700" s="40"/>
      <c r="BE1700" s="40"/>
      <c r="BF1700" s="36"/>
      <c r="BG1700" s="36"/>
      <c r="BH1700" s="36"/>
      <c r="BJ1700" s="41"/>
      <c r="BK1700" s="41"/>
      <c r="BL1700" s="35"/>
      <c r="BM1700" s="35"/>
      <c r="BN1700" s="35"/>
      <c r="BO1700" s="35"/>
      <c r="BP1700" s="35"/>
      <c r="BQ1700" s="35"/>
      <c r="BR1700" s="35"/>
      <c r="BS1700" s="34"/>
      <c r="BT1700" s="35"/>
      <c r="BU1700" s="35"/>
      <c r="BV1700" s="35"/>
      <c r="BW1700" s="35"/>
      <c r="BX1700" s="37"/>
      <c r="BY1700" s="40"/>
      <c r="CA1700" s="38"/>
      <c r="CB1700" s="38"/>
      <c r="CC1700" s="36"/>
      <c r="CD1700" s="36"/>
      <c r="CE1700" s="35"/>
      <c r="CF1700" s="36"/>
      <c r="CG1700" s="42"/>
      <c r="CH1700" s="35"/>
      <c r="CI1700" s="42"/>
      <c r="CJ1700" s="42"/>
      <c r="CK1700" s="43"/>
      <c r="CM1700" s="39"/>
      <c r="CN1700" s="35"/>
      <c r="CO1700" s="42"/>
    </row>
    <row r="1701" spans="1:93" ht="11.25" customHeight="1">
      <c r="A1701" s="33"/>
      <c r="B1701" s="34"/>
      <c r="F1701" s="34"/>
      <c r="H1701" s="34"/>
      <c r="I1701" s="34"/>
      <c r="J1701" s="35"/>
      <c r="K1701" s="35"/>
      <c r="L1701" s="34"/>
      <c r="M1701" s="34"/>
      <c r="N1701" s="35"/>
      <c r="O1701" s="35"/>
      <c r="P1701" s="35"/>
      <c r="Q1701" s="34"/>
      <c r="R1701" s="34"/>
      <c r="U1701" s="36"/>
      <c r="V1701" s="38"/>
      <c r="W1701" s="36"/>
      <c r="X1701" s="35"/>
      <c r="Y1701" s="34"/>
      <c r="Z1701" s="35"/>
      <c r="AA1701" s="34"/>
      <c r="AB1701" s="34"/>
      <c r="AC1701" s="34"/>
      <c r="AD1701" s="34"/>
      <c r="AE1701" s="39"/>
      <c r="AF1701" s="39"/>
      <c r="AG1701" s="39"/>
      <c r="AH1701" s="35"/>
      <c r="AI1701" s="35"/>
      <c r="AJ1701" s="35"/>
      <c r="AK1701" s="35"/>
      <c r="AL1701" s="35"/>
      <c r="AM1701" s="35"/>
      <c r="AN1701" s="38"/>
      <c r="AO1701" s="38"/>
      <c r="AP1701" s="38"/>
      <c r="AQ1701" s="36"/>
      <c r="AR1701" s="36"/>
      <c r="AS1701" s="36"/>
      <c r="AT1701" s="36"/>
      <c r="AU1701" s="36"/>
      <c r="AV1701" s="36"/>
      <c r="AW1701" s="36"/>
      <c r="AX1701" s="36"/>
      <c r="AY1701" s="36"/>
      <c r="AZ1701" s="40"/>
      <c r="BA1701" s="40"/>
      <c r="BB1701" s="40"/>
      <c r="BC1701" s="40"/>
      <c r="BD1701" s="40"/>
      <c r="BE1701" s="40"/>
      <c r="BF1701" s="36"/>
      <c r="BG1701" s="36"/>
      <c r="BH1701" s="36"/>
      <c r="BJ1701" s="41"/>
      <c r="BK1701" s="41"/>
      <c r="BL1701" s="35"/>
      <c r="BM1701" s="35"/>
      <c r="BN1701" s="35"/>
      <c r="BO1701" s="35"/>
      <c r="BP1701" s="35"/>
      <c r="BQ1701" s="35"/>
      <c r="BR1701" s="35"/>
      <c r="BS1701" s="34"/>
      <c r="BT1701" s="35"/>
      <c r="BU1701" s="35"/>
      <c r="BV1701" s="35"/>
      <c r="BW1701" s="35"/>
      <c r="BX1701" s="37"/>
      <c r="BY1701" s="40"/>
      <c r="CA1701" s="38"/>
      <c r="CB1701" s="38"/>
      <c r="CC1701" s="36"/>
      <c r="CD1701" s="36"/>
      <c r="CE1701" s="35"/>
      <c r="CF1701" s="36"/>
      <c r="CG1701" s="42"/>
      <c r="CH1701" s="35"/>
      <c r="CI1701" s="42"/>
      <c r="CJ1701" s="42"/>
      <c r="CK1701" s="43"/>
      <c r="CM1701" s="39"/>
      <c r="CN1701" s="35"/>
      <c r="CO1701" s="42"/>
    </row>
    <row r="1702" spans="1:93" ht="11.25" customHeight="1">
      <c r="A1702" s="33"/>
      <c r="B1702" s="34"/>
      <c r="F1702" s="34"/>
      <c r="H1702" s="34"/>
      <c r="I1702" s="34"/>
      <c r="J1702" s="35"/>
      <c r="K1702" s="35"/>
      <c r="L1702" s="34"/>
      <c r="M1702" s="34"/>
      <c r="N1702" s="35"/>
      <c r="O1702" s="35"/>
      <c r="P1702" s="35"/>
      <c r="Q1702" s="34"/>
      <c r="R1702" s="34"/>
      <c r="U1702" s="36"/>
      <c r="V1702" s="38"/>
      <c r="W1702" s="36"/>
      <c r="X1702" s="35"/>
      <c r="Y1702" s="34"/>
      <c r="Z1702" s="35"/>
      <c r="AA1702" s="34"/>
      <c r="AB1702" s="34"/>
      <c r="AC1702" s="34"/>
      <c r="AD1702" s="34"/>
      <c r="AE1702" s="39"/>
      <c r="AF1702" s="39"/>
      <c r="AG1702" s="39"/>
      <c r="AH1702" s="35"/>
      <c r="AI1702" s="35"/>
      <c r="AJ1702" s="35"/>
      <c r="AK1702" s="35"/>
      <c r="AL1702" s="35"/>
      <c r="AM1702" s="35"/>
      <c r="AN1702" s="38"/>
      <c r="AO1702" s="38"/>
      <c r="AP1702" s="38"/>
      <c r="AQ1702" s="36"/>
      <c r="AR1702" s="36"/>
      <c r="AS1702" s="36"/>
      <c r="AT1702" s="36"/>
      <c r="AU1702" s="36"/>
      <c r="AV1702" s="36"/>
      <c r="AW1702" s="36"/>
      <c r="AX1702" s="36"/>
      <c r="AY1702" s="36"/>
      <c r="AZ1702" s="40"/>
      <c r="BA1702" s="40"/>
      <c r="BB1702" s="40"/>
      <c r="BC1702" s="40"/>
      <c r="BD1702" s="40"/>
      <c r="BE1702" s="40"/>
      <c r="BF1702" s="36"/>
      <c r="BG1702" s="36"/>
      <c r="BH1702" s="36"/>
      <c r="BJ1702" s="41"/>
      <c r="BK1702" s="41"/>
      <c r="BL1702" s="35"/>
      <c r="BM1702" s="35"/>
      <c r="BN1702" s="35"/>
      <c r="BO1702" s="35"/>
      <c r="BP1702" s="35"/>
      <c r="BQ1702" s="35"/>
      <c r="BR1702" s="35"/>
      <c r="BS1702" s="34"/>
      <c r="BT1702" s="35"/>
      <c r="BU1702" s="35"/>
      <c r="BV1702" s="35"/>
      <c r="BW1702" s="35"/>
      <c r="BX1702" s="37"/>
      <c r="BY1702" s="40"/>
      <c r="CA1702" s="38"/>
      <c r="CB1702" s="38"/>
      <c r="CC1702" s="36"/>
      <c r="CD1702" s="36"/>
      <c r="CE1702" s="35"/>
      <c r="CF1702" s="36"/>
      <c r="CG1702" s="42"/>
      <c r="CH1702" s="35"/>
      <c r="CI1702" s="42"/>
      <c r="CJ1702" s="42"/>
      <c r="CK1702" s="43"/>
      <c r="CM1702" s="39"/>
      <c r="CN1702" s="35"/>
      <c r="CO1702" s="42"/>
    </row>
    <row r="1703" spans="1:93" ht="11.25" customHeight="1">
      <c r="A1703" s="33"/>
      <c r="B1703" s="34"/>
      <c r="F1703" s="34"/>
      <c r="H1703" s="34"/>
      <c r="I1703" s="34"/>
      <c r="J1703" s="35"/>
      <c r="K1703" s="35"/>
      <c r="L1703" s="34"/>
      <c r="M1703" s="34"/>
      <c r="N1703" s="35"/>
      <c r="O1703" s="35"/>
      <c r="P1703" s="35"/>
      <c r="Q1703" s="34"/>
      <c r="R1703" s="34"/>
      <c r="U1703" s="36"/>
      <c r="V1703" s="38"/>
      <c r="W1703" s="36"/>
      <c r="X1703" s="35"/>
      <c r="Y1703" s="34"/>
      <c r="Z1703" s="35"/>
      <c r="AA1703" s="34"/>
      <c r="AB1703" s="34"/>
      <c r="AC1703" s="34"/>
      <c r="AD1703" s="34"/>
      <c r="AE1703" s="39"/>
      <c r="AF1703" s="39"/>
      <c r="AG1703" s="39"/>
      <c r="AH1703" s="35"/>
      <c r="AI1703" s="35"/>
      <c r="AJ1703" s="35"/>
      <c r="AK1703" s="35"/>
      <c r="AL1703" s="35"/>
      <c r="AM1703" s="35"/>
      <c r="AN1703" s="38"/>
      <c r="AO1703" s="38"/>
      <c r="AP1703" s="38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40"/>
      <c r="BA1703" s="40"/>
      <c r="BB1703" s="40"/>
      <c r="BC1703" s="40"/>
      <c r="BD1703" s="40"/>
      <c r="BE1703" s="40"/>
      <c r="BF1703" s="36"/>
      <c r="BG1703" s="36"/>
      <c r="BH1703" s="36"/>
      <c r="BJ1703" s="41"/>
      <c r="BK1703" s="41"/>
      <c r="BL1703" s="35"/>
      <c r="BM1703" s="35"/>
      <c r="BN1703" s="35"/>
      <c r="BO1703" s="35"/>
      <c r="BP1703" s="35"/>
      <c r="BQ1703" s="35"/>
      <c r="BR1703" s="35"/>
      <c r="BS1703" s="34"/>
      <c r="BT1703" s="35"/>
      <c r="BU1703" s="35"/>
      <c r="BV1703" s="35"/>
      <c r="BW1703" s="35"/>
      <c r="BX1703" s="37"/>
      <c r="BY1703" s="40"/>
      <c r="CA1703" s="38"/>
      <c r="CB1703" s="38"/>
      <c r="CC1703" s="36"/>
      <c r="CD1703" s="36"/>
      <c r="CE1703" s="35"/>
      <c r="CF1703" s="36"/>
      <c r="CG1703" s="42"/>
      <c r="CH1703" s="35"/>
      <c r="CI1703" s="42"/>
      <c r="CJ1703" s="42"/>
      <c r="CK1703" s="43"/>
      <c r="CM1703" s="39"/>
      <c r="CN1703" s="35"/>
      <c r="CO1703" s="42"/>
    </row>
    <row r="1704" spans="1:93" ht="11.25" customHeight="1">
      <c r="A1704" s="33"/>
      <c r="B1704" s="34"/>
      <c r="F1704" s="34"/>
      <c r="H1704" s="34"/>
      <c r="I1704" s="34"/>
      <c r="J1704" s="35"/>
      <c r="K1704" s="35"/>
      <c r="L1704" s="34"/>
      <c r="M1704" s="34"/>
      <c r="N1704" s="35"/>
      <c r="O1704" s="35"/>
      <c r="P1704" s="35"/>
      <c r="Q1704" s="34"/>
      <c r="R1704" s="34"/>
      <c r="U1704" s="36"/>
      <c r="V1704" s="38"/>
      <c r="W1704" s="36"/>
      <c r="X1704" s="35"/>
      <c r="Y1704" s="34"/>
      <c r="Z1704" s="35"/>
      <c r="AA1704" s="34"/>
      <c r="AB1704" s="34"/>
      <c r="AC1704" s="34"/>
      <c r="AD1704" s="34"/>
      <c r="AE1704" s="39"/>
      <c r="AF1704" s="39"/>
      <c r="AG1704" s="39"/>
      <c r="AH1704" s="35"/>
      <c r="AI1704" s="35"/>
      <c r="AJ1704" s="35"/>
      <c r="AK1704" s="35"/>
      <c r="AL1704" s="35"/>
      <c r="AM1704" s="35"/>
      <c r="AN1704" s="38"/>
      <c r="AO1704" s="38"/>
      <c r="AP1704" s="38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40"/>
      <c r="BA1704" s="40"/>
      <c r="BB1704" s="40"/>
      <c r="BC1704" s="40"/>
      <c r="BD1704" s="40"/>
      <c r="BE1704" s="40"/>
      <c r="BF1704" s="36"/>
      <c r="BG1704" s="36"/>
      <c r="BH1704" s="36"/>
      <c r="BJ1704" s="41"/>
      <c r="BK1704" s="41"/>
      <c r="BL1704" s="35"/>
      <c r="BM1704" s="35"/>
      <c r="BN1704" s="35"/>
      <c r="BO1704" s="35"/>
      <c r="BP1704" s="35"/>
      <c r="BQ1704" s="35"/>
      <c r="BR1704" s="35"/>
      <c r="BS1704" s="34"/>
      <c r="BT1704" s="35"/>
      <c r="BU1704" s="35"/>
      <c r="BV1704" s="35"/>
      <c r="BW1704" s="35"/>
      <c r="BX1704" s="37"/>
      <c r="BY1704" s="40"/>
      <c r="CA1704" s="38"/>
      <c r="CB1704" s="38"/>
      <c r="CC1704" s="36"/>
      <c r="CD1704" s="36"/>
      <c r="CE1704" s="35"/>
      <c r="CF1704" s="36"/>
      <c r="CG1704" s="42"/>
      <c r="CH1704" s="35"/>
      <c r="CI1704" s="42"/>
      <c r="CJ1704" s="42"/>
      <c r="CK1704" s="43"/>
      <c r="CM1704" s="39"/>
      <c r="CN1704" s="35"/>
      <c r="CO1704" s="42"/>
    </row>
    <row r="1705" spans="1:93" ht="11.25" customHeight="1">
      <c r="A1705" s="33"/>
      <c r="B1705" s="34"/>
      <c r="F1705" s="34"/>
      <c r="H1705" s="34"/>
      <c r="I1705" s="34"/>
      <c r="J1705" s="35"/>
      <c r="K1705" s="35"/>
      <c r="L1705" s="34"/>
      <c r="M1705" s="34"/>
      <c r="N1705" s="35"/>
      <c r="O1705" s="35"/>
      <c r="P1705" s="35"/>
      <c r="Q1705" s="34"/>
      <c r="R1705" s="34"/>
      <c r="U1705" s="36"/>
      <c r="V1705" s="38"/>
      <c r="W1705" s="36"/>
      <c r="X1705" s="35"/>
      <c r="Y1705" s="34"/>
      <c r="Z1705" s="35"/>
      <c r="AA1705" s="34"/>
      <c r="AB1705" s="34"/>
      <c r="AC1705" s="34"/>
      <c r="AD1705" s="34"/>
      <c r="AE1705" s="39"/>
      <c r="AF1705" s="39"/>
      <c r="AG1705" s="39"/>
      <c r="AH1705" s="35"/>
      <c r="AI1705" s="35"/>
      <c r="AJ1705" s="35"/>
      <c r="AK1705" s="35"/>
      <c r="AL1705" s="35"/>
      <c r="AM1705" s="35"/>
      <c r="AN1705" s="38"/>
      <c r="AO1705" s="38"/>
      <c r="AP1705" s="38"/>
      <c r="AQ1705" s="36"/>
      <c r="AR1705" s="36"/>
      <c r="AS1705" s="36"/>
      <c r="AT1705" s="36"/>
      <c r="AU1705" s="36"/>
      <c r="AV1705" s="36"/>
      <c r="AW1705" s="36"/>
      <c r="AX1705" s="36"/>
      <c r="AY1705" s="36"/>
      <c r="AZ1705" s="40"/>
      <c r="BA1705" s="40"/>
      <c r="BB1705" s="40"/>
      <c r="BC1705" s="40"/>
      <c r="BD1705" s="40"/>
      <c r="BE1705" s="40"/>
      <c r="BF1705" s="36"/>
      <c r="BG1705" s="36"/>
      <c r="BH1705" s="36"/>
      <c r="BJ1705" s="41"/>
      <c r="BK1705" s="41"/>
      <c r="BL1705" s="35"/>
      <c r="BM1705" s="35"/>
      <c r="BN1705" s="35"/>
      <c r="BO1705" s="35"/>
      <c r="BP1705" s="35"/>
      <c r="BQ1705" s="35"/>
      <c r="BR1705" s="35"/>
      <c r="BS1705" s="34"/>
      <c r="BT1705" s="35"/>
      <c r="BU1705" s="35"/>
      <c r="BV1705" s="35"/>
      <c r="BW1705" s="35"/>
      <c r="BX1705" s="37"/>
      <c r="BY1705" s="40"/>
      <c r="CA1705" s="38"/>
      <c r="CB1705" s="38"/>
      <c r="CC1705" s="36"/>
      <c r="CD1705" s="36"/>
      <c r="CE1705" s="35"/>
      <c r="CF1705" s="36"/>
      <c r="CG1705" s="42"/>
      <c r="CH1705" s="35"/>
      <c r="CI1705" s="42"/>
      <c r="CJ1705" s="42"/>
      <c r="CK1705" s="43"/>
      <c r="CM1705" s="39"/>
      <c r="CN1705" s="35"/>
      <c r="CO1705" s="42"/>
    </row>
    <row r="1706" spans="1:93" ht="11.25" customHeight="1">
      <c r="A1706" s="33"/>
      <c r="B1706" s="34"/>
      <c r="F1706" s="34"/>
      <c r="H1706" s="34"/>
      <c r="I1706" s="34"/>
      <c r="J1706" s="35"/>
      <c r="K1706" s="35"/>
      <c r="L1706" s="34"/>
      <c r="M1706" s="34"/>
      <c r="N1706" s="35"/>
      <c r="O1706" s="35"/>
      <c r="P1706" s="35"/>
      <c r="Q1706" s="34"/>
      <c r="R1706" s="34"/>
      <c r="U1706" s="36"/>
      <c r="V1706" s="38"/>
      <c r="W1706" s="36"/>
      <c r="X1706" s="35"/>
      <c r="Y1706" s="34"/>
      <c r="Z1706" s="35"/>
      <c r="AA1706" s="34"/>
      <c r="AB1706" s="34"/>
      <c r="AC1706" s="34"/>
      <c r="AD1706" s="34"/>
      <c r="AE1706" s="39"/>
      <c r="AF1706" s="39"/>
      <c r="AG1706" s="39"/>
      <c r="AH1706" s="35"/>
      <c r="AI1706" s="35"/>
      <c r="AJ1706" s="35"/>
      <c r="AK1706" s="35"/>
      <c r="AL1706" s="35"/>
      <c r="AM1706" s="35"/>
      <c r="AN1706" s="38"/>
      <c r="AO1706" s="38"/>
      <c r="AP1706" s="38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40"/>
      <c r="BA1706" s="40"/>
      <c r="BB1706" s="40"/>
      <c r="BC1706" s="40"/>
      <c r="BD1706" s="40"/>
      <c r="BE1706" s="40"/>
      <c r="BF1706" s="36"/>
      <c r="BG1706" s="36"/>
      <c r="BH1706" s="36"/>
      <c r="BJ1706" s="41"/>
      <c r="BK1706" s="41"/>
      <c r="BL1706" s="35"/>
      <c r="BM1706" s="35"/>
      <c r="BN1706" s="35"/>
      <c r="BO1706" s="35"/>
      <c r="BP1706" s="35"/>
      <c r="BQ1706" s="35"/>
      <c r="BR1706" s="35"/>
      <c r="BS1706" s="34"/>
      <c r="BT1706" s="35"/>
      <c r="BU1706" s="35"/>
      <c r="BV1706" s="35"/>
      <c r="BW1706" s="35"/>
      <c r="BX1706" s="37"/>
      <c r="BY1706" s="40"/>
      <c r="CA1706" s="38"/>
      <c r="CB1706" s="38"/>
      <c r="CC1706" s="36"/>
      <c r="CD1706" s="36"/>
      <c r="CE1706" s="35"/>
      <c r="CF1706" s="36"/>
      <c r="CG1706" s="42"/>
      <c r="CH1706" s="35"/>
      <c r="CI1706" s="42"/>
      <c r="CJ1706" s="42"/>
      <c r="CK1706" s="43"/>
      <c r="CM1706" s="39"/>
      <c r="CN1706" s="35"/>
      <c r="CO1706" s="42"/>
    </row>
    <row r="1707" spans="1:93" ht="11.25" customHeight="1">
      <c r="A1707" s="33"/>
      <c r="B1707" s="34"/>
      <c r="F1707" s="34"/>
      <c r="H1707" s="34"/>
      <c r="I1707" s="34"/>
      <c r="J1707" s="35"/>
      <c r="K1707" s="35"/>
      <c r="L1707" s="34"/>
      <c r="M1707" s="34"/>
      <c r="N1707" s="35"/>
      <c r="O1707" s="35"/>
      <c r="P1707" s="35"/>
      <c r="Q1707" s="34"/>
      <c r="R1707" s="34"/>
      <c r="U1707" s="36"/>
      <c r="V1707" s="38"/>
      <c r="W1707" s="36"/>
      <c r="X1707" s="35"/>
      <c r="Y1707" s="34"/>
      <c r="Z1707" s="35"/>
      <c r="AA1707" s="34"/>
      <c r="AB1707" s="34"/>
      <c r="AC1707" s="34"/>
      <c r="AD1707" s="34"/>
      <c r="AE1707" s="39"/>
      <c r="AF1707" s="39"/>
      <c r="AG1707" s="39"/>
      <c r="AH1707" s="35"/>
      <c r="AI1707" s="35"/>
      <c r="AJ1707" s="35"/>
      <c r="AK1707" s="35"/>
      <c r="AL1707" s="35"/>
      <c r="AM1707" s="35"/>
      <c r="AN1707" s="38"/>
      <c r="AO1707" s="38"/>
      <c r="AP1707" s="38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40"/>
      <c r="BA1707" s="40"/>
      <c r="BB1707" s="40"/>
      <c r="BC1707" s="40"/>
      <c r="BD1707" s="40"/>
      <c r="BE1707" s="40"/>
      <c r="BF1707" s="36"/>
      <c r="BG1707" s="36"/>
      <c r="BH1707" s="36"/>
      <c r="BJ1707" s="41"/>
      <c r="BK1707" s="41"/>
      <c r="BL1707" s="35"/>
      <c r="BM1707" s="35"/>
      <c r="BN1707" s="35"/>
      <c r="BO1707" s="35"/>
      <c r="BP1707" s="35"/>
      <c r="BQ1707" s="35"/>
      <c r="BR1707" s="35"/>
      <c r="BS1707" s="34"/>
      <c r="BT1707" s="35"/>
      <c r="BU1707" s="35"/>
      <c r="BV1707" s="35"/>
      <c r="BW1707" s="35"/>
      <c r="BX1707" s="37"/>
      <c r="BY1707" s="40"/>
      <c r="CA1707" s="38"/>
      <c r="CB1707" s="38"/>
      <c r="CC1707" s="36"/>
      <c r="CD1707" s="36"/>
      <c r="CE1707" s="35"/>
      <c r="CF1707" s="36"/>
      <c r="CG1707" s="42"/>
      <c r="CH1707" s="35"/>
      <c r="CI1707" s="42"/>
      <c r="CJ1707" s="42"/>
      <c r="CK1707" s="43"/>
      <c r="CM1707" s="39"/>
      <c r="CN1707" s="35"/>
      <c r="CO1707" s="42"/>
    </row>
    <row r="1708" spans="1:93" ht="11.25" customHeight="1">
      <c r="A1708" s="33"/>
      <c r="B1708" s="34"/>
      <c r="F1708" s="34"/>
      <c r="H1708" s="34"/>
      <c r="I1708" s="34"/>
      <c r="J1708" s="35"/>
      <c r="K1708" s="35"/>
      <c r="L1708" s="34"/>
      <c r="M1708" s="34"/>
      <c r="N1708" s="35"/>
      <c r="O1708" s="35"/>
      <c r="P1708" s="35"/>
      <c r="Q1708" s="34"/>
      <c r="R1708" s="34"/>
      <c r="U1708" s="36"/>
      <c r="V1708" s="38"/>
      <c r="W1708" s="36"/>
      <c r="X1708" s="35"/>
      <c r="Y1708" s="34"/>
      <c r="Z1708" s="35"/>
      <c r="AA1708" s="34"/>
      <c r="AB1708" s="34"/>
      <c r="AC1708" s="34"/>
      <c r="AD1708" s="34"/>
      <c r="AE1708" s="39"/>
      <c r="AF1708" s="39"/>
      <c r="AG1708" s="39"/>
      <c r="AH1708" s="35"/>
      <c r="AI1708" s="35"/>
      <c r="AJ1708" s="35"/>
      <c r="AK1708" s="35"/>
      <c r="AL1708" s="35"/>
      <c r="AM1708" s="35"/>
      <c r="AN1708" s="38"/>
      <c r="AO1708" s="38"/>
      <c r="AP1708" s="38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40"/>
      <c r="BA1708" s="40"/>
      <c r="BB1708" s="40"/>
      <c r="BC1708" s="40"/>
      <c r="BD1708" s="40"/>
      <c r="BE1708" s="40"/>
      <c r="BF1708" s="36"/>
      <c r="BG1708" s="36"/>
      <c r="BH1708" s="36"/>
      <c r="BJ1708" s="41"/>
      <c r="BK1708" s="41"/>
      <c r="BL1708" s="35"/>
      <c r="BM1708" s="35"/>
      <c r="BN1708" s="35"/>
      <c r="BO1708" s="35"/>
      <c r="BP1708" s="35"/>
      <c r="BQ1708" s="35"/>
      <c r="BR1708" s="35"/>
      <c r="BS1708" s="34"/>
      <c r="BT1708" s="35"/>
      <c r="BU1708" s="35"/>
      <c r="BV1708" s="35"/>
      <c r="BW1708" s="35"/>
      <c r="BX1708" s="37"/>
      <c r="BY1708" s="40"/>
      <c r="CA1708" s="38"/>
      <c r="CB1708" s="38"/>
      <c r="CC1708" s="36"/>
      <c r="CD1708" s="36"/>
      <c r="CE1708" s="35"/>
      <c r="CF1708" s="36"/>
      <c r="CG1708" s="42"/>
      <c r="CH1708" s="35"/>
      <c r="CI1708" s="42"/>
      <c r="CJ1708" s="42"/>
      <c r="CK1708" s="43"/>
      <c r="CM1708" s="39"/>
      <c r="CN1708" s="35"/>
      <c r="CO1708" s="42"/>
    </row>
    <row r="1709" spans="1:93" ht="11.25" customHeight="1">
      <c r="A1709" s="33"/>
      <c r="B1709" s="34"/>
      <c r="F1709" s="34"/>
      <c r="H1709" s="34"/>
      <c r="I1709" s="34"/>
      <c r="J1709" s="35"/>
      <c r="K1709" s="35"/>
      <c r="L1709" s="34"/>
      <c r="M1709" s="34"/>
      <c r="N1709" s="35"/>
      <c r="O1709" s="35"/>
      <c r="P1709" s="35"/>
      <c r="Q1709" s="34"/>
      <c r="R1709" s="34"/>
      <c r="U1709" s="36"/>
      <c r="V1709" s="38"/>
      <c r="W1709" s="36"/>
      <c r="X1709" s="35"/>
      <c r="Y1709" s="34"/>
      <c r="Z1709" s="35"/>
      <c r="AA1709" s="34"/>
      <c r="AB1709" s="34"/>
      <c r="AC1709" s="34"/>
      <c r="AD1709" s="34"/>
      <c r="AE1709" s="39"/>
      <c r="AF1709" s="39"/>
      <c r="AG1709" s="39"/>
      <c r="AH1709" s="35"/>
      <c r="AI1709" s="35"/>
      <c r="AJ1709" s="35"/>
      <c r="AK1709" s="35"/>
      <c r="AL1709" s="35"/>
      <c r="AM1709" s="35"/>
      <c r="AN1709" s="38"/>
      <c r="AO1709" s="38"/>
      <c r="AP1709" s="38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40"/>
      <c r="BA1709" s="40"/>
      <c r="BB1709" s="40"/>
      <c r="BC1709" s="40"/>
      <c r="BD1709" s="40"/>
      <c r="BE1709" s="40"/>
      <c r="BF1709" s="36"/>
      <c r="BG1709" s="36"/>
      <c r="BH1709" s="36"/>
      <c r="BJ1709" s="41"/>
      <c r="BK1709" s="41"/>
      <c r="BL1709" s="35"/>
      <c r="BM1709" s="35"/>
      <c r="BN1709" s="35"/>
      <c r="BO1709" s="35"/>
      <c r="BP1709" s="35"/>
      <c r="BQ1709" s="35"/>
      <c r="BR1709" s="35"/>
      <c r="BS1709" s="34"/>
      <c r="BT1709" s="35"/>
      <c r="BU1709" s="35"/>
      <c r="BV1709" s="35"/>
      <c r="BW1709" s="35"/>
      <c r="BX1709" s="37"/>
      <c r="BY1709" s="40"/>
      <c r="CA1709" s="38"/>
      <c r="CB1709" s="38"/>
      <c r="CC1709" s="36"/>
      <c r="CD1709" s="36"/>
      <c r="CE1709" s="35"/>
      <c r="CF1709" s="36"/>
      <c r="CG1709" s="42"/>
      <c r="CH1709" s="35"/>
      <c r="CI1709" s="42"/>
      <c r="CJ1709" s="42"/>
      <c r="CK1709" s="43"/>
      <c r="CM1709" s="39"/>
      <c r="CN1709" s="35"/>
      <c r="CO1709" s="42"/>
    </row>
    <row r="1710" spans="1:93" ht="11.25" customHeight="1">
      <c r="A1710" s="33"/>
      <c r="B1710" s="34"/>
      <c r="F1710" s="34"/>
      <c r="H1710" s="34"/>
      <c r="I1710" s="34"/>
      <c r="J1710" s="35"/>
      <c r="K1710" s="35"/>
      <c r="L1710" s="34"/>
      <c r="M1710" s="34"/>
      <c r="N1710" s="35"/>
      <c r="O1710" s="35"/>
      <c r="P1710" s="35"/>
      <c r="Q1710" s="34"/>
      <c r="R1710" s="34"/>
      <c r="U1710" s="36"/>
      <c r="V1710" s="38"/>
      <c r="W1710" s="36"/>
      <c r="X1710" s="35"/>
      <c r="Y1710" s="34"/>
      <c r="Z1710" s="35"/>
      <c r="AA1710" s="34"/>
      <c r="AB1710" s="34"/>
      <c r="AC1710" s="34"/>
      <c r="AD1710" s="34"/>
      <c r="AE1710" s="39"/>
      <c r="AF1710" s="39"/>
      <c r="AG1710" s="39"/>
      <c r="AH1710" s="35"/>
      <c r="AI1710" s="35"/>
      <c r="AJ1710" s="35"/>
      <c r="AK1710" s="35"/>
      <c r="AL1710" s="35"/>
      <c r="AM1710" s="35"/>
      <c r="AN1710" s="38"/>
      <c r="AO1710" s="38"/>
      <c r="AP1710" s="38"/>
      <c r="AQ1710" s="36"/>
      <c r="AR1710" s="36"/>
      <c r="AS1710" s="36"/>
      <c r="AT1710" s="36"/>
      <c r="AU1710" s="36"/>
      <c r="AV1710" s="36"/>
      <c r="AW1710" s="36"/>
      <c r="AX1710" s="36"/>
      <c r="AY1710" s="36"/>
      <c r="AZ1710" s="40"/>
      <c r="BA1710" s="40"/>
      <c r="BB1710" s="40"/>
      <c r="BC1710" s="40"/>
      <c r="BD1710" s="40"/>
      <c r="BE1710" s="40"/>
      <c r="BF1710" s="36"/>
      <c r="BG1710" s="36"/>
      <c r="BH1710" s="36"/>
      <c r="BJ1710" s="41"/>
      <c r="BK1710" s="41"/>
      <c r="BL1710" s="35"/>
      <c r="BM1710" s="35"/>
      <c r="BN1710" s="35"/>
      <c r="BO1710" s="35"/>
      <c r="BP1710" s="35"/>
      <c r="BQ1710" s="35"/>
      <c r="BR1710" s="35"/>
      <c r="BS1710" s="34"/>
      <c r="BT1710" s="35"/>
      <c r="BU1710" s="35"/>
      <c r="BV1710" s="35"/>
      <c r="BW1710" s="35"/>
      <c r="BX1710" s="37"/>
      <c r="BY1710" s="40"/>
      <c r="CA1710" s="38"/>
      <c r="CB1710" s="38"/>
      <c r="CC1710" s="36"/>
      <c r="CD1710" s="36"/>
      <c r="CE1710" s="35"/>
      <c r="CF1710" s="36"/>
      <c r="CG1710" s="42"/>
      <c r="CH1710" s="35"/>
      <c r="CI1710" s="42"/>
      <c r="CJ1710" s="42"/>
      <c r="CK1710" s="43"/>
      <c r="CM1710" s="39"/>
      <c r="CN1710" s="35"/>
      <c r="CO1710" s="42"/>
    </row>
    <row r="1711" spans="1:93" ht="11.25" customHeight="1">
      <c r="A1711" s="33"/>
      <c r="B1711" s="34"/>
      <c r="F1711" s="34"/>
      <c r="H1711" s="34"/>
      <c r="I1711" s="34"/>
      <c r="J1711" s="35"/>
      <c r="K1711" s="35"/>
      <c r="L1711" s="34"/>
      <c r="M1711" s="34"/>
      <c r="N1711" s="35"/>
      <c r="O1711" s="35"/>
      <c r="P1711" s="35"/>
      <c r="Q1711" s="34"/>
      <c r="R1711" s="34"/>
      <c r="U1711" s="36"/>
      <c r="V1711" s="38"/>
      <c r="W1711" s="36"/>
      <c r="X1711" s="35"/>
      <c r="Y1711" s="34"/>
      <c r="Z1711" s="35"/>
      <c r="AA1711" s="34"/>
      <c r="AB1711" s="34"/>
      <c r="AC1711" s="34"/>
      <c r="AD1711" s="34"/>
      <c r="AE1711" s="39"/>
      <c r="AF1711" s="39"/>
      <c r="AG1711" s="39"/>
      <c r="AH1711" s="35"/>
      <c r="AI1711" s="35"/>
      <c r="AJ1711" s="35"/>
      <c r="AK1711" s="35"/>
      <c r="AL1711" s="35"/>
      <c r="AM1711" s="35"/>
      <c r="AN1711" s="38"/>
      <c r="AO1711" s="38"/>
      <c r="AP1711" s="38"/>
      <c r="AQ1711" s="36"/>
      <c r="AR1711" s="36"/>
      <c r="AS1711" s="36"/>
      <c r="AT1711" s="36"/>
      <c r="AU1711" s="36"/>
      <c r="AV1711" s="36"/>
      <c r="AW1711" s="36"/>
      <c r="AX1711" s="36"/>
      <c r="AY1711" s="36"/>
      <c r="AZ1711" s="40"/>
      <c r="BA1711" s="40"/>
      <c r="BB1711" s="40"/>
      <c r="BC1711" s="40"/>
      <c r="BD1711" s="40"/>
      <c r="BE1711" s="40"/>
      <c r="BF1711" s="36"/>
      <c r="BG1711" s="36"/>
      <c r="BH1711" s="36"/>
      <c r="BJ1711" s="41"/>
      <c r="BK1711" s="41"/>
      <c r="BL1711" s="35"/>
      <c r="BM1711" s="35"/>
      <c r="BN1711" s="35"/>
      <c r="BO1711" s="35"/>
      <c r="BP1711" s="35"/>
      <c r="BQ1711" s="35"/>
      <c r="BR1711" s="35"/>
      <c r="BS1711" s="34"/>
      <c r="BT1711" s="35"/>
      <c r="BU1711" s="35"/>
      <c r="BV1711" s="35"/>
      <c r="BW1711" s="35"/>
      <c r="BX1711" s="37"/>
      <c r="BY1711" s="40"/>
      <c r="CA1711" s="38"/>
      <c r="CB1711" s="38"/>
      <c r="CC1711" s="36"/>
      <c r="CD1711" s="36"/>
      <c r="CE1711" s="35"/>
      <c r="CF1711" s="36"/>
      <c r="CG1711" s="42"/>
      <c r="CH1711" s="35"/>
      <c r="CI1711" s="42"/>
      <c r="CJ1711" s="42"/>
      <c r="CK1711" s="43"/>
      <c r="CM1711" s="39"/>
      <c r="CN1711" s="35"/>
      <c r="CO1711" s="42"/>
    </row>
    <row r="1712" spans="1:93" ht="11.25" customHeight="1">
      <c r="A1712" s="33"/>
      <c r="B1712" s="34"/>
      <c r="F1712" s="34"/>
      <c r="H1712" s="34"/>
      <c r="I1712" s="34"/>
      <c r="J1712" s="35"/>
      <c r="K1712" s="35"/>
      <c r="L1712" s="34"/>
      <c r="M1712" s="34"/>
      <c r="N1712" s="35"/>
      <c r="O1712" s="35"/>
      <c r="P1712" s="35"/>
      <c r="Q1712" s="34"/>
      <c r="R1712" s="34"/>
      <c r="U1712" s="36"/>
      <c r="V1712" s="38"/>
      <c r="W1712" s="36"/>
      <c r="X1712" s="35"/>
      <c r="Y1712" s="34"/>
      <c r="Z1712" s="35"/>
      <c r="AA1712" s="34"/>
      <c r="AB1712" s="34"/>
      <c r="AC1712" s="34"/>
      <c r="AD1712" s="34"/>
      <c r="AE1712" s="39"/>
      <c r="AF1712" s="39"/>
      <c r="AG1712" s="39"/>
      <c r="AH1712" s="35"/>
      <c r="AI1712" s="35"/>
      <c r="AJ1712" s="35"/>
      <c r="AK1712" s="35"/>
      <c r="AL1712" s="35"/>
      <c r="AM1712" s="35"/>
      <c r="AN1712" s="38"/>
      <c r="AO1712" s="38"/>
      <c r="AP1712" s="38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40"/>
      <c r="BA1712" s="40"/>
      <c r="BB1712" s="40"/>
      <c r="BC1712" s="40"/>
      <c r="BD1712" s="40"/>
      <c r="BE1712" s="40"/>
      <c r="BF1712" s="36"/>
      <c r="BG1712" s="36"/>
      <c r="BH1712" s="36"/>
      <c r="BJ1712" s="41"/>
      <c r="BK1712" s="41"/>
      <c r="BL1712" s="35"/>
      <c r="BM1712" s="35"/>
      <c r="BN1712" s="35"/>
      <c r="BO1712" s="35"/>
      <c r="BP1712" s="35"/>
      <c r="BQ1712" s="35"/>
      <c r="BR1712" s="35"/>
      <c r="BS1712" s="34"/>
      <c r="BT1712" s="35"/>
      <c r="BU1712" s="35"/>
      <c r="BV1712" s="35"/>
      <c r="BW1712" s="35"/>
      <c r="BX1712" s="37"/>
      <c r="BY1712" s="40"/>
      <c r="CA1712" s="38"/>
      <c r="CB1712" s="38"/>
      <c r="CC1712" s="36"/>
      <c r="CD1712" s="36"/>
      <c r="CE1712" s="35"/>
      <c r="CF1712" s="36"/>
      <c r="CG1712" s="42"/>
      <c r="CH1712" s="35"/>
      <c r="CI1712" s="42"/>
      <c r="CJ1712" s="42"/>
      <c r="CK1712" s="43"/>
      <c r="CM1712" s="39"/>
      <c r="CN1712" s="35"/>
      <c r="CO1712" s="42"/>
    </row>
    <row r="1713" spans="1:93" ht="11.25" customHeight="1">
      <c r="A1713" s="33"/>
      <c r="B1713" s="34"/>
      <c r="F1713" s="34"/>
      <c r="H1713" s="34"/>
      <c r="I1713" s="34"/>
      <c r="J1713" s="35"/>
      <c r="K1713" s="35"/>
      <c r="L1713" s="34"/>
      <c r="M1713" s="34"/>
      <c r="N1713" s="35"/>
      <c r="O1713" s="35"/>
      <c r="P1713" s="35"/>
      <c r="Q1713" s="34"/>
      <c r="R1713" s="34"/>
      <c r="U1713" s="36"/>
      <c r="V1713" s="38"/>
      <c r="W1713" s="36"/>
      <c r="X1713" s="35"/>
      <c r="Y1713" s="34"/>
      <c r="Z1713" s="35"/>
      <c r="AA1713" s="34"/>
      <c r="AB1713" s="34"/>
      <c r="AC1713" s="34"/>
      <c r="AD1713" s="34"/>
      <c r="AE1713" s="39"/>
      <c r="AF1713" s="39"/>
      <c r="AG1713" s="39"/>
      <c r="AH1713" s="35"/>
      <c r="AI1713" s="35"/>
      <c r="AJ1713" s="35"/>
      <c r="AK1713" s="35"/>
      <c r="AL1713" s="35"/>
      <c r="AM1713" s="35"/>
      <c r="AN1713" s="38"/>
      <c r="AO1713" s="38"/>
      <c r="AP1713" s="38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40"/>
      <c r="BA1713" s="40"/>
      <c r="BB1713" s="40"/>
      <c r="BC1713" s="40"/>
      <c r="BD1713" s="40"/>
      <c r="BE1713" s="40"/>
      <c r="BF1713" s="36"/>
      <c r="BG1713" s="36"/>
      <c r="BH1713" s="36"/>
      <c r="BJ1713" s="41"/>
      <c r="BK1713" s="41"/>
      <c r="BL1713" s="35"/>
      <c r="BM1713" s="35"/>
      <c r="BN1713" s="35"/>
      <c r="BO1713" s="35"/>
      <c r="BP1713" s="35"/>
      <c r="BQ1713" s="35"/>
      <c r="BR1713" s="35"/>
      <c r="BS1713" s="34"/>
      <c r="BT1713" s="35"/>
      <c r="BU1713" s="35"/>
      <c r="BV1713" s="35"/>
      <c r="BW1713" s="35"/>
      <c r="BX1713" s="37"/>
      <c r="BY1713" s="40"/>
      <c r="CA1713" s="38"/>
      <c r="CB1713" s="38"/>
      <c r="CC1713" s="36"/>
      <c r="CD1713" s="36"/>
      <c r="CE1713" s="35"/>
      <c r="CF1713" s="36"/>
      <c r="CG1713" s="42"/>
      <c r="CH1713" s="35"/>
      <c r="CI1713" s="42"/>
      <c r="CJ1713" s="42"/>
      <c r="CK1713" s="43"/>
      <c r="CM1713" s="39"/>
      <c r="CN1713" s="35"/>
      <c r="CO1713" s="42"/>
    </row>
    <row r="1714" spans="1:93" ht="11.25" customHeight="1">
      <c r="A1714" s="33"/>
      <c r="B1714" s="34"/>
      <c r="F1714" s="34"/>
      <c r="H1714" s="34"/>
      <c r="I1714" s="34"/>
      <c r="J1714" s="35"/>
      <c r="K1714" s="35"/>
      <c r="L1714" s="34"/>
      <c r="M1714" s="34"/>
      <c r="N1714" s="35"/>
      <c r="O1714" s="35"/>
      <c r="P1714" s="35"/>
      <c r="Q1714" s="34"/>
      <c r="R1714" s="34"/>
      <c r="U1714" s="36"/>
      <c r="V1714" s="38"/>
      <c r="W1714" s="36"/>
      <c r="X1714" s="35"/>
      <c r="Y1714" s="34"/>
      <c r="Z1714" s="35"/>
      <c r="AA1714" s="34"/>
      <c r="AB1714" s="34"/>
      <c r="AC1714" s="34"/>
      <c r="AD1714" s="34"/>
      <c r="AE1714" s="39"/>
      <c r="AF1714" s="39"/>
      <c r="AG1714" s="39"/>
      <c r="AH1714" s="35"/>
      <c r="AI1714" s="35"/>
      <c r="AJ1714" s="35"/>
      <c r="AK1714" s="35"/>
      <c r="AL1714" s="35"/>
      <c r="AM1714" s="35"/>
      <c r="AN1714" s="38"/>
      <c r="AO1714" s="38"/>
      <c r="AP1714" s="38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40"/>
      <c r="BA1714" s="40"/>
      <c r="BB1714" s="40"/>
      <c r="BC1714" s="40"/>
      <c r="BD1714" s="40"/>
      <c r="BE1714" s="40"/>
      <c r="BF1714" s="36"/>
      <c r="BG1714" s="36"/>
      <c r="BH1714" s="36"/>
      <c r="BJ1714" s="41"/>
      <c r="BK1714" s="41"/>
      <c r="BL1714" s="35"/>
      <c r="BM1714" s="35"/>
      <c r="BN1714" s="35"/>
      <c r="BO1714" s="35"/>
      <c r="BP1714" s="35"/>
      <c r="BQ1714" s="35"/>
      <c r="BR1714" s="35"/>
      <c r="BS1714" s="34"/>
      <c r="BT1714" s="35"/>
      <c r="BU1714" s="35"/>
      <c r="BV1714" s="35"/>
      <c r="BW1714" s="35"/>
      <c r="BX1714" s="37"/>
      <c r="BY1714" s="40"/>
      <c r="CA1714" s="38"/>
      <c r="CB1714" s="38"/>
      <c r="CC1714" s="36"/>
      <c r="CD1714" s="36"/>
      <c r="CE1714" s="35"/>
      <c r="CF1714" s="36"/>
      <c r="CG1714" s="42"/>
      <c r="CH1714" s="35"/>
      <c r="CI1714" s="42"/>
      <c r="CJ1714" s="42"/>
      <c r="CK1714" s="43"/>
      <c r="CM1714" s="39"/>
      <c r="CN1714" s="35"/>
      <c r="CO1714" s="42"/>
    </row>
    <row r="1715" spans="1:93" ht="11.25" customHeight="1">
      <c r="A1715" s="33"/>
      <c r="B1715" s="34"/>
      <c r="F1715" s="34"/>
      <c r="H1715" s="34"/>
      <c r="I1715" s="34"/>
      <c r="J1715" s="35"/>
      <c r="K1715" s="35"/>
      <c r="L1715" s="34"/>
      <c r="M1715" s="34"/>
      <c r="N1715" s="35"/>
      <c r="O1715" s="35"/>
      <c r="P1715" s="35"/>
      <c r="Q1715" s="34"/>
      <c r="R1715" s="34"/>
      <c r="U1715" s="36"/>
      <c r="V1715" s="38"/>
      <c r="W1715" s="36"/>
      <c r="X1715" s="35"/>
      <c r="Y1715" s="34"/>
      <c r="Z1715" s="35"/>
      <c r="AA1715" s="34"/>
      <c r="AB1715" s="34"/>
      <c r="AC1715" s="34"/>
      <c r="AD1715" s="34"/>
      <c r="AE1715" s="39"/>
      <c r="AF1715" s="39"/>
      <c r="AG1715" s="39"/>
      <c r="AH1715" s="35"/>
      <c r="AI1715" s="35"/>
      <c r="AJ1715" s="35"/>
      <c r="AK1715" s="35"/>
      <c r="AL1715" s="35"/>
      <c r="AM1715" s="35"/>
      <c r="AN1715" s="38"/>
      <c r="AO1715" s="38"/>
      <c r="AP1715" s="38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40"/>
      <c r="BA1715" s="40"/>
      <c r="BB1715" s="40"/>
      <c r="BC1715" s="40"/>
      <c r="BD1715" s="40"/>
      <c r="BE1715" s="40"/>
      <c r="BF1715" s="36"/>
      <c r="BG1715" s="36"/>
      <c r="BH1715" s="36"/>
      <c r="BJ1715" s="41"/>
      <c r="BK1715" s="41"/>
      <c r="BL1715" s="35"/>
      <c r="BM1715" s="35"/>
      <c r="BN1715" s="35"/>
      <c r="BO1715" s="35"/>
      <c r="BP1715" s="35"/>
      <c r="BQ1715" s="35"/>
      <c r="BR1715" s="35"/>
      <c r="BS1715" s="34"/>
      <c r="BT1715" s="35"/>
      <c r="BU1715" s="35"/>
      <c r="BV1715" s="35"/>
      <c r="BW1715" s="35"/>
      <c r="BX1715" s="37"/>
      <c r="BY1715" s="40"/>
      <c r="CA1715" s="38"/>
      <c r="CB1715" s="38"/>
      <c r="CC1715" s="36"/>
      <c r="CD1715" s="36"/>
      <c r="CE1715" s="35"/>
      <c r="CF1715" s="36"/>
      <c r="CG1715" s="42"/>
      <c r="CH1715" s="35"/>
      <c r="CI1715" s="42"/>
      <c r="CJ1715" s="42"/>
      <c r="CK1715" s="43"/>
      <c r="CM1715" s="39"/>
      <c r="CN1715" s="35"/>
      <c r="CO1715" s="42"/>
    </row>
    <row r="1716" spans="1:93" ht="11.25" customHeight="1">
      <c r="A1716" s="33"/>
      <c r="B1716" s="34"/>
      <c r="F1716" s="34"/>
      <c r="H1716" s="34"/>
      <c r="I1716" s="34"/>
      <c r="J1716" s="35"/>
      <c r="K1716" s="35"/>
      <c r="L1716" s="34"/>
      <c r="M1716" s="34"/>
      <c r="N1716" s="35"/>
      <c r="O1716" s="35"/>
      <c r="P1716" s="35"/>
      <c r="Q1716" s="34"/>
      <c r="R1716" s="34"/>
      <c r="U1716" s="36"/>
      <c r="V1716" s="38"/>
      <c r="W1716" s="36"/>
      <c r="X1716" s="35"/>
      <c r="Y1716" s="34"/>
      <c r="Z1716" s="35"/>
      <c r="AA1716" s="34"/>
      <c r="AB1716" s="34"/>
      <c r="AC1716" s="34"/>
      <c r="AD1716" s="34"/>
      <c r="AE1716" s="39"/>
      <c r="AF1716" s="39"/>
      <c r="AG1716" s="39"/>
      <c r="AH1716" s="35"/>
      <c r="AI1716" s="35"/>
      <c r="AJ1716" s="35"/>
      <c r="AK1716" s="35"/>
      <c r="AL1716" s="35"/>
      <c r="AM1716" s="35"/>
      <c r="AN1716" s="38"/>
      <c r="AO1716" s="38"/>
      <c r="AP1716" s="38"/>
      <c r="AQ1716" s="36"/>
      <c r="AR1716" s="36"/>
      <c r="AS1716" s="36"/>
      <c r="AT1716" s="36"/>
      <c r="AU1716" s="36"/>
      <c r="AV1716" s="36"/>
      <c r="AW1716" s="36"/>
      <c r="AX1716" s="36"/>
      <c r="AY1716" s="36"/>
      <c r="AZ1716" s="40"/>
      <c r="BA1716" s="40"/>
      <c r="BB1716" s="40"/>
      <c r="BC1716" s="40"/>
      <c r="BD1716" s="40"/>
      <c r="BE1716" s="40"/>
      <c r="BF1716" s="36"/>
      <c r="BG1716" s="36"/>
      <c r="BH1716" s="36"/>
      <c r="BJ1716" s="41"/>
      <c r="BK1716" s="41"/>
      <c r="BL1716" s="35"/>
      <c r="BM1716" s="35"/>
      <c r="BN1716" s="35"/>
      <c r="BO1716" s="35"/>
      <c r="BP1716" s="35"/>
      <c r="BQ1716" s="35"/>
      <c r="BR1716" s="35"/>
      <c r="BS1716" s="34"/>
      <c r="BT1716" s="35"/>
      <c r="BU1716" s="35"/>
      <c r="BV1716" s="35"/>
      <c r="BW1716" s="35"/>
      <c r="BX1716" s="37"/>
      <c r="BY1716" s="40"/>
      <c r="CA1716" s="38"/>
      <c r="CB1716" s="38"/>
      <c r="CC1716" s="36"/>
      <c r="CD1716" s="36"/>
      <c r="CE1716" s="35"/>
      <c r="CF1716" s="36"/>
      <c r="CG1716" s="42"/>
      <c r="CH1716" s="35"/>
      <c r="CI1716" s="42"/>
      <c r="CJ1716" s="42"/>
      <c r="CK1716" s="43"/>
      <c r="CM1716" s="39"/>
      <c r="CN1716" s="35"/>
      <c r="CO1716" s="42"/>
    </row>
    <row r="1717" spans="1:93" ht="11.25" customHeight="1">
      <c r="A1717" s="33"/>
      <c r="B1717" s="34"/>
      <c r="F1717" s="34"/>
      <c r="H1717" s="34"/>
      <c r="I1717" s="34"/>
      <c r="J1717" s="35"/>
      <c r="K1717" s="35"/>
      <c r="L1717" s="34"/>
      <c r="M1717" s="34"/>
      <c r="N1717" s="35"/>
      <c r="O1717" s="35"/>
      <c r="P1717" s="35"/>
      <c r="Q1717" s="34"/>
      <c r="R1717" s="34"/>
      <c r="U1717" s="36"/>
      <c r="V1717" s="38"/>
      <c r="W1717" s="36"/>
      <c r="X1717" s="35"/>
      <c r="Y1717" s="34"/>
      <c r="Z1717" s="35"/>
      <c r="AA1717" s="34"/>
      <c r="AB1717" s="34"/>
      <c r="AC1717" s="34"/>
      <c r="AD1717" s="34"/>
      <c r="AE1717" s="39"/>
      <c r="AF1717" s="39"/>
      <c r="AG1717" s="39"/>
      <c r="AH1717" s="35"/>
      <c r="AI1717" s="35"/>
      <c r="AJ1717" s="35"/>
      <c r="AK1717" s="35"/>
      <c r="AL1717" s="35"/>
      <c r="AM1717" s="35"/>
      <c r="AN1717" s="38"/>
      <c r="AO1717" s="38"/>
      <c r="AP1717" s="38"/>
      <c r="AQ1717" s="36"/>
      <c r="AR1717" s="36"/>
      <c r="AS1717" s="36"/>
      <c r="AT1717" s="36"/>
      <c r="AU1717" s="36"/>
      <c r="AV1717" s="36"/>
      <c r="AW1717" s="36"/>
      <c r="AX1717" s="36"/>
      <c r="AY1717" s="36"/>
      <c r="AZ1717" s="40"/>
      <c r="BA1717" s="40"/>
      <c r="BB1717" s="40"/>
      <c r="BC1717" s="40"/>
      <c r="BD1717" s="40"/>
      <c r="BE1717" s="40"/>
      <c r="BF1717" s="36"/>
      <c r="BG1717" s="36"/>
      <c r="BH1717" s="36"/>
      <c r="BJ1717" s="41"/>
      <c r="BK1717" s="41"/>
      <c r="BL1717" s="35"/>
      <c r="BM1717" s="35"/>
      <c r="BN1717" s="35"/>
      <c r="BO1717" s="35"/>
      <c r="BP1717" s="35"/>
      <c r="BQ1717" s="35"/>
      <c r="BR1717" s="35"/>
      <c r="BS1717" s="34"/>
      <c r="BT1717" s="35"/>
      <c r="BU1717" s="35"/>
      <c r="BV1717" s="35"/>
      <c r="BW1717" s="35"/>
      <c r="BX1717" s="37"/>
      <c r="BY1717" s="40"/>
      <c r="CA1717" s="38"/>
      <c r="CB1717" s="38"/>
      <c r="CC1717" s="36"/>
      <c r="CD1717" s="36"/>
      <c r="CE1717" s="35"/>
      <c r="CF1717" s="36"/>
      <c r="CG1717" s="42"/>
      <c r="CH1717" s="35"/>
      <c r="CI1717" s="42"/>
      <c r="CJ1717" s="42"/>
      <c r="CK1717" s="43"/>
      <c r="CM1717" s="39"/>
      <c r="CN1717" s="35"/>
      <c r="CO1717" s="42"/>
    </row>
    <row r="1718" spans="1:93" ht="11.25" customHeight="1">
      <c r="A1718" s="33"/>
      <c r="B1718" s="34"/>
      <c r="F1718" s="34"/>
      <c r="H1718" s="34"/>
      <c r="I1718" s="34"/>
      <c r="J1718" s="35"/>
      <c r="K1718" s="35"/>
      <c r="L1718" s="34"/>
      <c r="M1718" s="34"/>
      <c r="N1718" s="35"/>
      <c r="O1718" s="35"/>
      <c r="P1718" s="35"/>
      <c r="Q1718" s="34"/>
      <c r="R1718" s="34"/>
      <c r="U1718" s="36"/>
      <c r="V1718" s="38"/>
      <c r="W1718" s="36"/>
      <c r="X1718" s="35"/>
      <c r="Y1718" s="34"/>
      <c r="Z1718" s="35"/>
      <c r="AA1718" s="34"/>
      <c r="AB1718" s="34"/>
      <c r="AC1718" s="34"/>
      <c r="AD1718" s="34"/>
      <c r="AE1718" s="39"/>
      <c r="AF1718" s="39"/>
      <c r="AG1718" s="39"/>
      <c r="AH1718" s="35"/>
      <c r="AI1718" s="35"/>
      <c r="AJ1718" s="35"/>
      <c r="AK1718" s="35"/>
      <c r="AL1718" s="35"/>
      <c r="AM1718" s="35"/>
      <c r="AN1718" s="38"/>
      <c r="AO1718" s="38"/>
      <c r="AP1718" s="38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40"/>
      <c r="BA1718" s="40"/>
      <c r="BB1718" s="40"/>
      <c r="BC1718" s="40"/>
      <c r="BD1718" s="40"/>
      <c r="BE1718" s="40"/>
      <c r="BF1718" s="36"/>
      <c r="BG1718" s="36"/>
      <c r="BH1718" s="36"/>
      <c r="BJ1718" s="41"/>
      <c r="BK1718" s="41"/>
      <c r="BL1718" s="35"/>
      <c r="BM1718" s="35"/>
      <c r="BN1718" s="35"/>
      <c r="BO1718" s="35"/>
      <c r="BP1718" s="35"/>
      <c r="BQ1718" s="35"/>
      <c r="BR1718" s="35"/>
      <c r="BS1718" s="34"/>
      <c r="BT1718" s="35"/>
      <c r="BU1718" s="35"/>
      <c r="BV1718" s="35"/>
      <c r="BW1718" s="35"/>
      <c r="BX1718" s="37"/>
      <c r="BY1718" s="40"/>
      <c r="CA1718" s="38"/>
      <c r="CB1718" s="38"/>
      <c r="CC1718" s="36"/>
      <c r="CD1718" s="36"/>
      <c r="CE1718" s="35"/>
      <c r="CF1718" s="36"/>
      <c r="CG1718" s="42"/>
      <c r="CH1718" s="35"/>
      <c r="CI1718" s="42"/>
      <c r="CJ1718" s="42"/>
      <c r="CK1718" s="43"/>
      <c r="CM1718" s="39"/>
      <c r="CN1718" s="35"/>
      <c r="CO1718" s="42"/>
    </row>
    <row r="1719" spans="1:93" ht="11.25" customHeight="1">
      <c r="A1719" s="33"/>
      <c r="B1719" s="34"/>
      <c r="F1719" s="34"/>
      <c r="H1719" s="34"/>
      <c r="I1719" s="34"/>
      <c r="J1719" s="35"/>
      <c r="K1719" s="35"/>
      <c r="L1719" s="34"/>
      <c r="M1719" s="34"/>
      <c r="N1719" s="35"/>
      <c r="O1719" s="35"/>
      <c r="P1719" s="35"/>
      <c r="Q1719" s="34"/>
      <c r="R1719" s="34"/>
      <c r="U1719" s="36"/>
      <c r="V1719" s="38"/>
      <c r="W1719" s="36"/>
      <c r="X1719" s="35"/>
      <c r="Y1719" s="34"/>
      <c r="Z1719" s="35"/>
      <c r="AA1719" s="34"/>
      <c r="AB1719" s="34"/>
      <c r="AC1719" s="34"/>
      <c r="AD1719" s="34"/>
      <c r="AE1719" s="39"/>
      <c r="AF1719" s="39"/>
      <c r="AG1719" s="39"/>
      <c r="AH1719" s="35"/>
      <c r="AI1719" s="35"/>
      <c r="AJ1719" s="35"/>
      <c r="AK1719" s="35"/>
      <c r="AL1719" s="35"/>
      <c r="AM1719" s="35"/>
      <c r="AN1719" s="38"/>
      <c r="AO1719" s="38"/>
      <c r="AP1719" s="38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40"/>
      <c r="BA1719" s="40"/>
      <c r="BB1719" s="40"/>
      <c r="BC1719" s="40"/>
      <c r="BD1719" s="40"/>
      <c r="BE1719" s="40"/>
      <c r="BF1719" s="36"/>
      <c r="BG1719" s="36"/>
      <c r="BH1719" s="36"/>
      <c r="BJ1719" s="41"/>
      <c r="BK1719" s="41"/>
      <c r="BL1719" s="35"/>
      <c r="BM1719" s="35"/>
      <c r="BN1719" s="35"/>
      <c r="BO1719" s="35"/>
      <c r="BP1719" s="35"/>
      <c r="BQ1719" s="35"/>
      <c r="BR1719" s="35"/>
      <c r="BS1719" s="34"/>
      <c r="BT1719" s="35"/>
      <c r="BU1719" s="35"/>
      <c r="BV1719" s="35"/>
      <c r="BW1719" s="35"/>
      <c r="BX1719" s="37"/>
      <c r="BY1719" s="40"/>
      <c r="CA1719" s="38"/>
      <c r="CB1719" s="38"/>
      <c r="CC1719" s="36"/>
      <c r="CD1719" s="36"/>
      <c r="CE1719" s="35"/>
      <c r="CF1719" s="36"/>
      <c r="CG1719" s="42"/>
      <c r="CH1719" s="35"/>
      <c r="CI1719" s="42"/>
      <c r="CJ1719" s="42"/>
      <c r="CK1719" s="43"/>
      <c r="CM1719" s="39"/>
      <c r="CN1719" s="35"/>
      <c r="CO1719" s="42"/>
    </row>
    <row r="1720" spans="1:93" ht="11.25" customHeight="1">
      <c r="A1720" s="33"/>
      <c r="B1720" s="34"/>
      <c r="F1720" s="34"/>
      <c r="H1720" s="34"/>
      <c r="I1720" s="34"/>
      <c r="J1720" s="35"/>
      <c r="K1720" s="35"/>
      <c r="L1720" s="34"/>
      <c r="M1720" s="34"/>
      <c r="N1720" s="35"/>
      <c r="O1720" s="35"/>
      <c r="P1720" s="35"/>
      <c r="Q1720" s="34"/>
      <c r="R1720" s="34"/>
      <c r="U1720" s="36"/>
      <c r="V1720" s="38"/>
      <c r="W1720" s="36"/>
      <c r="X1720" s="35"/>
      <c r="Y1720" s="34"/>
      <c r="Z1720" s="35"/>
      <c r="AA1720" s="34"/>
      <c r="AB1720" s="34"/>
      <c r="AC1720" s="34"/>
      <c r="AD1720" s="34"/>
      <c r="AE1720" s="39"/>
      <c r="AF1720" s="39"/>
      <c r="AG1720" s="39"/>
      <c r="AH1720" s="35"/>
      <c r="AI1720" s="35"/>
      <c r="AJ1720" s="35"/>
      <c r="AK1720" s="35"/>
      <c r="AL1720" s="35"/>
      <c r="AM1720" s="35"/>
      <c r="AN1720" s="38"/>
      <c r="AO1720" s="38"/>
      <c r="AP1720" s="38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40"/>
      <c r="BA1720" s="40"/>
      <c r="BB1720" s="40"/>
      <c r="BC1720" s="40"/>
      <c r="BD1720" s="40"/>
      <c r="BE1720" s="40"/>
      <c r="BF1720" s="36"/>
      <c r="BG1720" s="36"/>
      <c r="BH1720" s="36"/>
      <c r="BJ1720" s="41"/>
      <c r="BK1720" s="41"/>
      <c r="BL1720" s="35"/>
      <c r="BM1720" s="35"/>
      <c r="BN1720" s="35"/>
      <c r="BO1720" s="35"/>
      <c r="BP1720" s="35"/>
      <c r="BQ1720" s="35"/>
      <c r="BR1720" s="35"/>
      <c r="BS1720" s="34"/>
      <c r="BT1720" s="35"/>
      <c r="BU1720" s="35"/>
      <c r="BV1720" s="35"/>
      <c r="BW1720" s="35"/>
      <c r="BX1720" s="37"/>
      <c r="BY1720" s="40"/>
      <c r="CA1720" s="38"/>
      <c r="CB1720" s="38"/>
      <c r="CC1720" s="36"/>
      <c r="CD1720" s="36"/>
      <c r="CE1720" s="35"/>
      <c r="CF1720" s="36"/>
      <c r="CG1720" s="42"/>
      <c r="CH1720" s="35"/>
      <c r="CI1720" s="42"/>
      <c r="CJ1720" s="42"/>
      <c r="CK1720" s="43"/>
      <c r="CM1720" s="39"/>
      <c r="CN1720" s="35"/>
      <c r="CO1720" s="42"/>
    </row>
    <row r="1721" spans="1:93" ht="11.25" customHeight="1">
      <c r="A1721" s="33"/>
      <c r="B1721" s="34"/>
      <c r="F1721" s="34"/>
      <c r="H1721" s="34"/>
      <c r="I1721" s="34"/>
      <c r="J1721" s="35"/>
      <c r="K1721" s="35"/>
      <c r="L1721" s="34"/>
      <c r="M1721" s="34"/>
      <c r="N1721" s="35"/>
      <c r="O1721" s="35"/>
      <c r="P1721" s="35"/>
      <c r="Q1721" s="34"/>
      <c r="R1721" s="34"/>
      <c r="U1721" s="36"/>
      <c r="V1721" s="38"/>
      <c r="W1721" s="36"/>
      <c r="X1721" s="35"/>
      <c r="Y1721" s="34"/>
      <c r="Z1721" s="35"/>
      <c r="AA1721" s="34"/>
      <c r="AB1721" s="34"/>
      <c r="AC1721" s="34"/>
      <c r="AD1721" s="34"/>
      <c r="AE1721" s="39"/>
      <c r="AF1721" s="39"/>
      <c r="AG1721" s="39"/>
      <c r="AH1721" s="35"/>
      <c r="AI1721" s="35"/>
      <c r="AJ1721" s="35"/>
      <c r="AK1721" s="35"/>
      <c r="AL1721" s="35"/>
      <c r="AM1721" s="35"/>
      <c r="AN1721" s="38"/>
      <c r="AO1721" s="38"/>
      <c r="AP1721" s="38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40"/>
      <c r="BA1721" s="40"/>
      <c r="BB1721" s="40"/>
      <c r="BC1721" s="40"/>
      <c r="BD1721" s="40"/>
      <c r="BE1721" s="40"/>
      <c r="BF1721" s="36"/>
      <c r="BG1721" s="36"/>
      <c r="BH1721" s="36"/>
      <c r="BJ1721" s="41"/>
      <c r="BK1721" s="41"/>
      <c r="BL1721" s="35"/>
      <c r="BM1721" s="35"/>
      <c r="BN1721" s="35"/>
      <c r="BO1721" s="35"/>
      <c r="BP1721" s="35"/>
      <c r="BQ1721" s="35"/>
      <c r="BR1721" s="35"/>
      <c r="BS1721" s="34"/>
      <c r="BT1721" s="35"/>
      <c r="BU1721" s="35"/>
      <c r="BV1721" s="35"/>
      <c r="BW1721" s="35"/>
      <c r="BX1721" s="37"/>
      <c r="BY1721" s="40"/>
      <c r="CA1721" s="38"/>
      <c r="CB1721" s="38"/>
      <c r="CC1721" s="36"/>
      <c r="CD1721" s="36"/>
      <c r="CE1721" s="35"/>
      <c r="CF1721" s="36"/>
      <c r="CG1721" s="42"/>
      <c r="CH1721" s="35"/>
      <c r="CI1721" s="42"/>
      <c r="CJ1721" s="42"/>
      <c r="CK1721" s="43"/>
      <c r="CM1721" s="39"/>
      <c r="CN1721" s="35"/>
      <c r="CO1721" s="42"/>
    </row>
    <row r="1722" spans="1:93" ht="11.25" customHeight="1">
      <c r="A1722" s="33"/>
      <c r="B1722" s="34"/>
      <c r="F1722" s="34"/>
      <c r="H1722" s="34"/>
      <c r="I1722" s="34"/>
      <c r="J1722" s="35"/>
      <c r="K1722" s="35"/>
      <c r="L1722" s="34"/>
      <c r="M1722" s="34"/>
      <c r="N1722" s="35"/>
      <c r="O1722" s="35"/>
      <c r="P1722" s="35"/>
      <c r="Q1722" s="34"/>
      <c r="R1722" s="34"/>
      <c r="U1722" s="36"/>
      <c r="V1722" s="38"/>
      <c r="W1722" s="36"/>
      <c r="X1722" s="35"/>
      <c r="Y1722" s="34"/>
      <c r="Z1722" s="35"/>
      <c r="AA1722" s="34"/>
      <c r="AB1722" s="34"/>
      <c r="AC1722" s="34"/>
      <c r="AD1722" s="34"/>
      <c r="AE1722" s="39"/>
      <c r="AF1722" s="39"/>
      <c r="AG1722" s="39"/>
      <c r="AH1722" s="35"/>
      <c r="AI1722" s="35"/>
      <c r="AJ1722" s="35"/>
      <c r="AK1722" s="35"/>
      <c r="AL1722" s="35"/>
      <c r="AM1722" s="35"/>
      <c r="AN1722" s="38"/>
      <c r="AO1722" s="38"/>
      <c r="AP1722" s="38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40"/>
      <c r="BA1722" s="40"/>
      <c r="BB1722" s="40"/>
      <c r="BC1722" s="40"/>
      <c r="BD1722" s="40"/>
      <c r="BE1722" s="40"/>
      <c r="BF1722" s="36"/>
      <c r="BG1722" s="36"/>
      <c r="BH1722" s="36"/>
      <c r="BJ1722" s="41"/>
      <c r="BK1722" s="41"/>
      <c r="BL1722" s="35"/>
      <c r="BM1722" s="35"/>
      <c r="BN1722" s="35"/>
      <c r="BO1722" s="35"/>
      <c r="BP1722" s="35"/>
      <c r="BQ1722" s="35"/>
      <c r="BR1722" s="35"/>
      <c r="BS1722" s="34"/>
      <c r="BT1722" s="35"/>
      <c r="BU1722" s="35"/>
      <c r="BV1722" s="35"/>
      <c r="BW1722" s="35"/>
      <c r="BX1722" s="37"/>
      <c r="BY1722" s="40"/>
      <c r="CA1722" s="38"/>
      <c r="CB1722" s="38"/>
      <c r="CC1722" s="36"/>
      <c r="CD1722" s="36"/>
      <c r="CE1722" s="35"/>
      <c r="CF1722" s="36"/>
      <c r="CG1722" s="42"/>
      <c r="CH1722" s="35"/>
      <c r="CI1722" s="42"/>
      <c r="CJ1722" s="42"/>
      <c r="CK1722" s="43"/>
      <c r="CM1722" s="39"/>
      <c r="CN1722" s="35"/>
      <c r="CO1722" s="42"/>
    </row>
    <row r="1723" spans="1:93" ht="11.25" customHeight="1">
      <c r="A1723" s="33"/>
      <c r="B1723" s="34"/>
      <c r="F1723" s="34"/>
      <c r="H1723" s="34"/>
      <c r="I1723" s="34"/>
      <c r="J1723" s="35"/>
      <c r="K1723" s="35"/>
      <c r="L1723" s="34"/>
      <c r="M1723" s="34"/>
      <c r="N1723" s="35"/>
      <c r="O1723" s="35"/>
      <c r="P1723" s="35"/>
      <c r="Q1723" s="34"/>
      <c r="R1723" s="34"/>
      <c r="U1723" s="36"/>
      <c r="V1723" s="38"/>
      <c r="W1723" s="36"/>
      <c r="X1723" s="35"/>
      <c r="Y1723" s="34"/>
      <c r="Z1723" s="35"/>
      <c r="AA1723" s="34"/>
      <c r="AB1723" s="34"/>
      <c r="AC1723" s="34"/>
      <c r="AD1723" s="34"/>
      <c r="AE1723" s="39"/>
      <c r="AF1723" s="39"/>
      <c r="AG1723" s="39"/>
      <c r="AH1723" s="35"/>
      <c r="AI1723" s="35"/>
      <c r="AJ1723" s="35"/>
      <c r="AK1723" s="35"/>
      <c r="AL1723" s="35"/>
      <c r="AM1723" s="35"/>
      <c r="AN1723" s="38"/>
      <c r="AO1723" s="38"/>
      <c r="AP1723" s="38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40"/>
      <c r="BA1723" s="40"/>
      <c r="BB1723" s="40"/>
      <c r="BC1723" s="40"/>
      <c r="BD1723" s="40"/>
      <c r="BE1723" s="40"/>
      <c r="BF1723" s="36"/>
      <c r="BG1723" s="36"/>
      <c r="BH1723" s="36"/>
      <c r="BJ1723" s="41"/>
      <c r="BK1723" s="41"/>
      <c r="BL1723" s="35"/>
      <c r="BM1723" s="35"/>
      <c r="BN1723" s="35"/>
      <c r="BO1723" s="35"/>
      <c r="BP1723" s="35"/>
      <c r="BQ1723" s="35"/>
      <c r="BR1723" s="35"/>
      <c r="BS1723" s="34"/>
      <c r="BT1723" s="35"/>
      <c r="BU1723" s="35"/>
      <c r="BV1723" s="35"/>
      <c r="BW1723" s="35"/>
      <c r="BX1723" s="37"/>
      <c r="BY1723" s="40"/>
      <c r="CA1723" s="38"/>
      <c r="CB1723" s="38"/>
      <c r="CC1723" s="36"/>
      <c r="CD1723" s="36"/>
      <c r="CE1723" s="35"/>
      <c r="CF1723" s="36"/>
      <c r="CG1723" s="42"/>
      <c r="CH1723" s="35"/>
      <c r="CI1723" s="42"/>
      <c r="CJ1723" s="42"/>
      <c r="CK1723" s="43"/>
      <c r="CM1723" s="39"/>
      <c r="CN1723" s="35"/>
      <c r="CO1723" s="42"/>
    </row>
    <row r="1724" spans="1:93" ht="11.25" customHeight="1">
      <c r="A1724" s="33"/>
      <c r="B1724" s="34"/>
      <c r="F1724" s="34"/>
      <c r="H1724" s="34"/>
      <c r="I1724" s="34"/>
      <c r="J1724" s="35"/>
      <c r="K1724" s="35"/>
      <c r="L1724" s="34"/>
      <c r="M1724" s="34"/>
      <c r="N1724" s="35"/>
      <c r="O1724" s="35"/>
      <c r="P1724" s="35"/>
      <c r="Q1724" s="34"/>
      <c r="R1724" s="34"/>
      <c r="U1724" s="36"/>
      <c r="V1724" s="38"/>
      <c r="W1724" s="36"/>
      <c r="X1724" s="35"/>
      <c r="Y1724" s="34"/>
      <c r="Z1724" s="35"/>
      <c r="AA1724" s="34"/>
      <c r="AB1724" s="34"/>
      <c r="AC1724" s="34"/>
      <c r="AD1724" s="34"/>
      <c r="AE1724" s="39"/>
      <c r="AF1724" s="39"/>
      <c r="AG1724" s="39"/>
      <c r="AH1724" s="35"/>
      <c r="AI1724" s="35"/>
      <c r="AJ1724" s="35"/>
      <c r="AK1724" s="35"/>
      <c r="AL1724" s="35"/>
      <c r="AM1724" s="35"/>
      <c r="AN1724" s="38"/>
      <c r="AO1724" s="38"/>
      <c r="AP1724" s="38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40"/>
      <c r="BA1724" s="40"/>
      <c r="BB1724" s="40"/>
      <c r="BC1724" s="40"/>
      <c r="BD1724" s="40"/>
      <c r="BE1724" s="40"/>
      <c r="BF1724" s="36"/>
      <c r="BG1724" s="36"/>
      <c r="BH1724" s="36"/>
      <c r="BJ1724" s="41"/>
      <c r="BK1724" s="41"/>
      <c r="BL1724" s="35"/>
      <c r="BM1724" s="35"/>
      <c r="BN1724" s="35"/>
      <c r="BO1724" s="35"/>
      <c r="BP1724" s="35"/>
      <c r="BQ1724" s="35"/>
      <c r="BR1724" s="35"/>
      <c r="BS1724" s="34"/>
      <c r="BT1724" s="35"/>
      <c r="BU1724" s="35"/>
      <c r="BV1724" s="35"/>
      <c r="BW1724" s="35"/>
      <c r="BX1724" s="37"/>
      <c r="BY1724" s="40"/>
      <c r="CA1724" s="38"/>
      <c r="CB1724" s="38"/>
      <c r="CC1724" s="36"/>
      <c r="CD1724" s="36"/>
      <c r="CE1724" s="35"/>
      <c r="CF1724" s="36"/>
      <c r="CG1724" s="42"/>
      <c r="CH1724" s="35"/>
      <c r="CI1724" s="42"/>
      <c r="CJ1724" s="42"/>
      <c r="CK1724" s="43"/>
      <c r="CM1724" s="39"/>
      <c r="CN1724" s="35"/>
      <c r="CO1724" s="42"/>
    </row>
    <row r="1725" spans="1:93" ht="11.25" customHeight="1">
      <c r="A1725" s="33"/>
      <c r="B1725" s="34"/>
      <c r="F1725" s="34"/>
      <c r="H1725" s="34"/>
      <c r="I1725" s="34"/>
      <c r="J1725" s="35"/>
      <c r="K1725" s="35"/>
      <c r="L1725" s="34"/>
      <c r="M1725" s="34"/>
      <c r="N1725" s="35"/>
      <c r="O1725" s="35"/>
      <c r="P1725" s="35"/>
      <c r="Q1725" s="34"/>
      <c r="R1725" s="34"/>
      <c r="U1725" s="36"/>
      <c r="V1725" s="38"/>
      <c r="W1725" s="36"/>
      <c r="X1725" s="35"/>
      <c r="Y1725" s="34"/>
      <c r="Z1725" s="35"/>
      <c r="AA1725" s="34"/>
      <c r="AB1725" s="34"/>
      <c r="AC1725" s="34"/>
      <c r="AD1725" s="34"/>
      <c r="AE1725" s="39"/>
      <c r="AF1725" s="39"/>
      <c r="AG1725" s="39"/>
      <c r="AH1725" s="35"/>
      <c r="AI1725" s="35"/>
      <c r="AJ1725" s="35"/>
      <c r="AK1725" s="35"/>
      <c r="AL1725" s="35"/>
      <c r="AM1725" s="35"/>
      <c r="AN1725" s="38"/>
      <c r="AO1725" s="38"/>
      <c r="AP1725" s="38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40"/>
      <c r="BA1725" s="40"/>
      <c r="BB1725" s="40"/>
      <c r="BC1725" s="40"/>
      <c r="BD1725" s="40"/>
      <c r="BE1725" s="40"/>
      <c r="BF1725" s="36"/>
      <c r="BG1725" s="36"/>
      <c r="BH1725" s="36"/>
      <c r="BJ1725" s="41"/>
      <c r="BK1725" s="41"/>
      <c r="BL1725" s="35"/>
      <c r="BM1725" s="35"/>
      <c r="BN1725" s="35"/>
      <c r="BO1725" s="35"/>
      <c r="BP1725" s="35"/>
      <c r="BQ1725" s="35"/>
      <c r="BR1725" s="35"/>
      <c r="BS1725" s="34"/>
      <c r="BT1725" s="35"/>
      <c r="BU1725" s="35"/>
      <c r="BV1725" s="35"/>
      <c r="BW1725" s="35"/>
      <c r="BX1725" s="37"/>
      <c r="BY1725" s="40"/>
      <c r="CA1725" s="38"/>
      <c r="CB1725" s="38"/>
      <c r="CC1725" s="36"/>
      <c r="CD1725" s="36"/>
      <c r="CE1725" s="35"/>
      <c r="CF1725" s="36"/>
      <c r="CG1725" s="42"/>
      <c r="CH1725" s="35"/>
      <c r="CI1725" s="42"/>
      <c r="CJ1725" s="42"/>
      <c r="CK1725" s="43"/>
      <c r="CM1725" s="39"/>
      <c r="CN1725" s="35"/>
      <c r="CO1725" s="42"/>
    </row>
    <row r="1726" spans="1:93" ht="11.25" customHeight="1">
      <c r="A1726" s="33"/>
      <c r="B1726" s="34"/>
      <c r="F1726" s="34"/>
      <c r="H1726" s="34"/>
      <c r="I1726" s="34"/>
      <c r="J1726" s="35"/>
      <c r="K1726" s="35"/>
      <c r="L1726" s="34"/>
      <c r="M1726" s="34"/>
      <c r="N1726" s="35"/>
      <c r="O1726" s="35"/>
      <c r="P1726" s="35"/>
      <c r="Q1726" s="34"/>
      <c r="R1726" s="34"/>
      <c r="U1726" s="36"/>
      <c r="V1726" s="38"/>
      <c r="W1726" s="36"/>
      <c r="X1726" s="35"/>
      <c r="Y1726" s="34"/>
      <c r="Z1726" s="35"/>
      <c r="AA1726" s="34"/>
      <c r="AB1726" s="34"/>
      <c r="AC1726" s="34"/>
      <c r="AD1726" s="34"/>
      <c r="AE1726" s="39"/>
      <c r="AF1726" s="39"/>
      <c r="AG1726" s="39"/>
      <c r="AH1726" s="35"/>
      <c r="AI1726" s="35"/>
      <c r="AJ1726" s="35"/>
      <c r="AK1726" s="35"/>
      <c r="AL1726" s="35"/>
      <c r="AM1726" s="35"/>
      <c r="AN1726" s="38"/>
      <c r="AO1726" s="38"/>
      <c r="AP1726" s="38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40"/>
      <c r="BA1726" s="40"/>
      <c r="BB1726" s="40"/>
      <c r="BC1726" s="40"/>
      <c r="BD1726" s="40"/>
      <c r="BE1726" s="40"/>
      <c r="BF1726" s="36"/>
      <c r="BG1726" s="36"/>
      <c r="BH1726" s="36"/>
      <c r="BJ1726" s="41"/>
      <c r="BK1726" s="41"/>
      <c r="BL1726" s="35"/>
      <c r="BM1726" s="35"/>
      <c r="BN1726" s="35"/>
      <c r="BO1726" s="35"/>
      <c r="BP1726" s="35"/>
      <c r="BQ1726" s="35"/>
      <c r="BR1726" s="35"/>
      <c r="BS1726" s="34"/>
      <c r="BT1726" s="35"/>
      <c r="BU1726" s="35"/>
      <c r="BV1726" s="35"/>
      <c r="BW1726" s="35"/>
      <c r="BX1726" s="37"/>
      <c r="BY1726" s="40"/>
      <c r="CA1726" s="38"/>
      <c r="CB1726" s="38"/>
      <c r="CC1726" s="36"/>
      <c r="CD1726" s="36"/>
      <c r="CE1726" s="35"/>
      <c r="CF1726" s="36"/>
      <c r="CG1726" s="42"/>
      <c r="CH1726" s="35"/>
      <c r="CI1726" s="42"/>
      <c r="CJ1726" s="42"/>
      <c r="CK1726" s="43"/>
      <c r="CM1726" s="39"/>
      <c r="CN1726" s="35"/>
      <c r="CO1726" s="42"/>
    </row>
    <row r="1727" spans="1:93" ht="11.25" customHeight="1">
      <c r="A1727" s="33"/>
      <c r="B1727" s="34"/>
      <c r="F1727" s="34"/>
      <c r="H1727" s="34"/>
      <c r="I1727" s="34"/>
      <c r="J1727" s="35"/>
      <c r="K1727" s="35"/>
      <c r="L1727" s="34"/>
      <c r="M1727" s="34"/>
      <c r="N1727" s="35"/>
      <c r="O1727" s="35"/>
      <c r="P1727" s="35"/>
      <c r="Q1727" s="34"/>
      <c r="R1727" s="34"/>
      <c r="U1727" s="36"/>
      <c r="V1727" s="38"/>
      <c r="W1727" s="36"/>
      <c r="X1727" s="35"/>
      <c r="Y1727" s="34"/>
      <c r="Z1727" s="35"/>
      <c r="AA1727" s="34"/>
      <c r="AB1727" s="34"/>
      <c r="AC1727" s="34"/>
      <c r="AD1727" s="34"/>
      <c r="AE1727" s="39"/>
      <c r="AF1727" s="39"/>
      <c r="AG1727" s="39"/>
      <c r="AH1727" s="35"/>
      <c r="AI1727" s="35"/>
      <c r="AJ1727" s="35"/>
      <c r="AK1727" s="35"/>
      <c r="AL1727" s="35"/>
      <c r="AM1727" s="35"/>
      <c r="AN1727" s="38"/>
      <c r="AO1727" s="38"/>
      <c r="AP1727" s="38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40"/>
      <c r="BA1727" s="40"/>
      <c r="BB1727" s="40"/>
      <c r="BC1727" s="40"/>
      <c r="BD1727" s="40"/>
      <c r="BE1727" s="40"/>
      <c r="BF1727" s="36"/>
      <c r="BG1727" s="36"/>
      <c r="BH1727" s="36"/>
      <c r="BJ1727" s="41"/>
      <c r="BK1727" s="41"/>
      <c r="BL1727" s="35"/>
      <c r="BM1727" s="35"/>
      <c r="BN1727" s="35"/>
      <c r="BO1727" s="35"/>
      <c r="BP1727" s="35"/>
      <c r="BQ1727" s="35"/>
      <c r="BR1727" s="35"/>
      <c r="BS1727" s="34"/>
      <c r="BT1727" s="35"/>
      <c r="BU1727" s="35"/>
      <c r="BV1727" s="35"/>
      <c r="BW1727" s="35"/>
      <c r="BX1727" s="37"/>
      <c r="BY1727" s="40"/>
      <c r="CA1727" s="38"/>
      <c r="CB1727" s="38"/>
      <c r="CC1727" s="36"/>
      <c r="CD1727" s="36"/>
      <c r="CE1727" s="35"/>
      <c r="CF1727" s="36"/>
      <c r="CG1727" s="42"/>
      <c r="CH1727" s="35"/>
      <c r="CI1727" s="42"/>
      <c r="CJ1727" s="42"/>
      <c r="CK1727" s="43"/>
      <c r="CM1727" s="39"/>
      <c r="CN1727" s="35"/>
      <c r="CO1727" s="42"/>
    </row>
    <row r="1728" spans="1:93" ht="11.25" customHeight="1">
      <c r="A1728" s="33"/>
      <c r="B1728" s="34"/>
      <c r="F1728" s="34"/>
      <c r="H1728" s="34"/>
      <c r="I1728" s="34"/>
      <c r="J1728" s="35"/>
      <c r="K1728" s="35"/>
      <c r="L1728" s="34"/>
      <c r="M1728" s="34"/>
      <c r="N1728" s="35"/>
      <c r="O1728" s="35"/>
      <c r="P1728" s="35"/>
      <c r="Q1728" s="34"/>
      <c r="R1728" s="34"/>
      <c r="U1728" s="36"/>
      <c r="V1728" s="38"/>
      <c r="W1728" s="36"/>
      <c r="X1728" s="35"/>
      <c r="Y1728" s="34"/>
      <c r="Z1728" s="35"/>
      <c r="AA1728" s="34"/>
      <c r="AB1728" s="34"/>
      <c r="AC1728" s="34"/>
      <c r="AD1728" s="34"/>
      <c r="AE1728" s="39"/>
      <c r="AF1728" s="39"/>
      <c r="AG1728" s="39"/>
      <c r="AH1728" s="35"/>
      <c r="AI1728" s="35"/>
      <c r="AJ1728" s="35"/>
      <c r="AK1728" s="35"/>
      <c r="AL1728" s="35"/>
      <c r="AM1728" s="35"/>
      <c r="AN1728" s="38"/>
      <c r="AO1728" s="38"/>
      <c r="AP1728" s="38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40"/>
      <c r="BA1728" s="40"/>
      <c r="BB1728" s="40"/>
      <c r="BC1728" s="40"/>
      <c r="BD1728" s="40"/>
      <c r="BE1728" s="40"/>
      <c r="BF1728" s="36"/>
      <c r="BG1728" s="36"/>
      <c r="BH1728" s="36"/>
      <c r="BJ1728" s="41"/>
      <c r="BK1728" s="41"/>
      <c r="BL1728" s="35"/>
      <c r="BM1728" s="35"/>
      <c r="BN1728" s="35"/>
      <c r="BO1728" s="35"/>
      <c r="BP1728" s="35"/>
      <c r="BQ1728" s="35"/>
      <c r="BR1728" s="35"/>
      <c r="BS1728" s="34"/>
      <c r="BT1728" s="35"/>
      <c r="BU1728" s="35"/>
      <c r="BV1728" s="35"/>
      <c r="BW1728" s="35"/>
      <c r="BX1728" s="37"/>
      <c r="BY1728" s="40"/>
      <c r="CA1728" s="38"/>
      <c r="CB1728" s="38"/>
      <c r="CC1728" s="36"/>
      <c r="CD1728" s="36"/>
      <c r="CE1728" s="35"/>
      <c r="CF1728" s="36"/>
      <c r="CG1728" s="42"/>
      <c r="CH1728" s="35"/>
      <c r="CI1728" s="42"/>
      <c r="CJ1728" s="42"/>
      <c r="CK1728" s="43"/>
      <c r="CM1728" s="39"/>
      <c r="CN1728" s="35"/>
      <c r="CO1728" s="42"/>
    </row>
    <row r="1729" spans="1:93" ht="11.25" customHeight="1">
      <c r="A1729" s="33"/>
      <c r="B1729" s="34"/>
      <c r="F1729" s="34"/>
      <c r="H1729" s="34"/>
      <c r="I1729" s="34"/>
      <c r="J1729" s="35"/>
      <c r="K1729" s="35"/>
      <c r="L1729" s="34"/>
      <c r="M1729" s="34"/>
      <c r="N1729" s="35"/>
      <c r="O1729" s="35"/>
      <c r="P1729" s="35"/>
      <c r="Q1729" s="34"/>
      <c r="R1729" s="34"/>
      <c r="U1729" s="36"/>
      <c r="V1729" s="38"/>
      <c r="W1729" s="36"/>
      <c r="X1729" s="35"/>
      <c r="Y1729" s="34"/>
      <c r="Z1729" s="35"/>
      <c r="AA1729" s="34"/>
      <c r="AB1729" s="34"/>
      <c r="AC1729" s="34"/>
      <c r="AD1729" s="34"/>
      <c r="AE1729" s="39"/>
      <c r="AF1729" s="39"/>
      <c r="AG1729" s="39"/>
      <c r="AH1729" s="35"/>
      <c r="AI1729" s="35"/>
      <c r="AJ1729" s="35"/>
      <c r="AK1729" s="35"/>
      <c r="AL1729" s="35"/>
      <c r="AM1729" s="35"/>
      <c r="AN1729" s="38"/>
      <c r="AO1729" s="38"/>
      <c r="AP1729" s="38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40"/>
      <c r="BA1729" s="40"/>
      <c r="BB1729" s="40"/>
      <c r="BC1729" s="40"/>
      <c r="BD1729" s="40"/>
      <c r="BE1729" s="40"/>
      <c r="BF1729" s="36"/>
      <c r="BG1729" s="36"/>
      <c r="BH1729" s="36"/>
      <c r="BJ1729" s="41"/>
      <c r="BK1729" s="41"/>
      <c r="BL1729" s="35"/>
      <c r="BM1729" s="35"/>
      <c r="BN1729" s="35"/>
      <c r="BO1729" s="35"/>
      <c r="BP1729" s="35"/>
      <c r="BQ1729" s="35"/>
      <c r="BR1729" s="35"/>
      <c r="BS1729" s="34"/>
      <c r="BT1729" s="35"/>
      <c r="BU1729" s="35"/>
      <c r="BV1729" s="35"/>
      <c r="BW1729" s="35"/>
      <c r="BX1729" s="37"/>
      <c r="BY1729" s="40"/>
      <c r="CA1729" s="38"/>
      <c r="CB1729" s="38"/>
      <c r="CC1729" s="36"/>
      <c r="CD1729" s="36"/>
      <c r="CE1729" s="35"/>
      <c r="CF1729" s="36"/>
      <c r="CG1729" s="42"/>
      <c r="CH1729" s="35"/>
      <c r="CI1729" s="42"/>
      <c r="CJ1729" s="42"/>
      <c r="CK1729" s="43"/>
      <c r="CM1729" s="39"/>
      <c r="CN1729" s="35"/>
      <c r="CO1729" s="42"/>
    </row>
    <row r="1730" spans="1:93" ht="11.25" customHeight="1">
      <c r="A1730" s="33"/>
      <c r="B1730" s="34"/>
      <c r="F1730" s="34"/>
      <c r="H1730" s="34"/>
      <c r="I1730" s="34"/>
      <c r="J1730" s="35"/>
      <c r="K1730" s="35"/>
      <c r="L1730" s="34"/>
      <c r="M1730" s="34"/>
      <c r="N1730" s="35"/>
      <c r="O1730" s="35"/>
      <c r="P1730" s="35"/>
      <c r="Q1730" s="34"/>
      <c r="R1730" s="34"/>
      <c r="U1730" s="36"/>
      <c r="V1730" s="38"/>
      <c r="W1730" s="36"/>
      <c r="X1730" s="35"/>
      <c r="Y1730" s="34"/>
      <c r="Z1730" s="35"/>
      <c r="AA1730" s="34"/>
      <c r="AB1730" s="34"/>
      <c r="AC1730" s="34"/>
      <c r="AD1730" s="34"/>
      <c r="AE1730" s="39"/>
      <c r="AF1730" s="39"/>
      <c r="AG1730" s="39"/>
      <c r="AH1730" s="35"/>
      <c r="AI1730" s="35"/>
      <c r="AJ1730" s="35"/>
      <c r="AK1730" s="35"/>
      <c r="AL1730" s="35"/>
      <c r="AM1730" s="35"/>
      <c r="AN1730" s="38"/>
      <c r="AO1730" s="38"/>
      <c r="AP1730" s="38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40"/>
      <c r="BA1730" s="40"/>
      <c r="BB1730" s="40"/>
      <c r="BC1730" s="40"/>
      <c r="BD1730" s="40"/>
      <c r="BE1730" s="40"/>
      <c r="BF1730" s="36"/>
      <c r="BG1730" s="36"/>
      <c r="BH1730" s="36"/>
      <c r="BJ1730" s="41"/>
      <c r="BK1730" s="41"/>
      <c r="BL1730" s="35"/>
      <c r="BM1730" s="35"/>
      <c r="BN1730" s="35"/>
      <c r="BO1730" s="35"/>
      <c r="BP1730" s="35"/>
      <c r="BQ1730" s="35"/>
      <c r="BR1730" s="35"/>
      <c r="BS1730" s="34"/>
      <c r="BT1730" s="35"/>
      <c r="BU1730" s="35"/>
      <c r="BV1730" s="35"/>
      <c r="BW1730" s="35"/>
      <c r="BX1730" s="37"/>
      <c r="BY1730" s="40"/>
      <c r="CA1730" s="38"/>
      <c r="CB1730" s="38"/>
      <c r="CC1730" s="36"/>
      <c r="CD1730" s="36"/>
      <c r="CE1730" s="35"/>
      <c r="CF1730" s="36"/>
      <c r="CG1730" s="42"/>
      <c r="CH1730" s="35"/>
      <c r="CI1730" s="42"/>
      <c r="CJ1730" s="42"/>
      <c r="CK1730" s="43"/>
      <c r="CM1730" s="39"/>
      <c r="CN1730" s="35"/>
      <c r="CO1730" s="42"/>
    </row>
    <row r="1731" spans="1:93" ht="11.25" customHeight="1">
      <c r="A1731" s="33"/>
      <c r="B1731" s="34"/>
      <c r="F1731" s="34"/>
      <c r="H1731" s="34"/>
      <c r="I1731" s="34"/>
      <c r="J1731" s="35"/>
      <c r="K1731" s="35"/>
      <c r="L1731" s="34"/>
      <c r="M1731" s="34"/>
      <c r="N1731" s="35"/>
      <c r="O1731" s="35"/>
      <c r="P1731" s="35"/>
      <c r="Q1731" s="34"/>
      <c r="R1731" s="34"/>
      <c r="U1731" s="36"/>
      <c r="V1731" s="38"/>
      <c r="W1731" s="36"/>
      <c r="X1731" s="35"/>
      <c r="Y1731" s="34"/>
      <c r="Z1731" s="35"/>
      <c r="AA1731" s="34"/>
      <c r="AB1731" s="34"/>
      <c r="AC1731" s="34"/>
      <c r="AD1731" s="34"/>
      <c r="AE1731" s="39"/>
      <c r="AF1731" s="39"/>
      <c r="AG1731" s="39"/>
      <c r="AH1731" s="35"/>
      <c r="AI1731" s="35"/>
      <c r="AJ1731" s="35"/>
      <c r="AK1731" s="35"/>
      <c r="AL1731" s="35"/>
      <c r="AM1731" s="35"/>
      <c r="AN1731" s="38"/>
      <c r="AO1731" s="38"/>
      <c r="AP1731" s="38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40"/>
      <c r="BA1731" s="40"/>
      <c r="BB1731" s="40"/>
      <c r="BC1731" s="40"/>
      <c r="BD1731" s="40"/>
      <c r="BE1731" s="40"/>
      <c r="BF1731" s="36"/>
      <c r="BG1731" s="36"/>
      <c r="BH1731" s="36"/>
      <c r="BJ1731" s="41"/>
      <c r="BK1731" s="41"/>
      <c r="BL1731" s="35"/>
      <c r="BM1731" s="35"/>
      <c r="BN1731" s="35"/>
      <c r="BO1731" s="35"/>
      <c r="BP1731" s="35"/>
      <c r="BQ1731" s="35"/>
      <c r="BR1731" s="35"/>
      <c r="BS1731" s="34"/>
      <c r="BT1731" s="35"/>
      <c r="BU1731" s="35"/>
      <c r="BV1731" s="35"/>
      <c r="BW1731" s="35"/>
      <c r="BX1731" s="37"/>
      <c r="BY1731" s="40"/>
      <c r="CA1731" s="38"/>
      <c r="CB1731" s="38"/>
      <c r="CC1731" s="36"/>
      <c r="CD1731" s="36"/>
      <c r="CE1731" s="35"/>
      <c r="CF1731" s="36"/>
      <c r="CG1731" s="42"/>
      <c r="CH1731" s="35"/>
      <c r="CI1731" s="42"/>
      <c r="CJ1731" s="42"/>
      <c r="CK1731" s="43"/>
      <c r="CM1731" s="39"/>
      <c r="CN1731" s="35"/>
      <c r="CO1731" s="42"/>
    </row>
    <row r="1732" spans="1:93" ht="11.25" customHeight="1">
      <c r="A1732" s="33"/>
      <c r="B1732" s="34"/>
      <c r="F1732" s="34"/>
      <c r="H1732" s="34"/>
      <c r="I1732" s="34"/>
      <c r="J1732" s="35"/>
      <c r="K1732" s="35"/>
      <c r="L1732" s="34"/>
      <c r="M1732" s="34"/>
      <c r="N1732" s="35"/>
      <c r="O1732" s="35"/>
      <c r="P1732" s="35"/>
      <c r="Q1732" s="34"/>
      <c r="R1732" s="34"/>
      <c r="U1732" s="36"/>
      <c r="V1732" s="38"/>
      <c r="W1732" s="36"/>
      <c r="X1732" s="35"/>
      <c r="Y1732" s="34"/>
      <c r="Z1732" s="35"/>
      <c r="AA1732" s="34"/>
      <c r="AB1732" s="34"/>
      <c r="AC1732" s="34"/>
      <c r="AD1732" s="34"/>
      <c r="AE1732" s="39"/>
      <c r="AF1732" s="39"/>
      <c r="AG1732" s="39"/>
      <c r="AH1732" s="35"/>
      <c r="AI1732" s="35"/>
      <c r="AJ1732" s="35"/>
      <c r="AK1732" s="35"/>
      <c r="AL1732" s="35"/>
      <c r="AM1732" s="35"/>
      <c r="AN1732" s="38"/>
      <c r="AO1732" s="38"/>
      <c r="AP1732" s="38"/>
      <c r="AQ1732" s="36"/>
      <c r="AR1732" s="36"/>
      <c r="AS1732" s="36"/>
      <c r="AT1732" s="36"/>
      <c r="AU1732" s="36"/>
      <c r="AV1732" s="36"/>
      <c r="AW1732" s="36"/>
      <c r="AX1732" s="36"/>
      <c r="AY1732" s="36"/>
      <c r="AZ1732" s="40"/>
      <c r="BA1732" s="40"/>
      <c r="BB1732" s="40"/>
      <c r="BC1732" s="40"/>
      <c r="BD1732" s="40"/>
      <c r="BE1732" s="40"/>
      <c r="BF1732" s="36"/>
      <c r="BG1732" s="36"/>
      <c r="BH1732" s="36"/>
      <c r="BJ1732" s="41"/>
      <c r="BK1732" s="41"/>
      <c r="BL1732" s="35"/>
      <c r="BM1732" s="35"/>
      <c r="BN1732" s="35"/>
      <c r="BO1732" s="35"/>
      <c r="BP1732" s="35"/>
      <c r="BQ1732" s="35"/>
      <c r="BR1732" s="35"/>
      <c r="BS1732" s="34"/>
      <c r="BT1732" s="35"/>
      <c r="BU1732" s="35"/>
      <c r="BV1732" s="35"/>
      <c r="BW1732" s="35"/>
      <c r="BX1732" s="37"/>
      <c r="BY1732" s="40"/>
      <c r="CA1732" s="38"/>
      <c r="CB1732" s="38"/>
      <c r="CC1732" s="36"/>
      <c r="CD1732" s="36"/>
      <c r="CE1732" s="35"/>
      <c r="CF1732" s="36"/>
      <c r="CG1732" s="42"/>
      <c r="CH1732" s="35"/>
      <c r="CI1732" s="42"/>
      <c r="CJ1732" s="42"/>
      <c r="CK1732" s="43"/>
      <c r="CM1732" s="39"/>
      <c r="CN1732" s="35"/>
      <c r="CO1732" s="42"/>
    </row>
    <row r="1733" spans="1:93" ht="11.25" customHeight="1">
      <c r="A1733" s="33"/>
      <c r="B1733" s="34"/>
      <c r="F1733" s="34"/>
      <c r="H1733" s="34"/>
      <c r="I1733" s="34"/>
      <c r="J1733" s="35"/>
      <c r="K1733" s="35"/>
      <c r="L1733" s="34"/>
      <c r="M1733" s="34"/>
      <c r="N1733" s="35"/>
      <c r="O1733" s="35"/>
      <c r="P1733" s="35"/>
      <c r="Q1733" s="34"/>
      <c r="R1733" s="34"/>
      <c r="U1733" s="36"/>
      <c r="V1733" s="38"/>
      <c r="W1733" s="36"/>
      <c r="X1733" s="35"/>
      <c r="Y1733" s="34"/>
      <c r="Z1733" s="35"/>
      <c r="AA1733" s="34"/>
      <c r="AB1733" s="34"/>
      <c r="AC1733" s="34"/>
      <c r="AD1733" s="34"/>
      <c r="AE1733" s="39"/>
      <c r="AF1733" s="39"/>
      <c r="AG1733" s="39"/>
      <c r="AH1733" s="35"/>
      <c r="AI1733" s="35"/>
      <c r="AJ1733" s="35"/>
      <c r="AK1733" s="35"/>
      <c r="AL1733" s="35"/>
      <c r="AM1733" s="35"/>
      <c r="AN1733" s="38"/>
      <c r="AO1733" s="38"/>
      <c r="AP1733" s="38"/>
      <c r="AQ1733" s="36"/>
      <c r="AR1733" s="36"/>
      <c r="AS1733" s="36"/>
      <c r="AT1733" s="36"/>
      <c r="AU1733" s="36"/>
      <c r="AV1733" s="36"/>
      <c r="AW1733" s="36"/>
      <c r="AX1733" s="36"/>
      <c r="AY1733" s="36"/>
      <c r="AZ1733" s="40"/>
      <c r="BA1733" s="40"/>
      <c r="BB1733" s="40"/>
      <c r="BC1733" s="40"/>
      <c r="BD1733" s="40"/>
      <c r="BE1733" s="40"/>
      <c r="BF1733" s="36"/>
      <c r="BG1733" s="36"/>
      <c r="BH1733" s="36"/>
      <c r="BJ1733" s="41"/>
      <c r="BK1733" s="41"/>
      <c r="BL1733" s="35"/>
      <c r="BM1733" s="35"/>
      <c r="BN1733" s="35"/>
      <c r="BO1733" s="35"/>
      <c r="BP1733" s="35"/>
      <c r="BQ1733" s="35"/>
      <c r="BR1733" s="35"/>
      <c r="BS1733" s="34"/>
      <c r="BT1733" s="35"/>
      <c r="BU1733" s="35"/>
      <c r="BV1733" s="35"/>
      <c r="BW1733" s="35"/>
      <c r="BX1733" s="37"/>
      <c r="BY1733" s="40"/>
      <c r="CA1733" s="38"/>
      <c r="CB1733" s="38"/>
      <c r="CC1733" s="36"/>
      <c r="CD1733" s="36"/>
      <c r="CE1733" s="35"/>
      <c r="CF1733" s="36"/>
      <c r="CG1733" s="42"/>
      <c r="CH1733" s="35"/>
      <c r="CI1733" s="42"/>
      <c r="CJ1733" s="42"/>
      <c r="CK1733" s="43"/>
      <c r="CM1733" s="39"/>
      <c r="CN1733" s="35"/>
      <c r="CO1733" s="42"/>
    </row>
    <row r="1734" spans="1:93" ht="11.25" customHeight="1">
      <c r="A1734" s="33"/>
      <c r="B1734" s="34"/>
      <c r="F1734" s="34"/>
      <c r="H1734" s="34"/>
      <c r="I1734" s="34"/>
      <c r="J1734" s="35"/>
      <c r="K1734" s="35"/>
      <c r="L1734" s="34"/>
      <c r="M1734" s="34"/>
      <c r="N1734" s="35"/>
      <c r="O1734" s="35"/>
      <c r="P1734" s="35"/>
      <c r="Q1734" s="34"/>
      <c r="R1734" s="34"/>
      <c r="U1734" s="36"/>
      <c r="V1734" s="38"/>
      <c r="W1734" s="36"/>
      <c r="X1734" s="35"/>
      <c r="Y1734" s="34"/>
      <c r="Z1734" s="35"/>
      <c r="AA1734" s="34"/>
      <c r="AB1734" s="34"/>
      <c r="AC1734" s="34"/>
      <c r="AD1734" s="34"/>
      <c r="AE1734" s="39"/>
      <c r="AF1734" s="39"/>
      <c r="AG1734" s="39"/>
      <c r="AH1734" s="35"/>
      <c r="AI1734" s="35"/>
      <c r="AJ1734" s="35"/>
      <c r="AK1734" s="35"/>
      <c r="AL1734" s="35"/>
      <c r="AM1734" s="35"/>
      <c r="AN1734" s="38"/>
      <c r="AO1734" s="38"/>
      <c r="AP1734" s="38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40"/>
      <c r="BA1734" s="40"/>
      <c r="BB1734" s="40"/>
      <c r="BC1734" s="40"/>
      <c r="BD1734" s="40"/>
      <c r="BE1734" s="40"/>
      <c r="BF1734" s="36"/>
      <c r="BG1734" s="36"/>
      <c r="BH1734" s="36"/>
      <c r="BJ1734" s="41"/>
      <c r="BK1734" s="41"/>
      <c r="BL1734" s="35"/>
      <c r="BM1734" s="35"/>
      <c r="BN1734" s="35"/>
      <c r="BO1734" s="35"/>
      <c r="BP1734" s="35"/>
      <c r="BQ1734" s="35"/>
      <c r="BR1734" s="35"/>
      <c r="BS1734" s="34"/>
      <c r="BT1734" s="35"/>
      <c r="BU1734" s="35"/>
      <c r="BV1734" s="35"/>
      <c r="BW1734" s="35"/>
      <c r="BX1734" s="37"/>
      <c r="BY1734" s="40"/>
      <c r="CA1734" s="38"/>
      <c r="CB1734" s="38"/>
      <c r="CC1734" s="36"/>
      <c r="CD1734" s="36"/>
      <c r="CE1734" s="35"/>
      <c r="CF1734" s="36"/>
      <c r="CG1734" s="42"/>
      <c r="CH1734" s="35"/>
      <c r="CI1734" s="42"/>
      <c r="CJ1734" s="42"/>
      <c r="CK1734" s="43"/>
      <c r="CM1734" s="39"/>
      <c r="CN1734" s="35"/>
      <c r="CO1734" s="42"/>
    </row>
    <row r="1735" spans="1:93" ht="11.25" customHeight="1">
      <c r="A1735" s="33"/>
      <c r="B1735" s="34"/>
      <c r="F1735" s="34"/>
      <c r="H1735" s="34"/>
      <c r="I1735" s="34"/>
      <c r="J1735" s="35"/>
      <c r="K1735" s="35"/>
      <c r="L1735" s="34"/>
      <c r="M1735" s="34"/>
      <c r="N1735" s="35"/>
      <c r="O1735" s="35"/>
      <c r="P1735" s="35"/>
      <c r="Q1735" s="34"/>
      <c r="R1735" s="34"/>
      <c r="U1735" s="36"/>
      <c r="V1735" s="38"/>
      <c r="W1735" s="36"/>
      <c r="X1735" s="35"/>
      <c r="Y1735" s="34"/>
      <c r="Z1735" s="35"/>
      <c r="AA1735" s="34"/>
      <c r="AB1735" s="34"/>
      <c r="AC1735" s="34"/>
      <c r="AD1735" s="34"/>
      <c r="AE1735" s="39"/>
      <c r="AF1735" s="39"/>
      <c r="AG1735" s="39"/>
      <c r="AH1735" s="35"/>
      <c r="AI1735" s="35"/>
      <c r="AJ1735" s="35"/>
      <c r="AK1735" s="35"/>
      <c r="AL1735" s="35"/>
      <c r="AM1735" s="35"/>
      <c r="AN1735" s="38"/>
      <c r="AO1735" s="38"/>
      <c r="AP1735" s="38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40"/>
      <c r="BA1735" s="40"/>
      <c r="BB1735" s="40"/>
      <c r="BC1735" s="40"/>
      <c r="BD1735" s="40"/>
      <c r="BE1735" s="40"/>
      <c r="BF1735" s="36"/>
      <c r="BG1735" s="36"/>
      <c r="BH1735" s="36"/>
      <c r="BJ1735" s="41"/>
      <c r="BK1735" s="41"/>
      <c r="BL1735" s="35"/>
      <c r="BM1735" s="35"/>
      <c r="BN1735" s="35"/>
      <c r="BO1735" s="35"/>
      <c r="BP1735" s="35"/>
      <c r="BQ1735" s="35"/>
      <c r="BR1735" s="35"/>
      <c r="BS1735" s="34"/>
      <c r="BT1735" s="35"/>
      <c r="BU1735" s="35"/>
      <c r="BV1735" s="35"/>
      <c r="BW1735" s="35"/>
      <c r="BX1735" s="37"/>
      <c r="BY1735" s="40"/>
      <c r="CA1735" s="38"/>
      <c r="CB1735" s="38"/>
      <c r="CC1735" s="36"/>
      <c r="CD1735" s="36"/>
      <c r="CE1735" s="35"/>
      <c r="CF1735" s="36"/>
      <c r="CG1735" s="42"/>
      <c r="CH1735" s="35"/>
      <c r="CI1735" s="42"/>
      <c r="CJ1735" s="42"/>
      <c r="CK1735" s="43"/>
      <c r="CM1735" s="39"/>
      <c r="CN1735" s="35"/>
      <c r="CO1735" s="42"/>
    </row>
    <row r="1736" spans="1:93" ht="11.25" customHeight="1">
      <c r="A1736" s="33"/>
      <c r="B1736" s="34"/>
      <c r="F1736" s="34"/>
      <c r="H1736" s="34"/>
      <c r="I1736" s="34"/>
      <c r="J1736" s="35"/>
      <c r="K1736" s="35"/>
      <c r="L1736" s="34"/>
      <c r="M1736" s="34"/>
      <c r="N1736" s="35"/>
      <c r="O1736" s="35"/>
      <c r="P1736" s="35"/>
      <c r="Q1736" s="34"/>
      <c r="R1736" s="34"/>
      <c r="U1736" s="36"/>
      <c r="V1736" s="38"/>
      <c r="W1736" s="36"/>
      <c r="X1736" s="35"/>
      <c r="Y1736" s="34"/>
      <c r="Z1736" s="35"/>
      <c r="AA1736" s="34"/>
      <c r="AB1736" s="34"/>
      <c r="AC1736" s="34"/>
      <c r="AD1736" s="34"/>
      <c r="AE1736" s="39"/>
      <c r="AF1736" s="39"/>
      <c r="AG1736" s="39"/>
      <c r="AH1736" s="35"/>
      <c r="AI1736" s="35"/>
      <c r="AJ1736" s="35"/>
      <c r="AK1736" s="35"/>
      <c r="AL1736" s="35"/>
      <c r="AM1736" s="35"/>
      <c r="AN1736" s="38"/>
      <c r="AO1736" s="38"/>
      <c r="AP1736" s="38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40"/>
      <c r="BA1736" s="40"/>
      <c r="BB1736" s="40"/>
      <c r="BC1736" s="40"/>
      <c r="BD1736" s="40"/>
      <c r="BE1736" s="40"/>
      <c r="BF1736" s="36"/>
      <c r="BG1736" s="36"/>
      <c r="BH1736" s="36"/>
      <c r="BJ1736" s="41"/>
      <c r="BK1736" s="41"/>
      <c r="BL1736" s="35"/>
      <c r="BM1736" s="35"/>
      <c r="BN1736" s="35"/>
      <c r="BO1736" s="35"/>
      <c r="BP1736" s="35"/>
      <c r="BQ1736" s="35"/>
      <c r="BR1736" s="35"/>
      <c r="BS1736" s="34"/>
      <c r="BT1736" s="35"/>
      <c r="BU1736" s="35"/>
      <c r="BV1736" s="35"/>
      <c r="BW1736" s="35"/>
      <c r="BX1736" s="37"/>
      <c r="BY1736" s="40"/>
      <c r="CA1736" s="38"/>
      <c r="CB1736" s="38"/>
      <c r="CC1736" s="36"/>
      <c r="CD1736" s="36"/>
      <c r="CE1736" s="35"/>
      <c r="CF1736" s="36"/>
      <c r="CG1736" s="42"/>
      <c r="CH1736" s="35"/>
      <c r="CI1736" s="42"/>
      <c r="CJ1736" s="42"/>
      <c r="CK1736" s="43"/>
      <c r="CM1736" s="39"/>
      <c r="CN1736" s="35"/>
      <c r="CO1736" s="42"/>
    </row>
    <row r="1737" spans="1:93" ht="11.25" customHeight="1">
      <c r="A1737" s="33"/>
      <c r="B1737" s="34"/>
      <c r="F1737" s="34"/>
      <c r="H1737" s="34"/>
      <c r="I1737" s="34"/>
      <c r="J1737" s="35"/>
      <c r="K1737" s="35"/>
      <c r="L1737" s="34"/>
      <c r="M1737" s="34"/>
      <c r="N1737" s="35"/>
      <c r="O1737" s="35"/>
      <c r="P1737" s="35"/>
      <c r="Q1737" s="34"/>
      <c r="R1737" s="34"/>
      <c r="U1737" s="36"/>
      <c r="V1737" s="38"/>
      <c r="W1737" s="36"/>
      <c r="X1737" s="35"/>
      <c r="Y1737" s="34"/>
      <c r="Z1737" s="35"/>
      <c r="AA1737" s="34"/>
      <c r="AB1737" s="34"/>
      <c r="AC1737" s="34"/>
      <c r="AD1737" s="34"/>
      <c r="AE1737" s="39"/>
      <c r="AF1737" s="39"/>
      <c r="AG1737" s="39"/>
      <c r="AH1737" s="35"/>
      <c r="AI1737" s="35"/>
      <c r="AJ1737" s="35"/>
      <c r="AK1737" s="35"/>
      <c r="AL1737" s="35"/>
      <c r="AM1737" s="35"/>
      <c r="AN1737" s="38"/>
      <c r="AO1737" s="38"/>
      <c r="AP1737" s="38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40"/>
      <c r="BA1737" s="40"/>
      <c r="BB1737" s="40"/>
      <c r="BC1737" s="40"/>
      <c r="BD1737" s="40"/>
      <c r="BE1737" s="40"/>
      <c r="BF1737" s="36"/>
      <c r="BG1737" s="36"/>
      <c r="BH1737" s="36"/>
      <c r="BJ1737" s="41"/>
      <c r="BK1737" s="41"/>
      <c r="BL1737" s="35"/>
      <c r="BM1737" s="35"/>
      <c r="BN1737" s="35"/>
      <c r="BO1737" s="35"/>
      <c r="BP1737" s="35"/>
      <c r="BQ1737" s="35"/>
      <c r="BR1737" s="35"/>
      <c r="BS1737" s="34"/>
      <c r="BT1737" s="35"/>
      <c r="BU1737" s="35"/>
      <c r="BV1737" s="35"/>
      <c r="BW1737" s="35"/>
      <c r="BX1737" s="37"/>
      <c r="BY1737" s="40"/>
      <c r="CA1737" s="38"/>
      <c r="CB1737" s="38"/>
      <c r="CC1737" s="36"/>
      <c r="CD1737" s="36"/>
      <c r="CE1737" s="35"/>
      <c r="CF1737" s="36"/>
      <c r="CG1737" s="42"/>
      <c r="CH1737" s="35"/>
      <c r="CI1737" s="42"/>
      <c r="CJ1737" s="42"/>
      <c r="CK1737" s="43"/>
      <c r="CM1737" s="39"/>
      <c r="CN1737" s="35"/>
      <c r="CO1737" s="42"/>
    </row>
    <row r="1738" spans="1:93" ht="11.25" customHeight="1">
      <c r="A1738" s="33"/>
      <c r="B1738" s="34"/>
      <c r="F1738" s="34"/>
      <c r="H1738" s="34"/>
      <c r="I1738" s="34"/>
      <c r="J1738" s="35"/>
      <c r="K1738" s="35"/>
      <c r="L1738" s="34"/>
      <c r="M1738" s="34"/>
      <c r="N1738" s="35"/>
      <c r="O1738" s="35"/>
      <c r="P1738" s="35"/>
      <c r="Q1738" s="34"/>
      <c r="R1738" s="34"/>
      <c r="U1738" s="36"/>
      <c r="V1738" s="38"/>
      <c r="W1738" s="36"/>
      <c r="X1738" s="35"/>
      <c r="Y1738" s="34"/>
      <c r="Z1738" s="35"/>
      <c r="AA1738" s="34"/>
      <c r="AB1738" s="34"/>
      <c r="AC1738" s="34"/>
      <c r="AD1738" s="34"/>
      <c r="AE1738" s="39"/>
      <c r="AF1738" s="39"/>
      <c r="AG1738" s="39"/>
      <c r="AH1738" s="35"/>
      <c r="AI1738" s="35"/>
      <c r="AJ1738" s="35"/>
      <c r="AK1738" s="35"/>
      <c r="AL1738" s="35"/>
      <c r="AM1738" s="35"/>
      <c r="AN1738" s="38"/>
      <c r="AO1738" s="38"/>
      <c r="AP1738" s="38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40"/>
      <c r="BA1738" s="40"/>
      <c r="BB1738" s="40"/>
      <c r="BC1738" s="40"/>
      <c r="BD1738" s="40"/>
      <c r="BE1738" s="40"/>
      <c r="BF1738" s="36"/>
      <c r="BG1738" s="36"/>
      <c r="BH1738" s="36"/>
      <c r="BJ1738" s="41"/>
      <c r="BK1738" s="41"/>
      <c r="BL1738" s="35"/>
      <c r="BM1738" s="35"/>
      <c r="BN1738" s="35"/>
      <c r="BO1738" s="35"/>
      <c r="BP1738" s="35"/>
      <c r="BQ1738" s="35"/>
      <c r="BR1738" s="35"/>
      <c r="BS1738" s="34"/>
      <c r="BT1738" s="35"/>
      <c r="BU1738" s="35"/>
      <c r="BV1738" s="35"/>
      <c r="BW1738" s="35"/>
      <c r="BX1738" s="37"/>
      <c r="BY1738" s="40"/>
      <c r="CA1738" s="38"/>
      <c r="CB1738" s="38"/>
      <c r="CC1738" s="36"/>
      <c r="CD1738" s="36"/>
      <c r="CE1738" s="35"/>
      <c r="CF1738" s="36"/>
      <c r="CG1738" s="42"/>
      <c r="CH1738" s="35"/>
      <c r="CI1738" s="42"/>
      <c r="CJ1738" s="42"/>
      <c r="CK1738" s="43"/>
      <c r="CM1738" s="39"/>
      <c r="CN1738" s="35"/>
      <c r="CO1738" s="42"/>
    </row>
    <row r="1739" spans="1:93" ht="11.25" customHeight="1">
      <c r="A1739" s="33"/>
      <c r="B1739" s="34"/>
      <c r="F1739" s="34"/>
      <c r="H1739" s="34"/>
      <c r="I1739" s="34"/>
      <c r="J1739" s="35"/>
      <c r="K1739" s="35"/>
      <c r="L1739" s="34"/>
      <c r="M1739" s="34"/>
      <c r="N1739" s="35"/>
      <c r="O1739" s="35"/>
      <c r="P1739" s="35"/>
      <c r="Q1739" s="34"/>
      <c r="R1739" s="34"/>
      <c r="U1739" s="36"/>
      <c r="V1739" s="38"/>
      <c r="W1739" s="36"/>
      <c r="X1739" s="35"/>
      <c r="Y1739" s="34"/>
      <c r="Z1739" s="35"/>
      <c r="AA1739" s="34"/>
      <c r="AB1739" s="34"/>
      <c r="AC1739" s="34"/>
      <c r="AD1739" s="34"/>
      <c r="AE1739" s="39"/>
      <c r="AF1739" s="39"/>
      <c r="AG1739" s="39"/>
      <c r="AH1739" s="35"/>
      <c r="AI1739" s="35"/>
      <c r="AJ1739" s="35"/>
      <c r="AK1739" s="35"/>
      <c r="AL1739" s="35"/>
      <c r="AM1739" s="35"/>
      <c r="AN1739" s="38"/>
      <c r="AO1739" s="38"/>
      <c r="AP1739" s="38"/>
      <c r="AQ1739" s="36"/>
      <c r="AR1739" s="36"/>
      <c r="AS1739" s="36"/>
      <c r="AT1739" s="36"/>
      <c r="AU1739" s="36"/>
      <c r="AV1739" s="36"/>
      <c r="AW1739" s="36"/>
      <c r="AX1739" s="36"/>
      <c r="AY1739" s="36"/>
      <c r="AZ1739" s="40"/>
      <c r="BA1739" s="40"/>
      <c r="BB1739" s="40"/>
      <c r="BC1739" s="40"/>
      <c r="BD1739" s="40"/>
      <c r="BE1739" s="40"/>
      <c r="BF1739" s="36"/>
      <c r="BG1739" s="36"/>
      <c r="BH1739" s="36"/>
      <c r="BJ1739" s="41"/>
      <c r="BK1739" s="41"/>
      <c r="BL1739" s="35"/>
      <c r="BM1739" s="35"/>
      <c r="BN1739" s="35"/>
      <c r="BO1739" s="35"/>
      <c r="BP1739" s="35"/>
      <c r="BQ1739" s="35"/>
      <c r="BR1739" s="35"/>
      <c r="BS1739" s="34"/>
      <c r="BT1739" s="35"/>
      <c r="BU1739" s="35"/>
      <c r="BV1739" s="35"/>
      <c r="BW1739" s="35"/>
      <c r="BX1739" s="37"/>
      <c r="BY1739" s="40"/>
      <c r="CA1739" s="38"/>
      <c r="CB1739" s="38"/>
      <c r="CC1739" s="36"/>
      <c r="CD1739" s="36"/>
      <c r="CE1739" s="35"/>
      <c r="CF1739" s="36"/>
      <c r="CG1739" s="42"/>
      <c r="CH1739" s="35"/>
      <c r="CI1739" s="42"/>
      <c r="CJ1739" s="42"/>
      <c r="CK1739" s="43"/>
      <c r="CM1739" s="39"/>
      <c r="CN1739" s="35"/>
      <c r="CO1739" s="42"/>
    </row>
    <row r="1740" spans="1:93" ht="11.25" customHeight="1">
      <c r="A1740" s="33"/>
      <c r="B1740" s="34"/>
      <c r="F1740" s="34"/>
      <c r="H1740" s="34"/>
      <c r="I1740" s="34"/>
      <c r="J1740" s="35"/>
      <c r="K1740" s="35"/>
      <c r="L1740" s="34"/>
      <c r="M1740" s="34"/>
      <c r="N1740" s="35"/>
      <c r="O1740" s="35"/>
      <c r="P1740" s="35"/>
      <c r="Q1740" s="34"/>
      <c r="R1740" s="34"/>
      <c r="U1740" s="36"/>
      <c r="V1740" s="38"/>
      <c r="W1740" s="36"/>
      <c r="X1740" s="35"/>
      <c r="Y1740" s="34"/>
      <c r="Z1740" s="35"/>
      <c r="AA1740" s="34"/>
      <c r="AB1740" s="34"/>
      <c r="AC1740" s="34"/>
      <c r="AD1740" s="34"/>
      <c r="AE1740" s="39"/>
      <c r="AF1740" s="39"/>
      <c r="AG1740" s="39"/>
      <c r="AH1740" s="35"/>
      <c r="AI1740" s="35"/>
      <c r="AJ1740" s="35"/>
      <c r="AK1740" s="35"/>
      <c r="AL1740" s="35"/>
      <c r="AM1740" s="35"/>
      <c r="AN1740" s="38"/>
      <c r="AO1740" s="38"/>
      <c r="AP1740" s="38"/>
      <c r="AQ1740" s="36"/>
      <c r="AR1740" s="36"/>
      <c r="AS1740" s="36"/>
      <c r="AT1740" s="36"/>
      <c r="AU1740" s="36"/>
      <c r="AV1740" s="36"/>
      <c r="AW1740" s="36"/>
      <c r="AX1740" s="36"/>
      <c r="AY1740" s="36"/>
      <c r="AZ1740" s="40"/>
      <c r="BA1740" s="40"/>
      <c r="BB1740" s="40"/>
      <c r="BC1740" s="40"/>
      <c r="BD1740" s="40"/>
      <c r="BE1740" s="40"/>
      <c r="BF1740" s="36"/>
      <c r="BG1740" s="36"/>
      <c r="BH1740" s="36"/>
      <c r="BJ1740" s="41"/>
      <c r="BK1740" s="41"/>
      <c r="BL1740" s="35"/>
      <c r="BM1740" s="35"/>
      <c r="BN1740" s="35"/>
      <c r="BO1740" s="35"/>
      <c r="BP1740" s="35"/>
      <c r="BQ1740" s="35"/>
      <c r="BR1740" s="35"/>
      <c r="BS1740" s="34"/>
      <c r="BT1740" s="35"/>
      <c r="BU1740" s="35"/>
      <c r="BV1740" s="35"/>
      <c r="BW1740" s="35"/>
      <c r="BX1740" s="37"/>
      <c r="BY1740" s="40"/>
      <c r="CA1740" s="38"/>
      <c r="CB1740" s="38"/>
      <c r="CC1740" s="36"/>
      <c r="CD1740" s="36"/>
      <c r="CE1740" s="35"/>
      <c r="CF1740" s="36"/>
      <c r="CG1740" s="42"/>
      <c r="CH1740" s="35"/>
      <c r="CI1740" s="42"/>
      <c r="CJ1740" s="42"/>
      <c r="CK1740" s="43"/>
      <c r="CM1740" s="39"/>
      <c r="CN1740" s="35"/>
      <c r="CO1740" s="42"/>
    </row>
    <row r="1741" spans="1:93" ht="11.25" customHeight="1">
      <c r="A1741" s="33"/>
      <c r="B1741" s="34"/>
      <c r="F1741" s="34"/>
      <c r="H1741" s="34"/>
      <c r="I1741" s="34"/>
      <c r="J1741" s="35"/>
      <c r="K1741" s="35"/>
      <c r="L1741" s="34"/>
      <c r="M1741" s="34"/>
      <c r="N1741" s="35"/>
      <c r="O1741" s="35"/>
      <c r="P1741" s="35"/>
      <c r="Q1741" s="34"/>
      <c r="R1741" s="34"/>
      <c r="U1741" s="36"/>
      <c r="V1741" s="38"/>
      <c r="W1741" s="36"/>
      <c r="X1741" s="35"/>
      <c r="Y1741" s="34"/>
      <c r="Z1741" s="35"/>
      <c r="AA1741" s="34"/>
      <c r="AB1741" s="34"/>
      <c r="AC1741" s="34"/>
      <c r="AD1741" s="34"/>
      <c r="AE1741" s="39"/>
      <c r="AF1741" s="39"/>
      <c r="AG1741" s="39"/>
      <c r="AH1741" s="35"/>
      <c r="AI1741" s="35"/>
      <c r="AJ1741" s="35"/>
      <c r="AK1741" s="35"/>
      <c r="AL1741" s="35"/>
      <c r="AM1741" s="35"/>
      <c r="AN1741" s="38"/>
      <c r="AO1741" s="38"/>
      <c r="AP1741" s="38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40"/>
      <c r="BA1741" s="40"/>
      <c r="BB1741" s="40"/>
      <c r="BC1741" s="40"/>
      <c r="BD1741" s="40"/>
      <c r="BE1741" s="40"/>
      <c r="BF1741" s="36"/>
      <c r="BG1741" s="36"/>
      <c r="BH1741" s="36"/>
      <c r="BJ1741" s="41"/>
      <c r="BK1741" s="41"/>
      <c r="BL1741" s="35"/>
      <c r="BM1741" s="35"/>
      <c r="BN1741" s="35"/>
      <c r="BO1741" s="35"/>
      <c r="BP1741" s="35"/>
      <c r="BQ1741" s="35"/>
      <c r="BR1741" s="35"/>
      <c r="BS1741" s="34"/>
      <c r="BT1741" s="35"/>
      <c r="BU1741" s="35"/>
      <c r="BV1741" s="35"/>
      <c r="BW1741" s="35"/>
      <c r="BX1741" s="37"/>
      <c r="BY1741" s="40"/>
      <c r="CA1741" s="38"/>
      <c r="CB1741" s="38"/>
      <c r="CC1741" s="36"/>
      <c r="CD1741" s="36"/>
      <c r="CE1741" s="35"/>
      <c r="CF1741" s="36"/>
      <c r="CG1741" s="42"/>
      <c r="CH1741" s="35"/>
      <c r="CI1741" s="42"/>
      <c r="CJ1741" s="42"/>
      <c r="CK1741" s="43"/>
      <c r="CM1741" s="39"/>
      <c r="CN1741" s="35"/>
      <c r="CO1741" s="42"/>
    </row>
    <row r="1742" spans="1:93" ht="11.25" customHeight="1">
      <c r="A1742" s="33"/>
      <c r="B1742" s="34"/>
      <c r="F1742" s="34"/>
      <c r="H1742" s="34"/>
      <c r="I1742" s="34"/>
      <c r="J1742" s="35"/>
      <c r="K1742" s="35"/>
      <c r="L1742" s="34"/>
      <c r="M1742" s="34"/>
      <c r="N1742" s="35"/>
      <c r="O1742" s="35"/>
      <c r="P1742" s="35"/>
      <c r="Q1742" s="34"/>
      <c r="R1742" s="34"/>
      <c r="U1742" s="36"/>
      <c r="V1742" s="38"/>
      <c r="W1742" s="36"/>
      <c r="X1742" s="35"/>
      <c r="Y1742" s="34"/>
      <c r="Z1742" s="35"/>
      <c r="AA1742" s="34"/>
      <c r="AB1742" s="34"/>
      <c r="AC1742" s="34"/>
      <c r="AD1742" s="34"/>
      <c r="AE1742" s="39"/>
      <c r="AF1742" s="39"/>
      <c r="AG1742" s="39"/>
      <c r="AH1742" s="35"/>
      <c r="AI1742" s="35"/>
      <c r="AJ1742" s="35"/>
      <c r="AK1742" s="35"/>
      <c r="AL1742" s="35"/>
      <c r="AM1742" s="35"/>
      <c r="AN1742" s="38"/>
      <c r="AO1742" s="38"/>
      <c r="AP1742" s="38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40"/>
      <c r="BA1742" s="40"/>
      <c r="BB1742" s="40"/>
      <c r="BC1742" s="40"/>
      <c r="BD1742" s="40"/>
      <c r="BE1742" s="40"/>
      <c r="BF1742" s="36"/>
      <c r="BG1742" s="36"/>
      <c r="BH1742" s="36"/>
      <c r="BJ1742" s="41"/>
      <c r="BK1742" s="41"/>
      <c r="BL1742" s="35"/>
      <c r="BM1742" s="35"/>
      <c r="BN1742" s="35"/>
      <c r="BO1742" s="35"/>
      <c r="BP1742" s="35"/>
      <c r="BQ1742" s="35"/>
      <c r="BR1742" s="35"/>
      <c r="BS1742" s="34"/>
      <c r="BT1742" s="35"/>
      <c r="BU1742" s="35"/>
      <c r="BV1742" s="35"/>
      <c r="BW1742" s="35"/>
      <c r="BX1742" s="37"/>
      <c r="BY1742" s="40"/>
      <c r="CA1742" s="38"/>
      <c r="CB1742" s="38"/>
      <c r="CC1742" s="36"/>
      <c r="CD1742" s="36"/>
      <c r="CE1742" s="35"/>
      <c r="CF1742" s="36"/>
      <c r="CG1742" s="42"/>
      <c r="CH1742" s="35"/>
      <c r="CI1742" s="42"/>
      <c r="CJ1742" s="42"/>
      <c r="CK1742" s="43"/>
      <c r="CM1742" s="39"/>
      <c r="CN1742" s="35"/>
      <c r="CO1742" s="42"/>
    </row>
    <row r="1743" spans="1:93" ht="11.25" customHeight="1">
      <c r="A1743" s="33"/>
      <c r="B1743" s="34"/>
      <c r="F1743" s="34"/>
      <c r="H1743" s="34"/>
      <c r="I1743" s="34"/>
      <c r="J1743" s="35"/>
      <c r="K1743" s="35"/>
      <c r="L1743" s="34"/>
      <c r="M1743" s="34"/>
      <c r="N1743" s="35"/>
      <c r="O1743" s="35"/>
      <c r="P1743" s="35"/>
      <c r="Q1743" s="34"/>
      <c r="R1743" s="34"/>
      <c r="U1743" s="36"/>
      <c r="V1743" s="38"/>
      <c r="W1743" s="36"/>
      <c r="X1743" s="35"/>
      <c r="Y1743" s="34"/>
      <c r="Z1743" s="35"/>
      <c r="AA1743" s="34"/>
      <c r="AB1743" s="34"/>
      <c r="AC1743" s="34"/>
      <c r="AD1743" s="34"/>
      <c r="AE1743" s="39"/>
      <c r="AF1743" s="39"/>
      <c r="AG1743" s="39"/>
      <c r="AH1743" s="35"/>
      <c r="AI1743" s="35"/>
      <c r="AJ1743" s="35"/>
      <c r="AK1743" s="35"/>
      <c r="AL1743" s="35"/>
      <c r="AM1743" s="35"/>
      <c r="AN1743" s="38"/>
      <c r="AO1743" s="38"/>
      <c r="AP1743" s="38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40"/>
      <c r="BA1743" s="40"/>
      <c r="BB1743" s="40"/>
      <c r="BC1743" s="40"/>
      <c r="BD1743" s="40"/>
      <c r="BE1743" s="40"/>
      <c r="BF1743" s="36"/>
      <c r="BG1743" s="36"/>
      <c r="BH1743" s="36"/>
      <c r="BJ1743" s="41"/>
      <c r="BK1743" s="41"/>
      <c r="BL1743" s="35"/>
      <c r="BM1743" s="35"/>
      <c r="BN1743" s="35"/>
      <c r="BO1743" s="35"/>
      <c r="BP1743" s="35"/>
      <c r="BQ1743" s="35"/>
      <c r="BR1743" s="35"/>
      <c r="BS1743" s="34"/>
      <c r="BT1743" s="35"/>
      <c r="BU1743" s="35"/>
      <c r="BV1743" s="35"/>
      <c r="BW1743" s="35"/>
      <c r="BX1743" s="37"/>
      <c r="BY1743" s="40"/>
      <c r="CA1743" s="38"/>
      <c r="CB1743" s="38"/>
      <c r="CC1743" s="36"/>
      <c r="CD1743" s="36"/>
      <c r="CE1743" s="35"/>
      <c r="CF1743" s="36"/>
      <c r="CG1743" s="42"/>
      <c r="CH1743" s="35"/>
      <c r="CI1743" s="42"/>
      <c r="CJ1743" s="42"/>
      <c r="CK1743" s="43"/>
      <c r="CM1743" s="39"/>
      <c r="CN1743" s="35"/>
      <c r="CO1743" s="42"/>
    </row>
    <row r="1744" spans="1:93" ht="11.25" customHeight="1">
      <c r="A1744" s="33"/>
      <c r="B1744" s="34"/>
      <c r="F1744" s="34"/>
      <c r="H1744" s="34"/>
      <c r="I1744" s="34"/>
      <c r="J1744" s="35"/>
      <c r="K1744" s="35"/>
      <c r="L1744" s="34"/>
      <c r="M1744" s="34"/>
      <c r="N1744" s="35"/>
      <c r="O1744" s="35"/>
      <c r="P1744" s="35"/>
      <c r="Q1744" s="34"/>
      <c r="R1744" s="34"/>
      <c r="U1744" s="36"/>
      <c r="V1744" s="38"/>
      <c r="W1744" s="36"/>
      <c r="X1744" s="35"/>
      <c r="Y1744" s="34"/>
      <c r="Z1744" s="35"/>
      <c r="AA1744" s="34"/>
      <c r="AB1744" s="34"/>
      <c r="AC1744" s="34"/>
      <c r="AD1744" s="34"/>
      <c r="AE1744" s="39"/>
      <c r="AF1744" s="39"/>
      <c r="AG1744" s="39"/>
      <c r="AH1744" s="35"/>
      <c r="AI1744" s="35"/>
      <c r="AJ1744" s="35"/>
      <c r="AK1744" s="35"/>
      <c r="AL1744" s="35"/>
      <c r="AM1744" s="35"/>
      <c r="AN1744" s="38"/>
      <c r="AO1744" s="38"/>
      <c r="AP1744" s="38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40"/>
      <c r="BA1744" s="40"/>
      <c r="BB1744" s="40"/>
      <c r="BC1744" s="40"/>
      <c r="BD1744" s="40"/>
      <c r="BE1744" s="40"/>
      <c r="BF1744" s="36"/>
      <c r="BG1744" s="36"/>
      <c r="BH1744" s="36"/>
      <c r="BJ1744" s="41"/>
      <c r="BK1744" s="41"/>
      <c r="BL1744" s="35"/>
      <c r="BM1744" s="35"/>
      <c r="BN1744" s="35"/>
      <c r="BO1744" s="35"/>
      <c r="BP1744" s="35"/>
      <c r="BQ1744" s="35"/>
      <c r="BR1744" s="35"/>
      <c r="BS1744" s="34"/>
      <c r="BT1744" s="35"/>
      <c r="BU1744" s="35"/>
      <c r="BV1744" s="35"/>
      <c r="BW1744" s="35"/>
      <c r="BX1744" s="37"/>
      <c r="BY1744" s="40"/>
      <c r="CA1744" s="38"/>
      <c r="CB1744" s="38"/>
      <c r="CC1744" s="36"/>
      <c r="CD1744" s="36"/>
      <c r="CE1744" s="35"/>
      <c r="CF1744" s="36"/>
      <c r="CG1744" s="42"/>
      <c r="CH1744" s="35"/>
      <c r="CI1744" s="42"/>
      <c r="CJ1744" s="42"/>
      <c r="CK1744" s="43"/>
      <c r="CM1744" s="39"/>
      <c r="CN1744" s="35"/>
      <c r="CO1744" s="42"/>
    </row>
    <row r="1745" spans="1:93" ht="11.25" customHeight="1">
      <c r="A1745" s="33"/>
      <c r="B1745" s="34"/>
      <c r="F1745" s="34"/>
      <c r="H1745" s="34"/>
      <c r="I1745" s="34"/>
      <c r="J1745" s="35"/>
      <c r="K1745" s="35"/>
      <c r="L1745" s="34"/>
      <c r="M1745" s="34"/>
      <c r="N1745" s="35"/>
      <c r="O1745" s="35"/>
      <c r="P1745" s="35"/>
      <c r="Q1745" s="34"/>
      <c r="R1745" s="34"/>
      <c r="U1745" s="36"/>
      <c r="V1745" s="38"/>
      <c r="W1745" s="36"/>
      <c r="X1745" s="35"/>
      <c r="Y1745" s="34"/>
      <c r="Z1745" s="35"/>
      <c r="AA1745" s="34"/>
      <c r="AB1745" s="34"/>
      <c r="AC1745" s="34"/>
      <c r="AD1745" s="34"/>
      <c r="AE1745" s="39"/>
      <c r="AF1745" s="39"/>
      <c r="AG1745" s="39"/>
      <c r="AH1745" s="35"/>
      <c r="AI1745" s="35"/>
      <c r="AJ1745" s="35"/>
      <c r="AK1745" s="35"/>
      <c r="AL1745" s="35"/>
      <c r="AM1745" s="35"/>
      <c r="AN1745" s="38"/>
      <c r="AO1745" s="38"/>
      <c r="AP1745" s="38"/>
      <c r="AQ1745" s="36"/>
      <c r="AR1745" s="36"/>
      <c r="AS1745" s="36"/>
      <c r="AT1745" s="36"/>
      <c r="AU1745" s="36"/>
      <c r="AV1745" s="36"/>
      <c r="AW1745" s="36"/>
      <c r="AX1745" s="36"/>
      <c r="AY1745" s="36"/>
      <c r="AZ1745" s="40"/>
      <c r="BA1745" s="40"/>
      <c r="BB1745" s="40"/>
      <c r="BC1745" s="40"/>
      <c r="BD1745" s="40"/>
      <c r="BE1745" s="40"/>
      <c r="BF1745" s="36"/>
      <c r="BG1745" s="36"/>
      <c r="BH1745" s="36"/>
      <c r="BJ1745" s="41"/>
      <c r="BK1745" s="41"/>
      <c r="BL1745" s="35"/>
      <c r="BM1745" s="35"/>
      <c r="BN1745" s="35"/>
      <c r="BO1745" s="35"/>
      <c r="BP1745" s="35"/>
      <c r="BQ1745" s="35"/>
      <c r="BR1745" s="35"/>
      <c r="BS1745" s="34"/>
      <c r="BT1745" s="35"/>
      <c r="BU1745" s="35"/>
      <c r="BV1745" s="35"/>
      <c r="BW1745" s="35"/>
      <c r="BX1745" s="37"/>
      <c r="BY1745" s="40"/>
      <c r="CA1745" s="38"/>
      <c r="CB1745" s="38"/>
      <c r="CC1745" s="36"/>
      <c r="CD1745" s="36"/>
      <c r="CE1745" s="35"/>
      <c r="CF1745" s="36"/>
      <c r="CG1745" s="42"/>
      <c r="CH1745" s="35"/>
      <c r="CI1745" s="42"/>
      <c r="CJ1745" s="42"/>
      <c r="CK1745" s="43"/>
      <c r="CM1745" s="39"/>
      <c r="CN1745" s="35"/>
      <c r="CO1745" s="42"/>
    </row>
    <row r="1746" spans="1:93" ht="11.25" customHeight="1">
      <c r="A1746" s="33"/>
      <c r="B1746" s="34"/>
      <c r="F1746" s="34"/>
      <c r="H1746" s="34"/>
      <c r="I1746" s="34"/>
      <c r="J1746" s="35"/>
      <c r="K1746" s="35"/>
      <c r="L1746" s="34"/>
      <c r="M1746" s="34"/>
      <c r="N1746" s="35"/>
      <c r="O1746" s="35"/>
      <c r="P1746" s="35"/>
      <c r="Q1746" s="34"/>
      <c r="R1746" s="34"/>
      <c r="U1746" s="36"/>
      <c r="V1746" s="38"/>
      <c r="W1746" s="36"/>
      <c r="X1746" s="35"/>
      <c r="Y1746" s="34"/>
      <c r="Z1746" s="35"/>
      <c r="AA1746" s="34"/>
      <c r="AB1746" s="34"/>
      <c r="AC1746" s="34"/>
      <c r="AD1746" s="34"/>
      <c r="AE1746" s="39"/>
      <c r="AF1746" s="39"/>
      <c r="AG1746" s="39"/>
      <c r="AH1746" s="35"/>
      <c r="AI1746" s="35"/>
      <c r="AJ1746" s="35"/>
      <c r="AK1746" s="35"/>
      <c r="AL1746" s="35"/>
      <c r="AM1746" s="35"/>
      <c r="AN1746" s="38"/>
      <c r="AO1746" s="38"/>
      <c r="AP1746" s="38"/>
      <c r="AQ1746" s="36"/>
      <c r="AR1746" s="36"/>
      <c r="AS1746" s="36"/>
      <c r="AT1746" s="36"/>
      <c r="AU1746" s="36"/>
      <c r="AV1746" s="36"/>
      <c r="AW1746" s="36"/>
      <c r="AX1746" s="36"/>
      <c r="AY1746" s="36"/>
      <c r="AZ1746" s="40"/>
      <c r="BA1746" s="40"/>
      <c r="BB1746" s="40"/>
      <c r="BC1746" s="40"/>
      <c r="BD1746" s="40"/>
      <c r="BE1746" s="40"/>
      <c r="BF1746" s="36"/>
      <c r="BG1746" s="36"/>
      <c r="BH1746" s="36"/>
      <c r="BJ1746" s="41"/>
      <c r="BK1746" s="41"/>
      <c r="BL1746" s="35"/>
      <c r="BM1746" s="35"/>
      <c r="BN1746" s="35"/>
      <c r="BO1746" s="35"/>
      <c r="BP1746" s="35"/>
      <c r="BQ1746" s="35"/>
      <c r="BR1746" s="35"/>
      <c r="BS1746" s="34"/>
      <c r="BT1746" s="35"/>
      <c r="BU1746" s="35"/>
      <c r="BV1746" s="35"/>
      <c r="BW1746" s="35"/>
      <c r="BX1746" s="37"/>
      <c r="BY1746" s="40"/>
      <c r="CA1746" s="38"/>
      <c r="CB1746" s="38"/>
      <c r="CC1746" s="36"/>
      <c r="CD1746" s="36"/>
      <c r="CE1746" s="35"/>
      <c r="CF1746" s="36"/>
      <c r="CG1746" s="42"/>
      <c r="CH1746" s="35"/>
      <c r="CI1746" s="42"/>
      <c r="CJ1746" s="42"/>
      <c r="CK1746" s="43"/>
      <c r="CM1746" s="39"/>
      <c r="CN1746" s="35"/>
      <c r="CO1746" s="42"/>
    </row>
    <row r="1747" spans="1:93" ht="11.25" customHeight="1">
      <c r="A1747" s="33"/>
      <c r="B1747" s="34"/>
      <c r="F1747" s="34"/>
      <c r="H1747" s="34"/>
      <c r="I1747" s="34"/>
      <c r="J1747" s="35"/>
      <c r="K1747" s="35"/>
      <c r="L1747" s="34"/>
      <c r="M1747" s="34"/>
      <c r="N1747" s="35"/>
      <c r="O1747" s="35"/>
      <c r="P1747" s="35"/>
      <c r="Q1747" s="34"/>
      <c r="R1747" s="34"/>
      <c r="U1747" s="36"/>
      <c r="V1747" s="38"/>
      <c r="W1747" s="36"/>
      <c r="X1747" s="35"/>
      <c r="Y1747" s="34"/>
      <c r="Z1747" s="35"/>
      <c r="AA1747" s="34"/>
      <c r="AB1747" s="34"/>
      <c r="AC1747" s="34"/>
      <c r="AD1747" s="34"/>
      <c r="AE1747" s="39"/>
      <c r="AF1747" s="39"/>
      <c r="AG1747" s="39"/>
      <c r="AH1747" s="35"/>
      <c r="AI1747" s="35"/>
      <c r="AJ1747" s="35"/>
      <c r="AK1747" s="35"/>
      <c r="AL1747" s="35"/>
      <c r="AM1747" s="35"/>
      <c r="AN1747" s="38"/>
      <c r="AO1747" s="38"/>
      <c r="AP1747" s="38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40"/>
      <c r="BA1747" s="40"/>
      <c r="BB1747" s="40"/>
      <c r="BC1747" s="40"/>
      <c r="BD1747" s="40"/>
      <c r="BE1747" s="40"/>
      <c r="BF1747" s="36"/>
      <c r="BG1747" s="36"/>
      <c r="BH1747" s="36"/>
      <c r="BJ1747" s="41"/>
      <c r="BK1747" s="41"/>
      <c r="BL1747" s="35"/>
      <c r="BM1747" s="35"/>
      <c r="BN1747" s="35"/>
      <c r="BO1747" s="35"/>
      <c r="BP1747" s="35"/>
      <c r="BQ1747" s="35"/>
      <c r="BR1747" s="35"/>
      <c r="BS1747" s="34"/>
      <c r="BT1747" s="35"/>
      <c r="BU1747" s="35"/>
      <c r="BV1747" s="35"/>
      <c r="BW1747" s="35"/>
      <c r="BX1747" s="37"/>
      <c r="BY1747" s="40"/>
      <c r="CA1747" s="38"/>
      <c r="CB1747" s="38"/>
      <c r="CC1747" s="36"/>
      <c r="CD1747" s="36"/>
      <c r="CE1747" s="35"/>
      <c r="CF1747" s="36"/>
      <c r="CG1747" s="42"/>
      <c r="CH1747" s="35"/>
      <c r="CI1747" s="42"/>
      <c r="CJ1747" s="42"/>
      <c r="CK1747" s="43"/>
      <c r="CM1747" s="39"/>
      <c r="CN1747" s="35"/>
      <c r="CO1747" s="42"/>
    </row>
    <row r="1748" spans="1:93" ht="11.25" customHeight="1">
      <c r="A1748" s="33"/>
      <c r="B1748" s="34"/>
      <c r="F1748" s="34"/>
      <c r="H1748" s="34"/>
      <c r="I1748" s="34"/>
      <c r="J1748" s="35"/>
      <c r="K1748" s="35"/>
      <c r="L1748" s="34"/>
      <c r="M1748" s="34"/>
      <c r="N1748" s="35"/>
      <c r="O1748" s="35"/>
      <c r="P1748" s="35"/>
      <c r="Q1748" s="34"/>
      <c r="R1748" s="34"/>
      <c r="U1748" s="36"/>
      <c r="V1748" s="38"/>
      <c r="W1748" s="36"/>
      <c r="X1748" s="35"/>
      <c r="Y1748" s="34"/>
      <c r="Z1748" s="35"/>
      <c r="AA1748" s="34"/>
      <c r="AB1748" s="34"/>
      <c r="AC1748" s="34"/>
      <c r="AD1748" s="34"/>
      <c r="AE1748" s="39"/>
      <c r="AF1748" s="39"/>
      <c r="AG1748" s="39"/>
      <c r="AH1748" s="35"/>
      <c r="AI1748" s="35"/>
      <c r="AJ1748" s="35"/>
      <c r="AK1748" s="35"/>
      <c r="AL1748" s="35"/>
      <c r="AM1748" s="35"/>
      <c r="AN1748" s="38"/>
      <c r="AO1748" s="38"/>
      <c r="AP1748" s="38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40"/>
      <c r="BA1748" s="40"/>
      <c r="BB1748" s="40"/>
      <c r="BC1748" s="40"/>
      <c r="BD1748" s="40"/>
      <c r="BE1748" s="40"/>
      <c r="BF1748" s="36"/>
      <c r="BG1748" s="36"/>
      <c r="BH1748" s="36"/>
      <c r="BJ1748" s="41"/>
      <c r="BK1748" s="41"/>
      <c r="BL1748" s="35"/>
      <c r="BM1748" s="35"/>
      <c r="BN1748" s="35"/>
      <c r="BO1748" s="35"/>
      <c r="BP1748" s="35"/>
      <c r="BQ1748" s="35"/>
      <c r="BR1748" s="35"/>
      <c r="BS1748" s="34"/>
      <c r="BT1748" s="35"/>
      <c r="BU1748" s="35"/>
      <c r="BV1748" s="35"/>
      <c r="BW1748" s="35"/>
      <c r="BX1748" s="37"/>
      <c r="BY1748" s="40"/>
      <c r="CA1748" s="38"/>
      <c r="CB1748" s="38"/>
      <c r="CC1748" s="36"/>
      <c r="CD1748" s="36"/>
      <c r="CE1748" s="35"/>
      <c r="CF1748" s="36"/>
      <c r="CG1748" s="42"/>
      <c r="CH1748" s="35"/>
      <c r="CI1748" s="42"/>
      <c r="CJ1748" s="42"/>
      <c r="CK1748" s="43"/>
      <c r="CM1748" s="39"/>
      <c r="CN1748" s="35"/>
      <c r="CO1748" s="42"/>
    </row>
    <row r="1749" spans="1:93" ht="11.25" customHeight="1">
      <c r="A1749" s="33"/>
      <c r="B1749" s="34"/>
      <c r="F1749" s="34"/>
      <c r="H1749" s="34"/>
      <c r="I1749" s="34"/>
      <c r="J1749" s="35"/>
      <c r="K1749" s="35"/>
      <c r="L1749" s="34"/>
      <c r="M1749" s="34"/>
      <c r="N1749" s="35"/>
      <c r="O1749" s="35"/>
      <c r="P1749" s="35"/>
      <c r="Q1749" s="34"/>
      <c r="R1749" s="34"/>
      <c r="U1749" s="36"/>
      <c r="V1749" s="38"/>
      <c r="W1749" s="36"/>
      <c r="X1749" s="35"/>
      <c r="Y1749" s="34"/>
      <c r="Z1749" s="35"/>
      <c r="AA1749" s="34"/>
      <c r="AB1749" s="34"/>
      <c r="AC1749" s="34"/>
      <c r="AD1749" s="34"/>
      <c r="AE1749" s="39"/>
      <c r="AF1749" s="39"/>
      <c r="AG1749" s="39"/>
      <c r="AH1749" s="35"/>
      <c r="AI1749" s="35"/>
      <c r="AJ1749" s="35"/>
      <c r="AK1749" s="35"/>
      <c r="AL1749" s="35"/>
      <c r="AM1749" s="35"/>
      <c r="AN1749" s="38"/>
      <c r="AO1749" s="38"/>
      <c r="AP1749" s="38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40"/>
      <c r="BA1749" s="40"/>
      <c r="BB1749" s="40"/>
      <c r="BC1749" s="40"/>
      <c r="BD1749" s="40"/>
      <c r="BE1749" s="40"/>
      <c r="BF1749" s="36"/>
      <c r="BG1749" s="36"/>
      <c r="BH1749" s="36"/>
      <c r="BJ1749" s="41"/>
      <c r="BK1749" s="41"/>
      <c r="BL1749" s="35"/>
      <c r="BM1749" s="35"/>
      <c r="BN1749" s="35"/>
      <c r="BO1749" s="35"/>
      <c r="BP1749" s="35"/>
      <c r="BQ1749" s="35"/>
      <c r="BR1749" s="35"/>
      <c r="BS1749" s="34"/>
      <c r="BT1749" s="35"/>
      <c r="BU1749" s="35"/>
      <c r="BV1749" s="35"/>
      <c r="BW1749" s="35"/>
      <c r="BX1749" s="37"/>
      <c r="BY1749" s="40"/>
      <c r="CA1749" s="38"/>
      <c r="CB1749" s="38"/>
      <c r="CC1749" s="36"/>
      <c r="CD1749" s="36"/>
      <c r="CE1749" s="35"/>
      <c r="CF1749" s="36"/>
      <c r="CG1749" s="42"/>
      <c r="CH1749" s="35"/>
      <c r="CI1749" s="42"/>
      <c r="CJ1749" s="42"/>
      <c r="CK1749" s="43"/>
      <c r="CM1749" s="39"/>
      <c r="CN1749" s="35"/>
      <c r="CO1749" s="42"/>
    </row>
    <row r="1750" spans="1:93" ht="11.25" customHeight="1">
      <c r="A1750" s="33"/>
      <c r="B1750" s="34"/>
      <c r="F1750" s="34"/>
      <c r="H1750" s="34"/>
      <c r="I1750" s="34"/>
      <c r="J1750" s="35"/>
      <c r="K1750" s="35"/>
      <c r="L1750" s="34"/>
      <c r="M1750" s="34"/>
      <c r="N1750" s="35"/>
      <c r="O1750" s="35"/>
      <c r="P1750" s="35"/>
      <c r="Q1750" s="34"/>
      <c r="R1750" s="34"/>
      <c r="U1750" s="36"/>
      <c r="V1750" s="38"/>
      <c r="W1750" s="36"/>
      <c r="X1750" s="35"/>
      <c r="Y1750" s="34"/>
      <c r="Z1750" s="35"/>
      <c r="AA1750" s="34"/>
      <c r="AB1750" s="34"/>
      <c r="AC1750" s="34"/>
      <c r="AD1750" s="34"/>
      <c r="AE1750" s="39"/>
      <c r="AF1750" s="39"/>
      <c r="AG1750" s="39"/>
      <c r="AH1750" s="35"/>
      <c r="AI1750" s="35"/>
      <c r="AJ1750" s="35"/>
      <c r="AK1750" s="35"/>
      <c r="AL1750" s="35"/>
      <c r="AM1750" s="35"/>
      <c r="AN1750" s="38"/>
      <c r="AO1750" s="38"/>
      <c r="AP1750" s="38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40"/>
      <c r="BA1750" s="40"/>
      <c r="BB1750" s="40"/>
      <c r="BC1750" s="40"/>
      <c r="BD1750" s="40"/>
      <c r="BE1750" s="40"/>
      <c r="BF1750" s="36"/>
      <c r="BG1750" s="36"/>
      <c r="BH1750" s="36"/>
      <c r="BJ1750" s="41"/>
      <c r="BK1750" s="41"/>
      <c r="BL1750" s="35"/>
      <c r="BM1750" s="35"/>
      <c r="BN1750" s="35"/>
      <c r="BO1750" s="35"/>
      <c r="BP1750" s="35"/>
      <c r="BQ1750" s="35"/>
      <c r="BR1750" s="35"/>
      <c r="BS1750" s="34"/>
      <c r="BT1750" s="35"/>
      <c r="BU1750" s="35"/>
      <c r="BV1750" s="35"/>
      <c r="BW1750" s="35"/>
      <c r="BX1750" s="37"/>
      <c r="BY1750" s="40"/>
      <c r="CA1750" s="38"/>
      <c r="CB1750" s="38"/>
      <c r="CC1750" s="36"/>
      <c r="CD1750" s="36"/>
      <c r="CE1750" s="35"/>
      <c r="CF1750" s="36"/>
      <c r="CG1750" s="42"/>
      <c r="CH1750" s="35"/>
      <c r="CI1750" s="42"/>
      <c r="CJ1750" s="42"/>
      <c r="CK1750" s="43"/>
      <c r="CM1750" s="39"/>
      <c r="CN1750" s="35"/>
      <c r="CO1750" s="42"/>
    </row>
    <row r="1751" spans="1:93" ht="11.25" customHeight="1">
      <c r="A1751" s="33"/>
      <c r="B1751" s="34"/>
      <c r="F1751" s="34"/>
      <c r="H1751" s="34"/>
      <c r="I1751" s="34"/>
      <c r="J1751" s="35"/>
      <c r="K1751" s="35"/>
      <c r="L1751" s="34"/>
      <c r="M1751" s="34"/>
      <c r="N1751" s="35"/>
      <c r="O1751" s="35"/>
      <c r="P1751" s="35"/>
      <c r="Q1751" s="34"/>
      <c r="R1751" s="34"/>
      <c r="U1751" s="36"/>
      <c r="V1751" s="38"/>
      <c r="W1751" s="36"/>
      <c r="X1751" s="35"/>
      <c r="Y1751" s="34"/>
      <c r="Z1751" s="35"/>
      <c r="AA1751" s="34"/>
      <c r="AB1751" s="34"/>
      <c r="AC1751" s="34"/>
      <c r="AD1751" s="34"/>
      <c r="AE1751" s="39"/>
      <c r="AF1751" s="39"/>
      <c r="AG1751" s="39"/>
      <c r="AH1751" s="35"/>
      <c r="AI1751" s="35"/>
      <c r="AJ1751" s="35"/>
      <c r="AK1751" s="35"/>
      <c r="AL1751" s="35"/>
      <c r="AM1751" s="35"/>
      <c r="AN1751" s="38"/>
      <c r="AO1751" s="38"/>
      <c r="AP1751" s="38"/>
      <c r="AQ1751" s="36"/>
      <c r="AR1751" s="36"/>
      <c r="AS1751" s="36"/>
      <c r="AT1751" s="36"/>
      <c r="AU1751" s="36"/>
      <c r="AV1751" s="36"/>
      <c r="AW1751" s="36"/>
      <c r="AX1751" s="36"/>
      <c r="AY1751" s="36"/>
      <c r="AZ1751" s="40"/>
      <c r="BA1751" s="40"/>
      <c r="BB1751" s="40"/>
      <c r="BC1751" s="40"/>
      <c r="BD1751" s="40"/>
      <c r="BE1751" s="40"/>
      <c r="BF1751" s="36"/>
      <c r="BG1751" s="36"/>
      <c r="BH1751" s="36"/>
      <c r="BJ1751" s="41"/>
      <c r="BK1751" s="41"/>
      <c r="BL1751" s="35"/>
      <c r="BM1751" s="35"/>
      <c r="BN1751" s="35"/>
      <c r="BO1751" s="35"/>
      <c r="BP1751" s="35"/>
      <c r="BQ1751" s="35"/>
      <c r="BR1751" s="35"/>
      <c r="BS1751" s="34"/>
      <c r="BT1751" s="35"/>
      <c r="BU1751" s="35"/>
      <c r="BV1751" s="35"/>
      <c r="BW1751" s="35"/>
      <c r="BX1751" s="37"/>
      <c r="BY1751" s="40"/>
      <c r="CA1751" s="38"/>
      <c r="CB1751" s="38"/>
      <c r="CC1751" s="36"/>
      <c r="CD1751" s="36"/>
      <c r="CE1751" s="35"/>
      <c r="CF1751" s="36"/>
      <c r="CG1751" s="42"/>
      <c r="CH1751" s="35"/>
      <c r="CI1751" s="42"/>
      <c r="CJ1751" s="42"/>
      <c r="CK1751" s="43"/>
      <c r="CM1751" s="39"/>
      <c r="CN1751" s="35"/>
      <c r="CO1751" s="42"/>
    </row>
    <row r="1752" spans="1:93" ht="11.25" customHeight="1">
      <c r="A1752" s="33"/>
      <c r="B1752" s="34"/>
      <c r="F1752" s="34"/>
      <c r="H1752" s="34"/>
      <c r="I1752" s="34"/>
      <c r="J1752" s="35"/>
      <c r="K1752" s="35"/>
      <c r="L1752" s="34"/>
      <c r="M1752" s="34"/>
      <c r="N1752" s="35"/>
      <c r="O1752" s="35"/>
      <c r="P1752" s="35"/>
      <c r="Q1752" s="34"/>
      <c r="R1752" s="34"/>
      <c r="U1752" s="36"/>
      <c r="V1752" s="38"/>
      <c r="W1752" s="36"/>
      <c r="X1752" s="35"/>
      <c r="Y1752" s="34"/>
      <c r="Z1752" s="35"/>
      <c r="AA1752" s="34"/>
      <c r="AB1752" s="34"/>
      <c r="AC1752" s="34"/>
      <c r="AD1752" s="34"/>
      <c r="AE1752" s="39"/>
      <c r="AF1752" s="39"/>
      <c r="AG1752" s="39"/>
      <c r="AH1752" s="35"/>
      <c r="AI1752" s="35"/>
      <c r="AJ1752" s="35"/>
      <c r="AK1752" s="35"/>
      <c r="AL1752" s="35"/>
      <c r="AM1752" s="35"/>
      <c r="AN1752" s="38"/>
      <c r="AO1752" s="38"/>
      <c r="AP1752" s="38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40"/>
      <c r="BA1752" s="40"/>
      <c r="BB1752" s="40"/>
      <c r="BC1752" s="40"/>
      <c r="BD1752" s="40"/>
      <c r="BE1752" s="40"/>
      <c r="BF1752" s="36"/>
      <c r="BG1752" s="36"/>
      <c r="BH1752" s="36"/>
      <c r="BJ1752" s="41"/>
      <c r="BK1752" s="41"/>
      <c r="BL1752" s="35"/>
      <c r="BM1752" s="35"/>
      <c r="BN1752" s="35"/>
      <c r="BO1752" s="35"/>
      <c r="BP1752" s="35"/>
      <c r="BQ1752" s="35"/>
      <c r="BR1752" s="35"/>
      <c r="BS1752" s="34"/>
      <c r="BT1752" s="35"/>
      <c r="BU1752" s="35"/>
      <c r="BV1752" s="35"/>
      <c r="BW1752" s="35"/>
      <c r="BX1752" s="37"/>
      <c r="BY1752" s="40"/>
      <c r="CA1752" s="38"/>
      <c r="CB1752" s="38"/>
      <c r="CC1752" s="36"/>
      <c r="CD1752" s="36"/>
      <c r="CE1752" s="35"/>
      <c r="CF1752" s="36"/>
      <c r="CG1752" s="42"/>
      <c r="CH1752" s="35"/>
      <c r="CI1752" s="42"/>
      <c r="CJ1752" s="42"/>
      <c r="CK1752" s="43"/>
      <c r="CM1752" s="39"/>
      <c r="CN1752" s="35"/>
      <c r="CO1752" s="42"/>
    </row>
    <row r="1753" spans="1:93" ht="11.25" customHeight="1">
      <c r="A1753" s="33"/>
      <c r="B1753" s="34"/>
      <c r="F1753" s="34"/>
      <c r="H1753" s="34"/>
      <c r="I1753" s="34"/>
      <c r="J1753" s="35"/>
      <c r="K1753" s="35"/>
      <c r="L1753" s="34"/>
      <c r="M1753" s="34"/>
      <c r="N1753" s="35"/>
      <c r="O1753" s="35"/>
      <c r="P1753" s="35"/>
      <c r="Q1753" s="34"/>
      <c r="R1753" s="34"/>
      <c r="U1753" s="36"/>
      <c r="V1753" s="38"/>
      <c r="W1753" s="36"/>
      <c r="X1753" s="35"/>
      <c r="Y1753" s="34"/>
      <c r="Z1753" s="35"/>
      <c r="AA1753" s="34"/>
      <c r="AB1753" s="34"/>
      <c r="AC1753" s="34"/>
      <c r="AD1753" s="34"/>
      <c r="AE1753" s="39"/>
      <c r="AF1753" s="39"/>
      <c r="AG1753" s="39"/>
      <c r="AH1753" s="35"/>
      <c r="AI1753" s="35"/>
      <c r="AJ1753" s="35"/>
      <c r="AK1753" s="35"/>
      <c r="AL1753" s="35"/>
      <c r="AM1753" s="35"/>
      <c r="AN1753" s="38"/>
      <c r="AO1753" s="38"/>
      <c r="AP1753" s="38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40"/>
      <c r="BA1753" s="40"/>
      <c r="BB1753" s="40"/>
      <c r="BC1753" s="40"/>
      <c r="BD1753" s="40"/>
      <c r="BE1753" s="40"/>
      <c r="BF1753" s="36"/>
      <c r="BG1753" s="36"/>
      <c r="BH1753" s="36"/>
      <c r="BJ1753" s="41"/>
      <c r="BK1753" s="41"/>
      <c r="BL1753" s="35"/>
      <c r="BM1753" s="35"/>
      <c r="BN1753" s="35"/>
      <c r="BO1753" s="35"/>
      <c r="BP1753" s="35"/>
      <c r="BQ1753" s="35"/>
      <c r="BR1753" s="35"/>
      <c r="BS1753" s="34"/>
      <c r="BT1753" s="35"/>
      <c r="BU1753" s="35"/>
      <c r="BV1753" s="35"/>
      <c r="BW1753" s="35"/>
      <c r="BX1753" s="37"/>
      <c r="BY1753" s="40"/>
      <c r="CA1753" s="38"/>
      <c r="CB1753" s="38"/>
      <c r="CC1753" s="36"/>
      <c r="CD1753" s="36"/>
      <c r="CE1753" s="35"/>
      <c r="CF1753" s="36"/>
      <c r="CG1753" s="42"/>
      <c r="CH1753" s="35"/>
      <c r="CI1753" s="42"/>
      <c r="CJ1753" s="42"/>
      <c r="CK1753" s="43"/>
      <c r="CM1753" s="39"/>
      <c r="CN1753" s="35"/>
      <c r="CO1753" s="42"/>
    </row>
    <row r="1754" spans="1:93" ht="11.25" customHeight="1">
      <c r="A1754" s="33"/>
      <c r="B1754" s="34"/>
      <c r="F1754" s="34"/>
      <c r="H1754" s="34"/>
      <c r="I1754" s="34"/>
      <c r="J1754" s="35"/>
      <c r="K1754" s="35"/>
      <c r="L1754" s="34"/>
      <c r="M1754" s="34"/>
      <c r="N1754" s="35"/>
      <c r="O1754" s="35"/>
      <c r="P1754" s="35"/>
      <c r="Q1754" s="34"/>
      <c r="R1754" s="34"/>
      <c r="U1754" s="36"/>
      <c r="V1754" s="38"/>
      <c r="W1754" s="36"/>
      <c r="X1754" s="35"/>
      <c r="Y1754" s="34"/>
      <c r="Z1754" s="35"/>
      <c r="AA1754" s="34"/>
      <c r="AB1754" s="34"/>
      <c r="AC1754" s="34"/>
      <c r="AD1754" s="34"/>
      <c r="AE1754" s="39"/>
      <c r="AF1754" s="39"/>
      <c r="AG1754" s="39"/>
      <c r="AH1754" s="35"/>
      <c r="AI1754" s="35"/>
      <c r="AJ1754" s="35"/>
      <c r="AK1754" s="35"/>
      <c r="AL1754" s="35"/>
      <c r="AM1754" s="35"/>
      <c r="AN1754" s="38"/>
      <c r="AO1754" s="38"/>
      <c r="AP1754" s="38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40"/>
      <c r="BA1754" s="40"/>
      <c r="BB1754" s="40"/>
      <c r="BC1754" s="40"/>
      <c r="BD1754" s="40"/>
      <c r="BE1754" s="40"/>
      <c r="BF1754" s="36"/>
      <c r="BG1754" s="36"/>
      <c r="BH1754" s="36"/>
      <c r="BJ1754" s="41"/>
      <c r="BK1754" s="41"/>
      <c r="BL1754" s="35"/>
      <c r="BM1754" s="35"/>
      <c r="BN1754" s="35"/>
      <c r="BO1754" s="35"/>
      <c r="BP1754" s="35"/>
      <c r="BQ1754" s="35"/>
      <c r="BR1754" s="35"/>
      <c r="BS1754" s="34"/>
      <c r="BT1754" s="35"/>
      <c r="BU1754" s="35"/>
      <c r="BV1754" s="35"/>
      <c r="BW1754" s="35"/>
      <c r="BX1754" s="37"/>
      <c r="BY1754" s="40"/>
      <c r="CA1754" s="38"/>
      <c r="CB1754" s="38"/>
      <c r="CC1754" s="36"/>
      <c r="CD1754" s="36"/>
      <c r="CE1754" s="35"/>
      <c r="CF1754" s="36"/>
      <c r="CG1754" s="42"/>
      <c r="CH1754" s="35"/>
      <c r="CI1754" s="42"/>
      <c r="CJ1754" s="42"/>
      <c r="CK1754" s="43"/>
      <c r="CM1754" s="39"/>
      <c r="CN1754" s="35"/>
      <c r="CO1754" s="42"/>
    </row>
    <row r="1755" spans="1:93" ht="11.25" customHeight="1">
      <c r="A1755" s="33"/>
      <c r="B1755" s="34"/>
      <c r="F1755" s="34"/>
      <c r="H1755" s="34"/>
      <c r="I1755" s="34"/>
      <c r="J1755" s="35"/>
      <c r="K1755" s="35"/>
      <c r="L1755" s="34"/>
      <c r="M1755" s="34"/>
      <c r="N1755" s="35"/>
      <c r="O1755" s="35"/>
      <c r="P1755" s="35"/>
      <c r="Q1755" s="34"/>
      <c r="R1755" s="34"/>
      <c r="U1755" s="36"/>
      <c r="V1755" s="38"/>
      <c r="W1755" s="36"/>
      <c r="X1755" s="35"/>
      <c r="Y1755" s="34"/>
      <c r="Z1755" s="35"/>
      <c r="AA1755" s="34"/>
      <c r="AB1755" s="34"/>
      <c r="AC1755" s="34"/>
      <c r="AD1755" s="34"/>
      <c r="AE1755" s="39"/>
      <c r="AF1755" s="39"/>
      <c r="AG1755" s="39"/>
      <c r="AH1755" s="35"/>
      <c r="AI1755" s="35"/>
      <c r="AJ1755" s="35"/>
      <c r="AK1755" s="35"/>
      <c r="AL1755" s="35"/>
      <c r="AM1755" s="35"/>
      <c r="AN1755" s="38"/>
      <c r="AO1755" s="38"/>
      <c r="AP1755" s="38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40"/>
      <c r="BA1755" s="40"/>
      <c r="BB1755" s="40"/>
      <c r="BC1755" s="40"/>
      <c r="BD1755" s="40"/>
      <c r="BE1755" s="40"/>
      <c r="BF1755" s="36"/>
      <c r="BG1755" s="36"/>
      <c r="BH1755" s="36"/>
      <c r="BJ1755" s="41"/>
      <c r="BK1755" s="41"/>
      <c r="BL1755" s="35"/>
      <c r="BM1755" s="35"/>
      <c r="BN1755" s="35"/>
      <c r="BO1755" s="35"/>
      <c r="BP1755" s="35"/>
      <c r="BQ1755" s="35"/>
      <c r="BR1755" s="35"/>
      <c r="BS1755" s="34"/>
      <c r="BT1755" s="35"/>
      <c r="BU1755" s="35"/>
      <c r="BV1755" s="35"/>
      <c r="BW1755" s="35"/>
      <c r="BX1755" s="37"/>
      <c r="BY1755" s="40"/>
      <c r="CA1755" s="38"/>
      <c r="CB1755" s="38"/>
      <c r="CC1755" s="36"/>
      <c r="CD1755" s="36"/>
      <c r="CE1755" s="35"/>
      <c r="CF1755" s="36"/>
      <c r="CG1755" s="42"/>
      <c r="CH1755" s="35"/>
      <c r="CI1755" s="42"/>
      <c r="CJ1755" s="42"/>
      <c r="CK1755" s="43"/>
      <c r="CM1755" s="39"/>
      <c r="CN1755" s="35"/>
      <c r="CO1755" s="42"/>
    </row>
    <row r="1756" spans="1:93" ht="11.25" customHeight="1">
      <c r="A1756" s="33"/>
      <c r="B1756" s="34"/>
      <c r="F1756" s="34"/>
      <c r="H1756" s="34"/>
      <c r="I1756" s="34"/>
      <c r="J1756" s="35"/>
      <c r="K1756" s="35"/>
      <c r="L1756" s="34"/>
      <c r="M1756" s="34"/>
      <c r="N1756" s="35"/>
      <c r="O1756" s="35"/>
      <c r="P1756" s="35"/>
      <c r="Q1756" s="34"/>
      <c r="R1756" s="34"/>
      <c r="U1756" s="36"/>
      <c r="V1756" s="38"/>
      <c r="W1756" s="36"/>
      <c r="X1756" s="35"/>
      <c r="Y1756" s="34"/>
      <c r="Z1756" s="35"/>
      <c r="AA1756" s="34"/>
      <c r="AB1756" s="34"/>
      <c r="AC1756" s="34"/>
      <c r="AD1756" s="34"/>
      <c r="AE1756" s="39"/>
      <c r="AF1756" s="39"/>
      <c r="AG1756" s="39"/>
      <c r="AH1756" s="35"/>
      <c r="AI1756" s="35"/>
      <c r="AJ1756" s="35"/>
      <c r="AK1756" s="35"/>
      <c r="AL1756" s="35"/>
      <c r="AM1756" s="35"/>
      <c r="AN1756" s="38"/>
      <c r="AO1756" s="38"/>
      <c r="AP1756" s="38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40"/>
      <c r="BA1756" s="40"/>
      <c r="BB1756" s="40"/>
      <c r="BC1756" s="40"/>
      <c r="BD1756" s="40"/>
      <c r="BE1756" s="40"/>
      <c r="BF1756" s="36"/>
      <c r="BG1756" s="36"/>
      <c r="BH1756" s="36"/>
      <c r="BJ1756" s="41"/>
      <c r="BK1756" s="41"/>
      <c r="BL1756" s="35"/>
      <c r="BM1756" s="35"/>
      <c r="BN1756" s="35"/>
      <c r="BO1756" s="35"/>
      <c r="BP1756" s="35"/>
      <c r="BQ1756" s="35"/>
      <c r="BR1756" s="35"/>
      <c r="BS1756" s="34"/>
      <c r="BT1756" s="35"/>
      <c r="BU1756" s="35"/>
      <c r="BV1756" s="35"/>
      <c r="BW1756" s="35"/>
      <c r="BX1756" s="37"/>
      <c r="BY1756" s="40"/>
      <c r="CA1756" s="38"/>
      <c r="CB1756" s="38"/>
      <c r="CC1756" s="36"/>
      <c r="CD1756" s="36"/>
      <c r="CE1756" s="35"/>
      <c r="CF1756" s="36"/>
      <c r="CG1756" s="42"/>
      <c r="CH1756" s="35"/>
      <c r="CI1756" s="42"/>
      <c r="CJ1756" s="42"/>
      <c r="CK1756" s="43"/>
      <c r="CM1756" s="39"/>
      <c r="CN1756" s="35"/>
      <c r="CO1756" s="42"/>
    </row>
    <row r="1757" spans="1:93" ht="11.25" customHeight="1">
      <c r="A1757" s="33"/>
      <c r="B1757" s="34"/>
      <c r="F1757" s="34"/>
      <c r="H1757" s="34"/>
      <c r="I1757" s="34"/>
      <c r="J1757" s="35"/>
      <c r="K1757" s="35"/>
      <c r="L1757" s="34"/>
      <c r="M1757" s="34"/>
      <c r="N1757" s="35"/>
      <c r="O1757" s="35"/>
      <c r="P1757" s="35"/>
      <c r="Q1757" s="34"/>
      <c r="R1757" s="34"/>
      <c r="U1757" s="36"/>
      <c r="V1757" s="38"/>
      <c r="W1757" s="36"/>
      <c r="X1757" s="35"/>
      <c r="Y1757" s="34"/>
      <c r="Z1757" s="35"/>
      <c r="AA1757" s="34"/>
      <c r="AB1757" s="34"/>
      <c r="AC1757" s="34"/>
      <c r="AD1757" s="34"/>
      <c r="AE1757" s="39"/>
      <c r="AF1757" s="39"/>
      <c r="AG1757" s="39"/>
      <c r="AH1757" s="35"/>
      <c r="AI1757" s="35"/>
      <c r="AJ1757" s="35"/>
      <c r="AK1757" s="35"/>
      <c r="AL1757" s="35"/>
      <c r="AM1757" s="35"/>
      <c r="AN1757" s="38"/>
      <c r="AO1757" s="38"/>
      <c r="AP1757" s="38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40"/>
      <c r="BA1757" s="40"/>
      <c r="BB1757" s="40"/>
      <c r="BC1757" s="40"/>
      <c r="BD1757" s="40"/>
      <c r="BE1757" s="40"/>
      <c r="BF1757" s="36"/>
      <c r="BG1757" s="36"/>
      <c r="BH1757" s="36"/>
      <c r="BJ1757" s="41"/>
      <c r="BK1757" s="41"/>
      <c r="BL1757" s="35"/>
      <c r="BM1757" s="35"/>
      <c r="BN1757" s="35"/>
      <c r="BO1757" s="35"/>
      <c r="BP1757" s="35"/>
      <c r="BQ1757" s="35"/>
      <c r="BR1757" s="35"/>
      <c r="BS1757" s="34"/>
      <c r="BT1757" s="35"/>
      <c r="BU1757" s="35"/>
      <c r="BV1757" s="35"/>
      <c r="BW1757" s="35"/>
      <c r="BX1757" s="37"/>
      <c r="BY1757" s="40"/>
      <c r="CA1757" s="38"/>
      <c r="CB1757" s="38"/>
      <c r="CC1757" s="36"/>
      <c r="CD1757" s="36"/>
      <c r="CE1757" s="35"/>
      <c r="CF1757" s="36"/>
      <c r="CG1757" s="42"/>
      <c r="CH1757" s="35"/>
      <c r="CI1757" s="42"/>
      <c r="CJ1757" s="42"/>
      <c r="CK1757" s="43"/>
      <c r="CM1757" s="39"/>
      <c r="CN1757" s="35"/>
      <c r="CO1757" s="42"/>
    </row>
    <row r="1758" spans="1:93" ht="11.25" customHeight="1">
      <c r="A1758" s="33"/>
      <c r="B1758" s="34"/>
      <c r="F1758" s="34"/>
      <c r="H1758" s="34"/>
      <c r="I1758" s="34"/>
      <c r="J1758" s="35"/>
      <c r="K1758" s="35"/>
      <c r="L1758" s="34"/>
      <c r="M1758" s="34"/>
      <c r="N1758" s="35"/>
      <c r="O1758" s="35"/>
      <c r="P1758" s="35"/>
      <c r="Q1758" s="34"/>
      <c r="R1758" s="34"/>
      <c r="U1758" s="36"/>
      <c r="V1758" s="38"/>
      <c r="W1758" s="36"/>
      <c r="X1758" s="35"/>
      <c r="Y1758" s="34"/>
      <c r="Z1758" s="35"/>
      <c r="AA1758" s="34"/>
      <c r="AB1758" s="34"/>
      <c r="AC1758" s="34"/>
      <c r="AD1758" s="34"/>
      <c r="AE1758" s="39"/>
      <c r="AF1758" s="39"/>
      <c r="AG1758" s="39"/>
      <c r="AH1758" s="35"/>
      <c r="AI1758" s="35"/>
      <c r="AJ1758" s="35"/>
      <c r="AK1758" s="35"/>
      <c r="AL1758" s="35"/>
      <c r="AM1758" s="35"/>
      <c r="AN1758" s="38"/>
      <c r="AO1758" s="38"/>
      <c r="AP1758" s="38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40"/>
      <c r="BA1758" s="40"/>
      <c r="BB1758" s="40"/>
      <c r="BC1758" s="40"/>
      <c r="BD1758" s="40"/>
      <c r="BE1758" s="40"/>
      <c r="BF1758" s="36"/>
      <c r="BG1758" s="36"/>
      <c r="BH1758" s="36"/>
      <c r="BJ1758" s="41"/>
      <c r="BK1758" s="41"/>
      <c r="BL1758" s="35"/>
      <c r="BM1758" s="35"/>
      <c r="BN1758" s="35"/>
      <c r="BO1758" s="35"/>
      <c r="BP1758" s="35"/>
      <c r="BQ1758" s="35"/>
      <c r="BR1758" s="35"/>
      <c r="BS1758" s="34"/>
      <c r="BT1758" s="35"/>
      <c r="BU1758" s="35"/>
      <c r="BV1758" s="35"/>
      <c r="BW1758" s="35"/>
      <c r="BX1758" s="37"/>
      <c r="BY1758" s="40"/>
      <c r="CA1758" s="38"/>
      <c r="CB1758" s="38"/>
      <c r="CC1758" s="36"/>
      <c r="CD1758" s="36"/>
      <c r="CE1758" s="35"/>
      <c r="CF1758" s="36"/>
      <c r="CG1758" s="42"/>
      <c r="CH1758" s="35"/>
      <c r="CI1758" s="42"/>
      <c r="CJ1758" s="42"/>
      <c r="CK1758" s="43"/>
      <c r="CM1758" s="39"/>
      <c r="CN1758" s="35"/>
      <c r="CO1758" s="42"/>
    </row>
    <row r="1759" spans="1:93" ht="11.25" customHeight="1">
      <c r="A1759" s="33"/>
      <c r="B1759" s="34"/>
      <c r="F1759" s="34"/>
      <c r="H1759" s="34"/>
      <c r="I1759" s="34"/>
      <c r="J1759" s="35"/>
      <c r="K1759" s="35"/>
      <c r="L1759" s="34"/>
      <c r="M1759" s="34"/>
      <c r="N1759" s="35"/>
      <c r="O1759" s="35"/>
      <c r="P1759" s="35"/>
      <c r="Q1759" s="34"/>
      <c r="R1759" s="34"/>
      <c r="U1759" s="36"/>
      <c r="V1759" s="38"/>
      <c r="W1759" s="36"/>
      <c r="X1759" s="35"/>
      <c r="Y1759" s="34"/>
      <c r="Z1759" s="35"/>
      <c r="AA1759" s="34"/>
      <c r="AB1759" s="34"/>
      <c r="AC1759" s="34"/>
      <c r="AD1759" s="34"/>
      <c r="AE1759" s="39"/>
      <c r="AF1759" s="39"/>
      <c r="AG1759" s="39"/>
      <c r="AH1759" s="35"/>
      <c r="AI1759" s="35"/>
      <c r="AJ1759" s="35"/>
      <c r="AK1759" s="35"/>
      <c r="AL1759" s="35"/>
      <c r="AM1759" s="35"/>
      <c r="AN1759" s="38"/>
      <c r="AO1759" s="38"/>
      <c r="AP1759" s="38"/>
      <c r="AQ1759" s="36"/>
      <c r="AR1759" s="36"/>
      <c r="AS1759" s="36"/>
      <c r="AT1759" s="36"/>
      <c r="AU1759" s="36"/>
      <c r="AV1759" s="36"/>
      <c r="AW1759" s="36"/>
      <c r="AX1759" s="36"/>
      <c r="AY1759" s="36"/>
      <c r="AZ1759" s="40"/>
      <c r="BA1759" s="40"/>
      <c r="BB1759" s="40"/>
      <c r="BC1759" s="40"/>
      <c r="BD1759" s="40"/>
      <c r="BE1759" s="40"/>
      <c r="BF1759" s="36"/>
      <c r="BG1759" s="36"/>
      <c r="BH1759" s="36"/>
      <c r="BJ1759" s="41"/>
      <c r="BK1759" s="41"/>
      <c r="BL1759" s="35"/>
      <c r="BM1759" s="35"/>
      <c r="BN1759" s="35"/>
      <c r="BO1759" s="35"/>
      <c r="BP1759" s="35"/>
      <c r="BQ1759" s="35"/>
      <c r="BR1759" s="35"/>
      <c r="BS1759" s="34"/>
      <c r="BT1759" s="35"/>
      <c r="BU1759" s="35"/>
      <c r="BV1759" s="35"/>
      <c r="BW1759" s="35"/>
      <c r="BX1759" s="37"/>
      <c r="BY1759" s="40"/>
      <c r="CA1759" s="38"/>
      <c r="CB1759" s="38"/>
      <c r="CC1759" s="36"/>
      <c r="CD1759" s="36"/>
      <c r="CE1759" s="35"/>
      <c r="CF1759" s="36"/>
      <c r="CG1759" s="42"/>
      <c r="CH1759" s="35"/>
      <c r="CI1759" s="42"/>
      <c r="CJ1759" s="42"/>
      <c r="CK1759" s="43"/>
      <c r="CM1759" s="39"/>
      <c r="CN1759" s="35"/>
      <c r="CO1759" s="42"/>
    </row>
    <row r="1760" spans="1:93" ht="11.25" customHeight="1">
      <c r="A1760" s="33"/>
      <c r="B1760" s="34"/>
      <c r="F1760" s="34"/>
      <c r="H1760" s="34"/>
      <c r="I1760" s="34"/>
      <c r="J1760" s="35"/>
      <c r="K1760" s="35"/>
      <c r="L1760" s="34"/>
      <c r="M1760" s="34"/>
      <c r="N1760" s="35"/>
      <c r="O1760" s="35"/>
      <c r="P1760" s="35"/>
      <c r="Q1760" s="34"/>
      <c r="R1760" s="34"/>
      <c r="U1760" s="36"/>
      <c r="V1760" s="38"/>
      <c r="W1760" s="36"/>
      <c r="X1760" s="35"/>
      <c r="Y1760" s="34"/>
      <c r="Z1760" s="35"/>
      <c r="AA1760" s="34"/>
      <c r="AB1760" s="34"/>
      <c r="AC1760" s="34"/>
      <c r="AD1760" s="34"/>
      <c r="AE1760" s="39"/>
      <c r="AF1760" s="39"/>
      <c r="AG1760" s="39"/>
      <c r="AH1760" s="35"/>
      <c r="AI1760" s="35"/>
      <c r="AJ1760" s="35"/>
      <c r="AK1760" s="35"/>
      <c r="AL1760" s="35"/>
      <c r="AM1760" s="35"/>
      <c r="AN1760" s="38"/>
      <c r="AO1760" s="38"/>
      <c r="AP1760" s="38"/>
      <c r="AQ1760" s="36"/>
      <c r="AR1760" s="36"/>
      <c r="AS1760" s="36"/>
      <c r="AT1760" s="36"/>
      <c r="AU1760" s="36"/>
      <c r="AV1760" s="36"/>
      <c r="AW1760" s="36"/>
      <c r="AX1760" s="36"/>
      <c r="AY1760" s="36"/>
      <c r="AZ1760" s="40"/>
      <c r="BA1760" s="40"/>
      <c r="BB1760" s="40"/>
      <c r="BC1760" s="40"/>
      <c r="BD1760" s="40"/>
      <c r="BE1760" s="40"/>
      <c r="BF1760" s="36"/>
      <c r="BG1760" s="36"/>
      <c r="BH1760" s="36"/>
      <c r="BJ1760" s="41"/>
      <c r="BK1760" s="41"/>
      <c r="BL1760" s="35"/>
      <c r="BM1760" s="35"/>
      <c r="BN1760" s="35"/>
      <c r="BO1760" s="35"/>
      <c r="BP1760" s="35"/>
      <c r="BQ1760" s="35"/>
      <c r="BR1760" s="35"/>
      <c r="BS1760" s="34"/>
      <c r="BT1760" s="35"/>
      <c r="BU1760" s="35"/>
      <c r="BV1760" s="35"/>
      <c r="BW1760" s="35"/>
      <c r="BX1760" s="37"/>
      <c r="BY1760" s="40"/>
      <c r="CA1760" s="38"/>
      <c r="CB1760" s="38"/>
      <c r="CC1760" s="36"/>
      <c r="CD1760" s="36"/>
      <c r="CE1760" s="35"/>
      <c r="CF1760" s="36"/>
      <c r="CG1760" s="42"/>
      <c r="CH1760" s="35"/>
      <c r="CI1760" s="42"/>
      <c r="CJ1760" s="42"/>
      <c r="CK1760" s="43"/>
      <c r="CM1760" s="39"/>
      <c r="CN1760" s="35"/>
      <c r="CO1760" s="42"/>
    </row>
    <row r="1761" spans="1:93" ht="11.25" customHeight="1">
      <c r="A1761" s="33"/>
      <c r="B1761" s="34"/>
      <c r="F1761" s="34"/>
      <c r="H1761" s="34"/>
      <c r="I1761" s="34"/>
      <c r="J1761" s="35"/>
      <c r="K1761" s="35"/>
      <c r="L1761" s="34"/>
      <c r="M1761" s="34"/>
      <c r="N1761" s="35"/>
      <c r="O1761" s="35"/>
      <c r="P1761" s="35"/>
      <c r="Q1761" s="34"/>
      <c r="R1761" s="34"/>
      <c r="U1761" s="36"/>
      <c r="V1761" s="38"/>
      <c r="W1761" s="36"/>
      <c r="X1761" s="35"/>
      <c r="Y1761" s="34"/>
      <c r="Z1761" s="35"/>
      <c r="AA1761" s="34"/>
      <c r="AB1761" s="34"/>
      <c r="AC1761" s="34"/>
      <c r="AD1761" s="34"/>
      <c r="AE1761" s="39"/>
      <c r="AF1761" s="39"/>
      <c r="AG1761" s="39"/>
      <c r="AH1761" s="35"/>
      <c r="AI1761" s="35"/>
      <c r="AJ1761" s="35"/>
      <c r="AK1761" s="35"/>
      <c r="AL1761" s="35"/>
      <c r="AM1761" s="35"/>
      <c r="AN1761" s="38"/>
      <c r="AO1761" s="38"/>
      <c r="AP1761" s="38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40"/>
      <c r="BA1761" s="40"/>
      <c r="BB1761" s="40"/>
      <c r="BC1761" s="40"/>
      <c r="BD1761" s="40"/>
      <c r="BE1761" s="40"/>
      <c r="BF1761" s="36"/>
      <c r="BG1761" s="36"/>
      <c r="BH1761" s="36"/>
      <c r="BJ1761" s="41"/>
      <c r="BK1761" s="41"/>
      <c r="BL1761" s="35"/>
      <c r="BM1761" s="35"/>
      <c r="BN1761" s="35"/>
      <c r="BO1761" s="35"/>
      <c r="BP1761" s="35"/>
      <c r="BQ1761" s="35"/>
      <c r="BR1761" s="35"/>
      <c r="BS1761" s="34"/>
      <c r="BT1761" s="35"/>
      <c r="BU1761" s="35"/>
      <c r="BV1761" s="35"/>
      <c r="BW1761" s="35"/>
      <c r="BX1761" s="37"/>
      <c r="BY1761" s="40"/>
      <c r="CA1761" s="38"/>
      <c r="CB1761" s="38"/>
      <c r="CC1761" s="36"/>
      <c r="CD1761" s="36"/>
      <c r="CE1761" s="35"/>
      <c r="CF1761" s="36"/>
      <c r="CG1761" s="42"/>
      <c r="CH1761" s="35"/>
      <c r="CI1761" s="42"/>
      <c r="CJ1761" s="42"/>
      <c r="CK1761" s="43"/>
      <c r="CM1761" s="39"/>
      <c r="CN1761" s="35"/>
      <c r="CO1761" s="42"/>
    </row>
    <row r="1762" spans="1:93" ht="11.25" customHeight="1">
      <c r="A1762" s="33"/>
      <c r="B1762" s="34"/>
      <c r="F1762" s="34"/>
      <c r="H1762" s="34"/>
      <c r="I1762" s="34"/>
      <c r="J1762" s="35"/>
      <c r="K1762" s="35"/>
      <c r="L1762" s="34"/>
      <c r="M1762" s="34"/>
      <c r="N1762" s="35"/>
      <c r="O1762" s="35"/>
      <c r="P1762" s="35"/>
      <c r="Q1762" s="34"/>
      <c r="R1762" s="34"/>
      <c r="U1762" s="36"/>
      <c r="V1762" s="38"/>
      <c r="W1762" s="36"/>
      <c r="X1762" s="35"/>
      <c r="Y1762" s="34"/>
      <c r="Z1762" s="35"/>
      <c r="AA1762" s="34"/>
      <c r="AB1762" s="34"/>
      <c r="AC1762" s="34"/>
      <c r="AD1762" s="34"/>
      <c r="AE1762" s="39"/>
      <c r="AF1762" s="39"/>
      <c r="AG1762" s="39"/>
      <c r="AH1762" s="35"/>
      <c r="AI1762" s="35"/>
      <c r="AJ1762" s="35"/>
      <c r="AK1762" s="35"/>
      <c r="AL1762" s="35"/>
      <c r="AM1762" s="35"/>
      <c r="AN1762" s="38"/>
      <c r="AO1762" s="38"/>
      <c r="AP1762" s="38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40"/>
      <c r="BA1762" s="40"/>
      <c r="BB1762" s="40"/>
      <c r="BC1762" s="40"/>
      <c r="BD1762" s="40"/>
      <c r="BE1762" s="40"/>
      <c r="BF1762" s="36"/>
      <c r="BG1762" s="36"/>
      <c r="BH1762" s="36"/>
      <c r="BJ1762" s="41"/>
      <c r="BK1762" s="41"/>
      <c r="BL1762" s="35"/>
      <c r="BM1762" s="35"/>
      <c r="BN1762" s="35"/>
      <c r="BO1762" s="35"/>
      <c r="BP1762" s="35"/>
      <c r="BQ1762" s="35"/>
      <c r="BR1762" s="35"/>
      <c r="BS1762" s="34"/>
      <c r="BT1762" s="35"/>
      <c r="BU1762" s="35"/>
      <c r="BV1762" s="35"/>
      <c r="BW1762" s="35"/>
      <c r="BX1762" s="37"/>
      <c r="BY1762" s="40"/>
      <c r="CA1762" s="38"/>
      <c r="CB1762" s="38"/>
      <c r="CC1762" s="36"/>
      <c r="CD1762" s="36"/>
      <c r="CE1762" s="35"/>
      <c r="CF1762" s="36"/>
      <c r="CG1762" s="42"/>
      <c r="CH1762" s="35"/>
      <c r="CI1762" s="42"/>
      <c r="CJ1762" s="42"/>
      <c r="CK1762" s="43"/>
      <c r="CM1762" s="39"/>
      <c r="CN1762" s="35"/>
      <c r="CO1762" s="42"/>
    </row>
    <row r="1763" spans="1:93" ht="11.25" customHeight="1">
      <c r="A1763" s="33"/>
      <c r="B1763" s="34"/>
      <c r="F1763" s="34"/>
      <c r="H1763" s="34"/>
      <c r="I1763" s="34"/>
      <c r="J1763" s="35"/>
      <c r="K1763" s="35"/>
      <c r="L1763" s="34"/>
      <c r="M1763" s="34"/>
      <c r="N1763" s="35"/>
      <c r="O1763" s="35"/>
      <c r="P1763" s="35"/>
      <c r="Q1763" s="34"/>
      <c r="R1763" s="34"/>
      <c r="U1763" s="36"/>
      <c r="V1763" s="38"/>
      <c r="W1763" s="36"/>
      <c r="X1763" s="35"/>
      <c r="Y1763" s="34"/>
      <c r="Z1763" s="35"/>
      <c r="AA1763" s="34"/>
      <c r="AB1763" s="34"/>
      <c r="AC1763" s="34"/>
      <c r="AD1763" s="34"/>
      <c r="AE1763" s="39"/>
      <c r="AF1763" s="39"/>
      <c r="AG1763" s="39"/>
      <c r="AH1763" s="35"/>
      <c r="AI1763" s="35"/>
      <c r="AJ1763" s="35"/>
      <c r="AK1763" s="35"/>
      <c r="AL1763" s="35"/>
      <c r="AM1763" s="35"/>
      <c r="AN1763" s="38"/>
      <c r="AO1763" s="38"/>
      <c r="AP1763" s="38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40"/>
      <c r="BA1763" s="40"/>
      <c r="BB1763" s="40"/>
      <c r="BC1763" s="40"/>
      <c r="BD1763" s="40"/>
      <c r="BE1763" s="40"/>
      <c r="BF1763" s="36"/>
      <c r="BG1763" s="36"/>
      <c r="BH1763" s="36"/>
      <c r="BJ1763" s="41"/>
      <c r="BK1763" s="41"/>
      <c r="BL1763" s="35"/>
      <c r="BM1763" s="35"/>
      <c r="BN1763" s="35"/>
      <c r="BO1763" s="35"/>
      <c r="BP1763" s="35"/>
      <c r="BQ1763" s="35"/>
      <c r="BR1763" s="35"/>
      <c r="BS1763" s="34"/>
      <c r="BT1763" s="35"/>
      <c r="BU1763" s="35"/>
      <c r="BV1763" s="35"/>
      <c r="BW1763" s="35"/>
      <c r="BX1763" s="37"/>
      <c r="BY1763" s="40"/>
      <c r="CA1763" s="38"/>
      <c r="CB1763" s="38"/>
      <c r="CC1763" s="36"/>
      <c r="CD1763" s="36"/>
      <c r="CE1763" s="35"/>
      <c r="CF1763" s="36"/>
      <c r="CG1763" s="42"/>
      <c r="CH1763" s="35"/>
      <c r="CI1763" s="42"/>
      <c r="CJ1763" s="42"/>
      <c r="CK1763" s="43"/>
      <c r="CM1763" s="39"/>
      <c r="CN1763" s="35"/>
      <c r="CO1763" s="42"/>
    </row>
    <row r="1764" spans="1:93" ht="11.25" customHeight="1">
      <c r="A1764" s="33"/>
      <c r="B1764" s="34"/>
      <c r="F1764" s="34"/>
      <c r="H1764" s="34"/>
      <c r="I1764" s="34"/>
      <c r="J1764" s="35"/>
      <c r="K1764" s="35"/>
      <c r="L1764" s="34"/>
      <c r="M1764" s="34"/>
      <c r="N1764" s="35"/>
      <c r="O1764" s="35"/>
      <c r="P1764" s="35"/>
      <c r="Q1764" s="34"/>
      <c r="R1764" s="34"/>
      <c r="U1764" s="36"/>
      <c r="V1764" s="38"/>
      <c r="W1764" s="36"/>
      <c r="X1764" s="35"/>
      <c r="Y1764" s="34"/>
      <c r="Z1764" s="35"/>
      <c r="AA1764" s="34"/>
      <c r="AB1764" s="34"/>
      <c r="AC1764" s="34"/>
      <c r="AD1764" s="34"/>
      <c r="AE1764" s="39"/>
      <c r="AF1764" s="39"/>
      <c r="AG1764" s="39"/>
      <c r="AH1764" s="35"/>
      <c r="AI1764" s="35"/>
      <c r="AJ1764" s="35"/>
      <c r="AK1764" s="35"/>
      <c r="AL1764" s="35"/>
      <c r="AM1764" s="35"/>
      <c r="AN1764" s="38"/>
      <c r="AO1764" s="38"/>
      <c r="AP1764" s="38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40"/>
      <c r="BA1764" s="40"/>
      <c r="BB1764" s="40"/>
      <c r="BC1764" s="40"/>
      <c r="BD1764" s="40"/>
      <c r="BE1764" s="40"/>
      <c r="BF1764" s="36"/>
      <c r="BG1764" s="36"/>
      <c r="BH1764" s="36"/>
      <c r="BJ1764" s="41"/>
      <c r="BK1764" s="41"/>
      <c r="BL1764" s="35"/>
      <c r="BM1764" s="35"/>
      <c r="BN1764" s="35"/>
      <c r="BO1764" s="35"/>
      <c r="BP1764" s="35"/>
      <c r="BQ1764" s="35"/>
      <c r="BR1764" s="35"/>
      <c r="BS1764" s="34"/>
      <c r="BT1764" s="35"/>
      <c r="BU1764" s="35"/>
      <c r="BV1764" s="35"/>
      <c r="BW1764" s="35"/>
      <c r="BX1764" s="37"/>
      <c r="BY1764" s="40"/>
      <c r="CA1764" s="38"/>
      <c r="CB1764" s="38"/>
      <c r="CC1764" s="36"/>
      <c r="CD1764" s="36"/>
      <c r="CE1764" s="35"/>
      <c r="CF1764" s="36"/>
      <c r="CG1764" s="42"/>
      <c r="CH1764" s="35"/>
      <c r="CI1764" s="42"/>
      <c r="CJ1764" s="42"/>
      <c r="CK1764" s="43"/>
      <c r="CM1764" s="39"/>
      <c r="CN1764" s="35"/>
      <c r="CO1764" s="42"/>
    </row>
    <row r="1765" spans="1:93" ht="11.25" customHeight="1">
      <c r="A1765" s="33"/>
      <c r="B1765" s="34"/>
      <c r="F1765" s="34"/>
      <c r="H1765" s="34"/>
      <c r="I1765" s="34"/>
      <c r="J1765" s="35"/>
      <c r="K1765" s="35"/>
      <c r="L1765" s="34"/>
      <c r="M1765" s="34"/>
      <c r="N1765" s="35"/>
      <c r="O1765" s="35"/>
      <c r="P1765" s="35"/>
      <c r="Q1765" s="34"/>
      <c r="R1765" s="34"/>
      <c r="U1765" s="36"/>
      <c r="V1765" s="38"/>
      <c r="W1765" s="36"/>
      <c r="X1765" s="35"/>
      <c r="Y1765" s="34"/>
      <c r="Z1765" s="35"/>
      <c r="AA1765" s="34"/>
      <c r="AB1765" s="34"/>
      <c r="AC1765" s="34"/>
      <c r="AD1765" s="34"/>
      <c r="AE1765" s="39"/>
      <c r="AF1765" s="39"/>
      <c r="AG1765" s="39"/>
      <c r="AH1765" s="35"/>
      <c r="AI1765" s="35"/>
      <c r="AJ1765" s="35"/>
      <c r="AK1765" s="35"/>
      <c r="AL1765" s="35"/>
      <c r="AM1765" s="35"/>
      <c r="AN1765" s="38"/>
      <c r="AO1765" s="38"/>
      <c r="AP1765" s="38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40"/>
      <c r="BA1765" s="40"/>
      <c r="BB1765" s="40"/>
      <c r="BC1765" s="40"/>
      <c r="BD1765" s="40"/>
      <c r="BE1765" s="40"/>
      <c r="BF1765" s="36"/>
      <c r="BG1765" s="36"/>
      <c r="BH1765" s="36"/>
      <c r="BJ1765" s="41"/>
      <c r="BK1765" s="41"/>
      <c r="BL1765" s="35"/>
      <c r="BM1765" s="35"/>
      <c r="BN1765" s="35"/>
      <c r="BO1765" s="35"/>
      <c r="BP1765" s="35"/>
      <c r="BQ1765" s="35"/>
      <c r="BR1765" s="35"/>
      <c r="BS1765" s="34"/>
      <c r="BT1765" s="35"/>
      <c r="BU1765" s="35"/>
      <c r="BV1765" s="35"/>
      <c r="BW1765" s="35"/>
      <c r="BX1765" s="37"/>
      <c r="BY1765" s="40"/>
      <c r="CA1765" s="38"/>
      <c r="CB1765" s="38"/>
      <c r="CC1765" s="36"/>
      <c r="CD1765" s="36"/>
      <c r="CE1765" s="35"/>
      <c r="CF1765" s="36"/>
      <c r="CG1765" s="42"/>
      <c r="CH1765" s="35"/>
      <c r="CI1765" s="42"/>
      <c r="CJ1765" s="42"/>
      <c r="CK1765" s="43"/>
      <c r="CM1765" s="39"/>
      <c r="CN1765" s="35"/>
      <c r="CO1765" s="42"/>
    </row>
    <row r="1766" spans="1:93" ht="11.25" customHeight="1">
      <c r="A1766" s="33"/>
      <c r="B1766" s="34"/>
      <c r="F1766" s="34"/>
      <c r="H1766" s="34"/>
      <c r="I1766" s="34"/>
      <c r="J1766" s="35"/>
      <c r="K1766" s="35"/>
      <c r="L1766" s="34"/>
      <c r="M1766" s="34"/>
      <c r="N1766" s="35"/>
      <c r="O1766" s="35"/>
      <c r="P1766" s="35"/>
      <c r="Q1766" s="34"/>
      <c r="R1766" s="34"/>
      <c r="U1766" s="36"/>
      <c r="V1766" s="38"/>
      <c r="W1766" s="36"/>
      <c r="X1766" s="35"/>
      <c r="Y1766" s="34"/>
      <c r="Z1766" s="35"/>
      <c r="AA1766" s="34"/>
      <c r="AB1766" s="34"/>
      <c r="AC1766" s="34"/>
      <c r="AD1766" s="34"/>
      <c r="AE1766" s="39"/>
      <c r="AF1766" s="39"/>
      <c r="AG1766" s="39"/>
      <c r="AH1766" s="35"/>
      <c r="AI1766" s="35"/>
      <c r="AJ1766" s="35"/>
      <c r="AK1766" s="35"/>
      <c r="AL1766" s="35"/>
      <c r="AM1766" s="35"/>
      <c r="AN1766" s="38"/>
      <c r="AO1766" s="38"/>
      <c r="AP1766" s="38"/>
      <c r="AQ1766" s="36"/>
      <c r="AR1766" s="36"/>
      <c r="AS1766" s="36"/>
      <c r="AT1766" s="36"/>
      <c r="AU1766" s="36"/>
      <c r="AV1766" s="36"/>
      <c r="AW1766" s="36"/>
      <c r="AX1766" s="36"/>
      <c r="AY1766" s="36"/>
      <c r="AZ1766" s="40"/>
      <c r="BA1766" s="40"/>
      <c r="BB1766" s="40"/>
      <c r="BC1766" s="40"/>
      <c r="BD1766" s="40"/>
      <c r="BE1766" s="40"/>
      <c r="BF1766" s="36"/>
      <c r="BG1766" s="36"/>
      <c r="BH1766" s="36"/>
      <c r="BJ1766" s="41"/>
      <c r="BK1766" s="41"/>
      <c r="BL1766" s="35"/>
      <c r="BM1766" s="35"/>
      <c r="BN1766" s="35"/>
      <c r="BO1766" s="35"/>
      <c r="BP1766" s="35"/>
      <c r="BQ1766" s="35"/>
      <c r="BR1766" s="35"/>
      <c r="BS1766" s="34"/>
      <c r="BT1766" s="35"/>
      <c r="BU1766" s="35"/>
      <c r="BV1766" s="35"/>
      <c r="BW1766" s="35"/>
      <c r="BX1766" s="37"/>
      <c r="BY1766" s="40"/>
      <c r="CA1766" s="38"/>
      <c r="CB1766" s="38"/>
      <c r="CC1766" s="36"/>
      <c r="CD1766" s="36"/>
      <c r="CE1766" s="35"/>
      <c r="CF1766" s="36"/>
      <c r="CG1766" s="42"/>
      <c r="CH1766" s="35"/>
      <c r="CI1766" s="42"/>
      <c r="CJ1766" s="42"/>
      <c r="CK1766" s="43"/>
      <c r="CM1766" s="39"/>
      <c r="CN1766" s="35"/>
      <c r="CO1766" s="42"/>
    </row>
    <row r="1767" spans="1:93" ht="11.25" customHeight="1">
      <c r="A1767" s="33"/>
      <c r="B1767" s="34"/>
      <c r="F1767" s="34"/>
      <c r="H1767" s="34"/>
      <c r="I1767" s="34"/>
      <c r="J1767" s="35"/>
      <c r="K1767" s="35"/>
      <c r="L1767" s="34"/>
      <c r="M1767" s="34"/>
      <c r="N1767" s="35"/>
      <c r="O1767" s="35"/>
      <c r="P1767" s="35"/>
      <c r="Q1767" s="34"/>
      <c r="R1767" s="34"/>
      <c r="U1767" s="36"/>
      <c r="V1767" s="38"/>
      <c r="W1767" s="36"/>
      <c r="X1767" s="35"/>
      <c r="Y1767" s="34"/>
      <c r="Z1767" s="35"/>
      <c r="AA1767" s="34"/>
      <c r="AB1767" s="34"/>
      <c r="AC1767" s="34"/>
      <c r="AD1767" s="34"/>
      <c r="AE1767" s="39"/>
      <c r="AF1767" s="39"/>
      <c r="AG1767" s="39"/>
      <c r="AH1767" s="35"/>
      <c r="AI1767" s="35"/>
      <c r="AJ1767" s="35"/>
      <c r="AK1767" s="35"/>
      <c r="AL1767" s="35"/>
      <c r="AM1767" s="35"/>
      <c r="AN1767" s="38"/>
      <c r="AO1767" s="38"/>
      <c r="AP1767" s="38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40"/>
      <c r="BA1767" s="40"/>
      <c r="BB1767" s="40"/>
      <c r="BC1767" s="40"/>
      <c r="BD1767" s="40"/>
      <c r="BE1767" s="40"/>
      <c r="BF1767" s="36"/>
      <c r="BG1767" s="36"/>
      <c r="BH1767" s="36"/>
      <c r="BJ1767" s="41"/>
      <c r="BK1767" s="41"/>
      <c r="BL1767" s="35"/>
      <c r="BM1767" s="35"/>
      <c r="BN1767" s="35"/>
      <c r="BO1767" s="35"/>
      <c r="BP1767" s="35"/>
      <c r="BQ1767" s="35"/>
      <c r="BR1767" s="35"/>
      <c r="BS1767" s="34"/>
      <c r="BT1767" s="35"/>
      <c r="BU1767" s="35"/>
      <c r="BV1767" s="35"/>
      <c r="BW1767" s="35"/>
      <c r="BX1767" s="37"/>
      <c r="BY1767" s="40"/>
      <c r="CA1767" s="38"/>
      <c r="CB1767" s="38"/>
      <c r="CC1767" s="36"/>
      <c r="CD1767" s="36"/>
      <c r="CE1767" s="35"/>
      <c r="CF1767" s="36"/>
      <c r="CG1767" s="42"/>
      <c r="CH1767" s="35"/>
      <c r="CI1767" s="42"/>
      <c r="CJ1767" s="42"/>
      <c r="CK1767" s="43"/>
      <c r="CM1767" s="39"/>
      <c r="CN1767" s="35"/>
      <c r="CO1767" s="42"/>
    </row>
    <row r="1768" spans="1:93" ht="11.25" customHeight="1">
      <c r="A1768" s="33"/>
      <c r="B1768" s="34"/>
      <c r="F1768" s="34"/>
      <c r="H1768" s="34"/>
      <c r="I1768" s="34"/>
      <c r="J1768" s="35"/>
      <c r="K1768" s="35"/>
      <c r="L1768" s="34"/>
      <c r="M1768" s="34"/>
      <c r="N1768" s="35"/>
      <c r="O1768" s="35"/>
      <c r="P1768" s="35"/>
      <c r="Q1768" s="34"/>
      <c r="R1768" s="34"/>
      <c r="U1768" s="36"/>
      <c r="V1768" s="38"/>
      <c r="W1768" s="36"/>
      <c r="X1768" s="35"/>
      <c r="Y1768" s="34"/>
      <c r="Z1768" s="35"/>
      <c r="AA1768" s="34"/>
      <c r="AB1768" s="34"/>
      <c r="AC1768" s="34"/>
      <c r="AD1768" s="34"/>
      <c r="AE1768" s="39"/>
      <c r="AF1768" s="39"/>
      <c r="AG1768" s="39"/>
      <c r="AH1768" s="35"/>
      <c r="AI1768" s="35"/>
      <c r="AJ1768" s="35"/>
      <c r="AK1768" s="35"/>
      <c r="AL1768" s="35"/>
      <c r="AM1768" s="35"/>
      <c r="AN1768" s="38"/>
      <c r="AO1768" s="38"/>
      <c r="AP1768" s="38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40"/>
      <c r="BA1768" s="40"/>
      <c r="BB1768" s="40"/>
      <c r="BC1768" s="40"/>
      <c r="BD1768" s="40"/>
      <c r="BE1768" s="40"/>
      <c r="BF1768" s="36"/>
      <c r="BG1768" s="36"/>
      <c r="BH1768" s="36"/>
      <c r="BJ1768" s="41"/>
      <c r="BK1768" s="41"/>
      <c r="BL1768" s="35"/>
      <c r="BM1768" s="35"/>
      <c r="BN1768" s="35"/>
      <c r="BO1768" s="35"/>
      <c r="BP1768" s="35"/>
      <c r="BQ1768" s="35"/>
      <c r="BR1768" s="35"/>
      <c r="BS1768" s="34"/>
      <c r="BT1768" s="35"/>
      <c r="BU1768" s="35"/>
      <c r="BV1768" s="35"/>
      <c r="BW1768" s="35"/>
      <c r="BX1768" s="37"/>
      <c r="BY1768" s="40"/>
      <c r="CA1768" s="38"/>
      <c r="CB1768" s="38"/>
      <c r="CC1768" s="36"/>
      <c r="CD1768" s="36"/>
      <c r="CE1768" s="35"/>
      <c r="CF1768" s="36"/>
      <c r="CG1768" s="42"/>
      <c r="CH1768" s="35"/>
      <c r="CI1768" s="42"/>
      <c r="CJ1768" s="42"/>
      <c r="CK1768" s="43"/>
      <c r="CM1768" s="39"/>
      <c r="CN1768" s="35"/>
      <c r="CO1768" s="42"/>
    </row>
    <row r="1769" spans="1:93" ht="11.25" customHeight="1">
      <c r="A1769" s="33"/>
      <c r="B1769" s="34"/>
      <c r="F1769" s="34"/>
      <c r="H1769" s="34"/>
      <c r="I1769" s="34"/>
      <c r="J1769" s="35"/>
      <c r="K1769" s="35"/>
      <c r="L1769" s="34"/>
      <c r="M1769" s="34"/>
      <c r="N1769" s="35"/>
      <c r="O1769" s="35"/>
      <c r="P1769" s="35"/>
      <c r="Q1769" s="34"/>
      <c r="R1769" s="34"/>
      <c r="U1769" s="36"/>
      <c r="V1769" s="38"/>
      <c r="W1769" s="36"/>
      <c r="X1769" s="35"/>
      <c r="Y1769" s="34"/>
      <c r="Z1769" s="35"/>
      <c r="AA1769" s="34"/>
      <c r="AB1769" s="34"/>
      <c r="AC1769" s="34"/>
      <c r="AD1769" s="34"/>
      <c r="AE1769" s="39"/>
      <c r="AF1769" s="39"/>
      <c r="AG1769" s="39"/>
      <c r="AH1769" s="35"/>
      <c r="AI1769" s="35"/>
      <c r="AJ1769" s="35"/>
      <c r="AK1769" s="35"/>
      <c r="AL1769" s="35"/>
      <c r="AM1769" s="35"/>
      <c r="AN1769" s="38"/>
      <c r="AO1769" s="38"/>
      <c r="AP1769" s="38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40"/>
      <c r="BA1769" s="40"/>
      <c r="BB1769" s="40"/>
      <c r="BC1769" s="40"/>
      <c r="BD1769" s="40"/>
      <c r="BE1769" s="40"/>
      <c r="BF1769" s="36"/>
      <c r="BG1769" s="36"/>
      <c r="BH1769" s="36"/>
      <c r="BJ1769" s="41"/>
      <c r="BK1769" s="41"/>
      <c r="BL1769" s="35"/>
      <c r="BM1769" s="35"/>
      <c r="BN1769" s="35"/>
      <c r="BO1769" s="35"/>
      <c r="BP1769" s="35"/>
      <c r="BQ1769" s="35"/>
      <c r="BR1769" s="35"/>
      <c r="BS1769" s="34"/>
      <c r="BT1769" s="35"/>
      <c r="BU1769" s="35"/>
      <c r="BV1769" s="35"/>
      <c r="BW1769" s="35"/>
      <c r="BX1769" s="37"/>
      <c r="BY1769" s="40"/>
      <c r="CA1769" s="38"/>
      <c r="CB1769" s="38"/>
      <c r="CC1769" s="36"/>
      <c r="CD1769" s="36"/>
      <c r="CE1769" s="35"/>
      <c r="CF1769" s="36"/>
      <c r="CG1769" s="42"/>
      <c r="CH1769" s="35"/>
      <c r="CI1769" s="42"/>
      <c r="CJ1769" s="42"/>
      <c r="CK1769" s="43"/>
      <c r="CM1769" s="39"/>
      <c r="CN1769" s="35"/>
      <c r="CO1769" s="42"/>
    </row>
    <row r="1770" spans="1:93" ht="11.25" customHeight="1">
      <c r="A1770" s="33"/>
      <c r="B1770" s="34"/>
      <c r="F1770" s="34"/>
      <c r="H1770" s="34"/>
      <c r="I1770" s="34"/>
      <c r="J1770" s="35"/>
      <c r="K1770" s="35"/>
      <c r="L1770" s="34"/>
      <c r="M1770" s="34"/>
      <c r="N1770" s="35"/>
      <c r="O1770" s="35"/>
      <c r="P1770" s="35"/>
      <c r="Q1770" s="34"/>
      <c r="R1770" s="34"/>
      <c r="U1770" s="36"/>
      <c r="V1770" s="38"/>
      <c r="W1770" s="36"/>
      <c r="X1770" s="35"/>
      <c r="Y1770" s="34"/>
      <c r="Z1770" s="35"/>
      <c r="AA1770" s="34"/>
      <c r="AB1770" s="34"/>
      <c r="AC1770" s="34"/>
      <c r="AD1770" s="34"/>
      <c r="AE1770" s="39"/>
      <c r="AF1770" s="39"/>
      <c r="AG1770" s="39"/>
      <c r="AH1770" s="35"/>
      <c r="AI1770" s="35"/>
      <c r="AJ1770" s="35"/>
      <c r="AK1770" s="35"/>
      <c r="AL1770" s="35"/>
      <c r="AM1770" s="35"/>
      <c r="AN1770" s="38"/>
      <c r="AO1770" s="38"/>
      <c r="AP1770" s="38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40"/>
      <c r="BA1770" s="40"/>
      <c r="BB1770" s="40"/>
      <c r="BC1770" s="40"/>
      <c r="BD1770" s="40"/>
      <c r="BE1770" s="40"/>
      <c r="BF1770" s="36"/>
      <c r="BG1770" s="36"/>
      <c r="BH1770" s="36"/>
      <c r="BJ1770" s="41"/>
      <c r="BK1770" s="41"/>
      <c r="BL1770" s="35"/>
      <c r="BM1770" s="35"/>
      <c r="BN1770" s="35"/>
      <c r="BO1770" s="35"/>
      <c r="BP1770" s="35"/>
      <c r="BQ1770" s="35"/>
      <c r="BR1770" s="35"/>
      <c r="BS1770" s="34"/>
      <c r="BT1770" s="35"/>
      <c r="BU1770" s="35"/>
      <c r="BV1770" s="35"/>
      <c r="BW1770" s="35"/>
      <c r="BX1770" s="37"/>
      <c r="BY1770" s="40"/>
      <c r="CA1770" s="38"/>
      <c r="CB1770" s="38"/>
      <c r="CC1770" s="36"/>
      <c r="CD1770" s="36"/>
      <c r="CE1770" s="35"/>
      <c r="CF1770" s="36"/>
      <c r="CG1770" s="42"/>
      <c r="CH1770" s="35"/>
      <c r="CI1770" s="42"/>
      <c r="CJ1770" s="42"/>
      <c r="CK1770" s="43"/>
      <c r="CM1770" s="39"/>
      <c r="CN1770" s="35"/>
      <c r="CO1770" s="42"/>
    </row>
    <row r="1771" spans="1:93" ht="11.25" customHeight="1">
      <c r="A1771" s="33"/>
      <c r="B1771" s="34"/>
      <c r="F1771" s="34"/>
      <c r="H1771" s="34"/>
      <c r="I1771" s="34"/>
      <c r="J1771" s="35"/>
      <c r="K1771" s="35"/>
      <c r="L1771" s="34"/>
      <c r="M1771" s="34"/>
      <c r="N1771" s="35"/>
      <c r="O1771" s="35"/>
      <c r="P1771" s="35"/>
      <c r="Q1771" s="34"/>
      <c r="R1771" s="34"/>
      <c r="U1771" s="36"/>
      <c r="V1771" s="38"/>
      <c r="W1771" s="36"/>
      <c r="X1771" s="35"/>
      <c r="Y1771" s="34"/>
      <c r="Z1771" s="35"/>
      <c r="AA1771" s="34"/>
      <c r="AB1771" s="34"/>
      <c r="AC1771" s="34"/>
      <c r="AD1771" s="34"/>
      <c r="AE1771" s="39"/>
      <c r="AF1771" s="39"/>
      <c r="AG1771" s="39"/>
      <c r="AH1771" s="35"/>
      <c r="AI1771" s="35"/>
      <c r="AJ1771" s="35"/>
      <c r="AK1771" s="35"/>
      <c r="AL1771" s="35"/>
      <c r="AM1771" s="35"/>
      <c r="AN1771" s="38"/>
      <c r="AO1771" s="38"/>
      <c r="AP1771" s="38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40"/>
      <c r="BA1771" s="40"/>
      <c r="BB1771" s="40"/>
      <c r="BC1771" s="40"/>
      <c r="BD1771" s="40"/>
      <c r="BE1771" s="40"/>
      <c r="BF1771" s="36"/>
      <c r="BG1771" s="36"/>
      <c r="BH1771" s="36"/>
      <c r="BJ1771" s="41"/>
      <c r="BK1771" s="41"/>
      <c r="BL1771" s="35"/>
      <c r="BM1771" s="35"/>
      <c r="BN1771" s="35"/>
      <c r="BO1771" s="35"/>
      <c r="BP1771" s="35"/>
      <c r="BQ1771" s="35"/>
      <c r="BR1771" s="35"/>
      <c r="BS1771" s="34"/>
      <c r="BT1771" s="35"/>
      <c r="BU1771" s="35"/>
      <c r="BV1771" s="35"/>
      <c r="BW1771" s="35"/>
      <c r="BX1771" s="37"/>
      <c r="BY1771" s="40"/>
      <c r="CA1771" s="38"/>
      <c r="CB1771" s="38"/>
      <c r="CC1771" s="36"/>
      <c r="CD1771" s="36"/>
      <c r="CE1771" s="35"/>
      <c r="CF1771" s="36"/>
      <c r="CG1771" s="42"/>
      <c r="CH1771" s="35"/>
      <c r="CI1771" s="42"/>
      <c r="CJ1771" s="42"/>
      <c r="CK1771" s="43"/>
      <c r="CM1771" s="39"/>
      <c r="CN1771" s="35"/>
      <c r="CO1771" s="42"/>
    </row>
    <row r="1772" spans="1:93" ht="11.25" customHeight="1">
      <c r="A1772" s="33"/>
      <c r="B1772" s="34"/>
      <c r="F1772" s="34"/>
      <c r="H1772" s="34"/>
      <c r="I1772" s="34"/>
      <c r="J1772" s="35"/>
      <c r="K1772" s="35"/>
      <c r="L1772" s="34"/>
      <c r="M1772" s="34"/>
      <c r="N1772" s="35"/>
      <c r="O1772" s="35"/>
      <c r="P1772" s="35"/>
      <c r="Q1772" s="34"/>
      <c r="R1772" s="34"/>
      <c r="U1772" s="36"/>
      <c r="V1772" s="38"/>
      <c r="W1772" s="36"/>
      <c r="X1772" s="35"/>
      <c r="Y1772" s="34"/>
      <c r="Z1772" s="35"/>
      <c r="AA1772" s="34"/>
      <c r="AB1772" s="34"/>
      <c r="AC1772" s="34"/>
      <c r="AD1772" s="34"/>
      <c r="AE1772" s="39"/>
      <c r="AF1772" s="39"/>
      <c r="AG1772" s="39"/>
      <c r="AH1772" s="35"/>
      <c r="AI1772" s="35"/>
      <c r="AJ1772" s="35"/>
      <c r="AK1772" s="35"/>
      <c r="AL1772" s="35"/>
      <c r="AM1772" s="35"/>
      <c r="AN1772" s="38"/>
      <c r="AO1772" s="38"/>
      <c r="AP1772" s="38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40"/>
      <c r="BA1772" s="40"/>
      <c r="BB1772" s="40"/>
      <c r="BC1772" s="40"/>
      <c r="BD1772" s="40"/>
      <c r="BE1772" s="40"/>
      <c r="BF1772" s="36"/>
      <c r="BG1772" s="36"/>
      <c r="BH1772" s="36"/>
      <c r="BJ1772" s="41"/>
      <c r="BK1772" s="41"/>
      <c r="BL1772" s="35"/>
      <c r="BM1772" s="35"/>
      <c r="BN1772" s="35"/>
      <c r="BO1772" s="35"/>
      <c r="BP1772" s="35"/>
      <c r="BQ1772" s="35"/>
      <c r="BR1772" s="35"/>
      <c r="BS1772" s="34"/>
      <c r="BT1772" s="35"/>
      <c r="BU1772" s="35"/>
      <c r="BV1772" s="35"/>
      <c r="BW1772" s="35"/>
      <c r="BX1772" s="37"/>
      <c r="BY1772" s="40"/>
      <c r="CA1772" s="38"/>
      <c r="CB1772" s="38"/>
      <c r="CC1772" s="36"/>
      <c r="CD1772" s="36"/>
      <c r="CE1772" s="35"/>
      <c r="CF1772" s="36"/>
      <c r="CG1772" s="42"/>
      <c r="CH1772" s="35"/>
      <c r="CI1772" s="42"/>
      <c r="CJ1772" s="42"/>
      <c r="CK1772" s="43"/>
      <c r="CM1772" s="39"/>
      <c r="CN1772" s="35"/>
      <c r="CO1772" s="42"/>
    </row>
    <row r="1773" spans="1:93" ht="11.25" customHeight="1">
      <c r="A1773" s="33"/>
      <c r="B1773" s="34"/>
      <c r="F1773" s="34"/>
      <c r="H1773" s="34"/>
      <c r="I1773" s="34"/>
      <c r="J1773" s="35"/>
      <c r="K1773" s="35"/>
      <c r="L1773" s="34"/>
      <c r="M1773" s="34"/>
      <c r="N1773" s="35"/>
      <c r="O1773" s="35"/>
      <c r="P1773" s="35"/>
      <c r="Q1773" s="34"/>
      <c r="R1773" s="34"/>
      <c r="U1773" s="36"/>
      <c r="V1773" s="38"/>
      <c r="W1773" s="36"/>
      <c r="X1773" s="35"/>
      <c r="Y1773" s="34"/>
      <c r="Z1773" s="35"/>
      <c r="AA1773" s="34"/>
      <c r="AB1773" s="34"/>
      <c r="AC1773" s="34"/>
      <c r="AD1773" s="34"/>
      <c r="AE1773" s="39"/>
      <c r="AF1773" s="39"/>
      <c r="AG1773" s="39"/>
      <c r="AH1773" s="35"/>
      <c r="AI1773" s="35"/>
      <c r="AJ1773" s="35"/>
      <c r="AK1773" s="35"/>
      <c r="AL1773" s="35"/>
      <c r="AM1773" s="35"/>
      <c r="AN1773" s="38"/>
      <c r="AO1773" s="38"/>
      <c r="AP1773" s="38"/>
      <c r="AQ1773" s="36"/>
      <c r="AR1773" s="36"/>
      <c r="AS1773" s="36"/>
      <c r="AT1773" s="36"/>
      <c r="AU1773" s="36"/>
      <c r="AV1773" s="36"/>
      <c r="AW1773" s="36"/>
      <c r="AX1773" s="36"/>
      <c r="AY1773" s="36"/>
      <c r="AZ1773" s="40"/>
      <c r="BA1773" s="40"/>
      <c r="BB1773" s="40"/>
      <c r="BC1773" s="40"/>
      <c r="BD1773" s="40"/>
      <c r="BE1773" s="40"/>
      <c r="BF1773" s="36"/>
      <c r="BG1773" s="36"/>
      <c r="BH1773" s="36"/>
      <c r="BJ1773" s="41"/>
      <c r="BK1773" s="41"/>
      <c r="BL1773" s="35"/>
      <c r="BM1773" s="35"/>
      <c r="BN1773" s="35"/>
      <c r="BO1773" s="35"/>
      <c r="BP1773" s="35"/>
      <c r="BQ1773" s="35"/>
      <c r="BR1773" s="35"/>
      <c r="BS1773" s="34"/>
      <c r="BT1773" s="35"/>
      <c r="BU1773" s="35"/>
      <c r="BV1773" s="35"/>
      <c r="BW1773" s="35"/>
      <c r="BX1773" s="37"/>
      <c r="BY1773" s="40"/>
      <c r="CA1773" s="38"/>
      <c r="CB1773" s="38"/>
      <c r="CC1773" s="36"/>
      <c r="CD1773" s="36"/>
      <c r="CE1773" s="35"/>
      <c r="CF1773" s="36"/>
      <c r="CG1773" s="42"/>
      <c r="CH1773" s="35"/>
      <c r="CI1773" s="42"/>
      <c r="CJ1773" s="42"/>
      <c r="CK1773" s="43"/>
      <c r="CM1773" s="39"/>
      <c r="CN1773" s="35"/>
      <c r="CO1773" s="42"/>
    </row>
    <row r="1774" spans="1:93" ht="11.25" customHeight="1">
      <c r="A1774" s="33"/>
      <c r="B1774" s="34"/>
      <c r="F1774" s="34"/>
      <c r="H1774" s="34"/>
      <c r="I1774" s="34"/>
      <c r="J1774" s="35"/>
      <c r="K1774" s="35"/>
      <c r="L1774" s="34"/>
      <c r="M1774" s="34"/>
      <c r="N1774" s="35"/>
      <c r="O1774" s="35"/>
      <c r="P1774" s="35"/>
      <c r="Q1774" s="34"/>
      <c r="R1774" s="34"/>
      <c r="U1774" s="36"/>
      <c r="V1774" s="38"/>
      <c r="W1774" s="36"/>
      <c r="X1774" s="35"/>
      <c r="Y1774" s="34"/>
      <c r="Z1774" s="35"/>
      <c r="AA1774" s="34"/>
      <c r="AB1774" s="34"/>
      <c r="AC1774" s="34"/>
      <c r="AD1774" s="34"/>
      <c r="AE1774" s="39"/>
      <c r="AF1774" s="39"/>
      <c r="AG1774" s="39"/>
      <c r="AH1774" s="35"/>
      <c r="AI1774" s="35"/>
      <c r="AJ1774" s="35"/>
      <c r="AK1774" s="35"/>
      <c r="AL1774" s="35"/>
      <c r="AM1774" s="35"/>
      <c r="AN1774" s="38"/>
      <c r="AO1774" s="38"/>
      <c r="AP1774" s="38"/>
      <c r="AQ1774" s="36"/>
      <c r="AR1774" s="36"/>
      <c r="AS1774" s="36"/>
      <c r="AT1774" s="36"/>
      <c r="AU1774" s="36"/>
      <c r="AV1774" s="36"/>
      <c r="AW1774" s="36"/>
      <c r="AX1774" s="36"/>
      <c r="AY1774" s="36"/>
      <c r="AZ1774" s="40"/>
      <c r="BA1774" s="40"/>
      <c r="BB1774" s="40"/>
      <c r="BC1774" s="40"/>
      <c r="BD1774" s="40"/>
      <c r="BE1774" s="40"/>
      <c r="BF1774" s="36"/>
      <c r="BG1774" s="36"/>
      <c r="BH1774" s="36"/>
      <c r="BJ1774" s="41"/>
      <c r="BK1774" s="41"/>
      <c r="BL1774" s="35"/>
      <c r="BM1774" s="35"/>
      <c r="BN1774" s="35"/>
      <c r="BO1774" s="35"/>
      <c r="BP1774" s="35"/>
      <c r="BQ1774" s="35"/>
      <c r="BR1774" s="35"/>
      <c r="BS1774" s="34"/>
      <c r="BT1774" s="35"/>
      <c r="BU1774" s="35"/>
      <c r="BV1774" s="35"/>
      <c r="BW1774" s="35"/>
      <c r="BX1774" s="37"/>
      <c r="BY1774" s="40"/>
      <c r="CA1774" s="38"/>
      <c r="CB1774" s="38"/>
      <c r="CC1774" s="36"/>
      <c r="CD1774" s="36"/>
      <c r="CE1774" s="35"/>
      <c r="CF1774" s="36"/>
      <c r="CG1774" s="42"/>
      <c r="CH1774" s="35"/>
      <c r="CI1774" s="42"/>
      <c r="CJ1774" s="42"/>
      <c r="CK1774" s="43"/>
      <c r="CM1774" s="39"/>
      <c r="CN1774" s="35"/>
      <c r="CO1774" s="42"/>
    </row>
    <row r="1775" spans="1:93" ht="11.25" customHeight="1">
      <c r="A1775" s="33"/>
      <c r="B1775" s="34"/>
      <c r="F1775" s="34"/>
      <c r="H1775" s="34"/>
      <c r="I1775" s="34"/>
      <c r="J1775" s="35"/>
      <c r="K1775" s="35"/>
      <c r="L1775" s="34"/>
      <c r="M1775" s="34"/>
      <c r="N1775" s="35"/>
      <c r="O1775" s="35"/>
      <c r="P1775" s="35"/>
      <c r="Q1775" s="34"/>
      <c r="R1775" s="34"/>
      <c r="U1775" s="36"/>
      <c r="V1775" s="38"/>
      <c r="W1775" s="36"/>
      <c r="X1775" s="35"/>
      <c r="Y1775" s="34"/>
      <c r="Z1775" s="35"/>
      <c r="AA1775" s="34"/>
      <c r="AB1775" s="34"/>
      <c r="AC1775" s="34"/>
      <c r="AD1775" s="34"/>
      <c r="AE1775" s="39"/>
      <c r="AF1775" s="39"/>
      <c r="AG1775" s="39"/>
      <c r="AH1775" s="35"/>
      <c r="AI1775" s="35"/>
      <c r="AJ1775" s="35"/>
      <c r="AK1775" s="35"/>
      <c r="AL1775" s="35"/>
      <c r="AM1775" s="35"/>
      <c r="AN1775" s="38"/>
      <c r="AO1775" s="38"/>
      <c r="AP1775" s="38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40"/>
      <c r="BA1775" s="40"/>
      <c r="BB1775" s="40"/>
      <c r="BC1775" s="40"/>
      <c r="BD1775" s="40"/>
      <c r="BE1775" s="40"/>
      <c r="BF1775" s="36"/>
      <c r="BG1775" s="36"/>
      <c r="BH1775" s="36"/>
      <c r="BJ1775" s="41"/>
      <c r="BK1775" s="41"/>
      <c r="BL1775" s="35"/>
      <c r="BM1775" s="35"/>
      <c r="BN1775" s="35"/>
      <c r="BO1775" s="35"/>
      <c r="BP1775" s="35"/>
      <c r="BQ1775" s="35"/>
      <c r="BR1775" s="35"/>
      <c r="BS1775" s="34"/>
      <c r="BT1775" s="35"/>
      <c r="BU1775" s="35"/>
      <c r="BV1775" s="35"/>
      <c r="BW1775" s="35"/>
      <c r="BX1775" s="37"/>
      <c r="BY1775" s="40"/>
      <c r="CA1775" s="38"/>
      <c r="CB1775" s="38"/>
      <c r="CC1775" s="36"/>
      <c r="CD1775" s="36"/>
      <c r="CE1775" s="35"/>
      <c r="CF1775" s="36"/>
      <c r="CG1775" s="42"/>
      <c r="CH1775" s="35"/>
      <c r="CI1775" s="42"/>
      <c r="CJ1775" s="42"/>
      <c r="CK1775" s="43"/>
      <c r="CM1775" s="39"/>
      <c r="CN1775" s="35"/>
      <c r="CO1775" s="42"/>
    </row>
    <row r="1776" spans="1:93" ht="11.25" customHeight="1">
      <c r="A1776" s="33"/>
      <c r="B1776" s="34"/>
      <c r="F1776" s="34"/>
      <c r="H1776" s="34"/>
      <c r="I1776" s="34"/>
      <c r="J1776" s="35"/>
      <c r="K1776" s="35"/>
      <c r="L1776" s="34"/>
      <c r="M1776" s="34"/>
      <c r="N1776" s="35"/>
      <c r="O1776" s="35"/>
      <c r="P1776" s="35"/>
      <c r="Q1776" s="34"/>
      <c r="R1776" s="34"/>
      <c r="U1776" s="36"/>
      <c r="V1776" s="38"/>
      <c r="W1776" s="36"/>
      <c r="X1776" s="35"/>
      <c r="Y1776" s="34"/>
      <c r="Z1776" s="35"/>
      <c r="AA1776" s="34"/>
      <c r="AB1776" s="34"/>
      <c r="AC1776" s="34"/>
      <c r="AD1776" s="34"/>
      <c r="AE1776" s="39"/>
      <c r="AF1776" s="39"/>
      <c r="AG1776" s="39"/>
      <c r="AH1776" s="35"/>
      <c r="AI1776" s="35"/>
      <c r="AJ1776" s="35"/>
      <c r="AK1776" s="35"/>
      <c r="AL1776" s="35"/>
      <c r="AM1776" s="35"/>
      <c r="AN1776" s="38"/>
      <c r="AO1776" s="38"/>
      <c r="AP1776" s="38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40"/>
      <c r="BA1776" s="40"/>
      <c r="BB1776" s="40"/>
      <c r="BC1776" s="40"/>
      <c r="BD1776" s="40"/>
      <c r="BE1776" s="40"/>
      <c r="BF1776" s="36"/>
      <c r="BG1776" s="36"/>
      <c r="BH1776" s="36"/>
      <c r="BJ1776" s="41"/>
      <c r="BK1776" s="41"/>
      <c r="BL1776" s="35"/>
      <c r="BM1776" s="35"/>
      <c r="BN1776" s="35"/>
      <c r="BO1776" s="35"/>
      <c r="BP1776" s="35"/>
      <c r="BQ1776" s="35"/>
      <c r="BR1776" s="35"/>
      <c r="BS1776" s="34"/>
      <c r="BT1776" s="35"/>
      <c r="BU1776" s="35"/>
      <c r="BV1776" s="35"/>
      <c r="BW1776" s="35"/>
      <c r="BX1776" s="37"/>
      <c r="BY1776" s="40"/>
      <c r="CA1776" s="38"/>
      <c r="CB1776" s="38"/>
      <c r="CC1776" s="36"/>
      <c r="CD1776" s="36"/>
      <c r="CE1776" s="35"/>
      <c r="CF1776" s="36"/>
      <c r="CG1776" s="42"/>
      <c r="CH1776" s="35"/>
      <c r="CI1776" s="42"/>
      <c r="CJ1776" s="42"/>
      <c r="CK1776" s="43"/>
      <c r="CM1776" s="39"/>
      <c r="CN1776" s="35"/>
      <c r="CO1776" s="42"/>
    </row>
    <row r="1777" spans="1:93" ht="11.25" customHeight="1">
      <c r="A1777" s="33"/>
      <c r="B1777" s="34"/>
      <c r="F1777" s="34"/>
      <c r="H1777" s="34"/>
      <c r="I1777" s="34"/>
      <c r="J1777" s="35"/>
      <c r="K1777" s="35"/>
      <c r="L1777" s="34"/>
      <c r="M1777" s="34"/>
      <c r="N1777" s="35"/>
      <c r="O1777" s="35"/>
      <c r="P1777" s="35"/>
      <c r="Q1777" s="34"/>
      <c r="R1777" s="34"/>
      <c r="U1777" s="36"/>
      <c r="V1777" s="38"/>
      <c r="W1777" s="36"/>
      <c r="X1777" s="35"/>
      <c r="Y1777" s="34"/>
      <c r="Z1777" s="35"/>
      <c r="AA1777" s="34"/>
      <c r="AB1777" s="34"/>
      <c r="AC1777" s="34"/>
      <c r="AD1777" s="34"/>
      <c r="AE1777" s="39"/>
      <c r="AF1777" s="39"/>
      <c r="AG1777" s="39"/>
      <c r="AH1777" s="35"/>
      <c r="AI1777" s="35"/>
      <c r="AJ1777" s="35"/>
      <c r="AK1777" s="35"/>
      <c r="AL1777" s="35"/>
      <c r="AM1777" s="35"/>
      <c r="AN1777" s="38"/>
      <c r="AO1777" s="38"/>
      <c r="AP1777" s="38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40"/>
      <c r="BA1777" s="40"/>
      <c r="BB1777" s="40"/>
      <c r="BC1777" s="40"/>
      <c r="BD1777" s="40"/>
      <c r="BE1777" s="40"/>
      <c r="BF1777" s="36"/>
      <c r="BG1777" s="36"/>
      <c r="BH1777" s="36"/>
      <c r="BJ1777" s="41"/>
      <c r="BK1777" s="41"/>
      <c r="BL1777" s="35"/>
      <c r="BM1777" s="35"/>
      <c r="BN1777" s="35"/>
      <c r="BO1777" s="35"/>
      <c r="BP1777" s="35"/>
      <c r="BQ1777" s="35"/>
      <c r="BR1777" s="35"/>
      <c r="BS1777" s="34"/>
      <c r="BT1777" s="35"/>
      <c r="BU1777" s="35"/>
      <c r="BV1777" s="35"/>
      <c r="BW1777" s="35"/>
      <c r="BX1777" s="37"/>
      <c r="BY1777" s="40"/>
      <c r="CA1777" s="38"/>
      <c r="CB1777" s="38"/>
      <c r="CC1777" s="36"/>
      <c r="CD1777" s="36"/>
      <c r="CE1777" s="35"/>
      <c r="CF1777" s="36"/>
      <c r="CG1777" s="42"/>
      <c r="CH1777" s="35"/>
      <c r="CI1777" s="42"/>
      <c r="CJ1777" s="42"/>
      <c r="CK1777" s="43"/>
      <c r="CM1777" s="39"/>
      <c r="CN1777" s="35"/>
      <c r="CO1777" s="42"/>
    </row>
    <row r="1778" spans="1:93" ht="11.25" customHeight="1">
      <c r="A1778" s="33"/>
      <c r="B1778" s="34"/>
      <c r="F1778" s="34"/>
      <c r="H1778" s="34"/>
      <c r="I1778" s="34"/>
      <c r="J1778" s="35"/>
      <c r="K1778" s="35"/>
      <c r="L1778" s="34"/>
      <c r="M1778" s="34"/>
      <c r="N1778" s="35"/>
      <c r="O1778" s="35"/>
      <c r="P1778" s="35"/>
      <c r="Q1778" s="34"/>
      <c r="R1778" s="34"/>
      <c r="U1778" s="36"/>
      <c r="V1778" s="38"/>
      <c r="W1778" s="36"/>
      <c r="X1778" s="35"/>
      <c r="Y1778" s="34"/>
      <c r="Z1778" s="35"/>
      <c r="AA1778" s="34"/>
      <c r="AB1778" s="34"/>
      <c r="AC1778" s="34"/>
      <c r="AD1778" s="34"/>
      <c r="AE1778" s="39"/>
      <c r="AF1778" s="39"/>
      <c r="AG1778" s="39"/>
      <c r="AH1778" s="35"/>
      <c r="AI1778" s="35"/>
      <c r="AJ1778" s="35"/>
      <c r="AK1778" s="35"/>
      <c r="AL1778" s="35"/>
      <c r="AM1778" s="35"/>
      <c r="AN1778" s="38"/>
      <c r="AO1778" s="38"/>
      <c r="AP1778" s="38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40"/>
      <c r="BA1778" s="40"/>
      <c r="BB1778" s="40"/>
      <c r="BC1778" s="40"/>
      <c r="BD1778" s="40"/>
      <c r="BE1778" s="40"/>
      <c r="BF1778" s="36"/>
      <c r="BG1778" s="36"/>
      <c r="BH1778" s="36"/>
      <c r="BJ1778" s="41"/>
      <c r="BK1778" s="41"/>
      <c r="BL1778" s="35"/>
      <c r="BM1778" s="35"/>
      <c r="BN1778" s="35"/>
      <c r="BO1778" s="35"/>
      <c r="BP1778" s="35"/>
      <c r="BQ1778" s="35"/>
      <c r="BR1778" s="35"/>
      <c r="BS1778" s="34"/>
      <c r="BT1778" s="35"/>
      <c r="BU1778" s="35"/>
      <c r="BV1778" s="35"/>
      <c r="BW1778" s="35"/>
      <c r="BX1778" s="37"/>
      <c r="BY1778" s="40"/>
      <c r="CA1778" s="38"/>
      <c r="CB1778" s="38"/>
      <c r="CC1778" s="36"/>
      <c r="CD1778" s="36"/>
      <c r="CE1778" s="35"/>
      <c r="CF1778" s="36"/>
      <c r="CG1778" s="42"/>
      <c r="CH1778" s="35"/>
      <c r="CI1778" s="42"/>
      <c r="CJ1778" s="42"/>
      <c r="CK1778" s="43"/>
      <c r="CM1778" s="39"/>
      <c r="CN1778" s="35"/>
      <c r="CO1778" s="42"/>
    </row>
    <row r="1779" spans="1:93" ht="11.25" customHeight="1">
      <c r="A1779" s="33"/>
      <c r="B1779" s="34"/>
      <c r="F1779" s="34"/>
      <c r="H1779" s="34"/>
      <c r="I1779" s="34"/>
      <c r="J1779" s="35"/>
      <c r="K1779" s="35"/>
      <c r="L1779" s="34"/>
      <c r="M1779" s="34"/>
      <c r="N1779" s="35"/>
      <c r="O1779" s="35"/>
      <c r="P1779" s="35"/>
      <c r="Q1779" s="34"/>
      <c r="R1779" s="34"/>
      <c r="U1779" s="36"/>
      <c r="V1779" s="38"/>
      <c r="W1779" s="36"/>
      <c r="X1779" s="35"/>
      <c r="Y1779" s="34"/>
      <c r="Z1779" s="35"/>
      <c r="AA1779" s="34"/>
      <c r="AB1779" s="34"/>
      <c r="AC1779" s="34"/>
      <c r="AD1779" s="34"/>
      <c r="AE1779" s="39"/>
      <c r="AF1779" s="39"/>
      <c r="AG1779" s="39"/>
      <c r="AH1779" s="35"/>
      <c r="AI1779" s="35"/>
      <c r="AJ1779" s="35"/>
      <c r="AK1779" s="35"/>
      <c r="AL1779" s="35"/>
      <c r="AM1779" s="35"/>
      <c r="AN1779" s="38"/>
      <c r="AO1779" s="38"/>
      <c r="AP1779" s="38"/>
      <c r="AQ1779" s="36"/>
      <c r="AR1779" s="36"/>
      <c r="AS1779" s="36"/>
      <c r="AT1779" s="36"/>
      <c r="AU1779" s="36"/>
      <c r="AV1779" s="36"/>
      <c r="AW1779" s="36"/>
      <c r="AX1779" s="36"/>
      <c r="AY1779" s="36"/>
      <c r="AZ1779" s="40"/>
      <c r="BA1779" s="40"/>
      <c r="BB1779" s="40"/>
      <c r="BC1779" s="40"/>
      <c r="BD1779" s="40"/>
      <c r="BE1779" s="40"/>
      <c r="BF1779" s="36"/>
      <c r="BG1779" s="36"/>
      <c r="BH1779" s="36"/>
      <c r="BJ1779" s="41"/>
      <c r="BK1779" s="41"/>
      <c r="BL1779" s="35"/>
      <c r="BM1779" s="35"/>
      <c r="BN1779" s="35"/>
      <c r="BO1779" s="35"/>
      <c r="BP1779" s="35"/>
      <c r="BQ1779" s="35"/>
      <c r="BR1779" s="35"/>
      <c r="BS1779" s="34"/>
      <c r="BT1779" s="35"/>
      <c r="BU1779" s="35"/>
      <c r="BV1779" s="35"/>
      <c r="BW1779" s="35"/>
      <c r="BX1779" s="37"/>
      <c r="BY1779" s="40"/>
      <c r="CA1779" s="38"/>
      <c r="CB1779" s="38"/>
      <c r="CC1779" s="36"/>
      <c r="CD1779" s="36"/>
      <c r="CE1779" s="35"/>
      <c r="CF1779" s="36"/>
      <c r="CG1779" s="42"/>
      <c r="CH1779" s="35"/>
      <c r="CI1779" s="42"/>
      <c r="CJ1779" s="42"/>
      <c r="CK1779" s="43"/>
      <c r="CM1779" s="39"/>
      <c r="CN1779" s="35"/>
      <c r="CO1779" s="42"/>
    </row>
    <row r="1780" spans="1:93" ht="11.25" customHeight="1">
      <c r="A1780" s="33"/>
      <c r="B1780" s="34"/>
      <c r="F1780" s="34"/>
      <c r="H1780" s="34"/>
      <c r="I1780" s="34"/>
      <c r="J1780" s="35"/>
      <c r="K1780" s="35"/>
      <c r="L1780" s="34"/>
      <c r="M1780" s="34"/>
      <c r="N1780" s="35"/>
      <c r="O1780" s="35"/>
      <c r="P1780" s="35"/>
      <c r="Q1780" s="34"/>
      <c r="R1780" s="34"/>
      <c r="U1780" s="36"/>
      <c r="V1780" s="38"/>
      <c r="W1780" s="36"/>
      <c r="X1780" s="35"/>
      <c r="Y1780" s="34"/>
      <c r="Z1780" s="35"/>
      <c r="AA1780" s="34"/>
      <c r="AB1780" s="34"/>
      <c r="AC1780" s="34"/>
      <c r="AD1780" s="34"/>
      <c r="AE1780" s="39"/>
      <c r="AF1780" s="39"/>
      <c r="AG1780" s="39"/>
      <c r="AH1780" s="35"/>
      <c r="AI1780" s="35"/>
      <c r="AJ1780" s="35"/>
      <c r="AK1780" s="35"/>
      <c r="AL1780" s="35"/>
      <c r="AM1780" s="35"/>
      <c r="AN1780" s="38"/>
      <c r="AO1780" s="38"/>
      <c r="AP1780" s="38"/>
      <c r="AQ1780" s="36"/>
      <c r="AR1780" s="36"/>
      <c r="AS1780" s="36"/>
      <c r="AT1780" s="36"/>
      <c r="AU1780" s="36"/>
      <c r="AV1780" s="36"/>
      <c r="AW1780" s="36"/>
      <c r="AX1780" s="36"/>
      <c r="AY1780" s="36"/>
      <c r="AZ1780" s="40"/>
      <c r="BA1780" s="40"/>
      <c r="BB1780" s="40"/>
      <c r="BC1780" s="40"/>
      <c r="BD1780" s="40"/>
      <c r="BE1780" s="40"/>
      <c r="BF1780" s="36"/>
      <c r="BG1780" s="36"/>
      <c r="BH1780" s="36"/>
      <c r="BJ1780" s="41"/>
      <c r="BK1780" s="41"/>
      <c r="BL1780" s="35"/>
      <c r="BM1780" s="35"/>
      <c r="BN1780" s="35"/>
      <c r="BO1780" s="35"/>
      <c r="BP1780" s="35"/>
      <c r="BQ1780" s="35"/>
      <c r="BR1780" s="35"/>
      <c r="BS1780" s="34"/>
      <c r="BT1780" s="35"/>
      <c r="BU1780" s="35"/>
      <c r="BV1780" s="35"/>
      <c r="BW1780" s="35"/>
      <c r="BX1780" s="37"/>
      <c r="BY1780" s="40"/>
      <c r="CA1780" s="38"/>
      <c r="CB1780" s="38"/>
      <c r="CC1780" s="36"/>
      <c r="CD1780" s="36"/>
      <c r="CE1780" s="35"/>
      <c r="CF1780" s="36"/>
      <c r="CG1780" s="42"/>
      <c r="CH1780" s="35"/>
      <c r="CI1780" s="42"/>
      <c r="CJ1780" s="42"/>
      <c r="CK1780" s="43"/>
      <c r="CM1780" s="39"/>
      <c r="CN1780" s="35"/>
      <c r="CO1780" s="42"/>
    </row>
    <row r="1781" spans="1:93" ht="11.25" customHeight="1">
      <c r="A1781" s="33"/>
      <c r="B1781" s="34"/>
      <c r="F1781" s="34"/>
      <c r="H1781" s="34"/>
      <c r="I1781" s="34"/>
      <c r="J1781" s="35"/>
      <c r="K1781" s="35"/>
      <c r="L1781" s="34"/>
      <c r="M1781" s="34"/>
      <c r="N1781" s="35"/>
      <c r="O1781" s="35"/>
      <c r="P1781" s="35"/>
      <c r="Q1781" s="34"/>
      <c r="R1781" s="34"/>
      <c r="U1781" s="36"/>
      <c r="V1781" s="38"/>
      <c r="W1781" s="36"/>
      <c r="X1781" s="35"/>
      <c r="Y1781" s="34"/>
      <c r="Z1781" s="35"/>
      <c r="AA1781" s="34"/>
      <c r="AB1781" s="34"/>
      <c r="AC1781" s="34"/>
      <c r="AD1781" s="34"/>
      <c r="AE1781" s="39"/>
      <c r="AF1781" s="39"/>
      <c r="AG1781" s="39"/>
      <c r="AH1781" s="35"/>
      <c r="AI1781" s="35"/>
      <c r="AJ1781" s="35"/>
      <c r="AK1781" s="35"/>
      <c r="AL1781" s="35"/>
      <c r="AM1781" s="35"/>
      <c r="AN1781" s="38"/>
      <c r="AO1781" s="38"/>
      <c r="AP1781" s="38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40"/>
      <c r="BA1781" s="40"/>
      <c r="BB1781" s="40"/>
      <c r="BC1781" s="40"/>
      <c r="BD1781" s="40"/>
      <c r="BE1781" s="40"/>
      <c r="BF1781" s="36"/>
      <c r="BG1781" s="36"/>
      <c r="BH1781" s="36"/>
      <c r="BJ1781" s="41"/>
      <c r="BK1781" s="41"/>
      <c r="BL1781" s="35"/>
      <c r="BM1781" s="35"/>
      <c r="BN1781" s="35"/>
      <c r="BO1781" s="35"/>
      <c r="BP1781" s="35"/>
      <c r="BQ1781" s="35"/>
      <c r="BR1781" s="35"/>
      <c r="BS1781" s="34"/>
      <c r="BT1781" s="35"/>
      <c r="BU1781" s="35"/>
      <c r="BV1781" s="35"/>
      <c r="BW1781" s="35"/>
      <c r="BX1781" s="37"/>
      <c r="BY1781" s="40"/>
      <c r="CA1781" s="38"/>
      <c r="CB1781" s="38"/>
      <c r="CC1781" s="36"/>
      <c r="CD1781" s="36"/>
      <c r="CE1781" s="35"/>
      <c r="CF1781" s="36"/>
      <c r="CG1781" s="42"/>
      <c r="CH1781" s="35"/>
      <c r="CI1781" s="42"/>
      <c r="CJ1781" s="42"/>
      <c r="CK1781" s="43"/>
      <c r="CM1781" s="39"/>
      <c r="CN1781" s="35"/>
      <c r="CO1781" s="42"/>
    </row>
    <row r="1782" spans="1:93" ht="11.25" customHeight="1">
      <c r="A1782" s="33"/>
      <c r="B1782" s="34"/>
      <c r="F1782" s="34"/>
      <c r="H1782" s="34"/>
      <c r="I1782" s="34"/>
      <c r="J1782" s="35"/>
      <c r="K1782" s="35"/>
      <c r="L1782" s="34"/>
      <c r="M1782" s="34"/>
      <c r="N1782" s="35"/>
      <c r="O1782" s="35"/>
      <c r="P1782" s="35"/>
      <c r="Q1782" s="34"/>
      <c r="R1782" s="34"/>
      <c r="U1782" s="36"/>
      <c r="V1782" s="38"/>
      <c r="W1782" s="36"/>
      <c r="X1782" s="35"/>
      <c r="Y1782" s="34"/>
      <c r="Z1782" s="35"/>
      <c r="AA1782" s="34"/>
      <c r="AB1782" s="34"/>
      <c r="AC1782" s="34"/>
      <c r="AD1782" s="34"/>
      <c r="AE1782" s="39"/>
      <c r="AF1782" s="39"/>
      <c r="AG1782" s="39"/>
      <c r="AH1782" s="35"/>
      <c r="AI1782" s="35"/>
      <c r="AJ1782" s="35"/>
      <c r="AK1782" s="35"/>
      <c r="AL1782" s="35"/>
      <c r="AM1782" s="35"/>
      <c r="AN1782" s="38"/>
      <c r="AO1782" s="38"/>
      <c r="AP1782" s="38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40"/>
      <c r="BA1782" s="40"/>
      <c r="BB1782" s="40"/>
      <c r="BC1782" s="40"/>
      <c r="BD1782" s="40"/>
      <c r="BE1782" s="40"/>
      <c r="BF1782" s="36"/>
      <c r="BG1782" s="36"/>
      <c r="BH1782" s="36"/>
      <c r="BJ1782" s="41"/>
      <c r="BK1782" s="41"/>
      <c r="BL1782" s="35"/>
      <c r="BM1782" s="35"/>
      <c r="BN1782" s="35"/>
      <c r="BO1782" s="35"/>
      <c r="BP1782" s="35"/>
      <c r="BQ1782" s="35"/>
      <c r="BR1782" s="35"/>
      <c r="BS1782" s="34"/>
      <c r="BT1782" s="35"/>
      <c r="BU1782" s="35"/>
      <c r="BV1782" s="35"/>
      <c r="BW1782" s="35"/>
      <c r="BX1782" s="37"/>
      <c r="BY1782" s="40"/>
      <c r="CA1782" s="38"/>
      <c r="CB1782" s="38"/>
      <c r="CC1782" s="36"/>
      <c r="CD1782" s="36"/>
      <c r="CE1782" s="35"/>
      <c r="CF1782" s="36"/>
      <c r="CG1782" s="42"/>
      <c r="CH1782" s="35"/>
      <c r="CI1782" s="42"/>
      <c r="CJ1782" s="42"/>
      <c r="CK1782" s="43"/>
      <c r="CM1782" s="39"/>
      <c r="CN1782" s="35"/>
      <c r="CO1782" s="42"/>
    </row>
    <row r="1783" spans="1:93" ht="11.25" customHeight="1">
      <c r="A1783" s="33"/>
      <c r="B1783" s="34"/>
      <c r="F1783" s="34"/>
      <c r="H1783" s="34"/>
      <c r="I1783" s="34"/>
      <c r="J1783" s="35"/>
      <c r="K1783" s="35"/>
      <c r="L1783" s="34"/>
      <c r="M1783" s="34"/>
      <c r="N1783" s="35"/>
      <c r="O1783" s="35"/>
      <c r="P1783" s="35"/>
      <c r="Q1783" s="34"/>
      <c r="R1783" s="34"/>
      <c r="U1783" s="36"/>
      <c r="V1783" s="38"/>
      <c r="W1783" s="36"/>
      <c r="X1783" s="35"/>
      <c r="Y1783" s="34"/>
      <c r="Z1783" s="35"/>
      <c r="AA1783" s="34"/>
      <c r="AB1783" s="34"/>
      <c r="AC1783" s="34"/>
      <c r="AD1783" s="34"/>
      <c r="AE1783" s="39"/>
      <c r="AF1783" s="39"/>
      <c r="AG1783" s="39"/>
      <c r="AH1783" s="35"/>
      <c r="AI1783" s="35"/>
      <c r="AJ1783" s="35"/>
      <c r="AK1783" s="35"/>
      <c r="AL1783" s="35"/>
      <c r="AM1783" s="35"/>
      <c r="AN1783" s="38"/>
      <c r="AO1783" s="38"/>
      <c r="AP1783" s="38"/>
      <c r="AQ1783" s="36"/>
      <c r="AR1783" s="36"/>
      <c r="AS1783" s="36"/>
      <c r="AT1783" s="36"/>
      <c r="AU1783" s="36"/>
      <c r="AV1783" s="36"/>
      <c r="AW1783" s="36"/>
      <c r="AX1783" s="36"/>
      <c r="AY1783" s="36"/>
      <c r="AZ1783" s="40"/>
      <c r="BA1783" s="40"/>
      <c r="BB1783" s="40"/>
      <c r="BC1783" s="40"/>
      <c r="BD1783" s="40"/>
      <c r="BE1783" s="40"/>
      <c r="BF1783" s="36"/>
      <c r="BG1783" s="36"/>
      <c r="BH1783" s="36"/>
      <c r="BJ1783" s="41"/>
      <c r="BK1783" s="41"/>
      <c r="BL1783" s="35"/>
      <c r="BM1783" s="35"/>
      <c r="BN1783" s="35"/>
      <c r="BO1783" s="35"/>
      <c r="BP1783" s="35"/>
      <c r="BQ1783" s="35"/>
      <c r="BR1783" s="35"/>
      <c r="BS1783" s="34"/>
      <c r="BT1783" s="35"/>
      <c r="BU1783" s="35"/>
      <c r="BV1783" s="35"/>
      <c r="BW1783" s="35"/>
      <c r="BX1783" s="37"/>
      <c r="BY1783" s="40"/>
      <c r="CA1783" s="38"/>
      <c r="CB1783" s="38"/>
      <c r="CC1783" s="36"/>
      <c r="CD1783" s="36"/>
      <c r="CE1783" s="35"/>
      <c r="CF1783" s="36"/>
      <c r="CG1783" s="42"/>
      <c r="CH1783" s="35"/>
      <c r="CI1783" s="42"/>
      <c r="CJ1783" s="42"/>
      <c r="CK1783" s="43"/>
      <c r="CM1783" s="39"/>
      <c r="CN1783" s="35"/>
      <c r="CO1783" s="42"/>
    </row>
    <row r="1784" spans="1:93" ht="11.25" customHeight="1">
      <c r="A1784" s="33"/>
      <c r="B1784" s="34"/>
      <c r="F1784" s="34"/>
      <c r="H1784" s="34"/>
      <c r="I1784" s="34"/>
      <c r="J1784" s="35"/>
      <c r="K1784" s="35"/>
      <c r="L1784" s="34"/>
      <c r="M1784" s="34"/>
      <c r="N1784" s="35"/>
      <c r="O1784" s="35"/>
      <c r="P1784" s="35"/>
      <c r="Q1784" s="34"/>
      <c r="R1784" s="34"/>
      <c r="U1784" s="36"/>
      <c r="V1784" s="38"/>
      <c r="W1784" s="36"/>
      <c r="X1784" s="35"/>
      <c r="Y1784" s="34"/>
      <c r="Z1784" s="35"/>
      <c r="AA1784" s="34"/>
      <c r="AB1784" s="34"/>
      <c r="AC1784" s="34"/>
      <c r="AD1784" s="34"/>
      <c r="AE1784" s="39"/>
      <c r="AF1784" s="39"/>
      <c r="AG1784" s="39"/>
      <c r="AH1784" s="35"/>
      <c r="AI1784" s="35"/>
      <c r="AJ1784" s="35"/>
      <c r="AK1784" s="35"/>
      <c r="AL1784" s="35"/>
      <c r="AM1784" s="35"/>
      <c r="AN1784" s="38"/>
      <c r="AO1784" s="38"/>
      <c r="AP1784" s="38"/>
      <c r="AQ1784" s="36"/>
      <c r="AR1784" s="36"/>
      <c r="AS1784" s="36"/>
      <c r="AT1784" s="36"/>
      <c r="AU1784" s="36"/>
      <c r="AV1784" s="36"/>
      <c r="AW1784" s="36"/>
      <c r="AX1784" s="36"/>
      <c r="AY1784" s="36"/>
      <c r="AZ1784" s="40"/>
      <c r="BA1784" s="40"/>
      <c r="BB1784" s="40"/>
      <c r="BC1784" s="40"/>
      <c r="BD1784" s="40"/>
      <c r="BE1784" s="40"/>
      <c r="BF1784" s="36"/>
      <c r="BG1784" s="36"/>
      <c r="BH1784" s="36"/>
      <c r="BJ1784" s="41"/>
      <c r="BK1784" s="41"/>
      <c r="BL1784" s="35"/>
      <c r="BM1784" s="35"/>
      <c r="BN1784" s="35"/>
      <c r="BO1784" s="35"/>
      <c r="BP1784" s="35"/>
      <c r="BQ1784" s="35"/>
      <c r="BR1784" s="35"/>
      <c r="BS1784" s="34"/>
      <c r="BT1784" s="35"/>
      <c r="BU1784" s="35"/>
      <c r="BV1784" s="35"/>
      <c r="BW1784" s="35"/>
      <c r="BX1784" s="37"/>
      <c r="BY1784" s="40"/>
      <c r="CA1784" s="38"/>
      <c r="CB1784" s="38"/>
      <c r="CC1784" s="36"/>
      <c r="CD1784" s="36"/>
      <c r="CE1784" s="35"/>
      <c r="CF1784" s="36"/>
      <c r="CG1784" s="42"/>
      <c r="CH1784" s="35"/>
      <c r="CI1784" s="42"/>
      <c r="CJ1784" s="42"/>
      <c r="CK1784" s="43"/>
      <c r="CM1784" s="39"/>
      <c r="CN1784" s="35"/>
      <c r="CO1784" s="42"/>
    </row>
    <row r="1785" spans="1:93" ht="11.25" customHeight="1">
      <c r="A1785" s="33"/>
      <c r="B1785" s="34"/>
      <c r="F1785" s="34"/>
      <c r="H1785" s="34"/>
      <c r="I1785" s="34"/>
      <c r="J1785" s="35"/>
      <c r="K1785" s="35"/>
      <c r="L1785" s="34"/>
      <c r="M1785" s="34"/>
      <c r="N1785" s="35"/>
      <c r="O1785" s="35"/>
      <c r="P1785" s="35"/>
      <c r="Q1785" s="34"/>
      <c r="R1785" s="34"/>
      <c r="U1785" s="36"/>
      <c r="V1785" s="38"/>
      <c r="W1785" s="36"/>
      <c r="X1785" s="35"/>
      <c r="Y1785" s="34"/>
      <c r="Z1785" s="35"/>
      <c r="AA1785" s="34"/>
      <c r="AB1785" s="34"/>
      <c r="AC1785" s="34"/>
      <c r="AD1785" s="34"/>
      <c r="AE1785" s="39"/>
      <c r="AF1785" s="39"/>
      <c r="AG1785" s="39"/>
      <c r="AH1785" s="35"/>
      <c r="AI1785" s="35"/>
      <c r="AJ1785" s="35"/>
      <c r="AK1785" s="35"/>
      <c r="AL1785" s="35"/>
      <c r="AM1785" s="35"/>
      <c r="AN1785" s="38"/>
      <c r="AO1785" s="38"/>
      <c r="AP1785" s="38"/>
      <c r="AQ1785" s="36"/>
      <c r="AR1785" s="36"/>
      <c r="AS1785" s="36"/>
      <c r="AT1785" s="36"/>
      <c r="AU1785" s="36"/>
      <c r="AV1785" s="36"/>
      <c r="AW1785" s="36"/>
      <c r="AX1785" s="36"/>
      <c r="AY1785" s="36"/>
      <c r="AZ1785" s="40"/>
      <c r="BA1785" s="40"/>
      <c r="BB1785" s="40"/>
      <c r="BC1785" s="40"/>
      <c r="BD1785" s="40"/>
      <c r="BE1785" s="40"/>
      <c r="BF1785" s="36"/>
      <c r="BG1785" s="36"/>
      <c r="BH1785" s="36"/>
      <c r="BJ1785" s="41"/>
      <c r="BK1785" s="41"/>
      <c r="BL1785" s="35"/>
      <c r="BM1785" s="35"/>
      <c r="BN1785" s="35"/>
      <c r="BO1785" s="35"/>
      <c r="BP1785" s="35"/>
      <c r="BQ1785" s="35"/>
      <c r="BR1785" s="35"/>
      <c r="BS1785" s="34"/>
      <c r="BT1785" s="35"/>
      <c r="BU1785" s="35"/>
      <c r="BV1785" s="35"/>
      <c r="BW1785" s="35"/>
      <c r="BX1785" s="37"/>
      <c r="BY1785" s="40"/>
      <c r="CA1785" s="38"/>
      <c r="CB1785" s="38"/>
      <c r="CC1785" s="36"/>
      <c r="CD1785" s="36"/>
      <c r="CE1785" s="35"/>
      <c r="CF1785" s="36"/>
      <c r="CG1785" s="42"/>
      <c r="CH1785" s="35"/>
      <c r="CI1785" s="42"/>
      <c r="CJ1785" s="42"/>
      <c r="CK1785" s="43"/>
      <c r="CM1785" s="39"/>
      <c r="CN1785" s="35"/>
      <c r="CO1785" s="42"/>
    </row>
    <row r="1786" spans="1:93" ht="11.25" customHeight="1">
      <c r="A1786" s="33"/>
      <c r="B1786" s="34"/>
      <c r="F1786" s="34"/>
      <c r="H1786" s="34"/>
      <c r="I1786" s="34"/>
      <c r="J1786" s="35"/>
      <c r="K1786" s="35"/>
      <c r="L1786" s="34"/>
      <c r="M1786" s="34"/>
      <c r="N1786" s="35"/>
      <c r="O1786" s="35"/>
      <c r="P1786" s="35"/>
      <c r="Q1786" s="34"/>
      <c r="R1786" s="34"/>
      <c r="U1786" s="36"/>
      <c r="V1786" s="38"/>
      <c r="W1786" s="36"/>
      <c r="X1786" s="35"/>
      <c r="Y1786" s="34"/>
      <c r="Z1786" s="35"/>
      <c r="AA1786" s="34"/>
      <c r="AB1786" s="34"/>
      <c r="AC1786" s="34"/>
      <c r="AD1786" s="34"/>
      <c r="AE1786" s="39"/>
      <c r="AF1786" s="39"/>
      <c r="AG1786" s="39"/>
      <c r="AH1786" s="35"/>
      <c r="AI1786" s="35"/>
      <c r="AJ1786" s="35"/>
      <c r="AK1786" s="35"/>
      <c r="AL1786" s="35"/>
      <c r="AM1786" s="35"/>
      <c r="AN1786" s="38"/>
      <c r="AO1786" s="38"/>
      <c r="AP1786" s="38"/>
      <c r="AQ1786" s="36"/>
      <c r="AR1786" s="36"/>
      <c r="AS1786" s="36"/>
      <c r="AT1786" s="36"/>
      <c r="AU1786" s="36"/>
      <c r="AV1786" s="36"/>
      <c r="AW1786" s="36"/>
      <c r="AX1786" s="36"/>
      <c r="AY1786" s="36"/>
      <c r="AZ1786" s="40"/>
      <c r="BA1786" s="40"/>
      <c r="BB1786" s="40"/>
      <c r="BC1786" s="40"/>
      <c r="BD1786" s="40"/>
      <c r="BE1786" s="40"/>
      <c r="BF1786" s="36"/>
      <c r="BG1786" s="36"/>
      <c r="BH1786" s="36"/>
      <c r="BJ1786" s="41"/>
      <c r="BK1786" s="41"/>
      <c r="BL1786" s="35"/>
      <c r="BM1786" s="35"/>
      <c r="BN1786" s="35"/>
      <c r="BO1786" s="35"/>
      <c r="BP1786" s="35"/>
      <c r="BQ1786" s="35"/>
      <c r="BR1786" s="35"/>
      <c r="BS1786" s="34"/>
      <c r="BT1786" s="35"/>
      <c r="BU1786" s="35"/>
      <c r="BV1786" s="35"/>
      <c r="BW1786" s="35"/>
      <c r="BX1786" s="37"/>
      <c r="BY1786" s="40"/>
      <c r="CA1786" s="38"/>
      <c r="CB1786" s="38"/>
      <c r="CC1786" s="36"/>
      <c r="CD1786" s="36"/>
      <c r="CE1786" s="35"/>
      <c r="CF1786" s="36"/>
      <c r="CG1786" s="42"/>
      <c r="CH1786" s="35"/>
      <c r="CI1786" s="42"/>
      <c r="CJ1786" s="42"/>
      <c r="CK1786" s="43"/>
      <c r="CM1786" s="39"/>
      <c r="CN1786" s="35"/>
      <c r="CO1786" s="42"/>
    </row>
    <row r="1787" spans="1:93" ht="11.25" customHeight="1">
      <c r="A1787" s="33"/>
      <c r="B1787" s="34"/>
      <c r="F1787" s="34"/>
      <c r="H1787" s="34"/>
      <c r="I1787" s="34"/>
      <c r="J1787" s="35"/>
      <c r="K1787" s="35"/>
      <c r="L1787" s="34"/>
      <c r="M1787" s="34"/>
      <c r="N1787" s="35"/>
      <c r="O1787" s="35"/>
      <c r="P1787" s="35"/>
      <c r="Q1787" s="34"/>
      <c r="R1787" s="34"/>
      <c r="U1787" s="36"/>
      <c r="V1787" s="38"/>
      <c r="W1787" s="36"/>
      <c r="X1787" s="35"/>
      <c r="Y1787" s="34"/>
      <c r="Z1787" s="35"/>
      <c r="AA1787" s="34"/>
      <c r="AB1787" s="34"/>
      <c r="AC1787" s="34"/>
      <c r="AD1787" s="34"/>
      <c r="AE1787" s="39"/>
      <c r="AF1787" s="39"/>
      <c r="AG1787" s="39"/>
      <c r="AH1787" s="35"/>
      <c r="AI1787" s="35"/>
      <c r="AJ1787" s="35"/>
      <c r="AK1787" s="35"/>
      <c r="AL1787" s="35"/>
      <c r="AM1787" s="35"/>
      <c r="AN1787" s="38"/>
      <c r="AO1787" s="38"/>
      <c r="AP1787" s="38"/>
      <c r="AQ1787" s="36"/>
      <c r="AR1787" s="36"/>
      <c r="AS1787" s="36"/>
      <c r="AT1787" s="36"/>
      <c r="AU1787" s="36"/>
      <c r="AV1787" s="36"/>
      <c r="AW1787" s="36"/>
      <c r="AX1787" s="36"/>
      <c r="AY1787" s="36"/>
      <c r="AZ1787" s="40"/>
      <c r="BA1787" s="40"/>
      <c r="BB1787" s="40"/>
      <c r="BC1787" s="40"/>
      <c r="BD1787" s="40"/>
      <c r="BE1787" s="40"/>
      <c r="BF1787" s="36"/>
      <c r="BG1787" s="36"/>
      <c r="BH1787" s="36"/>
      <c r="BJ1787" s="41"/>
      <c r="BK1787" s="41"/>
      <c r="BL1787" s="35"/>
      <c r="BM1787" s="35"/>
      <c r="BN1787" s="35"/>
      <c r="BO1787" s="35"/>
      <c r="BP1787" s="35"/>
      <c r="BQ1787" s="35"/>
      <c r="BR1787" s="35"/>
      <c r="BS1787" s="34"/>
      <c r="BT1787" s="35"/>
      <c r="BU1787" s="35"/>
      <c r="BV1787" s="35"/>
      <c r="BW1787" s="35"/>
      <c r="BX1787" s="37"/>
      <c r="BY1787" s="40"/>
      <c r="CA1787" s="38"/>
      <c r="CB1787" s="38"/>
      <c r="CC1787" s="36"/>
      <c r="CD1787" s="36"/>
      <c r="CE1787" s="35"/>
      <c r="CF1787" s="36"/>
      <c r="CG1787" s="42"/>
      <c r="CH1787" s="35"/>
      <c r="CI1787" s="42"/>
      <c r="CJ1787" s="42"/>
      <c r="CK1787" s="43"/>
      <c r="CM1787" s="39"/>
      <c r="CN1787" s="35"/>
      <c r="CO1787" s="42"/>
    </row>
    <row r="1788" spans="1:93" ht="11.25" customHeight="1">
      <c r="A1788" s="33"/>
      <c r="B1788" s="34"/>
      <c r="F1788" s="34"/>
      <c r="H1788" s="34"/>
      <c r="I1788" s="34"/>
      <c r="J1788" s="35"/>
      <c r="K1788" s="35"/>
      <c r="L1788" s="34"/>
      <c r="M1788" s="34"/>
      <c r="N1788" s="35"/>
      <c r="O1788" s="35"/>
      <c r="P1788" s="35"/>
      <c r="Q1788" s="34"/>
      <c r="R1788" s="34"/>
      <c r="U1788" s="36"/>
      <c r="V1788" s="38"/>
      <c r="W1788" s="36"/>
      <c r="X1788" s="35"/>
      <c r="Y1788" s="34"/>
      <c r="Z1788" s="35"/>
      <c r="AA1788" s="34"/>
      <c r="AB1788" s="34"/>
      <c r="AC1788" s="34"/>
      <c r="AD1788" s="34"/>
      <c r="AE1788" s="39"/>
      <c r="AF1788" s="39"/>
      <c r="AG1788" s="39"/>
      <c r="AH1788" s="35"/>
      <c r="AI1788" s="35"/>
      <c r="AJ1788" s="35"/>
      <c r="AK1788" s="35"/>
      <c r="AL1788" s="35"/>
      <c r="AM1788" s="35"/>
      <c r="AN1788" s="38"/>
      <c r="AO1788" s="38"/>
      <c r="AP1788" s="38"/>
      <c r="AQ1788" s="36"/>
      <c r="AR1788" s="36"/>
      <c r="AS1788" s="36"/>
      <c r="AT1788" s="36"/>
      <c r="AU1788" s="36"/>
      <c r="AV1788" s="36"/>
      <c r="AW1788" s="36"/>
      <c r="AX1788" s="36"/>
      <c r="AY1788" s="36"/>
      <c r="AZ1788" s="40"/>
      <c r="BA1788" s="40"/>
      <c r="BB1788" s="40"/>
      <c r="BC1788" s="40"/>
      <c r="BD1788" s="40"/>
      <c r="BE1788" s="40"/>
      <c r="BF1788" s="36"/>
      <c r="BG1788" s="36"/>
      <c r="BH1788" s="36"/>
      <c r="BJ1788" s="41"/>
      <c r="BK1788" s="41"/>
      <c r="BL1788" s="35"/>
      <c r="BM1788" s="35"/>
      <c r="BN1788" s="35"/>
      <c r="BO1788" s="35"/>
      <c r="BP1788" s="35"/>
      <c r="BQ1788" s="35"/>
      <c r="BR1788" s="35"/>
      <c r="BS1788" s="34"/>
      <c r="BT1788" s="35"/>
      <c r="BU1788" s="35"/>
      <c r="BV1788" s="35"/>
      <c r="BW1788" s="35"/>
      <c r="BX1788" s="37"/>
      <c r="BY1788" s="40"/>
      <c r="CA1788" s="38"/>
      <c r="CB1788" s="38"/>
      <c r="CC1788" s="36"/>
      <c r="CD1788" s="36"/>
      <c r="CE1788" s="35"/>
      <c r="CF1788" s="36"/>
      <c r="CG1788" s="42"/>
      <c r="CH1788" s="35"/>
      <c r="CI1788" s="42"/>
      <c r="CJ1788" s="42"/>
      <c r="CK1788" s="43"/>
      <c r="CM1788" s="39"/>
      <c r="CN1788" s="35"/>
      <c r="CO1788" s="42"/>
    </row>
    <row r="1789" spans="1:93" ht="11.25" customHeight="1">
      <c r="A1789" s="33"/>
      <c r="B1789" s="34"/>
      <c r="F1789" s="34"/>
      <c r="H1789" s="34"/>
      <c r="I1789" s="34"/>
      <c r="J1789" s="35"/>
      <c r="K1789" s="35"/>
      <c r="L1789" s="34"/>
      <c r="M1789" s="34"/>
      <c r="N1789" s="35"/>
      <c r="O1789" s="35"/>
      <c r="P1789" s="35"/>
      <c r="Q1789" s="34"/>
      <c r="R1789" s="34"/>
      <c r="U1789" s="36"/>
      <c r="V1789" s="38"/>
      <c r="W1789" s="36"/>
      <c r="X1789" s="35"/>
      <c r="Y1789" s="34"/>
      <c r="Z1789" s="35"/>
      <c r="AA1789" s="34"/>
      <c r="AB1789" s="34"/>
      <c r="AC1789" s="34"/>
      <c r="AD1789" s="34"/>
      <c r="AE1789" s="39"/>
      <c r="AF1789" s="39"/>
      <c r="AG1789" s="39"/>
      <c r="AH1789" s="35"/>
      <c r="AI1789" s="35"/>
      <c r="AJ1789" s="35"/>
      <c r="AK1789" s="35"/>
      <c r="AL1789" s="35"/>
      <c r="AM1789" s="35"/>
      <c r="AN1789" s="38"/>
      <c r="AO1789" s="38"/>
      <c r="AP1789" s="38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40"/>
      <c r="BA1789" s="40"/>
      <c r="BB1789" s="40"/>
      <c r="BC1789" s="40"/>
      <c r="BD1789" s="40"/>
      <c r="BE1789" s="40"/>
      <c r="BF1789" s="36"/>
      <c r="BG1789" s="36"/>
      <c r="BH1789" s="36"/>
      <c r="BJ1789" s="41"/>
      <c r="BK1789" s="41"/>
      <c r="BL1789" s="35"/>
      <c r="BM1789" s="35"/>
      <c r="BN1789" s="35"/>
      <c r="BO1789" s="35"/>
      <c r="BP1789" s="35"/>
      <c r="BQ1789" s="35"/>
      <c r="BR1789" s="35"/>
      <c r="BS1789" s="34"/>
      <c r="BT1789" s="35"/>
      <c r="BU1789" s="35"/>
      <c r="BV1789" s="35"/>
      <c r="BW1789" s="35"/>
      <c r="BX1789" s="37"/>
      <c r="BY1789" s="40"/>
      <c r="CA1789" s="38"/>
      <c r="CB1789" s="38"/>
      <c r="CC1789" s="36"/>
      <c r="CD1789" s="36"/>
      <c r="CE1789" s="35"/>
      <c r="CF1789" s="36"/>
      <c r="CG1789" s="42"/>
      <c r="CH1789" s="35"/>
      <c r="CI1789" s="42"/>
      <c r="CJ1789" s="42"/>
      <c r="CK1789" s="43"/>
      <c r="CM1789" s="39"/>
      <c r="CN1789" s="35"/>
      <c r="CO1789" s="42"/>
    </row>
    <row r="1790" spans="1:93" ht="11.25" customHeight="1">
      <c r="A1790" s="33"/>
      <c r="B1790" s="34"/>
      <c r="F1790" s="34"/>
      <c r="H1790" s="34"/>
      <c r="I1790" s="34"/>
      <c r="J1790" s="35"/>
      <c r="K1790" s="35"/>
      <c r="L1790" s="34"/>
      <c r="M1790" s="34"/>
      <c r="N1790" s="35"/>
      <c r="O1790" s="35"/>
      <c r="P1790" s="35"/>
      <c r="Q1790" s="34"/>
      <c r="R1790" s="34"/>
      <c r="U1790" s="36"/>
      <c r="V1790" s="38"/>
      <c r="W1790" s="36"/>
      <c r="X1790" s="35"/>
      <c r="Y1790" s="34"/>
      <c r="Z1790" s="35"/>
      <c r="AA1790" s="34"/>
      <c r="AB1790" s="34"/>
      <c r="AC1790" s="34"/>
      <c r="AD1790" s="34"/>
      <c r="AE1790" s="39"/>
      <c r="AF1790" s="39"/>
      <c r="AG1790" s="39"/>
      <c r="AH1790" s="35"/>
      <c r="AI1790" s="35"/>
      <c r="AJ1790" s="35"/>
      <c r="AK1790" s="35"/>
      <c r="AL1790" s="35"/>
      <c r="AM1790" s="35"/>
      <c r="AN1790" s="38"/>
      <c r="AO1790" s="38"/>
      <c r="AP1790" s="38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40"/>
      <c r="BA1790" s="40"/>
      <c r="BB1790" s="40"/>
      <c r="BC1790" s="40"/>
      <c r="BD1790" s="40"/>
      <c r="BE1790" s="40"/>
      <c r="BF1790" s="36"/>
      <c r="BG1790" s="36"/>
      <c r="BH1790" s="36"/>
      <c r="BJ1790" s="41"/>
      <c r="BK1790" s="41"/>
      <c r="BL1790" s="35"/>
      <c r="BM1790" s="35"/>
      <c r="BN1790" s="35"/>
      <c r="BO1790" s="35"/>
      <c r="BP1790" s="35"/>
      <c r="BQ1790" s="35"/>
      <c r="BR1790" s="35"/>
      <c r="BS1790" s="34"/>
      <c r="BT1790" s="35"/>
      <c r="BU1790" s="35"/>
      <c r="BV1790" s="35"/>
      <c r="BW1790" s="35"/>
      <c r="BX1790" s="37"/>
      <c r="BY1790" s="40"/>
      <c r="CA1790" s="38"/>
      <c r="CB1790" s="38"/>
      <c r="CC1790" s="36"/>
      <c r="CD1790" s="36"/>
      <c r="CE1790" s="35"/>
      <c r="CF1790" s="36"/>
      <c r="CG1790" s="42"/>
      <c r="CH1790" s="35"/>
      <c r="CI1790" s="42"/>
      <c r="CJ1790" s="42"/>
      <c r="CK1790" s="43"/>
      <c r="CM1790" s="39"/>
      <c r="CN1790" s="35"/>
      <c r="CO1790" s="42"/>
    </row>
    <row r="1791" spans="1:93" ht="11.25" customHeight="1">
      <c r="A1791" s="33"/>
      <c r="B1791" s="34"/>
      <c r="F1791" s="34"/>
      <c r="H1791" s="34"/>
      <c r="I1791" s="34"/>
      <c r="J1791" s="35"/>
      <c r="K1791" s="35"/>
      <c r="L1791" s="34"/>
      <c r="M1791" s="34"/>
      <c r="N1791" s="35"/>
      <c r="O1791" s="35"/>
      <c r="P1791" s="35"/>
      <c r="Q1791" s="34"/>
      <c r="R1791" s="34"/>
      <c r="U1791" s="36"/>
      <c r="V1791" s="38"/>
      <c r="W1791" s="36"/>
      <c r="X1791" s="35"/>
      <c r="Y1791" s="34"/>
      <c r="Z1791" s="35"/>
      <c r="AA1791" s="34"/>
      <c r="AB1791" s="34"/>
      <c r="AC1791" s="34"/>
      <c r="AD1791" s="34"/>
      <c r="AE1791" s="39"/>
      <c r="AF1791" s="39"/>
      <c r="AG1791" s="39"/>
      <c r="AH1791" s="35"/>
      <c r="AI1791" s="35"/>
      <c r="AJ1791" s="35"/>
      <c r="AK1791" s="35"/>
      <c r="AL1791" s="35"/>
      <c r="AM1791" s="35"/>
      <c r="AN1791" s="38"/>
      <c r="AO1791" s="38"/>
      <c r="AP1791" s="38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40"/>
      <c r="BA1791" s="40"/>
      <c r="BB1791" s="40"/>
      <c r="BC1791" s="40"/>
      <c r="BD1791" s="40"/>
      <c r="BE1791" s="40"/>
      <c r="BF1791" s="36"/>
      <c r="BG1791" s="36"/>
      <c r="BH1791" s="36"/>
      <c r="BJ1791" s="41"/>
      <c r="BK1791" s="41"/>
      <c r="BL1791" s="35"/>
      <c r="BM1791" s="35"/>
      <c r="BN1791" s="35"/>
      <c r="BO1791" s="35"/>
      <c r="BP1791" s="35"/>
      <c r="BQ1791" s="35"/>
      <c r="BR1791" s="35"/>
      <c r="BS1791" s="34"/>
      <c r="BT1791" s="35"/>
      <c r="BU1791" s="35"/>
      <c r="BV1791" s="35"/>
      <c r="BW1791" s="35"/>
      <c r="BX1791" s="37"/>
      <c r="BY1791" s="40"/>
      <c r="CA1791" s="38"/>
      <c r="CB1791" s="38"/>
      <c r="CC1791" s="36"/>
      <c r="CD1791" s="36"/>
      <c r="CE1791" s="35"/>
      <c r="CF1791" s="36"/>
      <c r="CG1791" s="42"/>
      <c r="CH1791" s="35"/>
      <c r="CI1791" s="42"/>
      <c r="CJ1791" s="42"/>
      <c r="CK1791" s="43"/>
      <c r="CM1791" s="39"/>
      <c r="CN1791" s="35"/>
      <c r="CO1791" s="42"/>
    </row>
    <row r="1792" spans="1:93" ht="11.25" customHeight="1">
      <c r="A1792" s="33"/>
      <c r="B1792" s="34"/>
      <c r="F1792" s="34"/>
      <c r="H1792" s="34"/>
      <c r="I1792" s="34"/>
      <c r="J1792" s="35"/>
      <c r="K1792" s="35"/>
      <c r="L1792" s="34"/>
      <c r="M1792" s="34"/>
      <c r="N1792" s="35"/>
      <c r="O1792" s="35"/>
      <c r="P1792" s="35"/>
      <c r="Q1792" s="34"/>
      <c r="R1792" s="34"/>
      <c r="U1792" s="36"/>
      <c r="V1792" s="38"/>
      <c r="W1792" s="36"/>
      <c r="X1792" s="35"/>
      <c r="Y1792" s="34"/>
      <c r="Z1792" s="35"/>
      <c r="AA1792" s="34"/>
      <c r="AB1792" s="34"/>
      <c r="AC1792" s="34"/>
      <c r="AD1792" s="34"/>
      <c r="AE1792" s="39"/>
      <c r="AF1792" s="39"/>
      <c r="AG1792" s="39"/>
      <c r="AH1792" s="35"/>
      <c r="AI1792" s="35"/>
      <c r="AJ1792" s="35"/>
      <c r="AK1792" s="35"/>
      <c r="AL1792" s="35"/>
      <c r="AM1792" s="35"/>
      <c r="AN1792" s="38"/>
      <c r="AO1792" s="38"/>
      <c r="AP1792" s="38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40"/>
      <c r="BA1792" s="40"/>
      <c r="BB1792" s="40"/>
      <c r="BC1792" s="40"/>
      <c r="BD1792" s="40"/>
      <c r="BE1792" s="40"/>
      <c r="BF1792" s="36"/>
      <c r="BG1792" s="36"/>
      <c r="BH1792" s="36"/>
      <c r="BJ1792" s="41"/>
      <c r="BK1792" s="41"/>
      <c r="BL1792" s="35"/>
      <c r="BM1792" s="35"/>
      <c r="BN1792" s="35"/>
      <c r="BO1792" s="35"/>
      <c r="BP1792" s="35"/>
      <c r="BQ1792" s="35"/>
      <c r="BR1792" s="35"/>
      <c r="BS1792" s="34"/>
      <c r="BT1792" s="35"/>
      <c r="BU1792" s="35"/>
      <c r="BV1792" s="35"/>
      <c r="BW1792" s="35"/>
      <c r="BX1792" s="37"/>
      <c r="BY1792" s="40"/>
      <c r="CA1792" s="38"/>
      <c r="CB1792" s="38"/>
      <c r="CC1792" s="36"/>
      <c r="CD1792" s="36"/>
      <c r="CE1792" s="35"/>
      <c r="CF1792" s="36"/>
      <c r="CG1792" s="42"/>
      <c r="CH1792" s="35"/>
      <c r="CI1792" s="42"/>
      <c r="CJ1792" s="42"/>
      <c r="CK1792" s="43"/>
      <c r="CM1792" s="39"/>
      <c r="CN1792" s="35"/>
      <c r="CO1792" s="42"/>
    </row>
    <row r="1793" spans="1:93" ht="11.25" customHeight="1">
      <c r="A1793" s="33"/>
      <c r="B1793" s="34"/>
      <c r="F1793" s="34"/>
      <c r="H1793" s="34"/>
      <c r="I1793" s="34"/>
      <c r="J1793" s="35"/>
      <c r="K1793" s="35"/>
      <c r="L1793" s="34"/>
      <c r="M1793" s="34"/>
      <c r="N1793" s="35"/>
      <c r="O1793" s="35"/>
      <c r="P1793" s="35"/>
      <c r="Q1793" s="34"/>
      <c r="R1793" s="34"/>
      <c r="U1793" s="36"/>
      <c r="V1793" s="38"/>
      <c r="W1793" s="36"/>
      <c r="X1793" s="35"/>
      <c r="Y1793" s="34"/>
      <c r="Z1793" s="35"/>
      <c r="AA1793" s="34"/>
      <c r="AB1793" s="34"/>
      <c r="AC1793" s="34"/>
      <c r="AD1793" s="34"/>
      <c r="AE1793" s="39"/>
      <c r="AF1793" s="39"/>
      <c r="AG1793" s="39"/>
      <c r="AH1793" s="35"/>
      <c r="AI1793" s="35"/>
      <c r="AJ1793" s="35"/>
      <c r="AK1793" s="35"/>
      <c r="AL1793" s="35"/>
      <c r="AM1793" s="35"/>
      <c r="AN1793" s="38"/>
      <c r="AO1793" s="38"/>
      <c r="AP1793" s="38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40"/>
      <c r="BA1793" s="40"/>
      <c r="BB1793" s="40"/>
      <c r="BC1793" s="40"/>
      <c r="BD1793" s="40"/>
      <c r="BE1793" s="40"/>
      <c r="BF1793" s="36"/>
      <c r="BG1793" s="36"/>
      <c r="BH1793" s="36"/>
      <c r="BJ1793" s="41"/>
      <c r="BK1793" s="41"/>
      <c r="BL1793" s="35"/>
      <c r="BM1793" s="35"/>
      <c r="BN1793" s="35"/>
      <c r="BO1793" s="35"/>
      <c r="BP1793" s="35"/>
      <c r="BQ1793" s="35"/>
      <c r="BR1793" s="35"/>
      <c r="BS1793" s="34"/>
      <c r="BT1793" s="35"/>
      <c r="BU1793" s="35"/>
      <c r="BV1793" s="35"/>
      <c r="BW1793" s="35"/>
      <c r="BX1793" s="37"/>
      <c r="BY1793" s="40"/>
      <c r="CA1793" s="38"/>
      <c r="CB1793" s="38"/>
      <c r="CC1793" s="36"/>
      <c r="CD1793" s="36"/>
      <c r="CE1793" s="35"/>
      <c r="CF1793" s="36"/>
      <c r="CG1793" s="42"/>
      <c r="CH1793" s="35"/>
      <c r="CI1793" s="42"/>
      <c r="CJ1793" s="42"/>
      <c r="CK1793" s="43"/>
      <c r="CM1793" s="39"/>
      <c r="CN1793" s="35"/>
      <c r="CO1793" s="42"/>
    </row>
    <row r="1794" spans="1:93" ht="11.25" customHeight="1">
      <c r="A1794" s="33"/>
      <c r="B1794" s="34"/>
      <c r="F1794" s="34"/>
      <c r="H1794" s="34"/>
      <c r="I1794" s="34"/>
      <c r="J1794" s="35"/>
      <c r="K1794" s="35"/>
      <c r="L1794" s="34"/>
      <c r="M1794" s="34"/>
      <c r="N1794" s="35"/>
      <c r="O1794" s="35"/>
      <c r="P1794" s="35"/>
      <c r="Q1794" s="34"/>
      <c r="R1794" s="34"/>
      <c r="U1794" s="36"/>
      <c r="V1794" s="38"/>
      <c r="W1794" s="36"/>
      <c r="X1794" s="35"/>
      <c r="Y1794" s="34"/>
      <c r="Z1794" s="35"/>
      <c r="AA1794" s="34"/>
      <c r="AB1794" s="34"/>
      <c r="AC1794" s="34"/>
      <c r="AD1794" s="34"/>
      <c r="AE1794" s="39"/>
      <c r="AF1794" s="39"/>
      <c r="AG1794" s="39"/>
      <c r="AH1794" s="35"/>
      <c r="AI1794" s="35"/>
      <c r="AJ1794" s="35"/>
      <c r="AK1794" s="35"/>
      <c r="AL1794" s="35"/>
      <c r="AM1794" s="35"/>
      <c r="AN1794" s="38"/>
      <c r="AO1794" s="38"/>
      <c r="AP1794" s="38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40"/>
      <c r="BA1794" s="40"/>
      <c r="BB1794" s="40"/>
      <c r="BC1794" s="40"/>
      <c r="BD1794" s="40"/>
      <c r="BE1794" s="40"/>
      <c r="BF1794" s="36"/>
      <c r="BG1794" s="36"/>
      <c r="BH1794" s="36"/>
      <c r="BJ1794" s="41"/>
      <c r="BK1794" s="41"/>
      <c r="BL1794" s="35"/>
      <c r="BM1794" s="35"/>
      <c r="BN1794" s="35"/>
      <c r="BO1794" s="35"/>
      <c r="BP1794" s="35"/>
      <c r="BQ1794" s="35"/>
      <c r="BR1794" s="35"/>
      <c r="BS1794" s="34"/>
      <c r="BT1794" s="35"/>
      <c r="BU1794" s="35"/>
      <c r="BV1794" s="35"/>
      <c r="BW1794" s="35"/>
      <c r="BX1794" s="37"/>
      <c r="BY1794" s="40"/>
      <c r="CA1794" s="38"/>
      <c r="CB1794" s="38"/>
      <c r="CC1794" s="36"/>
      <c r="CD1794" s="36"/>
      <c r="CE1794" s="35"/>
      <c r="CF1794" s="36"/>
      <c r="CG1794" s="42"/>
      <c r="CH1794" s="35"/>
      <c r="CI1794" s="42"/>
      <c r="CJ1794" s="42"/>
      <c r="CK1794" s="43"/>
      <c r="CM1794" s="39"/>
      <c r="CN1794" s="35"/>
      <c r="CO1794" s="42"/>
    </row>
    <row r="1795" spans="1:93" ht="11.25" customHeight="1">
      <c r="A1795" s="33"/>
      <c r="B1795" s="34"/>
      <c r="F1795" s="34"/>
      <c r="H1795" s="34"/>
      <c r="I1795" s="34"/>
      <c r="J1795" s="35"/>
      <c r="K1795" s="35"/>
      <c r="L1795" s="34"/>
      <c r="M1795" s="34"/>
      <c r="N1795" s="35"/>
      <c r="O1795" s="35"/>
      <c r="P1795" s="35"/>
      <c r="Q1795" s="34"/>
      <c r="R1795" s="34"/>
      <c r="U1795" s="36"/>
      <c r="V1795" s="38"/>
      <c r="W1795" s="36"/>
      <c r="X1795" s="35"/>
      <c r="Y1795" s="34"/>
      <c r="Z1795" s="35"/>
      <c r="AA1795" s="34"/>
      <c r="AB1795" s="34"/>
      <c r="AC1795" s="34"/>
      <c r="AD1795" s="34"/>
      <c r="AE1795" s="39"/>
      <c r="AF1795" s="39"/>
      <c r="AG1795" s="39"/>
      <c r="AH1795" s="35"/>
      <c r="AI1795" s="35"/>
      <c r="AJ1795" s="35"/>
      <c r="AK1795" s="35"/>
      <c r="AL1795" s="35"/>
      <c r="AM1795" s="35"/>
      <c r="AN1795" s="38"/>
      <c r="AO1795" s="38"/>
      <c r="AP1795" s="38"/>
      <c r="AQ1795" s="36"/>
      <c r="AR1795" s="36"/>
      <c r="AS1795" s="36"/>
      <c r="AT1795" s="36"/>
      <c r="AU1795" s="36"/>
      <c r="AV1795" s="36"/>
      <c r="AW1795" s="36"/>
      <c r="AX1795" s="36"/>
      <c r="AY1795" s="36"/>
      <c r="AZ1795" s="40"/>
      <c r="BA1795" s="40"/>
      <c r="BB1795" s="40"/>
      <c r="BC1795" s="40"/>
      <c r="BD1795" s="40"/>
      <c r="BE1795" s="40"/>
      <c r="BF1795" s="36"/>
      <c r="BG1795" s="36"/>
      <c r="BH1795" s="36"/>
      <c r="BJ1795" s="41"/>
      <c r="BK1795" s="41"/>
      <c r="BL1795" s="35"/>
      <c r="BM1795" s="35"/>
      <c r="BN1795" s="35"/>
      <c r="BO1795" s="35"/>
      <c r="BP1795" s="35"/>
      <c r="BQ1795" s="35"/>
      <c r="BR1795" s="35"/>
      <c r="BS1795" s="34"/>
      <c r="BT1795" s="35"/>
      <c r="BU1795" s="35"/>
      <c r="BV1795" s="35"/>
      <c r="BW1795" s="35"/>
      <c r="BX1795" s="37"/>
      <c r="BY1795" s="40"/>
      <c r="CA1795" s="38"/>
      <c r="CB1795" s="38"/>
      <c r="CC1795" s="36"/>
      <c r="CD1795" s="36"/>
      <c r="CE1795" s="35"/>
      <c r="CF1795" s="36"/>
      <c r="CG1795" s="42"/>
      <c r="CH1795" s="35"/>
      <c r="CI1795" s="42"/>
      <c r="CJ1795" s="42"/>
      <c r="CK1795" s="43"/>
      <c r="CM1795" s="39"/>
      <c r="CN1795" s="35"/>
      <c r="CO1795" s="42"/>
    </row>
    <row r="1796" spans="1:93" ht="11.25" customHeight="1">
      <c r="A1796" s="33"/>
      <c r="B1796" s="34"/>
      <c r="F1796" s="34"/>
      <c r="H1796" s="34"/>
      <c r="I1796" s="34"/>
      <c r="J1796" s="35"/>
      <c r="K1796" s="35"/>
      <c r="L1796" s="34"/>
      <c r="M1796" s="34"/>
      <c r="N1796" s="35"/>
      <c r="O1796" s="35"/>
      <c r="P1796" s="35"/>
      <c r="Q1796" s="34"/>
      <c r="R1796" s="34"/>
      <c r="U1796" s="36"/>
      <c r="V1796" s="38"/>
      <c r="W1796" s="36"/>
      <c r="X1796" s="35"/>
      <c r="Y1796" s="34"/>
      <c r="Z1796" s="35"/>
      <c r="AA1796" s="34"/>
      <c r="AB1796" s="34"/>
      <c r="AC1796" s="34"/>
      <c r="AD1796" s="34"/>
      <c r="AE1796" s="39"/>
      <c r="AF1796" s="39"/>
      <c r="AG1796" s="39"/>
      <c r="AH1796" s="35"/>
      <c r="AI1796" s="35"/>
      <c r="AJ1796" s="35"/>
      <c r="AK1796" s="35"/>
      <c r="AL1796" s="35"/>
      <c r="AM1796" s="35"/>
      <c r="AN1796" s="38"/>
      <c r="AO1796" s="38"/>
      <c r="AP1796" s="38"/>
      <c r="AQ1796" s="36"/>
      <c r="AR1796" s="36"/>
      <c r="AS1796" s="36"/>
      <c r="AT1796" s="36"/>
      <c r="AU1796" s="36"/>
      <c r="AV1796" s="36"/>
      <c r="AW1796" s="36"/>
      <c r="AX1796" s="36"/>
      <c r="AY1796" s="36"/>
      <c r="AZ1796" s="40"/>
      <c r="BA1796" s="40"/>
      <c r="BB1796" s="40"/>
      <c r="BC1796" s="40"/>
      <c r="BD1796" s="40"/>
      <c r="BE1796" s="40"/>
      <c r="BF1796" s="36"/>
      <c r="BG1796" s="36"/>
      <c r="BH1796" s="36"/>
      <c r="BJ1796" s="41"/>
      <c r="BK1796" s="41"/>
      <c r="BL1796" s="35"/>
      <c r="BM1796" s="35"/>
      <c r="BN1796" s="35"/>
      <c r="BO1796" s="35"/>
      <c r="BP1796" s="35"/>
      <c r="BQ1796" s="35"/>
      <c r="BR1796" s="35"/>
      <c r="BS1796" s="34"/>
      <c r="BT1796" s="35"/>
      <c r="BU1796" s="35"/>
      <c r="BV1796" s="35"/>
      <c r="BW1796" s="35"/>
      <c r="BX1796" s="37"/>
      <c r="BY1796" s="40"/>
      <c r="CA1796" s="38"/>
      <c r="CB1796" s="38"/>
      <c r="CC1796" s="36"/>
      <c r="CD1796" s="36"/>
      <c r="CE1796" s="35"/>
      <c r="CF1796" s="36"/>
      <c r="CG1796" s="42"/>
      <c r="CH1796" s="35"/>
      <c r="CI1796" s="42"/>
      <c r="CJ1796" s="42"/>
      <c r="CK1796" s="43"/>
      <c r="CM1796" s="39"/>
      <c r="CN1796" s="35"/>
      <c r="CO1796" s="42"/>
    </row>
    <row r="1797" spans="1:93" ht="11.25" customHeight="1">
      <c r="A1797" s="33"/>
      <c r="B1797" s="34"/>
      <c r="F1797" s="34"/>
      <c r="H1797" s="34"/>
      <c r="I1797" s="34"/>
      <c r="J1797" s="35"/>
      <c r="K1797" s="35"/>
      <c r="L1797" s="34"/>
      <c r="M1797" s="34"/>
      <c r="N1797" s="35"/>
      <c r="O1797" s="35"/>
      <c r="P1797" s="35"/>
      <c r="Q1797" s="34"/>
      <c r="R1797" s="34"/>
      <c r="U1797" s="36"/>
      <c r="V1797" s="38"/>
      <c r="W1797" s="36"/>
      <c r="X1797" s="35"/>
      <c r="Y1797" s="34"/>
      <c r="Z1797" s="35"/>
      <c r="AA1797" s="34"/>
      <c r="AB1797" s="34"/>
      <c r="AC1797" s="34"/>
      <c r="AD1797" s="34"/>
      <c r="AE1797" s="39"/>
      <c r="AF1797" s="39"/>
      <c r="AG1797" s="39"/>
      <c r="AH1797" s="35"/>
      <c r="AI1797" s="35"/>
      <c r="AJ1797" s="35"/>
      <c r="AK1797" s="35"/>
      <c r="AL1797" s="35"/>
      <c r="AM1797" s="35"/>
      <c r="AN1797" s="38"/>
      <c r="AO1797" s="38"/>
      <c r="AP1797" s="38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40"/>
      <c r="BA1797" s="40"/>
      <c r="BB1797" s="40"/>
      <c r="BC1797" s="40"/>
      <c r="BD1797" s="40"/>
      <c r="BE1797" s="40"/>
      <c r="BF1797" s="36"/>
      <c r="BG1797" s="36"/>
      <c r="BH1797" s="36"/>
      <c r="BJ1797" s="41"/>
      <c r="BK1797" s="41"/>
      <c r="BL1797" s="35"/>
      <c r="BM1797" s="35"/>
      <c r="BN1797" s="35"/>
      <c r="BO1797" s="35"/>
      <c r="BP1797" s="35"/>
      <c r="BQ1797" s="35"/>
      <c r="BR1797" s="35"/>
      <c r="BS1797" s="34"/>
      <c r="BT1797" s="35"/>
      <c r="BU1797" s="35"/>
      <c r="BV1797" s="35"/>
      <c r="BW1797" s="35"/>
      <c r="BX1797" s="37"/>
      <c r="BY1797" s="40"/>
      <c r="CA1797" s="38"/>
      <c r="CB1797" s="38"/>
      <c r="CC1797" s="36"/>
      <c r="CD1797" s="36"/>
      <c r="CE1797" s="35"/>
      <c r="CF1797" s="36"/>
      <c r="CG1797" s="42"/>
      <c r="CH1797" s="35"/>
      <c r="CI1797" s="42"/>
      <c r="CJ1797" s="42"/>
      <c r="CK1797" s="43"/>
      <c r="CM1797" s="39"/>
      <c r="CN1797" s="35"/>
      <c r="CO1797" s="42"/>
    </row>
    <row r="1798" spans="1:93" ht="11.25" customHeight="1">
      <c r="A1798" s="33"/>
      <c r="B1798" s="34"/>
      <c r="F1798" s="34"/>
      <c r="H1798" s="34"/>
      <c r="I1798" s="34"/>
      <c r="J1798" s="35"/>
      <c r="K1798" s="35"/>
      <c r="L1798" s="34"/>
      <c r="M1798" s="34"/>
      <c r="N1798" s="35"/>
      <c r="O1798" s="35"/>
      <c r="P1798" s="35"/>
      <c r="Q1798" s="34"/>
      <c r="R1798" s="34"/>
      <c r="U1798" s="36"/>
      <c r="V1798" s="38"/>
      <c r="W1798" s="36"/>
      <c r="X1798" s="35"/>
      <c r="Y1798" s="34"/>
      <c r="Z1798" s="35"/>
      <c r="AA1798" s="34"/>
      <c r="AB1798" s="34"/>
      <c r="AC1798" s="34"/>
      <c r="AD1798" s="34"/>
      <c r="AE1798" s="39"/>
      <c r="AF1798" s="39"/>
      <c r="AG1798" s="39"/>
      <c r="AH1798" s="35"/>
      <c r="AI1798" s="35"/>
      <c r="AJ1798" s="35"/>
      <c r="AK1798" s="35"/>
      <c r="AL1798" s="35"/>
      <c r="AM1798" s="35"/>
      <c r="AN1798" s="38"/>
      <c r="AO1798" s="38"/>
      <c r="AP1798" s="38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40"/>
      <c r="BA1798" s="40"/>
      <c r="BB1798" s="40"/>
      <c r="BC1798" s="40"/>
      <c r="BD1798" s="40"/>
      <c r="BE1798" s="40"/>
      <c r="BF1798" s="36"/>
      <c r="BG1798" s="36"/>
      <c r="BH1798" s="36"/>
      <c r="BJ1798" s="41"/>
      <c r="BK1798" s="41"/>
      <c r="BL1798" s="35"/>
      <c r="BM1798" s="35"/>
      <c r="BN1798" s="35"/>
      <c r="BO1798" s="35"/>
      <c r="BP1798" s="35"/>
      <c r="BQ1798" s="35"/>
      <c r="BR1798" s="35"/>
      <c r="BS1798" s="34"/>
      <c r="BT1798" s="35"/>
      <c r="BU1798" s="35"/>
      <c r="BV1798" s="35"/>
      <c r="BW1798" s="35"/>
      <c r="BX1798" s="37"/>
      <c r="BY1798" s="40"/>
      <c r="CA1798" s="38"/>
      <c r="CB1798" s="38"/>
      <c r="CC1798" s="36"/>
      <c r="CD1798" s="36"/>
      <c r="CE1798" s="35"/>
      <c r="CF1798" s="36"/>
      <c r="CG1798" s="42"/>
      <c r="CH1798" s="35"/>
      <c r="CI1798" s="42"/>
      <c r="CJ1798" s="42"/>
      <c r="CK1798" s="43"/>
      <c r="CM1798" s="39"/>
      <c r="CN1798" s="35"/>
      <c r="CO1798" s="42"/>
    </row>
    <row r="1799" spans="1:93" ht="11.25" customHeight="1">
      <c r="A1799" s="33"/>
      <c r="B1799" s="34"/>
      <c r="F1799" s="34"/>
      <c r="H1799" s="34"/>
      <c r="I1799" s="34"/>
      <c r="J1799" s="35"/>
      <c r="K1799" s="35"/>
      <c r="L1799" s="34"/>
      <c r="M1799" s="34"/>
      <c r="N1799" s="35"/>
      <c r="O1799" s="35"/>
      <c r="P1799" s="35"/>
      <c r="Q1799" s="34"/>
      <c r="R1799" s="34"/>
      <c r="U1799" s="36"/>
      <c r="V1799" s="38"/>
      <c r="W1799" s="36"/>
      <c r="X1799" s="35"/>
      <c r="Y1799" s="34"/>
      <c r="Z1799" s="35"/>
      <c r="AA1799" s="34"/>
      <c r="AB1799" s="34"/>
      <c r="AC1799" s="34"/>
      <c r="AD1799" s="34"/>
      <c r="AE1799" s="39"/>
      <c r="AF1799" s="39"/>
      <c r="AG1799" s="39"/>
      <c r="AH1799" s="35"/>
      <c r="AI1799" s="35"/>
      <c r="AJ1799" s="35"/>
      <c r="AK1799" s="35"/>
      <c r="AL1799" s="35"/>
      <c r="AM1799" s="35"/>
      <c r="AN1799" s="38"/>
      <c r="AO1799" s="38"/>
      <c r="AP1799" s="38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40"/>
      <c r="BA1799" s="40"/>
      <c r="BB1799" s="40"/>
      <c r="BC1799" s="40"/>
      <c r="BD1799" s="40"/>
      <c r="BE1799" s="40"/>
      <c r="BF1799" s="36"/>
      <c r="BG1799" s="36"/>
      <c r="BH1799" s="36"/>
      <c r="BJ1799" s="41"/>
      <c r="BK1799" s="41"/>
      <c r="BL1799" s="35"/>
      <c r="BM1799" s="35"/>
      <c r="BN1799" s="35"/>
      <c r="BO1799" s="35"/>
      <c r="BP1799" s="35"/>
      <c r="BQ1799" s="35"/>
      <c r="BR1799" s="35"/>
      <c r="BS1799" s="34"/>
      <c r="BT1799" s="35"/>
      <c r="BU1799" s="35"/>
      <c r="BV1799" s="35"/>
      <c r="BW1799" s="35"/>
      <c r="BX1799" s="37"/>
      <c r="BY1799" s="40"/>
      <c r="CA1799" s="38"/>
      <c r="CB1799" s="38"/>
      <c r="CC1799" s="36"/>
      <c r="CD1799" s="36"/>
      <c r="CE1799" s="35"/>
      <c r="CF1799" s="36"/>
      <c r="CG1799" s="42"/>
      <c r="CH1799" s="35"/>
      <c r="CI1799" s="42"/>
      <c r="CJ1799" s="42"/>
      <c r="CK1799" s="43"/>
      <c r="CM1799" s="39"/>
      <c r="CN1799" s="35"/>
      <c r="CO1799" s="42"/>
    </row>
    <row r="1800" spans="1:93" ht="11.25" customHeight="1">
      <c r="A1800" s="33"/>
      <c r="B1800" s="34"/>
      <c r="F1800" s="34"/>
      <c r="H1800" s="34"/>
      <c r="I1800" s="34"/>
      <c r="J1800" s="35"/>
      <c r="K1800" s="35"/>
      <c r="L1800" s="34"/>
      <c r="M1800" s="34"/>
      <c r="N1800" s="35"/>
      <c r="O1800" s="35"/>
      <c r="P1800" s="35"/>
      <c r="Q1800" s="34"/>
      <c r="R1800" s="34"/>
      <c r="U1800" s="36"/>
      <c r="V1800" s="38"/>
      <c r="W1800" s="36"/>
      <c r="X1800" s="35"/>
      <c r="Y1800" s="34"/>
      <c r="Z1800" s="35"/>
      <c r="AA1800" s="34"/>
      <c r="AB1800" s="34"/>
      <c r="AC1800" s="34"/>
      <c r="AD1800" s="34"/>
      <c r="AE1800" s="39"/>
      <c r="AF1800" s="39"/>
      <c r="AG1800" s="39"/>
      <c r="AH1800" s="35"/>
      <c r="AI1800" s="35"/>
      <c r="AJ1800" s="35"/>
      <c r="AK1800" s="35"/>
      <c r="AL1800" s="35"/>
      <c r="AM1800" s="35"/>
      <c r="AN1800" s="38"/>
      <c r="AO1800" s="38"/>
      <c r="AP1800" s="38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40"/>
      <c r="BA1800" s="40"/>
      <c r="BB1800" s="40"/>
      <c r="BC1800" s="40"/>
      <c r="BD1800" s="40"/>
      <c r="BE1800" s="40"/>
      <c r="BF1800" s="36"/>
      <c r="BG1800" s="36"/>
      <c r="BH1800" s="36"/>
      <c r="BJ1800" s="41"/>
      <c r="BK1800" s="41"/>
      <c r="BL1800" s="35"/>
      <c r="BM1800" s="35"/>
      <c r="BN1800" s="35"/>
      <c r="BO1800" s="35"/>
      <c r="BP1800" s="35"/>
      <c r="BQ1800" s="35"/>
      <c r="BR1800" s="35"/>
      <c r="BS1800" s="34"/>
      <c r="BT1800" s="35"/>
      <c r="BU1800" s="35"/>
      <c r="BV1800" s="35"/>
      <c r="BW1800" s="35"/>
      <c r="BX1800" s="37"/>
      <c r="BY1800" s="40"/>
      <c r="CA1800" s="38"/>
      <c r="CB1800" s="38"/>
      <c r="CC1800" s="36"/>
      <c r="CD1800" s="36"/>
      <c r="CE1800" s="35"/>
      <c r="CF1800" s="36"/>
      <c r="CG1800" s="42"/>
      <c r="CH1800" s="35"/>
      <c r="CI1800" s="42"/>
      <c r="CJ1800" s="42"/>
      <c r="CK1800" s="43"/>
      <c r="CM1800" s="39"/>
      <c r="CN1800" s="35"/>
      <c r="CO1800" s="42"/>
    </row>
    <row r="1801" spans="1:93" ht="11.25" customHeight="1">
      <c r="A1801" s="33"/>
      <c r="B1801" s="34"/>
      <c r="F1801" s="34"/>
      <c r="H1801" s="34"/>
      <c r="I1801" s="34"/>
      <c r="J1801" s="35"/>
      <c r="K1801" s="35"/>
      <c r="L1801" s="34"/>
      <c r="M1801" s="34"/>
      <c r="N1801" s="35"/>
      <c r="O1801" s="35"/>
      <c r="P1801" s="35"/>
      <c r="Q1801" s="34"/>
      <c r="R1801" s="34"/>
      <c r="U1801" s="36"/>
      <c r="V1801" s="38"/>
      <c r="W1801" s="36"/>
      <c r="X1801" s="35"/>
      <c r="Y1801" s="34"/>
      <c r="Z1801" s="35"/>
      <c r="AA1801" s="34"/>
      <c r="AB1801" s="34"/>
      <c r="AC1801" s="34"/>
      <c r="AD1801" s="34"/>
      <c r="AE1801" s="39"/>
      <c r="AF1801" s="39"/>
      <c r="AG1801" s="39"/>
      <c r="AH1801" s="35"/>
      <c r="AI1801" s="35"/>
      <c r="AJ1801" s="35"/>
      <c r="AK1801" s="35"/>
      <c r="AL1801" s="35"/>
      <c r="AM1801" s="35"/>
      <c r="AN1801" s="38"/>
      <c r="AO1801" s="38"/>
      <c r="AP1801" s="38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40"/>
      <c r="BA1801" s="40"/>
      <c r="BB1801" s="40"/>
      <c r="BC1801" s="40"/>
      <c r="BD1801" s="40"/>
      <c r="BE1801" s="40"/>
      <c r="BF1801" s="36"/>
      <c r="BG1801" s="36"/>
      <c r="BH1801" s="36"/>
      <c r="BJ1801" s="41"/>
      <c r="BK1801" s="41"/>
      <c r="BL1801" s="35"/>
      <c r="BM1801" s="35"/>
      <c r="BN1801" s="35"/>
      <c r="BO1801" s="35"/>
      <c r="BP1801" s="35"/>
      <c r="BQ1801" s="35"/>
      <c r="BR1801" s="35"/>
      <c r="BS1801" s="34"/>
      <c r="BT1801" s="35"/>
      <c r="BU1801" s="35"/>
      <c r="BV1801" s="35"/>
      <c r="BW1801" s="35"/>
      <c r="BX1801" s="37"/>
      <c r="BY1801" s="40"/>
      <c r="CA1801" s="38"/>
      <c r="CB1801" s="38"/>
      <c r="CC1801" s="36"/>
      <c r="CD1801" s="36"/>
      <c r="CE1801" s="35"/>
      <c r="CF1801" s="36"/>
      <c r="CG1801" s="42"/>
      <c r="CH1801" s="35"/>
      <c r="CI1801" s="42"/>
      <c r="CJ1801" s="42"/>
      <c r="CK1801" s="43"/>
      <c r="CM1801" s="39"/>
      <c r="CN1801" s="35"/>
      <c r="CO1801" s="42"/>
    </row>
    <row r="1802" spans="1:93" ht="11.25" customHeight="1">
      <c r="A1802" s="33"/>
      <c r="B1802" s="34"/>
      <c r="F1802" s="34"/>
      <c r="H1802" s="34"/>
      <c r="I1802" s="34"/>
      <c r="J1802" s="35"/>
      <c r="K1802" s="35"/>
      <c r="L1802" s="34"/>
      <c r="M1802" s="34"/>
      <c r="N1802" s="35"/>
      <c r="O1802" s="35"/>
      <c r="P1802" s="35"/>
      <c r="Q1802" s="34"/>
      <c r="R1802" s="34"/>
      <c r="U1802" s="36"/>
      <c r="V1802" s="38"/>
      <c r="W1802" s="36"/>
      <c r="X1802" s="35"/>
      <c r="Y1802" s="34"/>
      <c r="Z1802" s="35"/>
      <c r="AA1802" s="34"/>
      <c r="AB1802" s="34"/>
      <c r="AC1802" s="34"/>
      <c r="AD1802" s="34"/>
      <c r="AE1802" s="39"/>
      <c r="AF1802" s="39"/>
      <c r="AG1802" s="39"/>
      <c r="AH1802" s="35"/>
      <c r="AI1802" s="35"/>
      <c r="AJ1802" s="35"/>
      <c r="AK1802" s="35"/>
      <c r="AL1802" s="35"/>
      <c r="AM1802" s="35"/>
      <c r="AN1802" s="38"/>
      <c r="AO1802" s="38"/>
      <c r="AP1802" s="38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40"/>
      <c r="BA1802" s="40"/>
      <c r="BB1802" s="40"/>
      <c r="BC1802" s="40"/>
      <c r="BD1802" s="40"/>
      <c r="BE1802" s="40"/>
      <c r="BF1802" s="36"/>
      <c r="BG1802" s="36"/>
      <c r="BH1802" s="36"/>
      <c r="BJ1802" s="41"/>
      <c r="BK1802" s="41"/>
      <c r="BL1802" s="35"/>
      <c r="BM1802" s="35"/>
      <c r="BN1802" s="35"/>
      <c r="BO1802" s="35"/>
      <c r="BP1802" s="35"/>
      <c r="BQ1802" s="35"/>
      <c r="BR1802" s="35"/>
      <c r="BS1802" s="34"/>
      <c r="BT1802" s="35"/>
      <c r="BU1802" s="35"/>
      <c r="BV1802" s="35"/>
      <c r="BW1802" s="35"/>
      <c r="BX1802" s="37"/>
      <c r="BY1802" s="40"/>
      <c r="CA1802" s="38"/>
      <c r="CB1802" s="38"/>
      <c r="CC1802" s="36"/>
      <c r="CD1802" s="36"/>
      <c r="CE1802" s="35"/>
      <c r="CF1802" s="36"/>
      <c r="CG1802" s="42"/>
      <c r="CH1802" s="35"/>
      <c r="CI1802" s="42"/>
      <c r="CJ1802" s="42"/>
      <c r="CK1802" s="43"/>
      <c r="CM1802" s="39"/>
      <c r="CN1802" s="35"/>
      <c r="CO1802" s="42"/>
    </row>
    <row r="1803" spans="1:93" ht="11.25" customHeight="1">
      <c r="A1803" s="33"/>
      <c r="B1803" s="34"/>
      <c r="F1803" s="34"/>
      <c r="H1803" s="34"/>
      <c r="I1803" s="34"/>
      <c r="J1803" s="35"/>
      <c r="K1803" s="35"/>
      <c r="L1803" s="34"/>
      <c r="M1803" s="34"/>
      <c r="N1803" s="35"/>
      <c r="O1803" s="35"/>
      <c r="P1803" s="35"/>
      <c r="Q1803" s="34"/>
      <c r="R1803" s="34"/>
      <c r="U1803" s="36"/>
      <c r="V1803" s="38"/>
      <c r="W1803" s="36"/>
      <c r="X1803" s="35"/>
      <c r="Y1803" s="34"/>
      <c r="Z1803" s="35"/>
      <c r="AA1803" s="34"/>
      <c r="AB1803" s="34"/>
      <c r="AC1803" s="34"/>
      <c r="AD1803" s="34"/>
      <c r="AE1803" s="39"/>
      <c r="AF1803" s="39"/>
      <c r="AG1803" s="39"/>
      <c r="AH1803" s="35"/>
      <c r="AI1803" s="35"/>
      <c r="AJ1803" s="35"/>
      <c r="AK1803" s="35"/>
      <c r="AL1803" s="35"/>
      <c r="AM1803" s="35"/>
      <c r="AN1803" s="38"/>
      <c r="AO1803" s="38"/>
      <c r="AP1803" s="38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40"/>
      <c r="BA1803" s="40"/>
      <c r="BB1803" s="40"/>
      <c r="BC1803" s="40"/>
      <c r="BD1803" s="40"/>
      <c r="BE1803" s="40"/>
      <c r="BF1803" s="36"/>
      <c r="BG1803" s="36"/>
      <c r="BH1803" s="36"/>
      <c r="BJ1803" s="41"/>
      <c r="BK1803" s="41"/>
      <c r="BL1803" s="35"/>
      <c r="BM1803" s="35"/>
      <c r="BN1803" s="35"/>
      <c r="BO1803" s="35"/>
      <c r="BP1803" s="35"/>
      <c r="BQ1803" s="35"/>
      <c r="BR1803" s="35"/>
      <c r="BS1803" s="34"/>
      <c r="BT1803" s="35"/>
      <c r="BU1803" s="35"/>
      <c r="BV1803" s="35"/>
      <c r="BW1803" s="35"/>
      <c r="BX1803" s="37"/>
      <c r="BY1803" s="40"/>
      <c r="CA1803" s="38"/>
      <c r="CB1803" s="38"/>
      <c r="CC1803" s="36"/>
      <c r="CD1803" s="36"/>
      <c r="CE1803" s="35"/>
      <c r="CF1803" s="36"/>
      <c r="CG1803" s="42"/>
      <c r="CH1803" s="35"/>
      <c r="CI1803" s="42"/>
      <c r="CJ1803" s="42"/>
      <c r="CK1803" s="43"/>
      <c r="CM1803" s="39"/>
      <c r="CN1803" s="35"/>
      <c r="CO1803" s="42"/>
    </row>
    <row r="1804" spans="1:93" ht="11.25" customHeight="1">
      <c r="A1804" s="33"/>
      <c r="B1804" s="34"/>
      <c r="F1804" s="34"/>
      <c r="H1804" s="34"/>
      <c r="I1804" s="34"/>
      <c r="J1804" s="35"/>
      <c r="K1804" s="35"/>
      <c r="L1804" s="34"/>
      <c r="M1804" s="34"/>
      <c r="N1804" s="35"/>
      <c r="O1804" s="35"/>
      <c r="P1804" s="35"/>
      <c r="Q1804" s="34"/>
      <c r="R1804" s="34"/>
      <c r="U1804" s="36"/>
      <c r="V1804" s="38"/>
      <c r="W1804" s="36"/>
      <c r="X1804" s="35"/>
      <c r="Y1804" s="34"/>
      <c r="Z1804" s="35"/>
      <c r="AA1804" s="34"/>
      <c r="AB1804" s="34"/>
      <c r="AC1804" s="34"/>
      <c r="AD1804" s="34"/>
      <c r="AE1804" s="39"/>
      <c r="AF1804" s="39"/>
      <c r="AG1804" s="39"/>
      <c r="AH1804" s="35"/>
      <c r="AI1804" s="35"/>
      <c r="AJ1804" s="35"/>
      <c r="AK1804" s="35"/>
      <c r="AL1804" s="35"/>
      <c r="AM1804" s="35"/>
      <c r="AN1804" s="38"/>
      <c r="AO1804" s="38"/>
      <c r="AP1804" s="38"/>
      <c r="AQ1804" s="36"/>
      <c r="AR1804" s="36"/>
      <c r="AS1804" s="36"/>
      <c r="AT1804" s="36"/>
      <c r="AU1804" s="36"/>
      <c r="AV1804" s="36"/>
      <c r="AW1804" s="36"/>
      <c r="AX1804" s="36"/>
      <c r="AY1804" s="36"/>
      <c r="AZ1804" s="40"/>
      <c r="BA1804" s="40"/>
      <c r="BB1804" s="40"/>
      <c r="BC1804" s="40"/>
      <c r="BD1804" s="40"/>
      <c r="BE1804" s="40"/>
      <c r="BF1804" s="36"/>
      <c r="BG1804" s="36"/>
      <c r="BH1804" s="36"/>
      <c r="BJ1804" s="41"/>
      <c r="BK1804" s="41"/>
      <c r="BL1804" s="35"/>
      <c r="BM1804" s="35"/>
      <c r="BN1804" s="35"/>
      <c r="BO1804" s="35"/>
      <c r="BP1804" s="35"/>
      <c r="BQ1804" s="35"/>
      <c r="BR1804" s="35"/>
      <c r="BS1804" s="34"/>
      <c r="BT1804" s="35"/>
      <c r="BU1804" s="35"/>
      <c r="BV1804" s="35"/>
      <c r="BW1804" s="35"/>
      <c r="BX1804" s="37"/>
      <c r="BY1804" s="40"/>
      <c r="CA1804" s="38"/>
      <c r="CB1804" s="38"/>
      <c r="CC1804" s="36"/>
      <c r="CD1804" s="36"/>
      <c r="CE1804" s="35"/>
      <c r="CF1804" s="36"/>
      <c r="CG1804" s="42"/>
      <c r="CH1804" s="35"/>
      <c r="CI1804" s="42"/>
      <c r="CJ1804" s="42"/>
      <c r="CK1804" s="43"/>
      <c r="CM1804" s="39"/>
      <c r="CN1804" s="35"/>
      <c r="CO1804" s="42"/>
    </row>
    <row r="1805" spans="1:93" ht="11.25" customHeight="1">
      <c r="A1805" s="33"/>
      <c r="B1805" s="34"/>
      <c r="F1805" s="34"/>
      <c r="H1805" s="34"/>
      <c r="I1805" s="34"/>
      <c r="J1805" s="35"/>
      <c r="K1805" s="35"/>
      <c r="L1805" s="34"/>
      <c r="M1805" s="34"/>
      <c r="N1805" s="35"/>
      <c r="O1805" s="35"/>
      <c r="P1805" s="35"/>
      <c r="Q1805" s="34"/>
      <c r="R1805" s="34"/>
      <c r="U1805" s="36"/>
      <c r="V1805" s="38"/>
      <c r="W1805" s="36"/>
      <c r="X1805" s="35"/>
      <c r="Y1805" s="34"/>
      <c r="Z1805" s="35"/>
      <c r="AA1805" s="34"/>
      <c r="AB1805" s="34"/>
      <c r="AC1805" s="34"/>
      <c r="AD1805" s="34"/>
      <c r="AE1805" s="39"/>
      <c r="AF1805" s="39"/>
      <c r="AG1805" s="39"/>
      <c r="AH1805" s="35"/>
      <c r="AI1805" s="35"/>
      <c r="AJ1805" s="35"/>
      <c r="AK1805" s="35"/>
      <c r="AL1805" s="35"/>
      <c r="AM1805" s="35"/>
      <c r="AN1805" s="38"/>
      <c r="AO1805" s="38"/>
      <c r="AP1805" s="38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40"/>
      <c r="BA1805" s="40"/>
      <c r="BB1805" s="40"/>
      <c r="BC1805" s="40"/>
      <c r="BD1805" s="40"/>
      <c r="BE1805" s="40"/>
      <c r="BF1805" s="36"/>
      <c r="BG1805" s="36"/>
      <c r="BH1805" s="36"/>
      <c r="BJ1805" s="41"/>
      <c r="BK1805" s="41"/>
      <c r="BL1805" s="35"/>
      <c r="BM1805" s="35"/>
      <c r="BN1805" s="35"/>
      <c r="BO1805" s="35"/>
      <c r="BP1805" s="35"/>
      <c r="BQ1805" s="35"/>
      <c r="BR1805" s="35"/>
      <c r="BS1805" s="34"/>
      <c r="BT1805" s="35"/>
      <c r="BU1805" s="35"/>
      <c r="BV1805" s="35"/>
      <c r="BW1805" s="35"/>
      <c r="BX1805" s="37"/>
      <c r="BY1805" s="40"/>
      <c r="CA1805" s="38"/>
      <c r="CB1805" s="38"/>
      <c r="CC1805" s="36"/>
      <c r="CD1805" s="36"/>
      <c r="CE1805" s="35"/>
      <c r="CF1805" s="36"/>
      <c r="CG1805" s="42"/>
      <c r="CH1805" s="35"/>
      <c r="CI1805" s="42"/>
      <c r="CJ1805" s="42"/>
      <c r="CK1805" s="43"/>
      <c r="CM1805" s="39"/>
      <c r="CN1805" s="35"/>
      <c r="CO1805" s="42"/>
    </row>
    <row r="1806" spans="1:93" ht="11.25" customHeight="1">
      <c r="A1806" s="33"/>
      <c r="B1806" s="34"/>
      <c r="F1806" s="34"/>
      <c r="H1806" s="34"/>
      <c r="I1806" s="34"/>
      <c r="J1806" s="35"/>
      <c r="K1806" s="35"/>
      <c r="L1806" s="34"/>
      <c r="M1806" s="34"/>
      <c r="N1806" s="35"/>
      <c r="O1806" s="35"/>
      <c r="P1806" s="35"/>
      <c r="Q1806" s="34"/>
      <c r="R1806" s="34"/>
      <c r="U1806" s="36"/>
      <c r="V1806" s="38"/>
      <c r="W1806" s="36"/>
      <c r="X1806" s="35"/>
      <c r="Y1806" s="34"/>
      <c r="Z1806" s="35"/>
      <c r="AA1806" s="34"/>
      <c r="AB1806" s="34"/>
      <c r="AC1806" s="34"/>
      <c r="AD1806" s="34"/>
      <c r="AE1806" s="39"/>
      <c r="AF1806" s="39"/>
      <c r="AG1806" s="39"/>
      <c r="AH1806" s="35"/>
      <c r="AI1806" s="35"/>
      <c r="AJ1806" s="35"/>
      <c r="AK1806" s="35"/>
      <c r="AL1806" s="35"/>
      <c r="AM1806" s="35"/>
      <c r="AN1806" s="38"/>
      <c r="AO1806" s="38"/>
      <c r="AP1806" s="38"/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40"/>
      <c r="BA1806" s="40"/>
      <c r="BB1806" s="40"/>
      <c r="BC1806" s="40"/>
      <c r="BD1806" s="40"/>
      <c r="BE1806" s="40"/>
      <c r="BF1806" s="36"/>
      <c r="BG1806" s="36"/>
      <c r="BH1806" s="36"/>
      <c r="BJ1806" s="41"/>
      <c r="BK1806" s="41"/>
      <c r="BL1806" s="35"/>
      <c r="BM1806" s="35"/>
      <c r="BN1806" s="35"/>
      <c r="BO1806" s="35"/>
      <c r="BP1806" s="35"/>
      <c r="BQ1806" s="35"/>
      <c r="BR1806" s="35"/>
      <c r="BS1806" s="34"/>
      <c r="BT1806" s="35"/>
      <c r="BU1806" s="35"/>
      <c r="BV1806" s="35"/>
      <c r="BW1806" s="35"/>
      <c r="BX1806" s="37"/>
      <c r="BY1806" s="40"/>
      <c r="CA1806" s="38"/>
      <c r="CB1806" s="38"/>
      <c r="CC1806" s="36"/>
      <c r="CD1806" s="36"/>
      <c r="CE1806" s="35"/>
      <c r="CF1806" s="36"/>
      <c r="CG1806" s="42"/>
      <c r="CH1806" s="35"/>
      <c r="CI1806" s="42"/>
      <c r="CJ1806" s="42"/>
      <c r="CK1806" s="43"/>
      <c r="CM1806" s="39"/>
      <c r="CN1806" s="35"/>
      <c r="CO1806" s="42"/>
    </row>
    <row r="1807" spans="1:93" ht="11.25" customHeight="1">
      <c r="A1807" s="33"/>
      <c r="B1807" s="34"/>
      <c r="F1807" s="34"/>
      <c r="H1807" s="34"/>
      <c r="I1807" s="34"/>
      <c r="J1807" s="35"/>
      <c r="K1807" s="35"/>
      <c r="L1807" s="34"/>
      <c r="M1807" s="34"/>
      <c r="N1807" s="35"/>
      <c r="O1807" s="35"/>
      <c r="P1807" s="35"/>
      <c r="Q1807" s="34"/>
      <c r="R1807" s="34"/>
      <c r="U1807" s="36"/>
      <c r="V1807" s="38"/>
      <c r="W1807" s="36"/>
      <c r="X1807" s="35"/>
      <c r="Y1807" s="34"/>
      <c r="Z1807" s="35"/>
      <c r="AA1807" s="34"/>
      <c r="AB1807" s="34"/>
      <c r="AC1807" s="34"/>
      <c r="AD1807" s="34"/>
      <c r="AE1807" s="39"/>
      <c r="AF1807" s="39"/>
      <c r="AG1807" s="39"/>
      <c r="AH1807" s="35"/>
      <c r="AI1807" s="35"/>
      <c r="AJ1807" s="35"/>
      <c r="AK1807" s="35"/>
      <c r="AL1807" s="35"/>
      <c r="AM1807" s="35"/>
      <c r="AN1807" s="38"/>
      <c r="AO1807" s="38"/>
      <c r="AP1807" s="38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40"/>
      <c r="BA1807" s="40"/>
      <c r="BB1807" s="40"/>
      <c r="BC1807" s="40"/>
      <c r="BD1807" s="40"/>
      <c r="BE1807" s="40"/>
      <c r="BF1807" s="36"/>
      <c r="BG1807" s="36"/>
      <c r="BH1807" s="36"/>
      <c r="BJ1807" s="41"/>
      <c r="BK1807" s="41"/>
      <c r="BL1807" s="35"/>
      <c r="BM1807" s="35"/>
      <c r="BN1807" s="35"/>
      <c r="BO1807" s="35"/>
      <c r="BP1807" s="35"/>
      <c r="BQ1807" s="35"/>
      <c r="BR1807" s="35"/>
      <c r="BS1807" s="34"/>
      <c r="BT1807" s="35"/>
      <c r="BU1807" s="35"/>
      <c r="BV1807" s="35"/>
      <c r="BW1807" s="35"/>
      <c r="BX1807" s="37"/>
      <c r="BY1807" s="40"/>
      <c r="CA1807" s="38"/>
      <c r="CB1807" s="38"/>
      <c r="CC1807" s="36"/>
      <c r="CD1807" s="36"/>
      <c r="CE1807" s="35"/>
      <c r="CF1807" s="36"/>
      <c r="CG1807" s="42"/>
      <c r="CH1807" s="35"/>
      <c r="CI1807" s="42"/>
      <c r="CJ1807" s="42"/>
      <c r="CK1807" s="43"/>
      <c r="CM1807" s="39"/>
      <c r="CN1807" s="35"/>
      <c r="CO1807" s="42"/>
    </row>
    <row r="1808" spans="1:93" ht="11.25" customHeight="1">
      <c r="A1808" s="33"/>
      <c r="B1808" s="34"/>
      <c r="F1808" s="34"/>
      <c r="H1808" s="34"/>
      <c r="I1808" s="34"/>
      <c r="J1808" s="35"/>
      <c r="K1808" s="35"/>
      <c r="L1808" s="34"/>
      <c r="M1808" s="34"/>
      <c r="N1808" s="35"/>
      <c r="O1808" s="35"/>
      <c r="P1808" s="35"/>
      <c r="Q1808" s="34"/>
      <c r="R1808" s="34"/>
      <c r="U1808" s="36"/>
      <c r="V1808" s="38"/>
      <c r="W1808" s="36"/>
      <c r="X1808" s="35"/>
      <c r="Y1808" s="34"/>
      <c r="Z1808" s="35"/>
      <c r="AA1808" s="34"/>
      <c r="AB1808" s="34"/>
      <c r="AC1808" s="34"/>
      <c r="AD1808" s="34"/>
      <c r="AE1808" s="39"/>
      <c r="AF1808" s="39"/>
      <c r="AG1808" s="39"/>
      <c r="AH1808" s="35"/>
      <c r="AI1808" s="35"/>
      <c r="AJ1808" s="35"/>
      <c r="AK1808" s="35"/>
      <c r="AL1808" s="35"/>
      <c r="AM1808" s="35"/>
      <c r="AN1808" s="38"/>
      <c r="AO1808" s="38"/>
      <c r="AP1808" s="38"/>
      <c r="AQ1808" s="36"/>
      <c r="AR1808" s="36"/>
      <c r="AS1808" s="36"/>
      <c r="AT1808" s="36"/>
      <c r="AU1808" s="36"/>
      <c r="AV1808" s="36"/>
      <c r="AW1808" s="36"/>
      <c r="AX1808" s="36"/>
      <c r="AY1808" s="36"/>
      <c r="AZ1808" s="40"/>
      <c r="BA1808" s="40"/>
      <c r="BB1808" s="40"/>
      <c r="BC1808" s="40"/>
      <c r="BD1808" s="40"/>
      <c r="BE1808" s="40"/>
      <c r="BF1808" s="36"/>
      <c r="BG1808" s="36"/>
      <c r="BH1808" s="36"/>
      <c r="BJ1808" s="41"/>
      <c r="BK1808" s="41"/>
      <c r="BL1808" s="35"/>
      <c r="BM1808" s="35"/>
      <c r="BN1808" s="35"/>
      <c r="BO1808" s="35"/>
      <c r="BP1808" s="35"/>
      <c r="BQ1808" s="35"/>
      <c r="BR1808" s="35"/>
      <c r="BS1808" s="34"/>
      <c r="BT1808" s="35"/>
      <c r="BU1808" s="35"/>
      <c r="BV1808" s="35"/>
      <c r="BW1808" s="35"/>
      <c r="BX1808" s="37"/>
      <c r="BY1808" s="40"/>
      <c r="CA1808" s="38"/>
      <c r="CB1808" s="38"/>
      <c r="CC1808" s="36"/>
      <c r="CD1808" s="36"/>
      <c r="CE1808" s="35"/>
      <c r="CF1808" s="36"/>
      <c r="CG1808" s="42"/>
      <c r="CH1808" s="35"/>
      <c r="CI1808" s="42"/>
      <c r="CJ1808" s="42"/>
      <c r="CK1808" s="43"/>
      <c r="CM1808" s="39"/>
      <c r="CN1808" s="35"/>
      <c r="CO1808" s="42"/>
    </row>
    <row r="1809" spans="1:93" ht="11.25" customHeight="1">
      <c r="A1809" s="33"/>
      <c r="B1809" s="34"/>
      <c r="F1809" s="34"/>
      <c r="H1809" s="34"/>
      <c r="I1809" s="34"/>
      <c r="J1809" s="35"/>
      <c r="K1809" s="35"/>
      <c r="L1809" s="34"/>
      <c r="M1809" s="34"/>
      <c r="N1809" s="35"/>
      <c r="O1809" s="35"/>
      <c r="P1809" s="35"/>
      <c r="Q1809" s="34"/>
      <c r="R1809" s="34"/>
      <c r="U1809" s="36"/>
      <c r="V1809" s="38"/>
      <c r="W1809" s="36"/>
      <c r="X1809" s="35"/>
      <c r="Y1809" s="34"/>
      <c r="Z1809" s="35"/>
      <c r="AA1809" s="34"/>
      <c r="AB1809" s="34"/>
      <c r="AC1809" s="34"/>
      <c r="AD1809" s="34"/>
      <c r="AE1809" s="39"/>
      <c r="AF1809" s="39"/>
      <c r="AG1809" s="39"/>
      <c r="AH1809" s="35"/>
      <c r="AI1809" s="35"/>
      <c r="AJ1809" s="35"/>
      <c r="AK1809" s="35"/>
      <c r="AL1809" s="35"/>
      <c r="AM1809" s="35"/>
      <c r="AN1809" s="38"/>
      <c r="AO1809" s="38"/>
      <c r="AP1809" s="38"/>
      <c r="AQ1809" s="36"/>
      <c r="AR1809" s="36"/>
      <c r="AS1809" s="36"/>
      <c r="AT1809" s="36"/>
      <c r="AU1809" s="36"/>
      <c r="AV1809" s="36"/>
      <c r="AW1809" s="36"/>
      <c r="AX1809" s="36"/>
      <c r="AY1809" s="36"/>
      <c r="AZ1809" s="40"/>
      <c r="BA1809" s="40"/>
      <c r="BB1809" s="40"/>
      <c r="BC1809" s="40"/>
      <c r="BD1809" s="40"/>
      <c r="BE1809" s="40"/>
      <c r="BF1809" s="36"/>
      <c r="BG1809" s="36"/>
      <c r="BH1809" s="36"/>
      <c r="BJ1809" s="41"/>
      <c r="BK1809" s="41"/>
      <c r="BL1809" s="35"/>
      <c r="BM1809" s="35"/>
      <c r="BN1809" s="35"/>
      <c r="BO1809" s="35"/>
      <c r="BP1809" s="35"/>
      <c r="BQ1809" s="35"/>
      <c r="BR1809" s="35"/>
      <c r="BS1809" s="34"/>
      <c r="BT1809" s="35"/>
      <c r="BU1809" s="35"/>
      <c r="BV1809" s="35"/>
      <c r="BW1809" s="35"/>
      <c r="BX1809" s="37"/>
      <c r="BY1809" s="40"/>
      <c r="CA1809" s="38"/>
      <c r="CB1809" s="38"/>
      <c r="CC1809" s="36"/>
      <c r="CD1809" s="36"/>
      <c r="CE1809" s="35"/>
      <c r="CF1809" s="36"/>
      <c r="CG1809" s="42"/>
      <c r="CH1809" s="35"/>
      <c r="CI1809" s="42"/>
      <c r="CJ1809" s="42"/>
      <c r="CK1809" s="43"/>
      <c r="CM1809" s="39"/>
      <c r="CN1809" s="35"/>
      <c r="CO1809" s="42"/>
    </row>
    <row r="1810" spans="1:93" ht="11.25" customHeight="1">
      <c r="A1810" s="33"/>
      <c r="B1810" s="34"/>
      <c r="F1810" s="34"/>
      <c r="H1810" s="34"/>
      <c r="I1810" s="34"/>
      <c r="J1810" s="35"/>
      <c r="K1810" s="35"/>
      <c r="L1810" s="34"/>
      <c r="M1810" s="34"/>
      <c r="N1810" s="35"/>
      <c r="O1810" s="35"/>
      <c r="P1810" s="35"/>
      <c r="Q1810" s="34"/>
      <c r="R1810" s="34"/>
      <c r="U1810" s="36"/>
      <c r="V1810" s="38"/>
      <c r="W1810" s="36"/>
      <c r="X1810" s="35"/>
      <c r="Y1810" s="34"/>
      <c r="Z1810" s="35"/>
      <c r="AA1810" s="34"/>
      <c r="AB1810" s="34"/>
      <c r="AC1810" s="34"/>
      <c r="AD1810" s="34"/>
      <c r="AE1810" s="39"/>
      <c r="AF1810" s="39"/>
      <c r="AG1810" s="39"/>
      <c r="AH1810" s="35"/>
      <c r="AI1810" s="35"/>
      <c r="AJ1810" s="35"/>
      <c r="AK1810" s="35"/>
      <c r="AL1810" s="35"/>
      <c r="AM1810" s="35"/>
      <c r="AN1810" s="38"/>
      <c r="AO1810" s="38"/>
      <c r="AP1810" s="38"/>
      <c r="AQ1810" s="36"/>
      <c r="AR1810" s="36"/>
      <c r="AS1810" s="36"/>
      <c r="AT1810" s="36"/>
      <c r="AU1810" s="36"/>
      <c r="AV1810" s="36"/>
      <c r="AW1810" s="36"/>
      <c r="AX1810" s="36"/>
      <c r="AY1810" s="36"/>
      <c r="AZ1810" s="40"/>
      <c r="BA1810" s="40"/>
      <c r="BB1810" s="40"/>
      <c r="BC1810" s="40"/>
      <c r="BD1810" s="40"/>
      <c r="BE1810" s="40"/>
      <c r="BF1810" s="36"/>
      <c r="BG1810" s="36"/>
      <c r="BH1810" s="36"/>
      <c r="BJ1810" s="41"/>
      <c r="BK1810" s="41"/>
      <c r="BL1810" s="35"/>
      <c r="BM1810" s="35"/>
      <c r="BN1810" s="35"/>
      <c r="BO1810" s="35"/>
      <c r="BP1810" s="35"/>
      <c r="BQ1810" s="35"/>
      <c r="BR1810" s="35"/>
      <c r="BS1810" s="34"/>
      <c r="BT1810" s="35"/>
      <c r="BU1810" s="35"/>
      <c r="BV1810" s="35"/>
      <c r="BW1810" s="35"/>
      <c r="BX1810" s="37"/>
      <c r="BY1810" s="40"/>
      <c r="CA1810" s="38"/>
      <c r="CB1810" s="38"/>
      <c r="CC1810" s="36"/>
      <c r="CD1810" s="36"/>
      <c r="CE1810" s="35"/>
      <c r="CF1810" s="36"/>
      <c r="CG1810" s="42"/>
      <c r="CH1810" s="35"/>
      <c r="CI1810" s="42"/>
      <c r="CJ1810" s="42"/>
      <c r="CK1810" s="43"/>
      <c r="CM1810" s="39"/>
      <c r="CN1810" s="35"/>
      <c r="CO1810" s="42"/>
    </row>
    <row r="1811" spans="1:93" ht="11.25" customHeight="1">
      <c r="A1811" s="33"/>
      <c r="B1811" s="34"/>
      <c r="F1811" s="34"/>
      <c r="H1811" s="34"/>
      <c r="I1811" s="34"/>
      <c r="J1811" s="35"/>
      <c r="K1811" s="35"/>
      <c r="L1811" s="34"/>
      <c r="M1811" s="34"/>
      <c r="N1811" s="35"/>
      <c r="O1811" s="35"/>
      <c r="P1811" s="35"/>
      <c r="Q1811" s="34"/>
      <c r="R1811" s="34"/>
      <c r="U1811" s="36"/>
      <c r="V1811" s="38"/>
      <c r="W1811" s="36"/>
      <c r="X1811" s="35"/>
      <c r="Y1811" s="34"/>
      <c r="Z1811" s="35"/>
      <c r="AA1811" s="34"/>
      <c r="AB1811" s="34"/>
      <c r="AC1811" s="34"/>
      <c r="AD1811" s="34"/>
      <c r="AE1811" s="39"/>
      <c r="AF1811" s="39"/>
      <c r="AG1811" s="39"/>
      <c r="AH1811" s="35"/>
      <c r="AI1811" s="35"/>
      <c r="AJ1811" s="35"/>
      <c r="AK1811" s="35"/>
      <c r="AL1811" s="35"/>
      <c r="AM1811" s="35"/>
      <c r="AN1811" s="38"/>
      <c r="AO1811" s="38"/>
      <c r="AP1811" s="38"/>
      <c r="AQ1811" s="36"/>
      <c r="AR1811" s="36"/>
      <c r="AS1811" s="36"/>
      <c r="AT1811" s="36"/>
      <c r="AU1811" s="36"/>
      <c r="AV1811" s="36"/>
      <c r="AW1811" s="36"/>
      <c r="AX1811" s="36"/>
      <c r="AY1811" s="36"/>
      <c r="AZ1811" s="40"/>
      <c r="BA1811" s="40"/>
      <c r="BB1811" s="40"/>
      <c r="BC1811" s="40"/>
      <c r="BD1811" s="40"/>
      <c r="BE1811" s="40"/>
      <c r="BF1811" s="36"/>
      <c r="BG1811" s="36"/>
      <c r="BH1811" s="36"/>
      <c r="BJ1811" s="41"/>
      <c r="BK1811" s="41"/>
      <c r="BL1811" s="35"/>
      <c r="BM1811" s="35"/>
      <c r="BN1811" s="35"/>
      <c r="BO1811" s="35"/>
      <c r="BP1811" s="35"/>
      <c r="BQ1811" s="35"/>
      <c r="BR1811" s="35"/>
      <c r="BS1811" s="34"/>
      <c r="BT1811" s="35"/>
      <c r="BU1811" s="35"/>
      <c r="BV1811" s="35"/>
      <c r="BW1811" s="35"/>
      <c r="BX1811" s="37"/>
      <c r="BY1811" s="40"/>
      <c r="CA1811" s="38"/>
      <c r="CB1811" s="38"/>
      <c r="CC1811" s="36"/>
      <c r="CD1811" s="36"/>
      <c r="CE1811" s="35"/>
      <c r="CF1811" s="36"/>
      <c r="CG1811" s="42"/>
      <c r="CH1811" s="35"/>
      <c r="CI1811" s="42"/>
      <c r="CJ1811" s="42"/>
      <c r="CK1811" s="43"/>
      <c r="CM1811" s="39"/>
      <c r="CN1811" s="35"/>
      <c r="CO1811" s="42"/>
    </row>
    <row r="1812" spans="1:93" ht="11.25" customHeight="1">
      <c r="A1812" s="33"/>
      <c r="B1812" s="34"/>
      <c r="F1812" s="34"/>
      <c r="H1812" s="34"/>
      <c r="I1812" s="34"/>
      <c r="J1812" s="35"/>
      <c r="K1812" s="35"/>
      <c r="L1812" s="34"/>
      <c r="M1812" s="34"/>
      <c r="N1812" s="35"/>
      <c r="O1812" s="35"/>
      <c r="P1812" s="35"/>
      <c r="Q1812" s="34"/>
      <c r="R1812" s="34"/>
      <c r="U1812" s="36"/>
      <c r="V1812" s="38"/>
      <c r="W1812" s="36"/>
      <c r="X1812" s="35"/>
      <c r="Y1812" s="34"/>
      <c r="Z1812" s="35"/>
      <c r="AA1812" s="34"/>
      <c r="AB1812" s="34"/>
      <c r="AC1812" s="34"/>
      <c r="AD1812" s="34"/>
      <c r="AE1812" s="39"/>
      <c r="AF1812" s="39"/>
      <c r="AG1812" s="39"/>
      <c r="AH1812" s="35"/>
      <c r="AI1812" s="35"/>
      <c r="AJ1812" s="35"/>
      <c r="AK1812" s="35"/>
      <c r="AL1812" s="35"/>
      <c r="AM1812" s="35"/>
      <c r="AN1812" s="38"/>
      <c r="AO1812" s="38"/>
      <c r="AP1812" s="38"/>
      <c r="AQ1812" s="36"/>
      <c r="AR1812" s="36"/>
      <c r="AS1812" s="36"/>
      <c r="AT1812" s="36"/>
      <c r="AU1812" s="36"/>
      <c r="AV1812" s="36"/>
      <c r="AW1812" s="36"/>
      <c r="AX1812" s="36"/>
      <c r="AY1812" s="36"/>
      <c r="AZ1812" s="40"/>
      <c r="BA1812" s="40"/>
      <c r="BB1812" s="40"/>
      <c r="BC1812" s="40"/>
      <c r="BD1812" s="40"/>
      <c r="BE1812" s="40"/>
      <c r="BF1812" s="36"/>
      <c r="BG1812" s="36"/>
      <c r="BH1812" s="36"/>
      <c r="BJ1812" s="41"/>
      <c r="BK1812" s="41"/>
      <c r="BL1812" s="35"/>
      <c r="BM1812" s="35"/>
      <c r="BN1812" s="35"/>
      <c r="BO1812" s="35"/>
      <c r="BP1812" s="35"/>
      <c r="BQ1812" s="35"/>
      <c r="BR1812" s="35"/>
      <c r="BS1812" s="34"/>
      <c r="BT1812" s="35"/>
      <c r="BU1812" s="35"/>
      <c r="BV1812" s="35"/>
      <c r="BW1812" s="35"/>
      <c r="BX1812" s="37"/>
      <c r="BY1812" s="40"/>
      <c r="CA1812" s="38"/>
      <c r="CB1812" s="38"/>
      <c r="CC1812" s="36"/>
      <c r="CD1812" s="36"/>
      <c r="CE1812" s="35"/>
      <c r="CF1812" s="36"/>
      <c r="CG1812" s="42"/>
      <c r="CH1812" s="35"/>
      <c r="CI1812" s="42"/>
      <c r="CJ1812" s="42"/>
      <c r="CK1812" s="43"/>
      <c r="CM1812" s="39"/>
      <c r="CN1812" s="35"/>
      <c r="CO1812" s="42"/>
    </row>
    <row r="1813" spans="1:93" ht="11.25" customHeight="1">
      <c r="A1813" s="33"/>
      <c r="B1813" s="34"/>
      <c r="F1813" s="34"/>
      <c r="H1813" s="34"/>
      <c r="I1813" s="34"/>
      <c r="J1813" s="35"/>
      <c r="K1813" s="35"/>
      <c r="L1813" s="34"/>
      <c r="M1813" s="34"/>
      <c r="N1813" s="35"/>
      <c r="O1813" s="35"/>
      <c r="P1813" s="35"/>
      <c r="Q1813" s="34"/>
      <c r="R1813" s="34"/>
      <c r="U1813" s="36"/>
      <c r="V1813" s="38"/>
      <c r="W1813" s="36"/>
      <c r="X1813" s="35"/>
      <c r="Y1813" s="34"/>
      <c r="Z1813" s="35"/>
      <c r="AA1813" s="34"/>
      <c r="AB1813" s="34"/>
      <c r="AC1813" s="34"/>
      <c r="AD1813" s="34"/>
      <c r="AE1813" s="39"/>
      <c r="AF1813" s="39"/>
      <c r="AG1813" s="39"/>
      <c r="AH1813" s="35"/>
      <c r="AI1813" s="35"/>
      <c r="AJ1813" s="35"/>
      <c r="AK1813" s="35"/>
      <c r="AL1813" s="35"/>
      <c r="AM1813" s="35"/>
      <c r="AN1813" s="38"/>
      <c r="AO1813" s="38"/>
      <c r="AP1813" s="38"/>
      <c r="AQ1813" s="36"/>
      <c r="AR1813" s="36"/>
      <c r="AS1813" s="36"/>
      <c r="AT1813" s="36"/>
      <c r="AU1813" s="36"/>
      <c r="AV1813" s="36"/>
      <c r="AW1813" s="36"/>
      <c r="AX1813" s="36"/>
      <c r="AY1813" s="36"/>
      <c r="AZ1813" s="40"/>
      <c r="BA1813" s="40"/>
      <c r="BB1813" s="40"/>
      <c r="BC1813" s="40"/>
      <c r="BD1813" s="40"/>
      <c r="BE1813" s="40"/>
      <c r="BF1813" s="36"/>
      <c r="BG1813" s="36"/>
      <c r="BH1813" s="36"/>
      <c r="BJ1813" s="41"/>
      <c r="BK1813" s="41"/>
      <c r="BL1813" s="35"/>
      <c r="BM1813" s="35"/>
      <c r="BN1813" s="35"/>
      <c r="BO1813" s="35"/>
      <c r="BP1813" s="35"/>
      <c r="BQ1813" s="35"/>
      <c r="BR1813" s="35"/>
      <c r="BS1813" s="34"/>
      <c r="BT1813" s="35"/>
      <c r="BU1813" s="35"/>
      <c r="BV1813" s="35"/>
      <c r="BW1813" s="35"/>
      <c r="BX1813" s="37"/>
      <c r="BY1813" s="40"/>
      <c r="CA1813" s="38"/>
      <c r="CB1813" s="38"/>
      <c r="CC1813" s="36"/>
      <c r="CD1813" s="36"/>
      <c r="CE1813" s="35"/>
      <c r="CF1813" s="36"/>
      <c r="CG1813" s="42"/>
      <c r="CH1813" s="35"/>
      <c r="CI1813" s="42"/>
      <c r="CJ1813" s="42"/>
      <c r="CK1813" s="43"/>
      <c r="CM1813" s="39"/>
      <c r="CN1813" s="35"/>
      <c r="CO1813" s="42"/>
    </row>
    <row r="1814" spans="1:93" ht="11.25" customHeight="1">
      <c r="A1814" s="33"/>
      <c r="B1814" s="34"/>
      <c r="F1814" s="34"/>
      <c r="H1814" s="34"/>
      <c r="I1814" s="34"/>
      <c r="J1814" s="35"/>
      <c r="K1814" s="35"/>
      <c r="L1814" s="34"/>
      <c r="M1814" s="34"/>
      <c r="N1814" s="35"/>
      <c r="O1814" s="35"/>
      <c r="P1814" s="35"/>
      <c r="Q1814" s="34"/>
      <c r="R1814" s="34"/>
      <c r="U1814" s="36"/>
      <c r="V1814" s="38"/>
      <c r="W1814" s="36"/>
      <c r="X1814" s="35"/>
      <c r="Y1814" s="34"/>
      <c r="Z1814" s="35"/>
      <c r="AA1814" s="34"/>
      <c r="AB1814" s="34"/>
      <c r="AC1814" s="34"/>
      <c r="AD1814" s="34"/>
      <c r="AE1814" s="39"/>
      <c r="AF1814" s="39"/>
      <c r="AG1814" s="39"/>
      <c r="AH1814" s="35"/>
      <c r="AI1814" s="35"/>
      <c r="AJ1814" s="35"/>
      <c r="AK1814" s="35"/>
      <c r="AL1814" s="35"/>
      <c r="AM1814" s="35"/>
      <c r="AN1814" s="38"/>
      <c r="AO1814" s="38"/>
      <c r="AP1814" s="38"/>
      <c r="AQ1814" s="36"/>
      <c r="AR1814" s="36"/>
      <c r="AS1814" s="36"/>
      <c r="AT1814" s="36"/>
      <c r="AU1814" s="36"/>
      <c r="AV1814" s="36"/>
      <c r="AW1814" s="36"/>
      <c r="AX1814" s="36"/>
      <c r="AY1814" s="36"/>
      <c r="AZ1814" s="40"/>
      <c r="BA1814" s="40"/>
      <c r="BB1814" s="40"/>
      <c r="BC1814" s="40"/>
      <c r="BD1814" s="40"/>
      <c r="BE1814" s="40"/>
      <c r="BF1814" s="36"/>
      <c r="BG1814" s="36"/>
      <c r="BH1814" s="36"/>
      <c r="BJ1814" s="41"/>
      <c r="BK1814" s="41"/>
      <c r="BL1814" s="35"/>
      <c r="BM1814" s="35"/>
      <c r="BN1814" s="35"/>
      <c r="BO1814" s="35"/>
      <c r="BP1814" s="35"/>
      <c r="BQ1814" s="35"/>
      <c r="BR1814" s="35"/>
      <c r="BS1814" s="34"/>
      <c r="BT1814" s="35"/>
      <c r="BU1814" s="35"/>
      <c r="BV1814" s="35"/>
      <c r="BW1814" s="35"/>
      <c r="BX1814" s="37"/>
      <c r="BY1814" s="40"/>
      <c r="CA1814" s="38"/>
      <c r="CB1814" s="38"/>
      <c r="CC1814" s="36"/>
      <c r="CD1814" s="36"/>
      <c r="CE1814" s="35"/>
      <c r="CF1814" s="36"/>
      <c r="CG1814" s="42"/>
      <c r="CH1814" s="35"/>
      <c r="CI1814" s="42"/>
      <c r="CJ1814" s="42"/>
      <c r="CK1814" s="43"/>
      <c r="CM1814" s="39"/>
      <c r="CN1814" s="35"/>
      <c r="CO1814" s="42"/>
    </row>
    <row r="1815" spans="1:93" ht="11.25" customHeight="1">
      <c r="A1815" s="33"/>
      <c r="B1815" s="34"/>
      <c r="F1815" s="34"/>
      <c r="H1815" s="34"/>
      <c r="I1815" s="34"/>
      <c r="J1815" s="35"/>
      <c r="K1815" s="35"/>
      <c r="L1815" s="34"/>
      <c r="M1815" s="34"/>
      <c r="N1815" s="35"/>
      <c r="O1815" s="35"/>
      <c r="P1815" s="35"/>
      <c r="Q1815" s="34"/>
      <c r="R1815" s="34"/>
      <c r="U1815" s="36"/>
      <c r="V1815" s="38"/>
      <c r="W1815" s="36"/>
      <c r="X1815" s="35"/>
      <c r="Y1815" s="34"/>
      <c r="Z1815" s="35"/>
      <c r="AA1815" s="34"/>
      <c r="AB1815" s="34"/>
      <c r="AC1815" s="34"/>
      <c r="AD1815" s="34"/>
      <c r="AE1815" s="39"/>
      <c r="AF1815" s="39"/>
      <c r="AG1815" s="39"/>
      <c r="AH1815" s="35"/>
      <c r="AI1815" s="35"/>
      <c r="AJ1815" s="35"/>
      <c r="AK1815" s="35"/>
      <c r="AL1815" s="35"/>
      <c r="AM1815" s="35"/>
      <c r="AN1815" s="38"/>
      <c r="AO1815" s="38"/>
      <c r="AP1815" s="38"/>
      <c r="AQ1815" s="36"/>
      <c r="AR1815" s="36"/>
      <c r="AS1815" s="36"/>
      <c r="AT1815" s="36"/>
      <c r="AU1815" s="36"/>
      <c r="AV1815" s="36"/>
      <c r="AW1815" s="36"/>
      <c r="AX1815" s="36"/>
      <c r="AY1815" s="36"/>
      <c r="AZ1815" s="40"/>
      <c r="BA1815" s="40"/>
      <c r="BB1815" s="40"/>
      <c r="BC1815" s="40"/>
      <c r="BD1815" s="40"/>
      <c r="BE1815" s="40"/>
      <c r="BF1815" s="36"/>
      <c r="BG1815" s="36"/>
      <c r="BH1815" s="36"/>
      <c r="BJ1815" s="41"/>
      <c r="BK1815" s="41"/>
      <c r="BL1815" s="35"/>
      <c r="BM1815" s="35"/>
      <c r="BN1815" s="35"/>
      <c r="BO1815" s="35"/>
      <c r="BP1815" s="35"/>
      <c r="BQ1815" s="35"/>
      <c r="BR1815" s="35"/>
      <c r="BS1815" s="34"/>
      <c r="BT1815" s="35"/>
      <c r="BU1815" s="35"/>
      <c r="BV1815" s="35"/>
      <c r="BW1815" s="35"/>
      <c r="BX1815" s="37"/>
      <c r="BY1815" s="40"/>
      <c r="CA1815" s="38"/>
      <c r="CB1815" s="38"/>
      <c r="CC1815" s="36"/>
      <c r="CD1815" s="36"/>
      <c r="CE1815" s="35"/>
      <c r="CF1815" s="36"/>
      <c r="CG1815" s="42"/>
      <c r="CH1815" s="35"/>
      <c r="CI1815" s="42"/>
      <c r="CJ1815" s="42"/>
      <c r="CK1815" s="43"/>
      <c r="CM1815" s="39"/>
      <c r="CN1815" s="35"/>
      <c r="CO1815" s="42"/>
    </row>
    <row r="1816" spans="1:93" ht="11.25" customHeight="1">
      <c r="A1816" s="33"/>
      <c r="B1816" s="34"/>
      <c r="F1816" s="34"/>
      <c r="H1816" s="34"/>
      <c r="I1816" s="34"/>
      <c r="J1816" s="35"/>
      <c r="K1816" s="35"/>
      <c r="L1816" s="34"/>
      <c r="M1816" s="34"/>
      <c r="N1816" s="35"/>
      <c r="O1816" s="35"/>
      <c r="P1816" s="35"/>
      <c r="Q1816" s="34"/>
      <c r="R1816" s="34"/>
      <c r="U1816" s="36"/>
      <c r="V1816" s="38"/>
      <c r="W1816" s="36"/>
      <c r="X1816" s="35"/>
      <c r="Y1816" s="34"/>
      <c r="Z1816" s="35"/>
      <c r="AA1816" s="34"/>
      <c r="AB1816" s="34"/>
      <c r="AC1816" s="34"/>
      <c r="AD1816" s="34"/>
      <c r="AE1816" s="39"/>
      <c r="AF1816" s="39"/>
      <c r="AG1816" s="39"/>
      <c r="AH1816" s="35"/>
      <c r="AI1816" s="35"/>
      <c r="AJ1816" s="35"/>
      <c r="AK1816" s="35"/>
      <c r="AL1816" s="35"/>
      <c r="AM1816" s="35"/>
      <c r="AN1816" s="38"/>
      <c r="AO1816" s="38"/>
      <c r="AP1816" s="38"/>
      <c r="AQ1816" s="36"/>
      <c r="AR1816" s="36"/>
      <c r="AS1816" s="36"/>
      <c r="AT1816" s="36"/>
      <c r="AU1816" s="36"/>
      <c r="AV1816" s="36"/>
      <c r="AW1816" s="36"/>
      <c r="AX1816" s="36"/>
      <c r="AY1816" s="36"/>
      <c r="AZ1816" s="40"/>
      <c r="BA1816" s="40"/>
      <c r="BB1816" s="40"/>
      <c r="BC1816" s="40"/>
      <c r="BD1816" s="40"/>
      <c r="BE1816" s="40"/>
      <c r="BF1816" s="36"/>
      <c r="BG1816" s="36"/>
      <c r="BH1816" s="36"/>
      <c r="BJ1816" s="41"/>
      <c r="BK1816" s="41"/>
      <c r="BL1816" s="35"/>
      <c r="BM1816" s="35"/>
      <c r="BN1816" s="35"/>
      <c r="BO1816" s="35"/>
      <c r="BP1816" s="35"/>
      <c r="BQ1816" s="35"/>
      <c r="BR1816" s="35"/>
      <c r="BS1816" s="34"/>
      <c r="BT1816" s="35"/>
      <c r="BU1816" s="35"/>
      <c r="BV1816" s="35"/>
      <c r="BW1816" s="35"/>
      <c r="BX1816" s="37"/>
      <c r="BY1816" s="40"/>
      <c r="CA1816" s="38"/>
      <c r="CB1816" s="38"/>
      <c r="CC1816" s="36"/>
      <c r="CD1816" s="36"/>
      <c r="CE1816" s="35"/>
      <c r="CF1816" s="36"/>
      <c r="CG1816" s="42"/>
      <c r="CH1816" s="35"/>
      <c r="CI1816" s="42"/>
      <c r="CJ1816" s="42"/>
      <c r="CK1816" s="43"/>
      <c r="CM1816" s="39"/>
      <c r="CN1816" s="35"/>
      <c r="CO1816" s="42"/>
    </row>
    <row r="1817" spans="1:93" ht="11.25" customHeight="1">
      <c r="A1817" s="33"/>
      <c r="B1817" s="34"/>
      <c r="F1817" s="34"/>
      <c r="H1817" s="34"/>
      <c r="I1817" s="34"/>
      <c r="J1817" s="35"/>
      <c r="K1817" s="35"/>
      <c r="L1817" s="34"/>
      <c r="M1817" s="34"/>
      <c r="N1817" s="35"/>
      <c r="O1817" s="35"/>
      <c r="P1817" s="35"/>
      <c r="Q1817" s="34"/>
      <c r="R1817" s="34"/>
      <c r="U1817" s="36"/>
      <c r="V1817" s="38"/>
      <c r="W1817" s="36"/>
      <c r="X1817" s="35"/>
      <c r="Y1817" s="34"/>
      <c r="Z1817" s="35"/>
      <c r="AA1817" s="34"/>
      <c r="AB1817" s="34"/>
      <c r="AC1817" s="34"/>
      <c r="AD1817" s="34"/>
      <c r="AE1817" s="39"/>
      <c r="AF1817" s="39"/>
      <c r="AG1817" s="39"/>
      <c r="AH1817" s="35"/>
      <c r="AI1817" s="35"/>
      <c r="AJ1817" s="35"/>
      <c r="AK1817" s="35"/>
      <c r="AL1817" s="35"/>
      <c r="AM1817" s="35"/>
      <c r="AN1817" s="38"/>
      <c r="AO1817" s="38"/>
      <c r="AP1817" s="38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40"/>
      <c r="BA1817" s="40"/>
      <c r="BB1817" s="40"/>
      <c r="BC1817" s="40"/>
      <c r="BD1817" s="40"/>
      <c r="BE1817" s="40"/>
      <c r="BF1817" s="36"/>
      <c r="BG1817" s="36"/>
      <c r="BH1817" s="36"/>
      <c r="BJ1817" s="41"/>
      <c r="BK1817" s="41"/>
      <c r="BL1817" s="35"/>
      <c r="BM1817" s="35"/>
      <c r="BN1817" s="35"/>
      <c r="BO1817" s="35"/>
      <c r="BP1817" s="35"/>
      <c r="BQ1817" s="35"/>
      <c r="BR1817" s="35"/>
      <c r="BS1817" s="34"/>
      <c r="BT1817" s="35"/>
      <c r="BU1817" s="35"/>
      <c r="BV1817" s="35"/>
      <c r="BW1817" s="35"/>
      <c r="BX1817" s="37"/>
      <c r="BY1817" s="40"/>
      <c r="CA1817" s="38"/>
      <c r="CB1817" s="38"/>
      <c r="CC1817" s="36"/>
      <c r="CD1817" s="36"/>
      <c r="CE1817" s="35"/>
      <c r="CF1817" s="36"/>
      <c r="CG1817" s="42"/>
      <c r="CH1817" s="35"/>
      <c r="CI1817" s="42"/>
      <c r="CJ1817" s="42"/>
      <c r="CK1817" s="43"/>
      <c r="CM1817" s="39"/>
      <c r="CN1817" s="35"/>
      <c r="CO1817" s="42"/>
    </row>
    <row r="1818" spans="1:93" ht="11.25" customHeight="1">
      <c r="A1818" s="33"/>
      <c r="B1818" s="34"/>
      <c r="F1818" s="34"/>
      <c r="H1818" s="34"/>
      <c r="I1818" s="34"/>
      <c r="J1818" s="35"/>
      <c r="K1818" s="35"/>
      <c r="L1818" s="34"/>
      <c r="M1818" s="34"/>
      <c r="N1818" s="35"/>
      <c r="O1818" s="35"/>
      <c r="P1818" s="35"/>
      <c r="Q1818" s="34"/>
      <c r="R1818" s="34"/>
      <c r="U1818" s="36"/>
      <c r="V1818" s="38"/>
      <c r="W1818" s="36"/>
      <c r="X1818" s="35"/>
      <c r="Y1818" s="34"/>
      <c r="Z1818" s="35"/>
      <c r="AA1818" s="34"/>
      <c r="AB1818" s="34"/>
      <c r="AC1818" s="34"/>
      <c r="AD1818" s="34"/>
      <c r="AE1818" s="39"/>
      <c r="AF1818" s="39"/>
      <c r="AG1818" s="39"/>
      <c r="AH1818" s="35"/>
      <c r="AI1818" s="35"/>
      <c r="AJ1818" s="35"/>
      <c r="AK1818" s="35"/>
      <c r="AL1818" s="35"/>
      <c r="AM1818" s="35"/>
      <c r="AN1818" s="38"/>
      <c r="AO1818" s="38"/>
      <c r="AP1818" s="38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40"/>
      <c r="BA1818" s="40"/>
      <c r="BB1818" s="40"/>
      <c r="BC1818" s="40"/>
      <c r="BD1818" s="40"/>
      <c r="BE1818" s="40"/>
      <c r="BF1818" s="36"/>
      <c r="BG1818" s="36"/>
      <c r="BH1818" s="36"/>
      <c r="BJ1818" s="41"/>
      <c r="BK1818" s="41"/>
      <c r="BL1818" s="35"/>
      <c r="BM1818" s="35"/>
      <c r="BN1818" s="35"/>
      <c r="BO1818" s="35"/>
      <c r="BP1818" s="35"/>
      <c r="BQ1818" s="35"/>
      <c r="BR1818" s="35"/>
      <c r="BS1818" s="34"/>
      <c r="BT1818" s="35"/>
      <c r="BU1818" s="35"/>
      <c r="BV1818" s="35"/>
      <c r="BW1818" s="35"/>
      <c r="BX1818" s="37"/>
      <c r="BY1818" s="40"/>
      <c r="CA1818" s="38"/>
      <c r="CB1818" s="38"/>
      <c r="CC1818" s="36"/>
      <c r="CD1818" s="36"/>
      <c r="CE1818" s="35"/>
      <c r="CF1818" s="36"/>
      <c r="CG1818" s="42"/>
      <c r="CH1818" s="35"/>
      <c r="CI1818" s="42"/>
      <c r="CJ1818" s="42"/>
      <c r="CK1818" s="43"/>
      <c r="CM1818" s="39"/>
      <c r="CN1818" s="35"/>
      <c r="CO1818" s="42"/>
    </row>
    <row r="1819" spans="1:93" ht="11.25" customHeight="1">
      <c r="A1819" s="33"/>
      <c r="B1819" s="34"/>
      <c r="F1819" s="34"/>
      <c r="H1819" s="34"/>
      <c r="I1819" s="34"/>
      <c r="J1819" s="35"/>
      <c r="K1819" s="35"/>
      <c r="L1819" s="34"/>
      <c r="M1819" s="34"/>
      <c r="N1819" s="35"/>
      <c r="O1819" s="35"/>
      <c r="P1819" s="35"/>
      <c r="Q1819" s="34"/>
      <c r="R1819" s="34"/>
      <c r="U1819" s="36"/>
      <c r="V1819" s="38"/>
      <c r="W1819" s="36"/>
      <c r="X1819" s="35"/>
      <c r="Y1819" s="34"/>
      <c r="Z1819" s="35"/>
      <c r="AA1819" s="34"/>
      <c r="AB1819" s="34"/>
      <c r="AC1819" s="34"/>
      <c r="AD1819" s="34"/>
      <c r="AE1819" s="39"/>
      <c r="AF1819" s="39"/>
      <c r="AG1819" s="39"/>
      <c r="AH1819" s="35"/>
      <c r="AI1819" s="35"/>
      <c r="AJ1819" s="35"/>
      <c r="AK1819" s="35"/>
      <c r="AL1819" s="35"/>
      <c r="AM1819" s="35"/>
      <c r="AN1819" s="38"/>
      <c r="AO1819" s="38"/>
      <c r="AP1819" s="38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40"/>
      <c r="BA1819" s="40"/>
      <c r="BB1819" s="40"/>
      <c r="BC1819" s="40"/>
      <c r="BD1819" s="40"/>
      <c r="BE1819" s="40"/>
      <c r="BF1819" s="36"/>
      <c r="BG1819" s="36"/>
      <c r="BH1819" s="36"/>
      <c r="BJ1819" s="41"/>
      <c r="BK1819" s="41"/>
      <c r="BL1819" s="35"/>
      <c r="BM1819" s="35"/>
      <c r="BN1819" s="35"/>
      <c r="BO1819" s="35"/>
      <c r="BP1819" s="35"/>
      <c r="BQ1819" s="35"/>
      <c r="BR1819" s="35"/>
      <c r="BS1819" s="34"/>
      <c r="BT1819" s="35"/>
      <c r="BU1819" s="35"/>
      <c r="BV1819" s="35"/>
      <c r="BW1819" s="35"/>
      <c r="BX1819" s="37"/>
      <c r="BY1819" s="40"/>
      <c r="CA1819" s="38"/>
      <c r="CB1819" s="38"/>
      <c r="CC1819" s="36"/>
      <c r="CD1819" s="36"/>
      <c r="CE1819" s="35"/>
      <c r="CF1819" s="36"/>
      <c r="CG1819" s="42"/>
      <c r="CH1819" s="35"/>
      <c r="CI1819" s="42"/>
      <c r="CJ1819" s="42"/>
      <c r="CK1819" s="43"/>
      <c r="CM1819" s="39"/>
      <c r="CN1819" s="35"/>
      <c r="CO1819" s="42"/>
    </row>
    <row r="1820" spans="1:93" ht="11.25" customHeight="1">
      <c r="A1820" s="33"/>
      <c r="B1820" s="34"/>
      <c r="F1820" s="34"/>
      <c r="H1820" s="34"/>
      <c r="I1820" s="34"/>
      <c r="J1820" s="35"/>
      <c r="K1820" s="35"/>
      <c r="L1820" s="34"/>
      <c r="M1820" s="34"/>
      <c r="N1820" s="35"/>
      <c r="O1820" s="35"/>
      <c r="P1820" s="35"/>
      <c r="Q1820" s="34"/>
      <c r="R1820" s="34"/>
      <c r="U1820" s="36"/>
      <c r="V1820" s="38"/>
      <c r="W1820" s="36"/>
      <c r="X1820" s="35"/>
      <c r="Y1820" s="34"/>
      <c r="Z1820" s="35"/>
      <c r="AA1820" s="34"/>
      <c r="AB1820" s="34"/>
      <c r="AC1820" s="34"/>
      <c r="AD1820" s="34"/>
      <c r="AE1820" s="39"/>
      <c r="AF1820" s="39"/>
      <c r="AG1820" s="39"/>
      <c r="AH1820" s="35"/>
      <c r="AI1820" s="35"/>
      <c r="AJ1820" s="35"/>
      <c r="AK1820" s="35"/>
      <c r="AL1820" s="35"/>
      <c r="AM1820" s="35"/>
      <c r="AN1820" s="38"/>
      <c r="AO1820" s="38"/>
      <c r="AP1820" s="38"/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40"/>
      <c r="BA1820" s="40"/>
      <c r="BB1820" s="40"/>
      <c r="BC1820" s="40"/>
      <c r="BD1820" s="40"/>
      <c r="BE1820" s="40"/>
      <c r="BF1820" s="36"/>
      <c r="BG1820" s="36"/>
      <c r="BH1820" s="36"/>
      <c r="BJ1820" s="41"/>
      <c r="BK1820" s="41"/>
      <c r="BL1820" s="35"/>
      <c r="BM1820" s="35"/>
      <c r="BN1820" s="35"/>
      <c r="BO1820" s="35"/>
      <c r="BP1820" s="35"/>
      <c r="BQ1820" s="35"/>
      <c r="BR1820" s="35"/>
      <c r="BS1820" s="34"/>
      <c r="BT1820" s="35"/>
      <c r="BU1820" s="35"/>
      <c r="BV1820" s="35"/>
      <c r="BW1820" s="35"/>
      <c r="BX1820" s="37"/>
      <c r="BY1820" s="40"/>
      <c r="CA1820" s="38"/>
      <c r="CB1820" s="38"/>
      <c r="CC1820" s="36"/>
      <c r="CD1820" s="36"/>
      <c r="CE1820" s="35"/>
      <c r="CF1820" s="36"/>
      <c r="CG1820" s="42"/>
      <c r="CH1820" s="35"/>
      <c r="CI1820" s="42"/>
      <c r="CJ1820" s="42"/>
      <c r="CK1820" s="43"/>
      <c r="CM1820" s="39"/>
      <c r="CN1820" s="35"/>
      <c r="CO1820" s="42"/>
    </row>
    <row r="1821" spans="1:93" ht="11.25" customHeight="1">
      <c r="A1821" s="33"/>
      <c r="B1821" s="34"/>
      <c r="F1821" s="34"/>
      <c r="H1821" s="34"/>
      <c r="I1821" s="34"/>
      <c r="J1821" s="35"/>
      <c r="K1821" s="35"/>
      <c r="L1821" s="34"/>
      <c r="M1821" s="34"/>
      <c r="N1821" s="35"/>
      <c r="O1821" s="35"/>
      <c r="P1821" s="35"/>
      <c r="Q1821" s="34"/>
      <c r="R1821" s="34"/>
      <c r="U1821" s="36"/>
      <c r="V1821" s="38"/>
      <c r="W1821" s="36"/>
      <c r="X1821" s="35"/>
      <c r="Y1821" s="34"/>
      <c r="Z1821" s="35"/>
      <c r="AA1821" s="34"/>
      <c r="AB1821" s="34"/>
      <c r="AC1821" s="34"/>
      <c r="AD1821" s="34"/>
      <c r="AE1821" s="39"/>
      <c r="AF1821" s="39"/>
      <c r="AG1821" s="39"/>
      <c r="AH1821" s="35"/>
      <c r="AI1821" s="35"/>
      <c r="AJ1821" s="35"/>
      <c r="AK1821" s="35"/>
      <c r="AL1821" s="35"/>
      <c r="AM1821" s="35"/>
      <c r="AN1821" s="38"/>
      <c r="AO1821" s="38"/>
      <c r="AP1821" s="38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40"/>
      <c r="BA1821" s="40"/>
      <c r="BB1821" s="40"/>
      <c r="BC1821" s="40"/>
      <c r="BD1821" s="40"/>
      <c r="BE1821" s="40"/>
      <c r="BF1821" s="36"/>
      <c r="BG1821" s="36"/>
      <c r="BH1821" s="36"/>
      <c r="BJ1821" s="41"/>
      <c r="BK1821" s="41"/>
      <c r="BL1821" s="35"/>
      <c r="BM1821" s="35"/>
      <c r="BN1821" s="35"/>
      <c r="BO1821" s="35"/>
      <c r="BP1821" s="35"/>
      <c r="BQ1821" s="35"/>
      <c r="BR1821" s="35"/>
      <c r="BS1821" s="34"/>
      <c r="BT1821" s="35"/>
      <c r="BU1821" s="35"/>
      <c r="BV1821" s="35"/>
      <c r="BW1821" s="35"/>
      <c r="BX1821" s="37"/>
      <c r="BY1821" s="40"/>
      <c r="CA1821" s="38"/>
      <c r="CB1821" s="38"/>
      <c r="CC1821" s="36"/>
      <c r="CD1821" s="36"/>
      <c r="CE1821" s="35"/>
      <c r="CF1821" s="36"/>
      <c r="CG1821" s="42"/>
      <c r="CH1821" s="35"/>
      <c r="CI1821" s="42"/>
      <c r="CJ1821" s="42"/>
      <c r="CK1821" s="43"/>
      <c r="CM1821" s="39"/>
      <c r="CN1821" s="35"/>
      <c r="CO1821" s="42"/>
    </row>
    <row r="1822" spans="1:93" ht="11.25" customHeight="1">
      <c r="A1822" s="33"/>
      <c r="B1822" s="34"/>
      <c r="F1822" s="34"/>
      <c r="H1822" s="34"/>
      <c r="I1822" s="34"/>
      <c r="J1822" s="35"/>
      <c r="K1822" s="35"/>
      <c r="L1822" s="34"/>
      <c r="M1822" s="34"/>
      <c r="N1822" s="35"/>
      <c r="O1822" s="35"/>
      <c r="P1822" s="35"/>
      <c r="Q1822" s="34"/>
      <c r="R1822" s="34"/>
      <c r="U1822" s="36"/>
      <c r="V1822" s="38"/>
      <c r="W1822" s="36"/>
      <c r="X1822" s="35"/>
      <c r="Y1822" s="34"/>
      <c r="Z1822" s="35"/>
      <c r="AA1822" s="34"/>
      <c r="AB1822" s="34"/>
      <c r="AC1822" s="34"/>
      <c r="AD1822" s="34"/>
      <c r="AE1822" s="39"/>
      <c r="AF1822" s="39"/>
      <c r="AG1822" s="39"/>
      <c r="AH1822" s="35"/>
      <c r="AI1822" s="35"/>
      <c r="AJ1822" s="35"/>
      <c r="AK1822" s="35"/>
      <c r="AL1822" s="35"/>
      <c r="AM1822" s="35"/>
      <c r="AN1822" s="38"/>
      <c r="AO1822" s="38"/>
      <c r="AP1822" s="38"/>
      <c r="AQ1822" s="36"/>
      <c r="AR1822" s="36"/>
      <c r="AS1822" s="36"/>
      <c r="AT1822" s="36"/>
      <c r="AU1822" s="36"/>
      <c r="AV1822" s="36"/>
      <c r="AW1822" s="36"/>
      <c r="AX1822" s="36"/>
      <c r="AY1822" s="36"/>
      <c r="AZ1822" s="40"/>
      <c r="BA1822" s="40"/>
      <c r="BB1822" s="40"/>
      <c r="BC1822" s="40"/>
      <c r="BD1822" s="40"/>
      <c r="BE1822" s="40"/>
      <c r="BF1822" s="36"/>
      <c r="BG1822" s="36"/>
      <c r="BH1822" s="36"/>
      <c r="BJ1822" s="41"/>
      <c r="BK1822" s="41"/>
      <c r="BL1822" s="35"/>
      <c r="BM1822" s="35"/>
      <c r="BN1822" s="35"/>
      <c r="BO1822" s="35"/>
      <c r="BP1822" s="35"/>
      <c r="BQ1822" s="35"/>
      <c r="BR1822" s="35"/>
      <c r="BS1822" s="34"/>
      <c r="BT1822" s="35"/>
      <c r="BU1822" s="35"/>
      <c r="BV1822" s="35"/>
      <c r="BW1822" s="35"/>
      <c r="BX1822" s="37"/>
      <c r="BY1822" s="40"/>
      <c r="CA1822" s="38"/>
      <c r="CB1822" s="38"/>
      <c r="CC1822" s="36"/>
      <c r="CD1822" s="36"/>
      <c r="CE1822" s="35"/>
      <c r="CF1822" s="36"/>
      <c r="CG1822" s="42"/>
      <c r="CH1822" s="35"/>
      <c r="CI1822" s="42"/>
      <c r="CJ1822" s="42"/>
      <c r="CK1822" s="43"/>
      <c r="CM1822" s="39"/>
      <c r="CN1822" s="35"/>
      <c r="CO1822" s="42"/>
    </row>
    <row r="1823" spans="1:93" ht="11.25" customHeight="1">
      <c r="A1823" s="33"/>
      <c r="B1823" s="34"/>
      <c r="F1823" s="34"/>
      <c r="H1823" s="34"/>
      <c r="I1823" s="34"/>
      <c r="J1823" s="35"/>
      <c r="K1823" s="35"/>
      <c r="L1823" s="34"/>
      <c r="M1823" s="34"/>
      <c r="N1823" s="35"/>
      <c r="O1823" s="35"/>
      <c r="P1823" s="35"/>
      <c r="Q1823" s="34"/>
      <c r="R1823" s="34"/>
      <c r="U1823" s="36"/>
      <c r="V1823" s="38"/>
      <c r="W1823" s="36"/>
      <c r="X1823" s="35"/>
      <c r="Y1823" s="34"/>
      <c r="Z1823" s="35"/>
      <c r="AA1823" s="34"/>
      <c r="AB1823" s="34"/>
      <c r="AC1823" s="34"/>
      <c r="AD1823" s="34"/>
      <c r="AE1823" s="39"/>
      <c r="AF1823" s="39"/>
      <c r="AG1823" s="39"/>
      <c r="AH1823" s="35"/>
      <c r="AI1823" s="35"/>
      <c r="AJ1823" s="35"/>
      <c r="AK1823" s="35"/>
      <c r="AL1823" s="35"/>
      <c r="AM1823" s="35"/>
      <c r="AN1823" s="38"/>
      <c r="AO1823" s="38"/>
      <c r="AP1823" s="38"/>
      <c r="AQ1823" s="36"/>
      <c r="AR1823" s="36"/>
      <c r="AS1823" s="36"/>
      <c r="AT1823" s="36"/>
      <c r="AU1823" s="36"/>
      <c r="AV1823" s="36"/>
      <c r="AW1823" s="36"/>
      <c r="AX1823" s="36"/>
      <c r="AY1823" s="36"/>
      <c r="AZ1823" s="40"/>
      <c r="BA1823" s="40"/>
      <c r="BB1823" s="40"/>
      <c r="BC1823" s="40"/>
      <c r="BD1823" s="40"/>
      <c r="BE1823" s="40"/>
      <c r="BF1823" s="36"/>
      <c r="BG1823" s="36"/>
      <c r="BH1823" s="36"/>
      <c r="BJ1823" s="41"/>
      <c r="BK1823" s="41"/>
      <c r="BL1823" s="35"/>
      <c r="BM1823" s="35"/>
      <c r="BN1823" s="35"/>
      <c r="BO1823" s="35"/>
      <c r="BP1823" s="35"/>
      <c r="BQ1823" s="35"/>
      <c r="BR1823" s="35"/>
      <c r="BS1823" s="34"/>
      <c r="BT1823" s="35"/>
      <c r="BU1823" s="35"/>
      <c r="BV1823" s="35"/>
      <c r="BW1823" s="35"/>
      <c r="BX1823" s="37"/>
      <c r="BY1823" s="40"/>
      <c r="CA1823" s="38"/>
      <c r="CB1823" s="38"/>
      <c r="CC1823" s="36"/>
      <c r="CD1823" s="36"/>
      <c r="CE1823" s="35"/>
      <c r="CF1823" s="36"/>
      <c r="CG1823" s="42"/>
      <c r="CH1823" s="35"/>
      <c r="CI1823" s="42"/>
      <c r="CJ1823" s="42"/>
      <c r="CK1823" s="43"/>
      <c r="CM1823" s="39"/>
      <c r="CN1823" s="35"/>
      <c r="CO1823" s="42"/>
    </row>
    <row r="1824" spans="1:93" ht="11.25" customHeight="1">
      <c r="A1824" s="33"/>
      <c r="B1824" s="34"/>
      <c r="F1824" s="34"/>
      <c r="H1824" s="34"/>
      <c r="I1824" s="34"/>
      <c r="J1824" s="35"/>
      <c r="K1824" s="35"/>
      <c r="L1824" s="34"/>
      <c r="M1824" s="34"/>
      <c r="N1824" s="35"/>
      <c r="O1824" s="35"/>
      <c r="P1824" s="35"/>
      <c r="Q1824" s="34"/>
      <c r="R1824" s="34"/>
      <c r="U1824" s="36"/>
      <c r="V1824" s="38"/>
      <c r="W1824" s="36"/>
      <c r="X1824" s="35"/>
      <c r="Y1824" s="34"/>
      <c r="Z1824" s="35"/>
      <c r="AA1824" s="34"/>
      <c r="AB1824" s="34"/>
      <c r="AC1824" s="34"/>
      <c r="AD1824" s="34"/>
      <c r="AE1824" s="39"/>
      <c r="AF1824" s="39"/>
      <c r="AG1824" s="39"/>
      <c r="AH1824" s="35"/>
      <c r="AI1824" s="35"/>
      <c r="AJ1824" s="35"/>
      <c r="AK1824" s="35"/>
      <c r="AL1824" s="35"/>
      <c r="AM1824" s="35"/>
      <c r="AN1824" s="38"/>
      <c r="AO1824" s="38"/>
      <c r="AP1824" s="38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40"/>
      <c r="BA1824" s="40"/>
      <c r="BB1824" s="40"/>
      <c r="BC1824" s="40"/>
      <c r="BD1824" s="40"/>
      <c r="BE1824" s="40"/>
      <c r="BF1824" s="36"/>
      <c r="BG1824" s="36"/>
      <c r="BH1824" s="36"/>
      <c r="BJ1824" s="41"/>
      <c r="BK1824" s="41"/>
      <c r="BL1824" s="35"/>
      <c r="BM1824" s="35"/>
      <c r="BN1824" s="35"/>
      <c r="BO1824" s="35"/>
      <c r="BP1824" s="35"/>
      <c r="BQ1824" s="35"/>
      <c r="BR1824" s="35"/>
      <c r="BS1824" s="34"/>
      <c r="BT1824" s="35"/>
      <c r="BU1824" s="35"/>
      <c r="BV1824" s="35"/>
      <c r="BW1824" s="35"/>
      <c r="BX1824" s="37"/>
      <c r="BY1824" s="40"/>
      <c r="CA1824" s="38"/>
      <c r="CB1824" s="38"/>
      <c r="CC1824" s="36"/>
      <c r="CD1824" s="36"/>
      <c r="CE1824" s="35"/>
      <c r="CF1824" s="36"/>
      <c r="CG1824" s="42"/>
      <c r="CH1824" s="35"/>
      <c r="CI1824" s="42"/>
      <c r="CJ1824" s="42"/>
      <c r="CK1824" s="43"/>
      <c r="CM1824" s="39"/>
      <c r="CN1824" s="35"/>
      <c r="CO1824" s="42"/>
    </row>
    <row r="1825" spans="1:93" ht="11.25" customHeight="1">
      <c r="A1825" s="33"/>
      <c r="B1825" s="34"/>
      <c r="F1825" s="34"/>
      <c r="H1825" s="34"/>
      <c r="I1825" s="34"/>
      <c r="J1825" s="35"/>
      <c r="K1825" s="35"/>
      <c r="L1825" s="34"/>
      <c r="M1825" s="34"/>
      <c r="N1825" s="35"/>
      <c r="O1825" s="35"/>
      <c r="P1825" s="35"/>
      <c r="Q1825" s="34"/>
      <c r="R1825" s="34"/>
      <c r="U1825" s="36"/>
      <c r="V1825" s="38"/>
      <c r="W1825" s="36"/>
      <c r="X1825" s="35"/>
      <c r="Y1825" s="34"/>
      <c r="Z1825" s="35"/>
      <c r="AA1825" s="34"/>
      <c r="AB1825" s="34"/>
      <c r="AC1825" s="34"/>
      <c r="AD1825" s="34"/>
      <c r="AE1825" s="39"/>
      <c r="AF1825" s="39"/>
      <c r="AG1825" s="39"/>
      <c r="AH1825" s="35"/>
      <c r="AI1825" s="35"/>
      <c r="AJ1825" s="35"/>
      <c r="AK1825" s="35"/>
      <c r="AL1825" s="35"/>
      <c r="AM1825" s="35"/>
      <c r="AN1825" s="38"/>
      <c r="AO1825" s="38"/>
      <c r="AP1825" s="38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40"/>
      <c r="BA1825" s="40"/>
      <c r="BB1825" s="40"/>
      <c r="BC1825" s="40"/>
      <c r="BD1825" s="40"/>
      <c r="BE1825" s="40"/>
      <c r="BF1825" s="36"/>
      <c r="BG1825" s="36"/>
      <c r="BH1825" s="36"/>
      <c r="BJ1825" s="41"/>
      <c r="BK1825" s="41"/>
      <c r="BL1825" s="35"/>
      <c r="BM1825" s="35"/>
      <c r="BN1825" s="35"/>
      <c r="BO1825" s="35"/>
      <c r="BP1825" s="35"/>
      <c r="BQ1825" s="35"/>
      <c r="BR1825" s="35"/>
      <c r="BS1825" s="34"/>
      <c r="BT1825" s="35"/>
      <c r="BU1825" s="35"/>
      <c r="BV1825" s="35"/>
      <c r="BW1825" s="35"/>
      <c r="BX1825" s="37"/>
      <c r="BY1825" s="40"/>
      <c r="CA1825" s="38"/>
      <c r="CB1825" s="38"/>
      <c r="CC1825" s="36"/>
      <c r="CD1825" s="36"/>
      <c r="CE1825" s="35"/>
      <c r="CF1825" s="36"/>
      <c r="CG1825" s="42"/>
      <c r="CH1825" s="35"/>
      <c r="CI1825" s="42"/>
      <c r="CJ1825" s="42"/>
      <c r="CK1825" s="43"/>
      <c r="CM1825" s="39"/>
      <c r="CN1825" s="35"/>
      <c r="CO1825" s="42"/>
    </row>
    <row r="1826" spans="1:93" ht="11.25" customHeight="1">
      <c r="A1826" s="33"/>
      <c r="B1826" s="34"/>
      <c r="F1826" s="34"/>
      <c r="H1826" s="34"/>
      <c r="I1826" s="34"/>
      <c r="J1826" s="35"/>
      <c r="K1826" s="35"/>
      <c r="L1826" s="34"/>
      <c r="M1826" s="34"/>
      <c r="N1826" s="35"/>
      <c r="O1826" s="35"/>
      <c r="P1826" s="35"/>
      <c r="Q1826" s="34"/>
      <c r="R1826" s="34"/>
      <c r="U1826" s="36"/>
      <c r="V1826" s="38"/>
      <c r="W1826" s="36"/>
      <c r="X1826" s="35"/>
      <c r="Y1826" s="34"/>
      <c r="Z1826" s="35"/>
      <c r="AA1826" s="34"/>
      <c r="AB1826" s="34"/>
      <c r="AC1826" s="34"/>
      <c r="AD1826" s="34"/>
      <c r="AE1826" s="39"/>
      <c r="AF1826" s="39"/>
      <c r="AG1826" s="39"/>
      <c r="AH1826" s="35"/>
      <c r="AI1826" s="35"/>
      <c r="AJ1826" s="35"/>
      <c r="AK1826" s="35"/>
      <c r="AL1826" s="35"/>
      <c r="AM1826" s="35"/>
      <c r="AN1826" s="38"/>
      <c r="AO1826" s="38"/>
      <c r="AP1826" s="38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40"/>
      <c r="BA1826" s="40"/>
      <c r="BB1826" s="40"/>
      <c r="BC1826" s="40"/>
      <c r="BD1826" s="40"/>
      <c r="BE1826" s="40"/>
      <c r="BF1826" s="36"/>
      <c r="BG1826" s="36"/>
      <c r="BH1826" s="36"/>
      <c r="BJ1826" s="41"/>
      <c r="BK1826" s="41"/>
      <c r="BL1826" s="35"/>
      <c r="BM1826" s="35"/>
      <c r="BN1826" s="35"/>
      <c r="BO1826" s="35"/>
      <c r="BP1826" s="35"/>
      <c r="BQ1826" s="35"/>
      <c r="BR1826" s="35"/>
      <c r="BS1826" s="34"/>
      <c r="BT1826" s="35"/>
      <c r="BU1826" s="35"/>
      <c r="BV1826" s="35"/>
      <c r="BW1826" s="35"/>
      <c r="BX1826" s="37"/>
      <c r="BY1826" s="40"/>
      <c r="CA1826" s="38"/>
      <c r="CB1826" s="38"/>
      <c r="CC1826" s="36"/>
      <c r="CD1826" s="36"/>
      <c r="CE1826" s="35"/>
      <c r="CF1826" s="36"/>
      <c r="CG1826" s="42"/>
      <c r="CH1826" s="35"/>
      <c r="CI1826" s="42"/>
      <c r="CJ1826" s="42"/>
      <c r="CK1826" s="43"/>
      <c r="CM1826" s="39"/>
      <c r="CN1826" s="35"/>
      <c r="CO1826" s="42"/>
    </row>
    <row r="1827" spans="1:93" ht="11.25" customHeight="1">
      <c r="A1827" s="33"/>
      <c r="B1827" s="34"/>
      <c r="F1827" s="34"/>
      <c r="H1827" s="34"/>
      <c r="I1827" s="34"/>
      <c r="J1827" s="35"/>
      <c r="K1827" s="35"/>
      <c r="L1827" s="34"/>
      <c r="M1827" s="34"/>
      <c r="N1827" s="35"/>
      <c r="O1827" s="35"/>
      <c r="P1827" s="35"/>
      <c r="Q1827" s="34"/>
      <c r="R1827" s="34"/>
      <c r="U1827" s="36"/>
      <c r="V1827" s="38"/>
      <c r="W1827" s="36"/>
      <c r="X1827" s="35"/>
      <c r="Y1827" s="34"/>
      <c r="Z1827" s="35"/>
      <c r="AA1827" s="34"/>
      <c r="AB1827" s="34"/>
      <c r="AC1827" s="34"/>
      <c r="AD1827" s="34"/>
      <c r="AE1827" s="39"/>
      <c r="AF1827" s="39"/>
      <c r="AG1827" s="39"/>
      <c r="AH1827" s="35"/>
      <c r="AI1827" s="35"/>
      <c r="AJ1827" s="35"/>
      <c r="AK1827" s="35"/>
      <c r="AL1827" s="35"/>
      <c r="AM1827" s="35"/>
      <c r="AN1827" s="38"/>
      <c r="AO1827" s="38"/>
      <c r="AP1827" s="38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40"/>
      <c r="BA1827" s="40"/>
      <c r="BB1827" s="40"/>
      <c r="BC1827" s="40"/>
      <c r="BD1827" s="40"/>
      <c r="BE1827" s="40"/>
      <c r="BF1827" s="36"/>
      <c r="BG1827" s="36"/>
      <c r="BH1827" s="36"/>
      <c r="BJ1827" s="41"/>
      <c r="BK1827" s="41"/>
      <c r="BL1827" s="35"/>
      <c r="BM1827" s="35"/>
      <c r="BN1827" s="35"/>
      <c r="BO1827" s="35"/>
      <c r="BP1827" s="35"/>
      <c r="BQ1827" s="35"/>
      <c r="BR1827" s="35"/>
      <c r="BS1827" s="34"/>
      <c r="BT1827" s="35"/>
      <c r="BU1827" s="35"/>
      <c r="BV1827" s="35"/>
      <c r="BW1827" s="35"/>
      <c r="BX1827" s="37"/>
      <c r="BY1827" s="40"/>
      <c r="CA1827" s="38"/>
      <c r="CB1827" s="38"/>
      <c r="CC1827" s="36"/>
      <c r="CD1827" s="36"/>
      <c r="CE1827" s="35"/>
      <c r="CF1827" s="36"/>
      <c r="CG1827" s="42"/>
      <c r="CH1827" s="35"/>
      <c r="CI1827" s="42"/>
      <c r="CJ1827" s="42"/>
      <c r="CK1827" s="43"/>
      <c r="CM1827" s="39"/>
      <c r="CN1827" s="35"/>
      <c r="CO1827" s="42"/>
    </row>
    <row r="1828" spans="1:93" ht="11.25" customHeight="1">
      <c r="A1828" s="33"/>
      <c r="B1828" s="34"/>
      <c r="F1828" s="34"/>
      <c r="H1828" s="34"/>
      <c r="I1828" s="34"/>
      <c r="J1828" s="35"/>
      <c r="K1828" s="35"/>
      <c r="L1828" s="34"/>
      <c r="M1828" s="34"/>
      <c r="N1828" s="35"/>
      <c r="O1828" s="35"/>
      <c r="P1828" s="35"/>
      <c r="Q1828" s="34"/>
      <c r="R1828" s="34"/>
      <c r="U1828" s="36"/>
      <c r="V1828" s="38"/>
      <c r="W1828" s="36"/>
      <c r="X1828" s="35"/>
      <c r="Y1828" s="34"/>
      <c r="Z1828" s="35"/>
      <c r="AA1828" s="34"/>
      <c r="AB1828" s="34"/>
      <c r="AC1828" s="34"/>
      <c r="AD1828" s="34"/>
      <c r="AE1828" s="39"/>
      <c r="AF1828" s="39"/>
      <c r="AG1828" s="39"/>
      <c r="AH1828" s="35"/>
      <c r="AI1828" s="35"/>
      <c r="AJ1828" s="35"/>
      <c r="AK1828" s="35"/>
      <c r="AL1828" s="35"/>
      <c r="AM1828" s="35"/>
      <c r="AN1828" s="38"/>
      <c r="AO1828" s="38"/>
      <c r="AP1828" s="38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40"/>
      <c r="BA1828" s="40"/>
      <c r="BB1828" s="40"/>
      <c r="BC1828" s="40"/>
      <c r="BD1828" s="40"/>
      <c r="BE1828" s="40"/>
      <c r="BF1828" s="36"/>
      <c r="BG1828" s="36"/>
      <c r="BH1828" s="36"/>
      <c r="BJ1828" s="41"/>
      <c r="BK1828" s="41"/>
      <c r="BL1828" s="35"/>
      <c r="BM1828" s="35"/>
      <c r="BN1828" s="35"/>
      <c r="BO1828" s="35"/>
      <c r="BP1828" s="35"/>
      <c r="BQ1828" s="35"/>
      <c r="BR1828" s="35"/>
      <c r="BS1828" s="34"/>
      <c r="BT1828" s="35"/>
      <c r="BU1828" s="35"/>
      <c r="BV1828" s="35"/>
      <c r="BW1828" s="35"/>
      <c r="BX1828" s="37"/>
      <c r="BY1828" s="40"/>
      <c r="CA1828" s="38"/>
      <c r="CB1828" s="38"/>
      <c r="CC1828" s="36"/>
      <c r="CD1828" s="36"/>
      <c r="CE1828" s="35"/>
      <c r="CF1828" s="36"/>
      <c r="CG1828" s="42"/>
      <c r="CH1828" s="35"/>
      <c r="CI1828" s="42"/>
      <c r="CJ1828" s="42"/>
      <c r="CK1828" s="43"/>
      <c r="CM1828" s="39"/>
      <c r="CN1828" s="35"/>
      <c r="CO1828" s="42"/>
    </row>
    <row r="1829" spans="1:93" ht="11.25" customHeight="1">
      <c r="A1829" s="33"/>
      <c r="B1829" s="34"/>
      <c r="F1829" s="34"/>
      <c r="H1829" s="34"/>
      <c r="I1829" s="34"/>
      <c r="J1829" s="35"/>
      <c r="K1829" s="35"/>
      <c r="L1829" s="34"/>
      <c r="M1829" s="34"/>
      <c r="N1829" s="35"/>
      <c r="O1829" s="35"/>
      <c r="P1829" s="35"/>
      <c r="Q1829" s="34"/>
      <c r="R1829" s="34"/>
      <c r="U1829" s="36"/>
      <c r="V1829" s="38"/>
      <c r="W1829" s="36"/>
      <c r="X1829" s="35"/>
      <c r="Y1829" s="34"/>
      <c r="Z1829" s="35"/>
      <c r="AA1829" s="34"/>
      <c r="AB1829" s="34"/>
      <c r="AC1829" s="34"/>
      <c r="AD1829" s="34"/>
      <c r="AE1829" s="39"/>
      <c r="AF1829" s="39"/>
      <c r="AG1829" s="39"/>
      <c r="AH1829" s="35"/>
      <c r="AI1829" s="35"/>
      <c r="AJ1829" s="35"/>
      <c r="AK1829" s="35"/>
      <c r="AL1829" s="35"/>
      <c r="AM1829" s="35"/>
      <c r="AN1829" s="38"/>
      <c r="AO1829" s="38"/>
      <c r="AP1829" s="38"/>
      <c r="AQ1829" s="36"/>
      <c r="AR1829" s="36"/>
      <c r="AS1829" s="36"/>
      <c r="AT1829" s="36"/>
      <c r="AU1829" s="36"/>
      <c r="AV1829" s="36"/>
      <c r="AW1829" s="36"/>
      <c r="AX1829" s="36"/>
      <c r="AY1829" s="36"/>
      <c r="AZ1829" s="40"/>
      <c r="BA1829" s="40"/>
      <c r="BB1829" s="40"/>
      <c r="BC1829" s="40"/>
      <c r="BD1829" s="40"/>
      <c r="BE1829" s="40"/>
      <c r="BF1829" s="36"/>
      <c r="BG1829" s="36"/>
      <c r="BH1829" s="36"/>
      <c r="BJ1829" s="41"/>
      <c r="BK1829" s="41"/>
      <c r="BL1829" s="35"/>
      <c r="BM1829" s="35"/>
      <c r="BN1829" s="35"/>
      <c r="BO1829" s="35"/>
      <c r="BP1829" s="35"/>
      <c r="BQ1829" s="35"/>
      <c r="BR1829" s="35"/>
      <c r="BS1829" s="34"/>
      <c r="BT1829" s="35"/>
      <c r="BU1829" s="35"/>
      <c r="BV1829" s="35"/>
      <c r="BW1829" s="35"/>
      <c r="BX1829" s="37"/>
      <c r="BY1829" s="40"/>
      <c r="CA1829" s="38"/>
      <c r="CB1829" s="38"/>
      <c r="CC1829" s="36"/>
      <c r="CD1829" s="36"/>
      <c r="CE1829" s="35"/>
      <c r="CF1829" s="36"/>
      <c r="CG1829" s="42"/>
      <c r="CH1829" s="35"/>
      <c r="CI1829" s="42"/>
      <c r="CJ1829" s="42"/>
      <c r="CK1829" s="43"/>
      <c r="CM1829" s="39"/>
      <c r="CN1829" s="35"/>
      <c r="CO1829" s="42"/>
    </row>
    <row r="1830" spans="1:93" ht="11.25" customHeight="1">
      <c r="A1830" s="33"/>
      <c r="B1830" s="34"/>
      <c r="F1830" s="34"/>
      <c r="H1830" s="34"/>
      <c r="I1830" s="34"/>
      <c r="J1830" s="35"/>
      <c r="K1830" s="35"/>
      <c r="L1830" s="34"/>
      <c r="M1830" s="34"/>
      <c r="N1830" s="35"/>
      <c r="O1830" s="35"/>
      <c r="P1830" s="35"/>
      <c r="Q1830" s="34"/>
      <c r="R1830" s="34"/>
      <c r="U1830" s="36"/>
      <c r="V1830" s="38"/>
      <c r="W1830" s="36"/>
      <c r="X1830" s="35"/>
      <c r="Y1830" s="34"/>
      <c r="Z1830" s="35"/>
      <c r="AA1830" s="34"/>
      <c r="AB1830" s="34"/>
      <c r="AC1830" s="34"/>
      <c r="AD1830" s="34"/>
      <c r="AE1830" s="39"/>
      <c r="AF1830" s="39"/>
      <c r="AG1830" s="39"/>
      <c r="AH1830" s="35"/>
      <c r="AI1830" s="35"/>
      <c r="AJ1830" s="35"/>
      <c r="AK1830" s="35"/>
      <c r="AL1830" s="35"/>
      <c r="AM1830" s="35"/>
      <c r="AN1830" s="38"/>
      <c r="AO1830" s="38"/>
      <c r="AP1830" s="38"/>
      <c r="AQ1830" s="36"/>
      <c r="AR1830" s="36"/>
      <c r="AS1830" s="36"/>
      <c r="AT1830" s="36"/>
      <c r="AU1830" s="36"/>
      <c r="AV1830" s="36"/>
      <c r="AW1830" s="36"/>
      <c r="AX1830" s="36"/>
      <c r="AY1830" s="36"/>
      <c r="AZ1830" s="40"/>
      <c r="BA1830" s="40"/>
      <c r="BB1830" s="40"/>
      <c r="BC1830" s="40"/>
      <c r="BD1830" s="40"/>
      <c r="BE1830" s="40"/>
      <c r="BF1830" s="36"/>
      <c r="BG1830" s="36"/>
      <c r="BH1830" s="36"/>
      <c r="BJ1830" s="41"/>
      <c r="BK1830" s="41"/>
      <c r="BL1830" s="35"/>
      <c r="BM1830" s="35"/>
      <c r="BN1830" s="35"/>
      <c r="BO1830" s="35"/>
      <c r="BP1830" s="35"/>
      <c r="BQ1830" s="35"/>
      <c r="BR1830" s="35"/>
      <c r="BS1830" s="34"/>
      <c r="BT1830" s="35"/>
      <c r="BU1830" s="35"/>
      <c r="BV1830" s="35"/>
      <c r="BW1830" s="35"/>
      <c r="BX1830" s="37"/>
      <c r="BY1830" s="40"/>
      <c r="CA1830" s="38"/>
      <c r="CB1830" s="38"/>
      <c r="CC1830" s="36"/>
      <c r="CD1830" s="36"/>
      <c r="CE1830" s="35"/>
      <c r="CF1830" s="36"/>
      <c r="CG1830" s="42"/>
      <c r="CH1830" s="35"/>
      <c r="CI1830" s="42"/>
      <c r="CJ1830" s="42"/>
      <c r="CK1830" s="43"/>
      <c r="CM1830" s="39"/>
      <c r="CN1830" s="35"/>
      <c r="CO1830" s="42"/>
    </row>
    <row r="1831" spans="1:93" ht="11.25" customHeight="1">
      <c r="A1831" s="33"/>
      <c r="B1831" s="34"/>
      <c r="F1831" s="34"/>
      <c r="H1831" s="34"/>
      <c r="I1831" s="34"/>
      <c r="J1831" s="35"/>
      <c r="K1831" s="35"/>
      <c r="L1831" s="34"/>
      <c r="M1831" s="34"/>
      <c r="N1831" s="35"/>
      <c r="O1831" s="35"/>
      <c r="P1831" s="35"/>
      <c r="Q1831" s="34"/>
      <c r="R1831" s="34"/>
      <c r="U1831" s="36"/>
      <c r="V1831" s="38"/>
      <c r="W1831" s="36"/>
      <c r="X1831" s="35"/>
      <c r="Y1831" s="34"/>
      <c r="Z1831" s="35"/>
      <c r="AA1831" s="34"/>
      <c r="AB1831" s="34"/>
      <c r="AC1831" s="34"/>
      <c r="AD1831" s="34"/>
      <c r="AE1831" s="39"/>
      <c r="AF1831" s="39"/>
      <c r="AG1831" s="39"/>
      <c r="AH1831" s="35"/>
      <c r="AI1831" s="35"/>
      <c r="AJ1831" s="35"/>
      <c r="AK1831" s="35"/>
      <c r="AL1831" s="35"/>
      <c r="AM1831" s="35"/>
      <c r="AN1831" s="38"/>
      <c r="AO1831" s="38"/>
      <c r="AP1831" s="38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40"/>
      <c r="BA1831" s="40"/>
      <c r="BB1831" s="40"/>
      <c r="BC1831" s="40"/>
      <c r="BD1831" s="40"/>
      <c r="BE1831" s="40"/>
      <c r="BF1831" s="36"/>
      <c r="BG1831" s="36"/>
      <c r="BH1831" s="36"/>
      <c r="BJ1831" s="41"/>
      <c r="BK1831" s="41"/>
      <c r="BL1831" s="35"/>
      <c r="BM1831" s="35"/>
      <c r="BN1831" s="35"/>
      <c r="BO1831" s="35"/>
      <c r="BP1831" s="35"/>
      <c r="BQ1831" s="35"/>
      <c r="BR1831" s="35"/>
      <c r="BS1831" s="34"/>
      <c r="BT1831" s="35"/>
      <c r="BU1831" s="35"/>
      <c r="BV1831" s="35"/>
      <c r="BW1831" s="35"/>
      <c r="BX1831" s="37"/>
      <c r="BY1831" s="40"/>
      <c r="CA1831" s="38"/>
      <c r="CB1831" s="38"/>
      <c r="CC1831" s="36"/>
      <c r="CD1831" s="36"/>
      <c r="CE1831" s="35"/>
      <c r="CF1831" s="36"/>
      <c r="CG1831" s="42"/>
      <c r="CH1831" s="35"/>
      <c r="CI1831" s="42"/>
      <c r="CJ1831" s="42"/>
      <c r="CK1831" s="43"/>
      <c r="CM1831" s="39"/>
      <c r="CN1831" s="35"/>
      <c r="CO1831" s="42"/>
    </row>
    <row r="1832" spans="1:93" ht="11.25" customHeight="1">
      <c r="A1832" s="33"/>
      <c r="B1832" s="34"/>
      <c r="F1832" s="34"/>
      <c r="H1832" s="34"/>
      <c r="I1832" s="34"/>
      <c r="J1832" s="35"/>
      <c r="K1832" s="35"/>
      <c r="L1832" s="34"/>
      <c r="M1832" s="34"/>
      <c r="N1832" s="35"/>
      <c r="O1832" s="35"/>
      <c r="P1832" s="35"/>
      <c r="Q1832" s="34"/>
      <c r="R1832" s="34"/>
      <c r="U1832" s="36"/>
      <c r="V1832" s="38"/>
      <c r="W1832" s="36"/>
      <c r="X1832" s="35"/>
      <c r="Y1832" s="34"/>
      <c r="Z1832" s="35"/>
      <c r="AA1832" s="34"/>
      <c r="AB1832" s="34"/>
      <c r="AC1832" s="34"/>
      <c r="AD1832" s="34"/>
      <c r="AE1832" s="39"/>
      <c r="AF1832" s="39"/>
      <c r="AG1832" s="39"/>
      <c r="AH1832" s="35"/>
      <c r="AI1832" s="35"/>
      <c r="AJ1832" s="35"/>
      <c r="AK1832" s="35"/>
      <c r="AL1832" s="35"/>
      <c r="AM1832" s="35"/>
      <c r="AN1832" s="38"/>
      <c r="AO1832" s="38"/>
      <c r="AP1832" s="38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40"/>
      <c r="BA1832" s="40"/>
      <c r="BB1832" s="40"/>
      <c r="BC1832" s="40"/>
      <c r="BD1832" s="40"/>
      <c r="BE1832" s="40"/>
      <c r="BF1832" s="36"/>
      <c r="BG1832" s="36"/>
      <c r="BH1832" s="36"/>
      <c r="BJ1832" s="41"/>
      <c r="BK1832" s="41"/>
      <c r="BL1832" s="35"/>
      <c r="BM1832" s="35"/>
      <c r="BN1832" s="35"/>
      <c r="BO1832" s="35"/>
      <c r="BP1832" s="35"/>
      <c r="BQ1832" s="35"/>
      <c r="BR1832" s="35"/>
      <c r="BS1832" s="34"/>
      <c r="BT1832" s="35"/>
      <c r="BU1832" s="35"/>
      <c r="BV1832" s="35"/>
      <c r="BW1832" s="35"/>
      <c r="BX1832" s="37"/>
      <c r="BY1832" s="40"/>
      <c r="CA1832" s="38"/>
      <c r="CB1832" s="38"/>
      <c r="CC1832" s="36"/>
      <c r="CD1832" s="36"/>
      <c r="CE1832" s="35"/>
      <c r="CF1832" s="36"/>
      <c r="CG1832" s="42"/>
      <c r="CH1832" s="35"/>
      <c r="CI1832" s="42"/>
      <c r="CJ1832" s="42"/>
      <c r="CK1832" s="43"/>
      <c r="CM1832" s="39"/>
      <c r="CN1832" s="35"/>
      <c r="CO1832" s="42"/>
    </row>
    <row r="1833" spans="1:93" ht="11.25" customHeight="1">
      <c r="A1833" s="33"/>
      <c r="B1833" s="34"/>
      <c r="F1833" s="34"/>
      <c r="H1833" s="34"/>
      <c r="I1833" s="34"/>
      <c r="J1833" s="35"/>
      <c r="K1833" s="35"/>
      <c r="L1833" s="34"/>
      <c r="M1833" s="34"/>
      <c r="N1833" s="35"/>
      <c r="O1833" s="35"/>
      <c r="P1833" s="35"/>
      <c r="Q1833" s="34"/>
      <c r="R1833" s="34"/>
      <c r="U1833" s="36"/>
      <c r="V1833" s="38"/>
      <c r="W1833" s="36"/>
      <c r="X1833" s="35"/>
      <c r="Y1833" s="34"/>
      <c r="Z1833" s="35"/>
      <c r="AA1833" s="34"/>
      <c r="AB1833" s="34"/>
      <c r="AC1833" s="34"/>
      <c r="AD1833" s="34"/>
      <c r="AE1833" s="39"/>
      <c r="AF1833" s="39"/>
      <c r="AG1833" s="39"/>
      <c r="AH1833" s="35"/>
      <c r="AI1833" s="35"/>
      <c r="AJ1833" s="35"/>
      <c r="AK1833" s="35"/>
      <c r="AL1833" s="35"/>
      <c r="AM1833" s="35"/>
      <c r="AN1833" s="38"/>
      <c r="AO1833" s="38"/>
      <c r="AP1833" s="38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40"/>
      <c r="BA1833" s="40"/>
      <c r="BB1833" s="40"/>
      <c r="BC1833" s="40"/>
      <c r="BD1833" s="40"/>
      <c r="BE1833" s="40"/>
      <c r="BF1833" s="36"/>
      <c r="BG1833" s="36"/>
      <c r="BH1833" s="36"/>
      <c r="BJ1833" s="41"/>
      <c r="BK1833" s="41"/>
      <c r="BL1833" s="35"/>
      <c r="BM1833" s="35"/>
      <c r="BN1833" s="35"/>
      <c r="BO1833" s="35"/>
      <c r="BP1833" s="35"/>
      <c r="BQ1833" s="35"/>
      <c r="BR1833" s="35"/>
      <c r="BS1833" s="34"/>
      <c r="BT1833" s="35"/>
      <c r="BU1833" s="35"/>
      <c r="BV1833" s="35"/>
      <c r="BW1833" s="35"/>
      <c r="BX1833" s="37"/>
      <c r="BY1833" s="40"/>
      <c r="CA1833" s="38"/>
      <c r="CB1833" s="38"/>
      <c r="CC1833" s="36"/>
      <c r="CD1833" s="36"/>
      <c r="CE1833" s="35"/>
      <c r="CF1833" s="36"/>
      <c r="CG1833" s="42"/>
      <c r="CH1833" s="35"/>
      <c r="CI1833" s="42"/>
      <c r="CJ1833" s="42"/>
      <c r="CK1833" s="43"/>
      <c r="CM1833" s="39"/>
      <c r="CN1833" s="35"/>
      <c r="CO1833" s="42"/>
    </row>
    <row r="1834" spans="1:93" ht="11.25" customHeight="1">
      <c r="A1834" s="33"/>
      <c r="B1834" s="34"/>
      <c r="F1834" s="34"/>
      <c r="H1834" s="34"/>
      <c r="I1834" s="34"/>
      <c r="J1834" s="35"/>
      <c r="K1834" s="35"/>
      <c r="L1834" s="34"/>
      <c r="M1834" s="34"/>
      <c r="N1834" s="35"/>
      <c r="O1834" s="35"/>
      <c r="P1834" s="35"/>
      <c r="Q1834" s="34"/>
      <c r="R1834" s="34"/>
      <c r="U1834" s="36"/>
      <c r="V1834" s="38"/>
      <c r="W1834" s="36"/>
      <c r="X1834" s="35"/>
      <c r="Y1834" s="34"/>
      <c r="Z1834" s="35"/>
      <c r="AA1834" s="34"/>
      <c r="AB1834" s="34"/>
      <c r="AC1834" s="34"/>
      <c r="AD1834" s="34"/>
      <c r="AE1834" s="39"/>
      <c r="AF1834" s="39"/>
      <c r="AG1834" s="39"/>
      <c r="AH1834" s="35"/>
      <c r="AI1834" s="35"/>
      <c r="AJ1834" s="35"/>
      <c r="AK1834" s="35"/>
      <c r="AL1834" s="35"/>
      <c r="AM1834" s="35"/>
      <c r="AN1834" s="38"/>
      <c r="AO1834" s="38"/>
      <c r="AP1834" s="38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40"/>
      <c r="BA1834" s="40"/>
      <c r="BB1834" s="40"/>
      <c r="BC1834" s="40"/>
      <c r="BD1834" s="40"/>
      <c r="BE1834" s="40"/>
      <c r="BF1834" s="36"/>
      <c r="BG1834" s="36"/>
      <c r="BH1834" s="36"/>
      <c r="BJ1834" s="41"/>
      <c r="BK1834" s="41"/>
      <c r="BL1834" s="35"/>
      <c r="BM1834" s="35"/>
      <c r="BN1834" s="35"/>
      <c r="BO1834" s="35"/>
      <c r="BP1834" s="35"/>
      <c r="BQ1834" s="35"/>
      <c r="BR1834" s="35"/>
      <c r="BS1834" s="34"/>
      <c r="BT1834" s="35"/>
      <c r="BU1834" s="35"/>
      <c r="BV1834" s="35"/>
      <c r="BW1834" s="35"/>
      <c r="BX1834" s="37"/>
      <c r="BY1834" s="40"/>
      <c r="CA1834" s="38"/>
      <c r="CB1834" s="38"/>
      <c r="CC1834" s="36"/>
      <c r="CD1834" s="36"/>
      <c r="CE1834" s="35"/>
      <c r="CF1834" s="36"/>
      <c r="CG1834" s="42"/>
      <c r="CH1834" s="35"/>
      <c r="CI1834" s="42"/>
      <c r="CJ1834" s="42"/>
      <c r="CK1834" s="43"/>
      <c r="CM1834" s="39"/>
      <c r="CN1834" s="35"/>
      <c r="CO1834" s="42"/>
    </row>
    <row r="1835" spans="1:93" ht="11.25" customHeight="1">
      <c r="A1835" s="33"/>
      <c r="B1835" s="34"/>
      <c r="F1835" s="34"/>
      <c r="H1835" s="34"/>
      <c r="I1835" s="34"/>
      <c r="J1835" s="35"/>
      <c r="K1835" s="35"/>
      <c r="L1835" s="34"/>
      <c r="M1835" s="34"/>
      <c r="N1835" s="35"/>
      <c r="O1835" s="35"/>
      <c r="P1835" s="35"/>
      <c r="Q1835" s="34"/>
      <c r="R1835" s="34"/>
      <c r="U1835" s="36"/>
      <c r="V1835" s="38"/>
      <c r="W1835" s="36"/>
      <c r="X1835" s="35"/>
      <c r="Y1835" s="34"/>
      <c r="Z1835" s="35"/>
      <c r="AA1835" s="34"/>
      <c r="AB1835" s="34"/>
      <c r="AC1835" s="34"/>
      <c r="AD1835" s="34"/>
      <c r="AE1835" s="39"/>
      <c r="AF1835" s="39"/>
      <c r="AG1835" s="39"/>
      <c r="AH1835" s="35"/>
      <c r="AI1835" s="35"/>
      <c r="AJ1835" s="35"/>
      <c r="AK1835" s="35"/>
      <c r="AL1835" s="35"/>
      <c r="AM1835" s="35"/>
      <c r="AN1835" s="38"/>
      <c r="AO1835" s="38"/>
      <c r="AP1835" s="38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40"/>
      <c r="BA1835" s="40"/>
      <c r="BB1835" s="40"/>
      <c r="BC1835" s="40"/>
      <c r="BD1835" s="40"/>
      <c r="BE1835" s="40"/>
      <c r="BF1835" s="36"/>
      <c r="BG1835" s="36"/>
      <c r="BH1835" s="36"/>
      <c r="BJ1835" s="41"/>
      <c r="BK1835" s="41"/>
      <c r="BL1835" s="35"/>
      <c r="BM1835" s="35"/>
      <c r="BN1835" s="35"/>
      <c r="BO1835" s="35"/>
      <c r="BP1835" s="35"/>
      <c r="BQ1835" s="35"/>
      <c r="BR1835" s="35"/>
      <c r="BS1835" s="34"/>
      <c r="BT1835" s="35"/>
      <c r="BU1835" s="35"/>
      <c r="BV1835" s="35"/>
      <c r="BW1835" s="35"/>
      <c r="BX1835" s="37"/>
      <c r="BY1835" s="40"/>
      <c r="CA1835" s="38"/>
      <c r="CB1835" s="38"/>
      <c r="CC1835" s="36"/>
      <c r="CD1835" s="36"/>
      <c r="CE1835" s="35"/>
      <c r="CF1835" s="36"/>
      <c r="CG1835" s="42"/>
      <c r="CH1835" s="35"/>
      <c r="CI1835" s="42"/>
      <c r="CJ1835" s="42"/>
      <c r="CK1835" s="43"/>
      <c r="CM1835" s="39"/>
      <c r="CN1835" s="35"/>
      <c r="CO1835" s="42"/>
    </row>
    <row r="1836" spans="1:93" ht="11.25" customHeight="1">
      <c r="A1836" s="33"/>
      <c r="B1836" s="34"/>
      <c r="F1836" s="34"/>
      <c r="H1836" s="34"/>
      <c r="I1836" s="34"/>
      <c r="J1836" s="35"/>
      <c r="K1836" s="35"/>
      <c r="L1836" s="34"/>
      <c r="M1836" s="34"/>
      <c r="N1836" s="35"/>
      <c r="O1836" s="35"/>
      <c r="P1836" s="35"/>
      <c r="Q1836" s="34"/>
      <c r="R1836" s="34"/>
      <c r="U1836" s="36"/>
      <c r="V1836" s="38"/>
      <c r="W1836" s="36"/>
      <c r="X1836" s="35"/>
      <c r="Y1836" s="34"/>
      <c r="Z1836" s="35"/>
      <c r="AA1836" s="34"/>
      <c r="AB1836" s="34"/>
      <c r="AC1836" s="34"/>
      <c r="AD1836" s="34"/>
      <c r="AE1836" s="39"/>
      <c r="AF1836" s="39"/>
      <c r="AG1836" s="39"/>
      <c r="AH1836" s="35"/>
      <c r="AI1836" s="35"/>
      <c r="AJ1836" s="35"/>
      <c r="AK1836" s="35"/>
      <c r="AL1836" s="35"/>
      <c r="AM1836" s="35"/>
      <c r="AN1836" s="38"/>
      <c r="AO1836" s="38"/>
      <c r="AP1836" s="38"/>
      <c r="AQ1836" s="36"/>
      <c r="AR1836" s="36"/>
      <c r="AS1836" s="36"/>
      <c r="AT1836" s="36"/>
      <c r="AU1836" s="36"/>
      <c r="AV1836" s="36"/>
      <c r="AW1836" s="36"/>
      <c r="AX1836" s="36"/>
      <c r="AY1836" s="36"/>
      <c r="AZ1836" s="40"/>
      <c r="BA1836" s="40"/>
      <c r="BB1836" s="40"/>
      <c r="BC1836" s="40"/>
      <c r="BD1836" s="40"/>
      <c r="BE1836" s="40"/>
      <c r="BF1836" s="36"/>
      <c r="BG1836" s="36"/>
      <c r="BH1836" s="36"/>
      <c r="BJ1836" s="41"/>
      <c r="BK1836" s="41"/>
      <c r="BL1836" s="35"/>
      <c r="BM1836" s="35"/>
      <c r="BN1836" s="35"/>
      <c r="BO1836" s="35"/>
      <c r="BP1836" s="35"/>
      <c r="BQ1836" s="35"/>
      <c r="BR1836" s="35"/>
      <c r="BS1836" s="34"/>
      <c r="BT1836" s="35"/>
      <c r="BU1836" s="35"/>
      <c r="BV1836" s="35"/>
      <c r="BW1836" s="35"/>
      <c r="BX1836" s="37"/>
      <c r="BY1836" s="40"/>
      <c r="CA1836" s="38"/>
      <c r="CB1836" s="38"/>
      <c r="CC1836" s="36"/>
      <c r="CD1836" s="36"/>
      <c r="CE1836" s="35"/>
      <c r="CF1836" s="36"/>
      <c r="CG1836" s="42"/>
      <c r="CH1836" s="35"/>
      <c r="CI1836" s="42"/>
      <c r="CJ1836" s="42"/>
      <c r="CK1836" s="43"/>
      <c r="CM1836" s="39"/>
      <c r="CN1836" s="35"/>
      <c r="CO1836" s="42"/>
    </row>
    <row r="1837" spans="1:93" ht="11.25" customHeight="1">
      <c r="A1837" s="33"/>
      <c r="B1837" s="34"/>
      <c r="F1837" s="34"/>
      <c r="H1837" s="34"/>
      <c r="I1837" s="34"/>
      <c r="J1837" s="35"/>
      <c r="K1837" s="35"/>
      <c r="L1837" s="34"/>
      <c r="M1837" s="34"/>
      <c r="N1837" s="35"/>
      <c r="O1837" s="35"/>
      <c r="P1837" s="35"/>
      <c r="Q1837" s="34"/>
      <c r="R1837" s="34"/>
      <c r="U1837" s="36"/>
      <c r="V1837" s="38"/>
      <c r="W1837" s="36"/>
      <c r="X1837" s="35"/>
      <c r="Y1837" s="34"/>
      <c r="Z1837" s="35"/>
      <c r="AA1837" s="34"/>
      <c r="AB1837" s="34"/>
      <c r="AC1837" s="34"/>
      <c r="AD1837" s="34"/>
      <c r="AE1837" s="39"/>
      <c r="AF1837" s="39"/>
      <c r="AG1837" s="39"/>
      <c r="AH1837" s="35"/>
      <c r="AI1837" s="35"/>
      <c r="AJ1837" s="35"/>
      <c r="AK1837" s="35"/>
      <c r="AL1837" s="35"/>
      <c r="AM1837" s="35"/>
      <c r="AN1837" s="38"/>
      <c r="AO1837" s="38"/>
      <c r="AP1837" s="38"/>
      <c r="AQ1837" s="36"/>
      <c r="AR1837" s="36"/>
      <c r="AS1837" s="36"/>
      <c r="AT1837" s="36"/>
      <c r="AU1837" s="36"/>
      <c r="AV1837" s="36"/>
      <c r="AW1837" s="36"/>
      <c r="AX1837" s="36"/>
      <c r="AY1837" s="36"/>
      <c r="AZ1837" s="40"/>
      <c r="BA1837" s="40"/>
      <c r="BB1837" s="40"/>
      <c r="BC1837" s="40"/>
      <c r="BD1837" s="40"/>
      <c r="BE1837" s="40"/>
      <c r="BF1837" s="36"/>
      <c r="BG1837" s="36"/>
      <c r="BH1837" s="36"/>
      <c r="BJ1837" s="41"/>
      <c r="BK1837" s="41"/>
      <c r="BL1837" s="35"/>
      <c r="BM1837" s="35"/>
      <c r="BN1837" s="35"/>
      <c r="BO1837" s="35"/>
      <c r="BP1837" s="35"/>
      <c r="BQ1837" s="35"/>
      <c r="BR1837" s="35"/>
      <c r="BS1837" s="34"/>
      <c r="BT1837" s="35"/>
      <c r="BU1837" s="35"/>
      <c r="BV1837" s="35"/>
      <c r="BW1837" s="35"/>
      <c r="BX1837" s="37"/>
      <c r="BY1837" s="40"/>
      <c r="CA1837" s="38"/>
      <c r="CB1837" s="38"/>
      <c r="CC1837" s="36"/>
      <c r="CD1837" s="36"/>
      <c r="CE1837" s="35"/>
      <c r="CF1837" s="36"/>
      <c r="CG1837" s="42"/>
      <c r="CH1837" s="35"/>
      <c r="CI1837" s="42"/>
      <c r="CJ1837" s="42"/>
      <c r="CK1837" s="43"/>
      <c r="CM1837" s="39"/>
      <c r="CN1837" s="35"/>
      <c r="CO1837" s="42"/>
    </row>
    <row r="1838" spans="1:93" ht="11.25" customHeight="1">
      <c r="A1838" s="33"/>
      <c r="B1838" s="34"/>
      <c r="F1838" s="34"/>
      <c r="H1838" s="34"/>
      <c r="I1838" s="34"/>
      <c r="J1838" s="35"/>
      <c r="K1838" s="35"/>
      <c r="L1838" s="34"/>
      <c r="M1838" s="34"/>
      <c r="N1838" s="35"/>
      <c r="O1838" s="35"/>
      <c r="P1838" s="35"/>
      <c r="Q1838" s="34"/>
      <c r="R1838" s="34"/>
      <c r="U1838" s="36"/>
      <c r="V1838" s="38"/>
      <c r="W1838" s="36"/>
      <c r="X1838" s="35"/>
      <c r="Y1838" s="34"/>
      <c r="Z1838" s="35"/>
      <c r="AA1838" s="34"/>
      <c r="AB1838" s="34"/>
      <c r="AC1838" s="34"/>
      <c r="AD1838" s="34"/>
      <c r="AE1838" s="39"/>
      <c r="AF1838" s="39"/>
      <c r="AG1838" s="39"/>
      <c r="AH1838" s="35"/>
      <c r="AI1838" s="35"/>
      <c r="AJ1838" s="35"/>
      <c r="AK1838" s="35"/>
      <c r="AL1838" s="35"/>
      <c r="AM1838" s="35"/>
      <c r="AN1838" s="38"/>
      <c r="AO1838" s="38"/>
      <c r="AP1838" s="38"/>
      <c r="AQ1838" s="36"/>
      <c r="AR1838" s="36"/>
      <c r="AS1838" s="36"/>
      <c r="AT1838" s="36"/>
      <c r="AU1838" s="36"/>
      <c r="AV1838" s="36"/>
      <c r="AW1838" s="36"/>
      <c r="AX1838" s="36"/>
      <c r="AY1838" s="36"/>
      <c r="AZ1838" s="40"/>
      <c r="BA1838" s="40"/>
      <c r="BB1838" s="40"/>
      <c r="BC1838" s="40"/>
      <c r="BD1838" s="40"/>
      <c r="BE1838" s="40"/>
      <c r="BF1838" s="36"/>
      <c r="BG1838" s="36"/>
      <c r="BH1838" s="36"/>
      <c r="BJ1838" s="41"/>
      <c r="BK1838" s="41"/>
      <c r="BL1838" s="35"/>
      <c r="BM1838" s="35"/>
      <c r="BN1838" s="35"/>
      <c r="BO1838" s="35"/>
      <c r="BP1838" s="35"/>
      <c r="BQ1838" s="35"/>
      <c r="BR1838" s="35"/>
      <c r="BS1838" s="34"/>
      <c r="BT1838" s="35"/>
      <c r="BU1838" s="35"/>
      <c r="BV1838" s="35"/>
      <c r="BW1838" s="35"/>
      <c r="BX1838" s="37"/>
      <c r="BY1838" s="40"/>
      <c r="CA1838" s="38"/>
      <c r="CB1838" s="38"/>
      <c r="CC1838" s="36"/>
      <c r="CD1838" s="36"/>
      <c r="CE1838" s="35"/>
      <c r="CF1838" s="36"/>
      <c r="CG1838" s="42"/>
      <c r="CH1838" s="35"/>
      <c r="CI1838" s="42"/>
      <c r="CJ1838" s="42"/>
      <c r="CK1838" s="43"/>
      <c r="CM1838" s="39"/>
      <c r="CN1838" s="35"/>
      <c r="CO1838" s="42"/>
    </row>
    <row r="1839" spans="1:93" ht="11.25" customHeight="1">
      <c r="A1839" s="33"/>
      <c r="B1839" s="34"/>
      <c r="F1839" s="34"/>
      <c r="H1839" s="34"/>
      <c r="I1839" s="34"/>
      <c r="J1839" s="35"/>
      <c r="K1839" s="35"/>
      <c r="L1839" s="34"/>
      <c r="M1839" s="34"/>
      <c r="N1839" s="35"/>
      <c r="O1839" s="35"/>
      <c r="P1839" s="35"/>
      <c r="Q1839" s="34"/>
      <c r="R1839" s="34"/>
      <c r="U1839" s="36"/>
      <c r="V1839" s="38"/>
      <c r="W1839" s="36"/>
      <c r="X1839" s="35"/>
      <c r="Y1839" s="34"/>
      <c r="Z1839" s="35"/>
      <c r="AA1839" s="34"/>
      <c r="AB1839" s="34"/>
      <c r="AC1839" s="34"/>
      <c r="AD1839" s="34"/>
      <c r="AE1839" s="39"/>
      <c r="AF1839" s="39"/>
      <c r="AG1839" s="39"/>
      <c r="AH1839" s="35"/>
      <c r="AI1839" s="35"/>
      <c r="AJ1839" s="35"/>
      <c r="AK1839" s="35"/>
      <c r="AL1839" s="35"/>
      <c r="AM1839" s="35"/>
      <c r="AN1839" s="38"/>
      <c r="AO1839" s="38"/>
      <c r="AP1839" s="38"/>
      <c r="AQ1839" s="36"/>
      <c r="AR1839" s="36"/>
      <c r="AS1839" s="36"/>
      <c r="AT1839" s="36"/>
      <c r="AU1839" s="36"/>
      <c r="AV1839" s="36"/>
      <c r="AW1839" s="36"/>
      <c r="AX1839" s="36"/>
      <c r="AY1839" s="36"/>
      <c r="AZ1839" s="40"/>
      <c r="BA1839" s="40"/>
      <c r="BB1839" s="40"/>
      <c r="BC1839" s="40"/>
      <c r="BD1839" s="40"/>
      <c r="BE1839" s="40"/>
      <c r="BF1839" s="36"/>
      <c r="BG1839" s="36"/>
      <c r="BH1839" s="36"/>
      <c r="BJ1839" s="41"/>
      <c r="BK1839" s="41"/>
      <c r="BL1839" s="35"/>
      <c r="BM1839" s="35"/>
      <c r="BN1839" s="35"/>
      <c r="BO1839" s="35"/>
      <c r="BP1839" s="35"/>
      <c r="BQ1839" s="35"/>
      <c r="BR1839" s="35"/>
      <c r="BS1839" s="34"/>
      <c r="BT1839" s="35"/>
      <c r="BU1839" s="35"/>
      <c r="BV1839" s="35"/>
      <c r="BW1839" s="35"/>
      <c r="BX1839" s="37"/>
      <c r="BY1839" s="40"/>
      <c r="CA1839" s="38"/>
      <c r="CB1839" s="38"/>
      <c r="CC1839" s="36"/>
      <c r="CD1839" s="36"/>
      <c r="CE1839" s="35"/>
      <c r="CF1839" s="36"/>
      <c r="CG1839" s="42"/>
      <c r="CH1839" s="35"/>
      <c r="CI1839" s="42"/>
      <c r="CJ1839" s="42"/>
      <c r="CK1839" s="43"/>
      <c r="CM1839" s="39"/>
      <c r="CN1839" s="35"/>
      <c r="CO1839" s="42"/>
    </row>
    <row r="1840" spans="1:93" ht="11.25" customHeight="1">
      <c r="A1840" s="33"/>
      <c r="B1840" s="34"/>
      <c r="F1840" s="34"/>
      <c r="H1840" s="34"/>
      <c r="I1840" s="34"/>
      <c r="J1840" s="35"/>
      <c r="K1840" s="35"/>
      <c r="L1840" s="34"/>
      <c r="M1840" s="34"/>
      <c r="N1840" s="35"/>
      <c r="O1840" s="35"/>
      <c r="P1840" s="35"/>
      <c r="Q1840" s="34"/>
      <c r="R1840" s="34"/>
      <c r="U1840" s="36"/>
      <c r="V1840" s="38"/>
      <c r="W1840" s="36"/>
      <c r="X1840" s="35"/>
      <c r="Y1840" s="34"/>
      <c r="Z1840" s="35"/>
      <c r="AA1840" s="34"/>
      <c r="AB1840" s="34"/>
      <c r="AC1840" s="34"/>
      <c r="AD1840" s="34"/>
      <c r="AE1840" s="39"/>
      <c r="AF1840" s="39"/>
      <c r="AG1840" s="39"/>
      <c r="AH1840" s="35"/>
      <c r="AI1840" s="35"/>
      <c r="AJ1840" s="35"/>
      <c r="AK1840" s="35"/>
      <c r="AL1840" s="35"/>
      <c r="AM1840" s="35"/>
      <c r="AN1840" s="38"/>
      <c r="AO1840" s="38"/>
      <c r="AP1840" s="38"/>
      <c r="AQ1840" s="36"/>
      <c r="AR1840" s="36"/>
      <c r="AS1840" s="36"/>
      <c r="AT1840" s="36"/>
      <c r="AU1840" s="36"/>
      <c r="AV1840" s="36"/>
      <c r="AW1840" s="36"/>
      <c r="AX1840" s="36"/>
      <c r="AY1840" s="36"/>
      <c r="AZ1840" s="40"/>
      <c r="BA1840" s="40"/>
      <c r="BB1840" s="40"/>
      <c r="BC1840" s="40"/>
      <c r="BD1840" s="40"/>
      <c r="BE1840" s="40"/>
      <c r="BF1840" s="36"/>
      <c r="BG1840" s="36"/>
      <c r="BH1840" s="36"/>
      <c r="BJ1840" s="41"/>
      <c r="BK1840" s="41"/>
      <c r="BL1840" s="35"/>
      <c r="BM1840" s="35"/>
      <c r="BN1840" s="35"/>
      <c r="BO1840" s="35"/>
      <c r="BP1840" s="35"/>
      <c r="BQ1840" s="35"/>
      <c r="BR1840" s="35"/>
      <c r="BS1840" s="34"/>
      <c r="BT1840" s="35"/>
      <c r="BU1840" s="35"/>
      <c r="BV1840" s="35"/>
      <c r="BW1840" s="35"/>
      <c r="BX1840" s="37"/>
      <c r="BY1840" s="40"/>
      <c r="CA1840" s="38"/>
      <c r="CB1840" s="38"/>
      <c r="CC1840" s="36"/>
      <c r="CD1840" s="36"/>
      <c r="CE1840" s="35"/>
      <c r="CF1840" s="36"/>
      <c r="CG1840" s="42"/>
      <c r="CH1840" s="35"/>
      <c r="CI1840" s="42"/>
      <c r="CJ1840" s="42"/>
      <c r="CK1840" s="43"/>
      <c r="CM1840" s="39"/>
      <c r="CN1840" s="35"/>
      <c r="CO1840" s="42"/>
    </row>
    <row r="1841" spans="1:93" ht="11.25" customHeight="1">
      <c r="A1841" s="33"/>
      <c r="B1841" s="34"/>
      <c r="F1841" s="34"/>
      <c r="H1841" s="34"/>
      <c r="I1841" s="34"/>
      <c r="J1841" s="35"/>
      <c r="K1841" s="35"/>
      <c r="L1841" s="34"/>
      <c r="M1841" s="34"/>
      <c r="N1841" s="35"/>
      <c r="O1841" s="35"/>
      <c r="P1841" s="35"/>
      <c r="Q1841" s="34"/>
      <c r="R1841" s="34"/>
      <c r="U1841" s="36"/>
      <c r="V1841" s="38"/>
      <c r="W1841" s="36"/>
      <c r="X1841" s="35"/>
      <c r="Y1841" s="34"/>
      <c r="Z1841" s="35"/>
      <c r="AA1841" s="34"/>
      <c r="AB1841" s="34"/>
      <c r="AC1841" s="34"/>
      <c r="AD1841" s="34"/>
      <c r="AE1841" s="39"/>
      <c r="AF1841" s="39"/>
      <c r="AG1841" s="39"/>
      <c r="AH1841" s="35"/>
      <c r="AI1841" s="35"/>
      <c r="AJ1841" s="35"/>
      <c r="AK1841" s="35"/>
      <c r="AL1841" s="35"/>
      <c r="AM1841" s="35"/>
      <c r="AN1841" s="38"/>
      <c r="AO1841" s="38"/>
      <c r="AP1841" s="38"/>
      <c r="AQ1841" s="36"/>
      <c r="AR1841" s="36"/>
      <c r="AS1841" s="36"/>
      <c r="AT1841" s="36"/>
      <c r="AU1841" s="36"/>
      <c r="AV1841" s="36"/>
      <c r="AW1841" s="36"/>
      <c r="AX1841" s="36"/>
      <c r="AY1841" s="36"/>
      <c r="AZ1841" s="40"/>
      <c r="BA1841" s="40"/>
      <c r="BB1841" s="40"/>
      <c r="BC1841" s="40"/>
      <c r="BD1841" s="40"/>
      <c r="BE1841" s="40"/>
      <c r="BF1841" s="36"/>
      <c r="BG1841" s="36"/>
      <c r="BH1841" s="36"/>
      <c r="BJ1841" s="41"/>
      <c r="BK1841" s="41"/>
      <c r="BL1841" s="35"/>
      <c r="BM1841" s="35"/>
      <c r="BN1841" s="35"/>
      <c r="BO1841" s="35"/>
      <c r="BP1841" s="35"/>
      <c r="BQ1841" s="35"/>
      <c r="BR1841" s="35"/>
      <c r="BS1841" s="34"/>
      <c r="BT1841" s="35"/>
      <c r="BU1841" s="35"/>
      <c r="BV1841" s="35"/>
      <c r="BW1841" s="35"/>
      <c r="BX1841" s="37"/>
      <c r="BY1841" s="40"/>
      <c r="CA1841" s="38"/>
      <c r="CB1841" s="38"/>
      <c r="CC1841" s="36"/>
      <c r="CD1841" s="36"/>
      <c r="CE1841" s="35"/>
      <c r="CF1841" s="36"/>
      <c r="CG1841" s="42"/>
      <c r="CH1841" s="35"/>
      <c r="CI1841" s="42"/>
      <c r="CJ1841" s="42"/>
      <c r="CK1841" s="43"/>
      <c r="CM1841" s="39"/>
      <c r="CN1841" s="35"/>
      <c r="CO1841" s="42"/>
    </row>
    <row r="1842" spans="1:93" ht="11.25" customHeight="1">
      <c r="A1842" s="33"/>
      <c r="B1842" s="34"/>
      <c r="F1842" s="34"/>
      <c r="H1842" s="34"/>
      <c r="I1842" s="34"/>
      <c r="J1842" s="35"/>
      <c r="K1842" s="35"/>
      <c r="L1842" s="34"/>
      <c r="M1842" s="34"/>
      <c r="N1842" s="35"/>
      <c r="O1842" s="35"/>
      <c r="P1842" s="35"/>
      <c r="Q1842" s="34"/>
      <c r="R1842" s="34"/>
      <c r="U1842" s="36"/>
      <c r="V1842" s="38"/>
      <c r="W1842" s="36"/>
      <c r="X1842" s="35"/>
      <c r="Y1842" s="34"/>
      <c r="Z1842" s="35"/>
      <c r="AA1842" s="34"/>
      <c r="AB1842" s="34"/>
      <c r="AC1842" s="34"/>
      <c r="AD1842" s="34"/>
      <c r="AE1842" s="39"/>
      <c r="AF1842" s="39"/>
      <c r="AG1842" s="39"/>
      <c r="AH1842" s="35"/>
      <c r="AI1842" s="35"/>
      <c r="AJ1842" s="35"/>
      <c r="AK1842" s="35"/>
      <c r="AL1842" s="35"/>
      <c r="AM1842" s="35"/>
      <c r="AN1842" s="38"/>
      <c r="AO1842" s="38"/>
      <c r="AP1842" s="38"/>
      <c r="AQ1842" s="36"/>
      <c r="AR1842" s="36"/>
      <c r="AS1842" s="36"/>
      <c r="AT1842" s="36"/>
      <c r="AU1842" s="36"/>
      <c r="AV1842" s="36"/>
      <c r="AW1842" s="36"/>
      <c r="AX1842" s="36"/>
      <c r="AY1842" s="36"/>
      <c r="AZ1842" s="40"/>
      <c r="BA1842" s="40"/>
      <c r="BB1842" s="40"/>
      <c r="BC1842" s="40"/>
      <c r="BD1842" s="40"/>
      <c r="BE1842" s="40"/>
      <c r="BF1842" s="36"/>
      <c r="BG1842" s="36"/>
      <c r="BH1842" s="36"/>
      <c r="BJ1842" s="41"/>
      <c r="BK1842" s="41"/>
      <c r="BL1842" s="35"/>
      <c r="BM1842" s="35"/>
      <c r="BN1842" s="35"/>
      <c r="BO1842" s="35"/>
      <c r="BP1842" s="35"/>
      <c r="BQ1842" s="35"/>
      <c r="BR1842" s="35"/>
      <c r="BS1842" s="34"/>
      <c r="BT1842" s="35"/>
      <c r="BU1842" s="35"/>
      <c r="BV1842" s="35"/>
      <c r="BW1842" s="35"/>
      <c r="BX1842" s="37"/>
      <c r="BY1842" s="40"/>
      <c r="CA1842" s="38"/>
      <c r="CB1842" s="38"/>
      <c r="CC1842" s="36"/>
      <c r="CD1842" s="36"/>
      <c r="CE1842" s="35"/>
      <c r="CF1842" s="36"/>
      <c r="CG1842" s="42"/>
      <c r="CH1842" s="35"/>
      <c r="CI1842" s="42"/>
      <c r="CJ1842" s="42"/>
      <c r="CK1842" s="43"/>
      <c r="CM1842" s="39"/>
      <c r="CN1842" s="35"/>
      <c r="CO1842" s="42"/>
    </row>
    <row r="1843" spans="1:93" ht="11.25" customHeight="1">
      <c r="A1843" s="33"/>
      <c r="B1843" s="34"/>
      <c r="F1843" s="34"/>
      <c r="H1843" s="34"/>
      <c r="I1843" s="34"/>
      <c r="J1843" s="35"/>
      <c r="K1843" s="35"/>
      <c r="L1843" s="34"/>
      <c r="M1843" s="34"/>
      <c r="N1843" s="35"/>
      <c r="O1843" s="35"/>
      <c r="P1843" s="35"/>
      <c r="Q1843" s="34"/>
      <c r="R1843" s="34"/>
      <c r="U1843" s="36"/>
      <c r="V1843" s="38"/>
      <c r="W1843" s="36"/>
      <c r="X1843" s="35"/>
      <c r="Y1843" s="34"/>
      <c r="Z1843" s="35"/>
      <c r="AA1843" s="34"/>
      <c r="AB1843" s="34"/>
      <c r="AC1843" s="34"/>
      <c r="AD1843" s="34"/>
      <c r="AE1843" s="39"/>
      <c r="AF1843" s="39"/>
      <c r="AG1843" s="39"/>
      <c r="AH1843" s="35"/>
      <c r="AI1843" s="35"/>
      <c r="AJ1843" s="35"/>
      <c r="AK1843" s="35"/>
      <c r="AL1843" s="35"/>
      <c r="AM1843" s="35"/>
      <c r="AN1843" s="38"/>
      <c r="AO1843" s="38"/>
      <c r="AP1843" s="38"/>
      <c r="AQ1843" s="36"/>
      <c r="AR1843" s="36"/>
      <c r="AS1843" s="36"/>
      <c r="AT1843" s="36"/>
      <c r="AU1843" s="36"/>
      <c r="AV1843" s="36"/>
      <c r="AW1843" s="36"/>
      <c r="AX1843" s="36"/>
      <c r="AY1843" s="36"/>
      <c r="AZ1843" s="40"/>
      <c r="BA1843" s="40"/>
      <c r="BB1843" s="40"/>
      <c r="BC1843" s="40"/>
      <c r="BD1843" s="40"/>
      <c r="BE1843" s="40"/>
      <c r="BF1843" s="36"/>
      <c r="BG1843" s="36"/>
      <c r="BH1843" s="36"/>
      <c r="BJ1843" s="41"/>
      <c r="BK1843" s="41"/>
      <c r="BL1843" s="35"/>
      <c r="BM1843" s="35"/>
      <c r="BN1843" s="35"/>
      <c r="BO1843" s="35"/>
      <c r="BP1843" s="35"/>
      <c r="BQ1843" s="35"/>
      <c r="BR1843" s="35"/>
      <c r="BS1843" s="34"/>
      <c r="BT1843" s="35"/>
      <c r="BU1843" s="35"/>
      <c r="BV1843" s="35"/>
      <c r="BW1843" s="35"/>
      <c r="BX1843" s="37"/>
      <c r="BY1843" s="40"/>
      <c r="CA1843" s="38"/>
      <c r="CB1843" s="38"/>
      <c r="CC1843" s="36"/>
      <c r="CD1843" s="36"/>
      <c r="CE1843" s="35"/>
      <c r="CF1843" s="36"/>
      <c r="CG1843" s="42"/>
      <c r="CH1843" s="35"/>
      <c r="CI1843" s="42"/>
      <c r="CJ1843" s="42"/>
      <c r="CK1843" s="43"/>
      <c r="CM1843" s="39"/>
      <c r="CN1843" s="35"/>
      <c r="CO1843" s="42"/>
    </row>
    <row r="1844" spans="1:93" ht="11.25" customHeight="1">
      <c r="A1844" s="33"/>
      <c r="B1844" s="34"/>
      <c r="F1844" s="34"/>
      <c r="H1844" s="34"/>
      <c r="I1844" s="34"/>
      <c r="J1844" s="35"/>
      <c r="K1844" s="35"/>
      <c r="L1844" s="34"/>
      <c r="M1844" s="34"/>
      <c r="N1844" s="35"/>
      <c r="O1844" s="35"/>
      <c r="P1844" s="35"/>
      <c r="Q1844" s="34"/>
      <c r="R1844" s="34"/>
      <c r="U1844" s="36"/>
      <c r="V1844" s="38"/>
      <c r="W1844" s="36"/>
      <c r="X1844" s="35"/>
      <c r="Y1844" s="34"/>
      <c r="Z1844" s="35"/>
      <c r="AA1844" s="34"/>
      <c r="AB1844" s="34"/>
      <c r="AC1844" s="34"/>
      <c r="AD1844" s="34"/>
      <c r="AE1844" s="39"/>
      <c r="AF1844" s="39"/>
      <c r="AG1844" s="39"/>
      <c r="AH1844" s="35"/>
      <c r="AI1844" s="35"/>
      <c r="AJ1844" s="35"/>
      <c r="AK1844" s="35"/>
      <c r="AL1844" s="35"/>
      <c r="AM1844" s="35"/>
      <c r="AN1844" s="38"/>
      <c r="AO1844" s="38"/>
      <c r="AP1844" s="38"/>
      <c r="AQ1844" s="36"/>
      <c r="AR1844" s="36"/>
      <c r="AS1844" s="36"/>
      <c r="AT1844" s="36"/>
      <c r="AU1844" s="36"/>
      <c r="AV1844" s="36"/>
      <c r="AW1844" s="36"/>
      <c r="AX1844" s="36"/>
      <c r="AY1844" s="36"/>
      <c r="AZ1844" s="40"/>
      <c r="BA1844" s="40"/>
      <c r="BB1844" s="40"/>
      <c r="BC1844" s="40"/>
      <c r="BD1844" s="40"/>
      <c r="BE1844" s="40"/>
      <c r="BF1844" s="36"/>
      <c r="BG1844" s="36"/>
      <c r="BH1844" s="36"/>
      <c r="BJ1844" s="41"/>
      <c r="BK1844" s="41"/>
      <c r="BL1844" s="35"/>
      <c r="BM1844" s="35"/>
      <c r="BN1844" s="35"/>
      <c r="BO1844" s="35"/>
      <c r="BP1844" s="35"/>
      <c r="BQ1844" s="35"/>
      <c r="BR1844" s="35"/>
      <c r="BS1844" s="34"/>
      <c r="BT1844" s="35"/>
      <c r="BU1844" s="35"/>
      <c r="BV1844" s="35"/>
      <c r="BW1844" s="35"/>
      <c r="BX1844" s="37"/>
      <c r="BY1844" s="40"/>
      <c r="CA1844" s="38"/>
      <c r="CB1844" s="38"/>
      <c r="CC1844" s="36"/>
      <c r="CD1844" s="36"/>
      <c r="CE1844" s="35"/>
      <c r="CF1844" s="36"/>
      <c r="CG1844" s="42"/>
      <c r="CH1844" s="35"/>
      <c r="CI1844" s="42"/>
      <c r="CJ1844" s="42"/>
      <c r="CK1844" s="43"/>
      <c r="CM1844" s="39"/>
      <c r="CN1844" s="35"/>
      <c r="CO1844" s="42"/>
    </row>
    <row r="1845" spans="1:93" ht="11.25" customHeight="1">
      <c r="A1845" s="33"/>
      <c r="B1845" s="34"/>
      <c r="F1845" s="34"/>
      <c r="H1845" s="34"/>
      <c r="I1845" s="34"/>
      <c r="J1845" s="35"/>
      <c r="K1845" s="35"/>
      <c r="L1845" s="34"/>
      <c r="M1845" s="34"/>
      <c r="N1845" s="35"/>
      <c r="O1845" s="35"/>
      <c r="P1845" s="35"/>
      <c r="Q1845" s="34"/>
      <c r="R1845" s="34"/>
      <c r="U1845" s="36"/>
      <c r="V1845" s="38"/>
      <c r="W1845" s="36"/>
      <c r="X1845" s="35"/>
      <c r="Y1845" s="34"/>
      <c r="Z1845" s="35"/>
      <c r="AA1845" s="34"/>
      <c r="AB1845" s="34"/>
      <c r="AC1845" s="34"/>
      <c r="AD1845" s="34"/>
      <c r="AE1845" s="39"/>
      <c r="AF1845" s="39"/>
      <c r="AG1845" s="39"/>
      <c r="AH1845" s="35"/>
      <c r="AI1845" s="35"/>
      <c r="AJ1845" s="35"/>
      <c r="AK1845" s="35"/>
      <c r="AL1845" s="35"/>
      <c r="AM1845" s="35"/>
      <c r="AN1845" s="38"/>
      <c r="AO1845" s="38"/>
      <c r="AP1845" s="38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40"/>
      <c r="BA1845" s="40"/>
      <c r="BB1845" s="40"/>
      <c r="BC1845" s="40"/>
      <c r="BD1845" s="40"/>
      <c r="BE1845" s="40"/>
      <c r="BF1845" s="36"/>
      <c r="BG1845" s="36"/>
      <c r="BH1845" s="36"/>
      <c r="BJ1845" s="41"/>
      <c r="BK1845" s="41"/>
      <c r="BL1845" s="35"/>
      <c r="BM1845" s="35"/>
      <c r="BN1845" s="35"/>
      <c r="BO1845" s="35"/>
      <c r="BP1845" s="35"/>
      <c r="BQ1845" s="35"/>
      <c r="BR1845" s="35"/>
      <c r="BS1845" s="34"/>
      <c r="BT1845" s="35"/>
      <c r="BU1845" s="35"/>
      <c r="BV1845" s="35"/>
      <c r="BW1845" s="35"/>
      <c r="BX1845" s="37"/>
      <c r="BY1845" s="40"/>
      <c r="CA1845" s="38"/>
      <c r="CB1845" s="38"/>
      <c r="CC1845" s="36"/>
      <c r="CD1845" s="36"/>
      <c r="CE1845" s="35"/>
      <c r="CF1845" s="36"/>
      <c r="CG1845" s="42"/>
      <c r="CH1845" s="35"/>
      <c r="CI1845" s="42"/>
      <c r="CJ1845" s="42"/>
      <c r="CK1845" s="43"/>
      <c r="CM1845" s="39"/>
      <c r="CN1845" s="35"/>
      <c r="CO1845" s="42"/>
    </row>
    <row r="1846" spans="1:93" ht="11.25" customHeight="1">
      <c r="A1846" s="33"/>
      <c r="B1846" s="34"/>
      <c r="F1846" s="34"/>
      <c r="H1846" s="34"/>
      <c r="I1846" s="34"/>
      <c r="J1846" s="35"/>
      <c r="K1846" s="35"/>
      <c r="L1846" s="34"/>
      <c r="M1846" s="34"/>
      <c r="N1846" s="35"/>
      <c r="O1846" s="35"/>
      <c r="P1846" s="35"/>
      <c r="Q1846" s="34"/>
      <c r="R1846" s="34"/>
      <c r="U1846" s="36"/>
      <c r="V1846" s="38"/>
      <c r="W1846" s="36"/>
      <c r="X1846" s="35"/>
      <c r="Y1846" s="34"/>
      <c r="Z1846" s="35"/>
      <c r="AA1846" s="34"/>
      <c r="AB1846" s="34"/>
      <c r="AC1846" s="34"/>
      <c r="AD1846" s="34"/>
      <c r="AE1846" s="39"/>
      <c r="AF1846" s="39"/>
      <c r="AG1846" s="39"/>
      <c r="AH1846" s="35"/>
      <c r="AI1846" s="35"/>
      <c r="AJ1846" s="35"/>
      <c r="AK1846" s="35"/>
      <c r="AL1846" s="35"/>
      <c r="AM1846" s="35"/>
      <c r="AN1846" s="38"/>
      <c r="AO1846" s="38"/>
      <c r="AP1846" s="38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40"/>
      <c r="BA1846" s="40"/>
      <c r="BB1846" s="40"/>
      <c r="BC1846" s="40"/>
      <c r="BD1846" s="40"/>
      <c r="BE1846" s="40"/>
      <c r="BF1846" s="36"/>
      <c r="BG1846" s="36"/>
      <c r="BH1846" s="36"/>
      <c r="BJ1846" s="41"/>
      <c r="BK1846" s="41"/>
      <c r="BL1846" s="35"/>
      <c r="BM1846" s="35"/>
      <c r="BN1846" s="35"/>
      <c r="BO1846" s="35"/>
      <c r="BP1846" s="35"/>
      <c r="BQ1846" s="35"/>
      <c r="BR1846" s="35"/>
      <c r="BS1846" s="34"/>
      <c r="BT1846" s="35"/>
      <c r="BU1846" s="35"/>
      <c r="BV1846" s="35"/>
      <c r="BW1846" s="35"/>
      <c r="BX1846" s="37"/>
      <c r="BY1846" s="40"/>
      <c r="CA1846" s="38"/>
      <c r="CB1846" s="38"/>
      <c r="CC1846" s="36"/>
      <c r="CD1846" s="36"/>
      <c r="CE1846" s="35"/>
      <c r="CF1846" s="36"/>
      <c r="CG1846" s="42"/>
      <c r="CH1846" s="35"/>
      <c r="CI1846" s="42"/>
      <c r="CJ1846" s="42"/>
      <c r="CK1846" s="43"/>
      <c r="CM1846" s="39"/>
      <c r="CN1846" s="35"/>
      <c r="CO1846" s="42"/>
    </row>
    <row r="1847" spans="1:93" ht="11.25" customHeight="1">
      <c r="A1847" s="33"/>
      <c r="B1847" s="34"/>
      <c r="F1847" s="34"/>
      <c r="H1847" s="34"/>
      <c r="I1847" s="34"/>
      <c r="J1847" s="35"/>
      <c r="K1847" s="35"/>
      <c r="L1847" s="34"/>
      <c r="M1847" s="34"/>
      <c r="N1847" s="35"/>
      <c r="O1847" s="35"/>
      <c r="P1847" s="35"/>
      <c r="Q1847" s="34"/>
      <c r="R1847" s="34"/>
      <c r="U1847" s="36"/>
      <c r="V1847" s="38"/>
      <c r="W1847" s="36"/>
      <c r="X1847" s="35"/>
      <c r="Y1847" s="34"/>
      <c r="Z1847" s="35"/>
      <c r="AA1847" s="34"/>
      <c r="AB1847" s="34"/>
      <c r="AC1847" s="34"/>
      <c r="AD1847" s="34"/>
      <c r="AE1847" s="39"/>
      <c r="AF1847" s="39"/>
      <c r="AG1847" s="39"/>
      <c r="AH1847" s="35"/>
      <c r="AI1847" s="35"/>
      <c r="AJ1847" s="35"/>
      <c r="AK1847" s="35"/>
      <c r="AL1847" s="35"/>
      <c r="AM1847" s="35"/>
      <c r="AN1847" s="38"/>
      <c r="AO1847" s="38"/>
      <c r="AP1847" s="38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40"/>
      <c r="BA1847" s="40"/>
      <c r="BB1847" s="40"/>
      <c r="BC1847" s="40"/>
      <c r="BD1847" s="40"/>
      <c r="BE1847" s="40"/>
      <c r="BF1847" s="36"/>
      <c r="BG1847" s="36"/>
      <c r="BH1847" s="36"/>
      <c r="BJ1847" s="41"/>
      <c r="BK1847" s="41"/>
      <c r="BL1847" s="35"/>
      <c r="BM1847" s="35"/>
      <c r="BN1847" s="35"/>
      <c r="BO1847" s="35"/>
      <c r="BP1847" s="35"/>
      <c r="BQ1847" s="35"/>
      <c r="BR1847" s="35"/>
      <c r="BS1847" s="34"/>
      <c r="BT1847" s="35"/>
      <c r="BU1847" s="35"/>
      <c r="BV1847" s="35"/>
      <c r="BW1847" s="35"/>
      <c r="BX1847" s="37"/>
      <c r="BY1847" s="40"/>
      <c r="CA1847" s="38"/>
      <c r="CB1847" s="38"/>
      <c r="CC1847" s="36"/>
      <c r="CD1847" s="36"/>
      <c r="CE1847" s="35"/>
      <c r="CF1847" s="36"/>
      <c r="CG1847" s="42"/>
      <c r="CH1847" s="35"/>
      <c r="CI1847" s="42"/>
      <c r="CJ1847" s="42"/>
      <c r="CK1847" s="43"/>
      <c r="CM1847" s="39"/>
      <c r="CN1847" s="35"/>
      <c r="CO1847" s="42"/>
    </row>
    <row r="1848" spans="1:93" ht="11.25" customHeight="1">
      <c r="A1848" s="33"/>
      <c r="B1848" s="34"/>
      <c r="F1848" s="34"/>
      <c r="H1848" s="34"/>
      <c r="I1848" s="34"/>
      <c r="J1848" s="35"/>
      <c r="K1848" s="35"/>
      <c r="L1848" s="34"/>
      <c r="M1848" s="34"/>
      <c r="N1848" s="35"/>
      <c r="O1848" s="35"/>
      <c r="P1848" s="35"/>
      <c r="Q1848" s="34"/>
      <c r="R1848" s="34"/>
      <c r="U1848" s="36"/>
      <c r="V1848" s="38"/>
      <c r="W1848" s="36"/>
      <c r="X1848" s="35"/>
      <c r="Y1848" s="34"/>
      <c r="Z1848" s="35"/>
      <c r="AA1848" s="34"/>
      <c r="AB1848" s="34"/>
      <c r="AC1848" s="34"/>
      <c r="AD1848" s="34"/>
      <c r="AE1848" s="39"/>
      <c r="AF1848" s="39"/>
      <c r="AG1848" s="39"/>
      <c r="AH1848" s="35"/>
      <c r="AI1848" s="35"/>
      <c r="AJ1848" s="35"/>
      <c r="AK1848" s="35"/>
      <c r="AL1848" s="35"/>
      <c r="AM1848" s="35"/>
      <c r="AN1848" s="38"/>
      <c r="AO1848" s="38"/>
      <c r="AP1848" s="38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40"/>
      <c r="BA1848" s="40"/>
      <c r="BB1848" s="40"/>
      <c r="BC1848" s="40"/>
      <c r="BD1848" s="40"/>
      <c r="BE1848" s="40"/>
      <c r="BF1848" s="36"/>
      <c r="BG1848" s="36"/>
      <c r="BH1848" s="36"/>
      <c r="BJ1848" s="41"/>
      <c r="BK1848" s="41"/>
      <c r="BL1848" s="35"/>
      <c r="BM1848" s="35"/>
      <c r="BN1848" s="35"/>
      <c r="BO1848" s="35"/>
      <c r="BP1848" s="35"/>
      <c r="BQ1848" s="35"/>
      <c r="BR1848" s="35"/>
      <c r="BS1848" s="34"/>
      <c r="BT1848" s="35"/>
      <c r="BU1848" s="35"/>
      <c r="BV1848" s="35"/>
      <c r="BW1848" s="35"/>
      <c r="BX1848" s="37"/>
      <c r="BY1848" s="40"/>
      <c r="CA1848" s="38"/>
      <c r="CB1848" s="38"/>
      <c r="CC1848" s="36"/>
      <c r="CD1848" s="36"/>
      <c r="CE1848" s="35"/>
      <c r="CF1848" s="36"/>
      <c r="CG1848" s="42"/>
      <c r="CH1848" s="35"/>
      <c r="CI1848" s="42"/>
      <c r="CJ1848" s="42"/>
      <c r="CK1848" s="43"/>
      <c r="CM1848" s="39"/>
      <c r="CN1848" s="35"/>
      <c r="CO1848" s="42"/>
    </row>
    <row r="1849" spans="1:93" ht="11.25" customHeight="1">
      <c r="A1849" s="33"/>
      <c r="B1849" s="34"/>
      <c r="F1849" s="34"/>
      <c r="H1849" s="34"/>
      <c r="I1849" s="34"/>
      <c r="J1849" s="35"/>
      <c r="K1849" s="35"/>
      <c r="L1849" s="34"/>
      <c r="M1849" s="34"/>
      <c r="N1849" s="35"/>
      <c r="O1849" s="35"/>
      <c r="P1849" s="35"/>
      <c r="Q1849" s="34"/>
      <c r="R1849" s="34"/>
      <c r="U1849" s="36"/>
      <c r="V1849" s="38"/>
      <c r="W1849" s="36"/>
      <c r="X1849" s="35"/>
      <c r="Y1849" s="34"/>
      <c r="Z1849" s="35"/>
      <c r="AA1849" s="34"/>
      <c r="AB1849" s="34"/>
      <c r="AC1849" s="34"/>
      <c r="AD1849" s="34"/>
      <c r="AE1849" s="39"/>
      <c r="AF1849" s="39"/>
      <c r="AG1849" s="39"/>
      <c r="AH1849" s="35"/>
      <c r="AI1849" s="35"/>
      <c r="AJ1849" s="35"/>
      <c r="AK1849" s="35"/>
      <c r="AL1849" s="35"/>
      <c r="AM1849" s="35"/>
      <c r="AN1849" s="38"/>
      <c r="AO1849" s="38"/>
      <c r="AP1849" s="38"/>
      <c r="AQ1849" s="36"/>
      <c r="AR1849" s="36"/>
      <c r="AS1849" s="36"/>
      <c r="AT1849" s="36"/>
      <c r="AU1849" s="36"/>
      <c r="AV1849" s="36"/>
      <c r="AW1849" s="36"/>
      <c r="AX1849" s="36"/>
      <c r="AY1849" s="36"/>
      <c r="AZ1849" s="40"/>
      <c r="BA1849" s="40"/>
      <c r="BB1849" s="40"/>
      <c r="BC1849" s="40"/>
      <c r="BD1849" s="40"/>
      <c r="BE1849" s="40"/>
      <c r="BF1849" s="36"/>
      <c r="BG1849" s="36"/>
      <c r="BH1849" s="36"/>
      <c r="BJ1849" s="41"/>
      <c r="BK1849" s="41"/>
      <c r="BL1849" s="35"/>
      <c r="BM1849" s="35"/>
      <c r="BN1849" s="35"/>
      <c r="BO1849" s="35"/>
      <c r="BP1849" s="35"/>
      <c r="BQ1849" s="35"/>
      <c r="BR1849" s="35"/>
      <c r="BS1849" s="34"/>
      <c r="BT1849" s="35"/>
      <c r="BU1849" s="35"/>
      <c r="BV1849" s="35"/>
      <c r="BW1849" s="35"/>
      <c r="BX1849" s="37"/>
      <c r="BY1849" s="40"/>
      <c r="CA1849" s="38"/>
      <c r="CB1849" s="38"/>
      <c r="CC1849" s="36"/>
      <c r="CD1849" s="36"/>
      <c r="CE1849" s="35"/>
      <c r="CF1849" s="36"/>
      <c r="CG1849" s="42"/>
      <c r="CH1849" s="35"/>
      <c r="CI1849" s="42"/>
      <c r="CJ1849" s="42"/>
      <c r="CK1849" s="43"/>
      <c r="CM1849" s="39"/>
      <c r="CN1849" s="35"/>
      <c r="CO1849" s="42"/>
    </row>
    <row r="1850" spans="1:93" ht="11.25" customHeight="1">
      <c r="A1850" s="33"/>
      <c r="B1850" s="34"/>
      <c r="F1850" s="34"/>
      <c r="H1850" s="34"/>
      <c r="I1850" s="34"/>
      <c r="J1850" s="35"/>
      <c r="K1850" s="35"/>
      <c r="L1850" s="34"/>
      <c r="M1850" s="34"/>
      <c r="N1850" s="35"/>
      <c r="O1850" s="35"/>
      <c r="P1850" s="35"/>
      <c r="Q1850" s="34"/>
      <c r="R1850" s="34"/>
      <c r="U1850" s="36"/>
      <c r="V1850" s="38"/>
      <c r="W1850" s="36"/>
      <c r="X1850" s="35"/>
      <c r="Y1850" s="34"/>
      <c r="Z1850" s="35"/>
      <c r="AA1850" s="34"/>
      <c r="AB1850" s="34"/>
      <c r="AC1850" s="34"/>
      <c r="AD1850" s="34"/>
      <c r="AE1850" s="39"/>
      <c r="AF1850" s="39"/>
      <c r="AG1850" s="39"/>
      <c r="AH1850" s="35"/>
      <c r="AI1850" s="35"/>
      <c r="AJ1850" s="35"/>
      <c r="AK1850" s="35"/>
      <c r="AL1850" s="35"/>
      <c r="AM1850" s="35"/>
      <c r="AN1850" s="38"/>
      <c r="AO1850" s="38"/>
      <c r="AP1850" s="38"/>
      <c r="AQ1850" s="36"/>
      <c r="AR1850" s="36"/>
      <c r="AS1850" s="36"/>
      <c r="AT1850" s="36"/>
      <c r="AU1850" s="36"/>
      <c r="AV1850" s="36"/>
      <c r="AW1850" s="36"/>
      <c r="AX1850" s="36"/>
      <c r="AY1850" s="36"/>
      <c r="AZ1850" s="40"/>
      <c r="BA1850" s="40"/>
      <c r="BB1850" s="40"/>
      <c r="BC1850" s="40"/>
      <c r="BD1850" s="40"/>
      <c r="BE1850" s="40"/>
      <c r="BF1850" s="36"/>
      <c r="BG1850" s="36"/>
      <c r="BH1850" s="36"/>
      <c r="BJ1850" s="41"/>
      <c r="BK1850" s="41"/>
      <c r="BL1850" s="35"/>
      <c r="BM1850" s="35"/>
      <c r="BN1850" s="35"/>
      <c r="BO1850" s="35"/>
      <c r="BP1850" s="35"/>
      <c r="BQ1850" s="35"/>
      <c r="BR1850" s="35"/>
      <c r="BS1850" s="34"/>
      <c r="BT1850" s="35"/>
      <c r="BU1850" s="35"/>
      <c r="BV1850" s="35"/>
      <c r="BW1850" s="35"/>
      <c r="BX1850" s="37"/>
      <c r="BY1850" s="40"/>
      <c r="CA1850" s="38"/>
      <c r="CB1850" s="38"/>
      <c r="CC1850" s="36"/>
      <c r="CD1850" s="36"/>
      <c r="CE1850" s="35"/>
      <c r="CF1850" s="36"/>
      <c r="CG1850" s="42"/>
      <c r="CH1850" s="35"/>
      <c r="CI1850" s="42"/>
      <c r="CJ1850" s="42"/>
      <c r="CK1850" s="43"/>
      <c r="CM1850" s="39"/>
      <c r="CN1850" s="35"/>
      <c r="CO1850" s="42"/>
    </row>
    <row r="1851" spans="1:93" ht="11.25" customHeight="1">
      <c r="A1851" s="33"/>
      <c r="B1851" s="34"/>
      <c r="F1851" s="34"/>
      <c r="H1851" s="34"/>
      <c r="I1851" s="34"/>
      <c r="J1851" s="35"/>
      <c r="K1851" s="35"/>
      <c r="L1851" s="34"/>
      <c r="M1851" s="34"/>
      <c r="N1851" s="35"/>
      <c r="O1851" s="35"/>
      <c r="P1851" s="35"/>
      <c r="Q1851" s="34"/>
      <c r="R1851" s="34"/>
      <c r="U1851" s="36"/>
      <c r="V1851" s="38"/>
      <c r="W1851" s="36"/>
      <c r="X1851" s="35"/>
      <c r="Y1851" s="34"/>
      <c r="Z1851" s="35"/>
      <c r="AA1851" s="34"/>
      <c r="AB1851" s="34"/>
      <c r="AC1851" s="34"/>
      <c r="AD1851" s="34"/>
      <c r="AE1851" s="39"/>
      <c r="AF1851" s="39"/>
      <c r="AG1851" s="39"/>
      <c r="AH1851" s="35"/>
      <c r="AI1851" s="35"/>
      <c r="AJ1851" s="35"/>
      <c r="AK1851" s="35"/>
      <c r="AL1851" s="35"/>
      <c r="AM1851" s="35"/>
      <c r="AN1851" s="38"/>
      <c r="AO1851" s="38"/>
      <c r="AP1851" s="38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40"/>
      <c r="BA1851" s="40"/>
      <c r="BB1851" s="40"/>
      <c r="BC1851" s="40"/>
      <c r="BD1851" s="40"/>
      <c r="BE1851" s="40"/>
      <c r="BF1851" s="36"/>
      <c r="BG1851" s="36"/>
      <c r="BH1851" s="36"/>
      <c r="BJ1851" s="41"/>
      <c r="BK1851" s="41"/>
      <c r="BL1851" s="35"/>
      <c r="BM1851" s="35"/>
      <c r="BN1851" s="35"/>
      <c r="BO1851" s="35"/>
      <c r="BP1851" s="35"/>
      <c r="BQ1851" s="35"/>
      <c r="BR1851" s="35"/>
      <c r="BS1851" s="34"/>
      <c r="BT1851" s="35"/>
      <c r="BU1851" s="35"/>
      <c r="BV1851" s="35"/>
      <c r="BW1851" s="35"/>
      <c r="BX1851" s="37"/>
      <c r="BY1851" s="40"/>
      <c r="CA1851" s="38"/>
      <c r="CB1851" s="38"/>
      <c r="CC1851" s="36"/>
      <c r="CD1851" s="36"/>
      <c r="CE1851" s="35"/>
      <c r="CF1851" s="36"/>
      <c r="CG1851" s="42"/>
      <c r="CH1851" s="35"/>
      <c r="CI1851" s="42"/>
      <c r="CJ1851" s="42"/>
      <c r="CK1851" s="43"/>
      <c r="CM1851" s="39"/>
      <c r="CN1851" s="35"/>
      <c r="CO1851" s="42"/>
    </row>
    <row r="1852" spans="1:93" ht="11.25" customHeight="1">
      <c r="A1852" s="33"/>
      <c r="B1852" s="34"/>
      <c r="F1852" s="34"/>
      <c r="H1852" s="34"/>
      <c r="I1852" s="34"/>
      <c r="J1852" s="35"/>
      <c r="K1852" s="35"/>
      <c r="L1852" s="34"/>
      <c r="M1852" s="34"/>
      <c r="N1852" s="35"/>
      <c r="O1852" s="35"/>
      <c r="P1852" s="35"/>
      <c r="Q1852" s="34"/>
      <c r="R1852" s="34"/>
      <c r="U1852" s="36"/>
      <c r="V1852" s="38"/>
      <c r="W1852" s="36"/>
      <c r="X1852" s="35"/>
      <c r="Y1852" s="34"/>
      <c r="Z1852" s="35"/>
      <c r="AA1852" s="34"/>
      <c r="AB1852" s="34"/>
      <c r="AC1852" s="34"/>
      <c r="AD1852" s="34"/>
      <c r="AE1852" s="39"/>
      <c r="AF1852" s="39"/>
      <c r="AG1852" s="39"/>
      <c r="AH1852" s="35"/>
      <c r="AI1852" s="35"/>
      <c r="AJ1852" s="35"/>
      <c r="AK1852" s="35"/>
      <c r="AL1852" s="35"/>
      <c r="AM1852" s="35"/>
      <c r="AN1852" s="38"/>
      <c r="AO1852" s="38"/>
      <c r="AP1852" s="38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40"/>
      <c r="BA1852" s="40"/>
      <c r="BB1852" s="40"/>
      <c r="BC1852" s="40"/>
      <c r="BD1852" s="40"/>
      <c r="BE1852" s="40"/>
      <c r="BF1852" s="36"/>
      <c r="BG1852" s="36"/>
      <c r="BH1852" s="36"/>
      <c r="BJ1852" s="41"/>
      <c r="BK1852" s="41"/>
      <c r="BL1852" s="35"/>
      <c r="BM1852" s="35"/>
      <c r="BN1852" s="35"/>
      <c r="BO1852" s="35"/>
      <c r="BP1852" s="35"/>
      <c r="BQ1852" s="35"/>
      <c r="BR1852" s="35"/>
      <c r="BS1852" s="34"/>
      <c r="BT1852" s="35"/>
      <c r="BU1852" s="35"/>
      <c r="BV1852" s="35"/>
      <c r="BW1852" s="35"/>
      <c r="BX1852" s="37"/>
      <c r="BY1852" s="40"/>
      <c r="CA1852" s="38"/>
      <c r="CB1852" s="38"/>
      <c r="CC1852" s="36"/>
      <c r="CD1852" s="36"/>
      <c r="CE1852" s="35"/>
      <c r="CF1852" s="36"/>
      <c r="CG1852" s="42"/>
      <c r="CH1852" s="35"/>
      <c r="CI1852" s="42"/>
      <c r="CJ1852" s="42"/>
      <c r="CK1852" s="43"/>
      <c r="CM1852" s="39"/>
      <c r="CN1852" s="35"/>
      <c r="CO1852" s="42"/>
    </row>
    <row r="1853" spans="1:93" ht="11.25" customHeight="1">
      <c r="A1853" s="33"/>
      <c r="B1853" s="34"/>
      <c r="F1853" s="34"/>
      <c r="H1853" s="34"/>
      <c r="I1853" s="34"/>
      <c r="J1853" s="35"/>
      <c r="K1853" s="35"/>
      <c r="L1853" s="34"/>
      <c r="M1853" s="34"/>
      <c r="N1853" s="35"/>
      <c r="O1853" s="35"/>
      <c r="P1853" s="35"/>
      <c r="Q1853" s="34"/>
      <c r="R1853" s="34"/>
      <c r="U1853" s="36"/>
      <c r="V1853" s="38"/>
      <c r="W1853" s="36"/>
      <c r="X1853" s="35"/>
      <c r="Y1853" s="34"/>
      <c r="Z1853" s="35"/>
      <c r="AA1853" s="34"/>
      <c r="AB1853" s="34"/>
      <c r="AC1853" s="34"/>
      <c r="AD1853" s="34"/>
      <c r="AE1853" s="39"/>
      <c r="AF1853" s="39"/>
      <c r="AG1853" s="39"/>
      <c r="AH1853" s="35"/>
      <c r="AI1853" s="35"/>
      <c r="AJ1853" s="35"/>
      <c r="AK1853" s="35"/>
      <c r="AL1853" s="35"/>
      <c r="AM1853" s="35"/>
      <c r="AN1853" s="38"/>
      <c r="AO1853" s="38"/>
      <c r="AP1853" s="38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40"/>
      <c r="BA1853" s="40"/>
      <c r="BB1853" s="40"/>
      <c r="BC1853" s="40"/>
      <c r="BD1853" s="40"/>
      <c r="BE1853" s="40"/>
      <c r="BF1853" s="36"/>
      <c r="BG1853" s="36"/>
      <c r="BH1853" s="36"/>
      <c r="BJ1853" s="41"/>
      <c r="BK1853" s="41"/>
      <c r="BL1853" s="35"/>
      <c r="BM1853" s="35"/>
      <c r="BN1853" s="35"/>
      <c r="BO1853" s="35"/>
      <c r="BP1853" s="35"/>
      <c r="BQ1853" s="35"/>
      <c r="BR1853" s="35"/>
      <c r="BS1853" s="34"/>
      <c r="BT1853" s="35"/>
      <c r="BU1853" s="35"/>
      <c r="BV1853" s="35"/>
      <c r="BW1853" s="35"/>
      <c r="BX1853" s="37"/>
      <c r="BY1853" s="40"/>
      <c r="CA1853" s="38"/>
      <c r="CB1853" s="38"/>
      <c r="CC1853" s="36"/>
      <c r="CD1853" s="36"/>
      <c r="CE1853" s="35"/>
      <c r="CF1853" s="36"/>
      <c r="CG1853" s="42"/>
      <c r="CH1853" s="35"/>
      <c r="CI1853" s="42"/>
      <c r="CJ1853" s="42"/>
      <c r="CK1853" s="43"/>
      <c r="CM1853" s="39"/>
      <c r="CN1853" s="35"/>
      <c r="CO1853" s="42"/>
    </row>
    <row r="1854" spans="1:93" ht="11.25" customHeight="1">
      <c r="A1854" s="33"/>
      <c r="B1854" s="34"/>
      <c r="F1854" s="34"/>
      <c r="H1854" s="34"/>
      <c r="I1854" s="34"/>
      <c r="J1854" s="35"/>
      <c r="K1854" s="35"/>
      <c r="L1854" s="34"/>
      <c r="M1854" s="34"/>
      <c r="N1854" s="35"/>
      <c r="O1854" s="35"/>
      <c r="P1854" s="35"/>
      <c r="Q1854" s="34"/>
      <c r="R1854" s="34"/>
      <c r="U1854" s="36"/>
      <c r="V1854" s="38"/>
      <c r="W1854" s="36"/>
      <c r="X1854" s="35"/>
      <c r="Y1854" s="34"/>
      <c r="Z1854" s="35"/>
      <c r="AA1854" s="34"/>
      <c r="AB1854" s="34"/>
      <c r="AC1854" s="34"/>
      <c r="AD1854" s="34"/>
      <c r="AE1854" s="39"/>
      <c r="AF1854" s="39"/>
      <c r="AG1854" s="39"/>
      <c r="AH1854" s="35"/>
      <c r="AI1854" s="35"/>
      <c r="AJ1854" s="35"/>
      <c r="AK1854" s="35"/>
      <c r="AL1854" s="35"/>
      <c r="AM1854" s="35"/>
      <c r="AN1854" s="38"/>
      <c r="AO1854" s="38"/>
      <c r="AP1854" s="38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40"/>
      <c r="BA1854" s="40"/>
      <c r="BB1854" s="40"/>
      <c r="BC1854" s="40"/>
      <c r="BD1854" s="40"/>
      <c r="BE1854" s="40"/>
      <c r="BF1854" s="36"/>
      <c r="BG1854" s="36"/>
      <c r="BH1854" s="36"/>
      <c r="BJ1854" s="41"/>
      <c r="BK1854" s="41"/>
      <c r="BL1854" s="35"/>
      <c r="BM1854" s="35"/>
      <c r="BN1854" s="35"/>
      <c r="BO1854" s="35"/>
      <c r="BP1854" s="35"/>
      <c r="BQ1854" s="35"/>
      <c r="BR1854" s="35"/>
      <c r="BS1854" s="34"/>
      <c r="BT1854" s="35"/>
      <c r="BU1854" s="35"/>
      <c r="BV1854" s="35"/>
      <c r="BW1854" s="35"/>
      <c r="BX1854" s="37"/>
      <c r="BY1854" s="40"/>
      <c r="CA1854" s="38"/>
      <c r="CB1854" s="38"/>
      <c r="CC1854" s="36"/>
      <c r="CD1854" s="36"/>
      <c r="CE1854" s="35"/>
      <c r="CF1854" s="36"/>
      <c r="CG1854" s="42"/>
      <c r="CH1854" s="35"/>
      <c r="CI1854" s="42"/>
      <c r="CJ1854" s="42"/>
      <c r="CK1854" s="43"/>
      <c r="CM1854" s="39"/>
      <c r="CN1854" s="35"/>
      <c r="CO1854" s="42"/>
    </row>
    <row r="1855" spans="1:93" ht="11.25" customHeight="1">
      <c r="A1855" s="33"/>
      <c r="B1855" s="34"/>
      <c r="F1855" s="34"/>
      <c r="H1855" s="34"/>
      <c r="I1855" s="34"/>
      <c r="J1855" s="35"/>
      <c r="K1855" s="35"/>
      <c r="L1855" s="34"/>
      <c r="M1855" s="34"/>
      <c r="N1855" s="35"/>
      <c r="O1855" s="35"/>
      <c r="P1855" s="35"/>
      <c r="Q1855" s="34"/>
      <c r="R1855" s="34"/>
      <c r="U1855" s="36"/>
      <c r="V1855" s="38"/>
      <c r="W1855" s="36"/>
      <c r="X1855" s="35"/>
      <c r="Y1855" s="34"/>
      <c r="Z1855" s="35"/>
      <c r="AA1855" s="34"/>
      <c r="AB1855" s="34"/>
      <c r="AC1855" s="34"/>
      <c r="AD1855" s="34"/>
      <c r="AE1855" s="39"/>
      <c r="AF1855" s="39"/>
      <c r="AG1855" s="39"/>
      <c r="AH1855" s="35"/>
      <c r="AI1855" s="35"/>
      <c r="AJ1855" s="35"/>
      <c r="AK1855" s="35"/>
      <c r="AL1855" s="35"/>
      <c r="AM1855" s="35"/>
      <c r="AN1855" s="38"/>
      <c r="AO1855" s="38"/>
      <c r="AP1855" s="38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40"/>
      <c r="BA1855" s="40"/>
      <c r="BB1855" s="40"/>
      <c r="BC1855" s="40"/>
      <c r="BD1855" s="40"/>
      <c r="BE1855" s="40"/>
      <c r="BF1855" s="36"/>
      <c r="BG1855" s="36"/>
      <c r="BH1855" s="36"/>
      <c r="BJ1855" s="41"/>
      <c r="BK1855" s="41"/>
      <c r="BL1855" s="35"/>
      <c r="BM1855" s="35"/>
      <c r="BN1855" s="35"/>
      <c r="BO1855" s="35"/>
      <c r="BP1855" s="35"/>
      <c r="BQ1855" s="35"/>
      <c r="BR1855" s="35"/>
      <c r="BS1855" s="34"/>
      <c r="BT1855" s="35"/>
      <c r="BU1855" s="35"/>
      <c r="BV1855" s="35"/>
      <c r="BW1855" s="35"/>
      <c r="BX1855" s="37"/>
      <c r="BY1855" s="40"/>
      <c r="CA1855" s="38"/>
      <c r="CB1855" s="38"/>
      <c r="CC1855" s="36"/>
      <c r="CD1855" s="36"/>
      <c r="CE1855" s="35"/>
      <c r="CF1855" s="36"/>
      <c r="CG1855" s="42"/>
      <c r="CH1855" s="35"/>
      <c r="CI1855" s="42"/>
      <c r="CJ1855" s="42"/>
      <c r="CK1855" s="43"/>
      <c r="CM1855" s="39"/>
      <c r="CN1855" s="35"/>
      <c r="CO1855" s="42"/>
    </row>
    <row r="1856" spans="1:93" ht="11.25" customHeight="1">
      <c r="A1856" s="33"/>
      <c r="B1856" s="34"/>
      <c r="F1856" s="34"/>
      <c r="H1856" s="34"/>
      <c r="I1856" s="34"/>
      <c r="J1856" s="35"/>
      <c r="K1856" s="35"/>
      <c r="L1856" s="34"/>
      <c r="M1856" s="34"/>
      <c r="N1856" s="35"/>
      <c r="O1856" s="35"/>
      <c r="P1856" s="35"/>
      <c r="Q1856" s="34"/>
      <c r="R1856" s="34"/>
      <c r="U1856" s="36"/>
      <c r="V1856" s="38"/>
      <c r="W1856" s="36"/>
      <c r="X1856" s="35"/>
      <c r="Y1856" s="34"/>
      <c r="Z1856" s="35"/>
      <c r="AA1856" s="34"/>
      <c r="AB1856" s="34"/>
      <c r="AC1856" s="34"/>
      <c r="AD1856" s="34"/>
      <c r="AE1856" s="39"/>
      <c r="AF1856" s="39"/>
      <c r="AG1856" s="39"/>
      <c r="AH1856" s="35"/>
      <c r="AI1856" s="35"/>
      <c r="AJ1856" s="35"/>
      <c r="AK1856" s="35"/>
      <c r="AL1856" s="35"/>
      <c r="AM1856" s="35"/>
      <c r="AN1856" s="38"/>
      <c r="AO1856" s="38"/>
      <c r="AP1856" s="38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40"/>
      <c r="BA1856" s="40"/>
      <c r="BB1856" s="40"/>
      <c r="BC1856" s="40"/>
      <c r="BD1856" s="40"/>
      <c r="BE1856" s="40"/>
      <c r="BF1856" s="36"/>
      <c r="BG1856" s="36"/>
      <c r="BH1856" s="36"/>
      <c r="BJ1856" s="41"/>
      <c r="BK1856" s="41"/>
      <c r="BL1856" s="35"/>
      <c r="BM1856" s="35"/>
      <c r="BN1856" s="35"/>
      <c r="BO1856" s="35"/>
      <c r="BP1856" s="35"/>
      <c r="BQ1856" s="35"/>
      <c r="BR1856" s="35"/>
      <c r="BS1856" s="34"/>
      <c r="BT1856" s="35"/>
      <c r="BU1856" s="35"/>
      <c r="BV1856" s="35"/>
      <c r="BW1856" s="35"/>
      <c r="BX1856" s="37"/>
      <c r="BY1856" s="40"/>
      <c r="CA1856" s="38"/>
      <c r="CB1856" s="38"/>
      <c r="CC1856" s="36"/>
      <c r="CD1856" s="36"/>
      <c r="CE1856" s="35"/>
      <c r="CF1856" s="36"/>
      <c r="CG1856" s="42"/>
      <c r="CH1856" s="35"/>
      <c r="CI1856" s="42"/>
      <c r="CJ1856" s="42"/>
      <c r="CK1856" s="43"/>
      <c r="CM1856" s="39"/>
      <c r="CN1856" s="35"/>
      <c r="CO1856" s="42"/>
    </row>
    <row r="1857" spans="1:93" ht="11.25" customHeight="1">
      <c r="A1857" s="33"/>
      <c r="B1857" s="34"/>
      <c r="F1857" s="34"/>
      <c r="H1857" s="34"/>
      <c r="I1857" s="34"/>
      <c r="J1857" s="35"/>
      <c r="K1857" s="35"/>
      <c r="L1857" s="34"/>
      <c r="M1857" s="34"/>
      <c r="N1857" s="35"/>
      <c r="O1857" s="35"/>
      <c r="P1857" s="35"/>
      <c r="Q1857" s="34"/>
      <c r="R1857" s="34"/>
      <c r="U1857" s="36"/>
      <c r="V1857" s="38"/>
      <c r="W1857" s="36"/>
      <c r="X1857" s="35"/>
      <c r="Y1857" s="34"/>
      <c r="Z1857" s="35"/>
      <c r="AA1857" s="34"/>
      <c r="AB1857" s="34"/>
      <c r="AC1857" s="34"/>
      <c r="AD1857" s="34"/>
      <c r="AE1857" s="39"/>
      <c r="AF1857" s="39"/>
      <c r="AG1857" s="39"/>
      <c r="AH1857" s="35"/>
      <c r="AI1857" s="35"/>
      <c r="AJ1857" s="35"/>
      <c r="AK1857" s="35"/>
      <c r="AL1857" s="35"/>
      <c r="AM1857" s="35"/>
      <c r="AN1857" s="38"/>
      <c r="AO1857" s="38"/>
      <c r="AP1857" s="38"/>
      <c r="AQ1857" s="36"/>
      <c r="AR1857" s="36"/>
      <c r="AS1857" s="36"/>
      <c r="AT1857" s="36"/>
      <c r="AU1857" s="36"/>
      <c r="AV1857" s="36"/>
      <c r="AW1857" s="36"/>
      <c r="AX1857" s="36"/>
      <c r="AY1857" s="36"/>
      <c r="AZ1857" s="40"/>
      <c r="BA1857" s="40"/>
      <c r="BB1857" s="40"/>
      <c r="BC1857" s="40"/>
      <c r="BD1857" s="40"/>
      <c r="BE1857" s="40"/>
      <c r="BF1857" s="36"/>
      <c r="BG1857" s="36"/>
      <c r="BH1857" s="36"/>
      <c r="BJ1857" s="41"/>
      <c r="BK1857" s="41"/>
      <c r="BL1857" s="35"/>
      <c r="BM1857" s="35"/>
      <c r="BN1857" s="35"/>
      <c r="BO1857" s="35"/>
      <c r="BP1857" s="35"/>
      <c r="BQ1857" s="35"/>
      <c r="BR1857" s="35"/>
      <c r="BS1857" s="34"/>
      <c r="BT1857" s="35"/>
      <c r="BU1857" s="35"/>
      <c r="BV1857" s="35"/>
      <c r="BW1857" s="35"/>
      <c r="BX1857" s="37"/>
      <c r="BY1857" s="40"/>
      <c r="CA1857" s="38"/>
      <c r="CB1857" s="38"/>
      <c r="CC1857" s="36"/>
      <c r="CD1857" s="36"/>
      <c r="CE1857" s="35"/>
      <c r="CF1857" s="36"/>
      <c r="CG1857" s="42"/>
      <c r="CH1857" s="35"/>
      <c r="CI1857" s="42"/>
      <c r="CJ1857" s="42"/>
      <c r="CK1857" s="43"/>
      <c r="CM1857" s="39"/>
      <c r="CN1857" s="35"/>
      <c r="CO1857" s="42"/>
    </row>
    <row r="1858" spans="1:93" ht="11.25" customHeight="1">
      <c r="A1858" s="33"/>
      <c r="B1858" s="34"/>
      <c r="F1858" s="34"/>
      <c r="H1858" s="34"/>
      <c r="I1858" s="34"/>
      <c r="J1858" s="35"/>
      <c r="K1858" s="35"/>
      <c r="L1858" s="34"/>
      <c r="M1858" s="34"/>
      <c r="N1858" s="35"/>
      <c r="O1858" s="35"/>
      <c r="P1858" s="35"/>
      <c r="Q1858" s="34"/>
      <c r="R1858" s="34"/>
      <c r="U1858" s="36"/>
      <c r="V1858" s="38"/>
      <c r="W1858" s="36"/>
      <c r="X1858" s="35"/>
      <c r="Y1858" s="34"/>
      <c r="Z1858" s="35"/>
      <c r="AA1858" s="34"/>
      <c r="AB1858" s="34"/>
      <c r="AC1858" s="34"/>
      <c r="AD1858" s="34"/>
      <c r="AE1858" s="39"/>
      <c r="AF1858" s="39"/>
      <c r="AG1858" s="39"/>
      <c r="AH1858" s="35"/>
      <c r="AI1858" s="35"/>
      <c r="AJ1858" s="35"/>
      <c r="AK1858" s="35"/>
      <c r="AL1858" s="35"/>
      <c r="AM1858" s="35"/>
      <c r="AN1858" s="38"/>
      <c r="AO1858" s="38"/>
      <c r="AP1858" s="38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40"/>
      <c r="BA1858" s="40"/>
      <c r="BB1858" s="40"/>
      <c r="BC1858" s="40"/>
      <c r="BD1858" s="40"/>
      <c r="BE1858" s="40"/>
      <c r="BF1858" s="36"/>
      <c r="BG1858" s="36"/>
      <c r="BH1858" s="36"/>
      <c r="BJ1858" s="41"/>
      <c r="BK1858" s="41"/>
      <c r="BL1858" s="35"/>
      <c r="BM1858" s="35"/>
      <c r="BN1858" s="35"/>
      <c r="BO1858" s="35"/>
      <c r="BP1858" s="35"/>
      <c r="BQ1858" s="35"/>
      <c r="BR1858" s="35"/>
      <c r="BS1858" s="34"/>
      <c r="BT1858" s="35"/>
      <c r="BU1858" s="35"/>
      <c r="BV1858" s="35"/>
      <c r="BW1858" s="35"/>
      <c r="BX1858" s="37"/>
      <c r="BY1858" s="40"/>
      <c r="CA1858" s="38"/>
      <c r="CB1858" s="38"/>
      <c r="CC1858" s="36"/>
      <c r="CD1858" s="36"/>
      <c r="CE1858" s="35"/>
      <c r="CF1858" s="36"/>
      <c r="CG1858" s="42"/>
      <c r="CH1858" s="35"/>
      <c r="CI1858" s="42"/>
      <c r="CJ1858" s="42"/>
      <c r="CK1858" s="43"/>
      <c r="CM1858" s="39"/>
      <c r="CN1858" s="35"/>
      <c r="CO1858" s="42"/>
    </row>
    <row r="1859" spans="1:93" ht="11.25" customHeight="1">
      <c r="A1859" s="33"/>
      <c r="B1859" s="34"/>
      <c r="F1859" s="34"/>
      <c r="H1859" s="34"/>
      <c r="I1859" s="34"/>
      <c r="J1859" s="35"/>
      <c r="K1859" s="35"/>
      <c r="L1859" s="34"/>
      <c r="M1859" s="34"/>
      <c r="N1859" s="35"/>
      <c r="O1859" s="35"/>
      <c r="P1859" s="35"/>
      <c r="Q1859" s="34"/>
      <c r="R1859" s="34"/>
      <c r="U1859" s="36"/>
      <c r="V1859" s="38"/>
      <c r="W1859" s="36"/>
      <c r="X1859" s="35"/>
      <c r="Y1859" s="34"/>
      <c r="Z1859" s="35"/>
      <c r="AA1859" s="34"/>
      <c r="AB1859" s="34"/>
      <c r="AC1859" s="34"/>
      <c r="AD1859" s="34"/>
      <c r="AE1859" s="39"/>
      <c r="AF1859" s="39"/>
      <c r="AG1859" s="39"/>
      <c r="AH1859" s="35"/>
      <c r="AI1859" s="35"/>
      <c r="AJ1859" s="35"/>
      <c r="AK1859" s="35"/>
      <c r="AL1859" s="35"/>
      <c r="AM1859" s="35"/>
      <c r="AN1859" s="38"/>
      <c r="AO1859" s="38"/>
      <c r="AP1859" s="38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40"/>
      <c r="BA1859" s="40"/>
      <c r="BB1859" s="40"/>
      <c r="BC1859" s="40"/>
      <c r="BD1859" s="40"/>
      <c r="BE1859" s="40"/>
      <c r="BF1859" s="36"/>
      <c r="BG1859" s="36"/>
      <c r="BH1859" s="36"/>
      <c r="BJ1859" s="41"/>
      <c r="BK1859" s="41"/>
      <c r="BL1859" s="35"/>
      <c r="BM1859" s="35"/>
      <c r="BN1859" s="35"/>
      <c r="BO1859" s="35"/>
      <c r="BP1859" s="35"/>
      <c r="BQ1859" s="35"/>
      <c r="BR1859" s="35"/>
      <c r="BS1859" s="34"/>
      <c r="BT1859" s="35"/>
      <c r="BU1859" s="35"/>
      <c r="BV1859" s="35"/>
      <c r="BW1859" s="35"/>
      <c r="BX1859" s="37"/>
      <c r="BY1859" s="40"/>
      <c r="CA1859" s="38"/>
      <c r="CB1859" s="38"/>
      <c r="CC1859" s="36"/>
      <c r="CD1859" s="36"/>
      <c r="CE1859" s="35"/>
      <c r="CF1859" s="36"/>
      <c r="CG1859" s="42"/>
      <c r="CH1859" s="35"/>
      <c r="CI1859" s="42"/>
      <c r="CJ1859" s="42"/>
      <c r="CK1859" s="43"/>
      <c r="CM1859" s="39"/>
      <c r="CN1859" s="35"/>
      <c r="CO1859" s="42"/>
    </row>
    <row r="1860" spans="1:93" ht="11.25" customHeight="1">
      <c r="A1860" s="33"/>
      <c r="B1860" s="34"/>
      <c r="F1860" s="34"/>
      <c r="H1860" s="34"/>
      <c r="I1860" s="34"/>
      <c r="J1860" s="35"/>
      <c r="K1860" s="35"/>
      <c r="L1860" s="34"/>
      <c r="M1860" s="34"/>
      <c r="N1860" s="35"/>
      <c r="O1860" s="35"/>
      <c r="P1860" s="35"/>
      <c r="Q1860" s="34"/>
      <c r="R1860" s="34"/>
      <c r="U1860" s="36"/>
      <c r="V1860" s="38"/>
      <c r="W1860" s="36"/>
      <c r="X1860" s="35"/>
      <c r="Y1860" s="34"/>
      <c r="Z1860" s="35"/>
      <c r="AA1860" s="34"/>
      <c r="AB1860" s="34"/>
      <c r="AC1860" s="34"/>
      <c r="AD1860" s="34"/>
      <c r="AE1860" s="39"/>
      <c r="AF1860" s="39"/>
      <c r="AG1860" s="39"/>
      <c r="AH1860" s="35"/>
      <c r="AI1860" s="35"/>
      <c r="AJ1860" s="35"/>
      <c r="AK1860" s="35"/>
      <c r="AL1860" s="35"/>
      <c r="AM1860" s="35"/>
      <c r="AN1860" s="38"/>
      <c r="AO1860" s="38"/>
      <c r="AP1860" s="38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40"/>
      <c r="BA1860" s="40"/>
      <c r="BB1860" s="40"/>
      <c r="BC1860" s="40"/>
      <c r="BD1860" s="40"/>
      <c r="BE1860" s="40"/>
      <c r="BF1860" s="36"/>
      <c r="BG1860" s="36"/>
      <c r="BH1860" s="36"/>
      <c r="BJ1860" s="41"/>
      <c r="BK1860" s="41"/>
      <c r="BL1860" s="35"/>
      <c r="BM1860" s="35"/>
      <c r="BN1860" s="35"/>
      <c r="BO1860" s="35"/>
      <c r="BP1860" s="35"/>
      <c r="BQ1860" s="35"/>
      <c r="BR1860" s="35"/>
      <c r="BS1860" s="34"/>
      <c r="BT1860" s="35"/>
      <c r="BU1860" s="35"/>
      <c r="BV1860" s="35"/>
      <c r="BW1860" s="35"/>
      <c r="BX1860" s="37"/>
      <c r="BY1860" s="40"/>
      <c r="CA1860" s="38"/>
      <c r="CB1860" s="38"/>
      <c r="CC1860" s="36"/>
      <c r="CD1860" s="36"/>
      <c r="CE1860" s="35"/>
      <c r="CF1860" s="36"/>
      <c r="CG1860" s="42"/>
      <c r="CH1860" s="35"/>
      <c r="CI1860" s="42"/>
      <c r="CJ1860" s="42"/>
      <c r="CK1860" s="43"/>
      <c r="CM1860" s="39"/>
      <c r="CN1860" s="35"/>
      <c r="CO1860" s="42"/>
    </row>
    <row r="1861" spans="1:93" ht="11.25" customHeight="1">
      <c r="A1861" s="33"/>
      <c r="B1861" s="34"/>
      <c r="F1861" s="34"/>
      <c r="H1861" s="34"/>
      <c r="I1861" s="34"/>
      <c r="J1861" s="35"/>
      <c r="K1861" s="35"/>
      <c r="L1861" s="34"/>
      <c r="M1861" s="34"/>
      <c r="N1861" s="35"/>
      <c r="O1861" s="35"/>
      <c r="P1861" s="35"/>
      <c r="Q1861" s="34"/>
      <c r="R1861" s="34"/>
      <c r="U1861" s="36"/>
      <c r="V1861" s="38"/>
      <c r="W1861" s="36"/>
      <c r="X1861" s="35"/>
      <c r="Y1861" s="34"/>
      <c r="Z1861" s="35"/>
      <c r="AA1861" s="34"/>
      <c r="AB1861" s="34"/>
      <c r="AC1861" s="34"/>
      <c r="AD1861" s="34"/>
      <c r="AE1861" s="39"/>
      <c r="AF1861" s="39"/>
      <c r="AG1861" s="39"/>
      <c r="AH1861" s="35"/>
      <c r="AI1861" s="35"/>
      <c r="AJ1861" s="35"/>
      <c r="AK1861" s="35"/>
      <c r="AL1861" s="35"/>
      <c r="AM1861" s="35"/>
      <c r="AN1861" s="38"/>
      <c r="AO1861" s="38"/>
      <c r="AP1861" s="38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40"/>
      <c r="BA1861" s="40"/>
      <c r="BB1861" s="40"/>
      <c r="BC1861" s="40"/>
      <c r="BD1861" s="40"/>
      <c r="BE1861" s="40"/>
      <c r="BF1861" s="36"/>
      <c r="BG1861" s="36"/>
      <c r="BH1861" s="36"/>
      <c r="BJ1861" s="41"/>
      <c r="BK1861" s="41"/>
      <c r="BL1861" s="35"/>
      <c r="BM1861" s="35"/>
      <c r="BN1861" s="35"/>
      <c r="BO1861" s="35"/>
      <c r="BP1861" s="35"/>
      <c r="BQ1861" s="35"/>
      <c r="BR1861" s="35"/>
      <c r="BS1861" s="34"/>
      <c r="BT1861" s="35"/>
      <c r="BU1861" s="35"/>
      <c r="BV1861" s="35"/>
      <c r="BW1861" s="35"/>
      <c r="BX1861" s="37"/>
      <c r="BY1861" s="40"/>
      <c r="CA1861" s="38"/>
      <c r="CB1861" s="38"/>
      <c r="CC1861" s="36"/>
      <c r="CD1861" s="36"/>
      <c r="CE1861" s="35"/>
      <c r="CF1861" s="36"/>
      <c r="CG1861" s="42"/>
      <c r="CH1861" s="35"/>
      <c r="CI1861" s="42"/>
      <c r="CJ1861" s="42"/>
      <c r="CK1861" s="43"/>
      <c r="CM1861" s="39"/>
      <c r="CN1861" s="35"/>
      <c r="CO1861" s="42"/>
    </row>
    <row r="1862" spans="1:93" ht="11.25" customHeight="1">
      <c r="A1862" s="33"/>
      <c r="B1862" s="34"/>
      <c r="F1862" s="34"/>
      <c r="H1862" s="34"/>
      <c r="I1862" s="34"/>
      <c r="J1862" s="35"/>
      <c r="K1862" s="35"/>
      <c r="L1862" s="34"/>
      <c r="M1862" s="34"/>
      <c r="N1862" s="35"/>
      <c r="O1862" s="35"/>
      <c r="P1862" s="35"/>
      <c r="Q1862" s="34"/>
      <c r="R1862" s="34"/>
      <c r="U1862" s="36"/>
      <c r="V1862" s="38"/>
      <c r="W1862" s="36"/>
      <c r="X1862" s="35"/>
      <c r="Y1862" s="34"/>
      <c r="Z1862" s="35"/>
      <c r="AA1862" s="34"/>
      <c r="AB1862" s="34"/>
      <c r="AC1862" s="34"/>
      <c r="AD1862" s="34"/>
      <c r="AE1862" s="39"/>
      <c r="AF1862" s="39"/>
      <c r="AG1862" s="39"/>
      <c r="AH1862" s="35"/>
      <c r="AI1862" s="35"/>
      <c r="AJ1862" s="35"/>
      <c r="AK1862" s="35"/>
      <c r="AL1862" s="35"/>
      <c r="AM1862" s="35"/>
      <c r="AN1862" s="38"/>
      <c r="AO1862" s="38"/>
      <c r="AP1862" s="38"/>
      <c r="AQ1862" s="36"/>
      <c r="AR1862" s="36"/>
      <c r="AS1862" s="36"/>
      <c r="AT1862" s="36"/>
      <c r="AU1862" s="36"/>
      <c r="AV1862" s="36"/>
      <c r="AW1862" s="36"/>
      <c r="AX1862" s="36"/>
      <c r="AY1862" s="36"/>
      <c r="AZ1862" s="40"/>
      <c r="BA1862" s="40"/>
      <c r="BB1862" s="40"/>
      <c r="BC1862" s="40"/>
      <c r="BD1862" s="40"/>
      <c r="BE1862" s="40"/>
      <c r="BF1862" s="36"/>
      <c r="BG1862" s="36"/>
      <c r="BH1862" s="36"/>
      <c r="BJ1862" s="41"/>
      <c r="BK1862" s="41"/>
      <c r="BL1862" s="35"/>
      <c r="BM1862" s="35"/>
      <c r="BN1862" s="35"/>
      <c r="BO1862" s="35"/>
      <c r="BP1862" s="35"/>
      <c r="BQ1862" s="35"/>
      <c r="BR1862" s="35"/>
      <c r="BS1862" s="34"/>
      <c r="BT1862" s="35"/>
      <c r="BU1862" s="35"/>
      <c r="BV1862" s="35"/>
      <c r="BW1862" s="35"/>
      <c r="BX1862" s="37"/>
      <c r="BY1862" s="40"/>
      <c r="CA1862" s="38"/>
      <c r="CB1862" s="38"/>
      <c r="CC1862" s="36"/>
      <c r="CD1862" s="36"/>
      <c r="CE1862" s="35"/>
      <c r="CF1862" s="36"/>
      <c r="CG1862" s="42"/>
      <c r="CH1862" s="35"/>
      <c r="CI1862" s="42"/>
      <c r="CJ1862" s="42"/>
      <c r="CK1862" s="43"/>
      <c r="CM1862" s="39"/>
      <c r="CN1862" s="35"/>
      <c r="CO1862" s="42"/>
    </row>
    <row r="1863" spans="1:93" ht="11.25" customHeight="1">
      <c r="A1863" s="33"/>
      <c r="B1863" s="34"/>
      <c r="F1863" s="34"/>
      <c r="H1863" s="34"/>
      <c r="I1863" s="34"/>
      <c r="J1863" s="35"/>
      <c r="K1863" s="35"/>
      <c r="L1863" s="34"/>
      <c r="M1863" s="34"/>
      <c r="N1863" s="35"/>
      <c r="O1863" s="35"/>
      <c r="P1863" s="35"/>
      <c r="Q1863" s="34"/>
      <c r="R1863" s="34"/>
      <c r="U1863" s="36"/>
      <c r="V1863" s="38"/>
      <c r="W1863" s="36"/>
      <c r="X1863" s="35"/>
      <c r="Y1863" s="34"/>
      <c r="Z1863" s="35"/>
      <c r="AA1863" s="34"/>
      <c r="AB1863" s="34"/>
      <c r="AC1863" s="34"/>
      <c r="AD1863" s="34"/>
      <c r="AE1863" s="39"/>
      <c r="AF1863" s="39"/>
      <c r="AG1863" s="39"/>
      <c r="AH1863" s="35"/>
      <c r="AI1863" s="35"/>
      <c r="AJ1863" s="35"/>
      <c r="AK1863" s="35"/>
      <c r="AL1863" s="35"/>
      <c r="AM1863" s="35"/>
      <c r="AN1863" s="38"/>
      <c r="AO1863" s="38"/>
      <c r="AP1863" s="38"/>
      <c r="AQ1863" s="36"/>
      <c r="AR1863" s="36"/>
      <c r="AS1863" s="36"/>
      <c r="AT1863" s="36"/>
      <c r="AU1863" s="36"/>
      <c r="AV1863" s="36"/>
      <c r="AW1863" s="36"/>
      <c r="AX1863" s="36"/>
      <c r="AY1863" s="36"/>
      <c r="AZ1863" s="40"/>
      <c r="BA1863" s="40"/>
      <c r="BB1863" s="40"/>
      <c r="BC1863" s="40"/>
      <c r="BD1863" s="40"/>
      <c r="BE1863" s="40"/>
      <c r="BF1863" s="36"/>
      <c r="BG1863" s="36"/>
      <c r="BH1863" s="36"/>
      <c r="BJ1863" s="41"/>
      <c r="BK1863" s="41"/>
      <c r="BL1863" s="35"/>
      <c r="BM1863" s="35"/>
      <c r="BN1863" s="35"/>
      <c r="BO1863" s="35"/>
      <c r="BP1863" s="35"/>
      <c r="BQ1863" s="35"/>
      <c r="BR1863" s="35"/>
      <c r="BS1863" s="34"/>
      <c r="BT1863" s="35"/>
      <c r="BU1863" s="35"/>
      <c r="BV1863" s="35"/>
      <c r="BW1863" s="35"/>
      <c r="BX1863" s="37"/>
      <c r="BY1863" s="40"/>
      <c r="CA1863" s="38"/>
      <c r="CB1863" s="38"/>
      <c r="CC1863" s="36"/>
      <c r="CD1863" s="36"/>
      <c r="CE1863" s="35"/>
      <c r="CF1863" s="36"/>
      <c r="CG1863" s="42"/>
      <c r="CH1863" s="35"/>
      <c r="CI1863" s="42"/>
      <c r="CJ1863" s="42"/>
      <c r="CK1863" s="43"/>
      <c r="CM1863" s="39"/>
      <c r="CN1863" s="35"/>
      <c r="CO1863" s="42"/>
    </row>
    <row r="1864" spans="1:93" ht="11.25" customHeight="1">
      <c r="A1864" s="33"/>
      <c r="B1864" s="34"/>
      <c r="F1864" s="34"/>
      <c r="H1864" s="34"/>
      <c r="I1864" s="34"/>
      <c r="J1864" s="35"/>
      <c r="K1864" s="35"/>
      <c r="L1864" s="34"/>
      <c r="M1864" s="34"/>
      <c r="N1864" s="35"/>
      <c r="O1864" s="35"/>
      <c r="P1864" s="35"/>
      <c r="Q1864" s="34"/>
      <c r="R1864" s="34"/>
      <c r="U1864" s="36"/>
      <c r="V1864" s="38"/>
      <c r="W1864" s="36"/>
      <c r="X1864" s="35"/>
      <c r="Y1864" s="34"/>
      <c r="Z1864" s="35"/>
      <c r="AA1864" s="34"/>
      <c r="AB1864" s="34"/>
      <c r="AC1864" s="34"/>
      <c r="AD1864" s="34"/>
      <c r="AE1864" s="39"/>
      <c r="AF1864" s="39"/>
      <c r="AG1864" s="39"/>
      <c r="AH1864" s="35"/>
      <c r="AI1864" s="35"/>
      <c r="AJ1864" s="35"/>
      <c r="AK1864" s="35"/>
      <c r="AL1864" s="35"/>
      <c r="AM1864" s="35"/>
      <c r="AN1864" s="38"/>
      <c r="AO1864" s="38"/>
      <c r="AP1864" s="38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40"/>
      <c r="BA1864" s="40"/>
      <c r="BB1864" s="40"/>
      <c r="BC1864" s="40"/>
      <c r="BD1864" s="40"/>
      <c r="BE1864" s="40"/>
      <c r="BF1864" s="36"/>
      <c r="BG1864" s="36"/>
      <c r="BH1864" s="36"/>
      <c r="BJ1864" s="41"/>
      <c r="BK1864" s="41"/>
      <c r="BL1864" s="35"/>
      <c r="BM1864" s="35"/>
      <c r="BN1864" s="35"/>
      <c r="BO1864" s="35"/>
      <c r="BP1864" s="35"/>
      <c r="BQ1864" s="35"/>
      <c r="BR1864" s="35"/>
      <c r="BS1864" s="34"/>
      <c r="BT1864" s="35"/>
      <c r="BU1864" s="35"/>
      <c r="BV1864" s="35"/>
      <c r="BW1864" s="35"/>
      <c r="BX1864" s="37"/>
      <c r="BY1864" s="40"/>
      <c r="CA1864" s="38"/>
      <c r="CB1864" s="38"/>
      <c r="CC1864" s="36"/>
      <c r="CD1864" s="36"/>
      <c r="CE1864" s="35"/>
      <c r="CF1864" s="36"/>
      <c r="CG1864" s="42"/>
      <c r="CH1864" s="35"/>
      <c r="CI1864" s="42"/>
      <c r="CJ1864" s="42"/>
      <c r="CK1864" s="43"/>
      <c r="CM1864" s="39"/>
      <c r="CN1864" s="35"/>
      <c r="CO1864" s="42"/>
    </row>
    <row r="1865" spans="1:93" ht="11.25" customHeight="1">
      <c r="A1865" s="33"/>
      <c r="B1865" s="34"/>
      <c r="F1865" s="34"/>
      <c r="H1865" s="34"/>
      <c r="I1865" s="34"/>
      <c r="J1865" s="35"/>
      <c r="K1865" s="35"/>
      <c r="L1865" s="34"/>
      <c r="M1865" s="34"/>
      <c r="N1865" s="35"/>
      <c r="O1865" s="35"/>
      <c r="P1865" s="35"/>
      <c r="Q1865" s="34"/>
      <c r="R1865" s="34"/>
      <c r="U1865" s="36"/>
      <c r="V1865" s="38"/>
      <c r="W1865" s="36"/>
      <c r="X1865" s="35"/>
      <c r="Y1865" s="34"/>
      <c r="Z1865" s="35"/>
      <c r="AA1865" s="34"/>
      <c r="AB1865" s="34"/>
      <c r="AC1865" s="34"/>
      <c r="AD1865" s="34"/>
      <c r="AE1865" s="39"/>
      <c r="AF1865" s="39"/>
      <c r="AG1865" s="39"/>
      <c r="AH1865" s="35"/>
      <c r="AI1865" s="35"/>
      <c r="AJ1865" s="35"/>
      <c r="AK1865" s="35"/>
      <c r="AL1865" s="35"/>
      <c r="AM1865" s="35"/>
      <c r="AN1865" s="38"/>
      <c r="AO1865" s="38"/>
      <c r="AP1865" s="38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40"/>
      <c r="BA1865" s="40"/>
      <c r="BB1865" s="40"/>
      <c r="BC1865" s="40"/>
      <c r="BD1865" s="40"/>
      <c r="BE1865" s="40"/>
      <c r="BF1865" s="36"/>
      <c r="BG1865" s="36"/>
      <c r="BH1865" s="36"/>
      <c r="BJ1865" s="41"/>
      <c r="BK1865" s="41"/>
      <c r="BL1865" s="35"/>
      <c r="BM1865" s="35"/>
      <c r="BN1865" s="35"/>
      <c r="BO1865" s="35"/>
      <c r="BP1865" s="35"/>
      <c r="BQ1865" s="35"/>
      <c r="BR1865" s="35"/>
      <c r="BS1865" s="34"/>
      <c r="BT1865" s="35"/>
      <c r="BU1865" s="35"/>
      <c r="BV1865" s="35"/>
      <c r="BW1865" s="35"/>
      <c r="BX1865" s="37"/>
      <c r="BY1865" s="40"/>
      <c r="CA1865" s="38"/>
      <c r="CB1865" s="38"/>
      <c r="CC1865" s="36"/>
      <c r="CD1865" s="36"/>
      <c r="CE1865" s="35"/>
      <c r="CF1865" s="36"/>
      <c r="CG1865" s="42"/>
      <c r="CH1865" s="35"/>
      <c r="CI1865" s="42"/>
      <c r="CJ1865" s="42"/>
      <c r="CK1865" s="43"/>
      <c r="CM1865" s="39"/>
      <c r="CN1865" s="35"/>
      <c r="CO1865" s="42"/>
    </row>
    <row r="1866" spans="1:93" ht="11.25" customHeight="1">
      <c r="A1866" s="33"/>
      <c r="B1866" s="34"/>
      <c r="F1866" s="34"/>
      <c r="H1866" s="34"/>
      <c r="I1866" s="34"/>
      <c r="J1866" s="35"/>
      <c r="K1866" s="35"/>
      <c r="L1866" s="34"/>
      <c r="M1866" s="34"/>
      <c r="N1866" s="35"/>
      <c r="O1866" s="35"/>
      <c r="P1866" s="35"/>
      <c r="Q1866" s="34"/>
      <c r="R1866" s="34"/>
      <c r="U1866" s="36"/>
      <c r="V1866" s="38"/>
      <c r="W1866" s="36"/>
      <c r="X1866" s="35"/>
      <c r="Y1866" s="34"/>
      <c r="Z1866" s="35"/>
      <c r="AA1866" s="34"/>
      <c r="AB1866" s="34"/>
      <c r="AC1866" s="34"/>
      <c r="AD1866" s="34"/>
      <c r="AE1866" s="39"/>
      <c r="AF1866" s="39"/>
      <c r="AG1866" s="39"/>
      <c r="AH1866" s="35"/>
      <c r="AI1866" s="35"/>
      <c r="AJ1866" s="35"/>
      <c r="AK1866" s="35"/>
      <c r="AL1866" s="35"/>
      <c r="AM1866" s="35"/>
      <c r="AN1866" s="38"/>
      <c r="AO1866" s="38"/>
      <c r="AP1866" s="38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40"/>
      <c r="BA1866" s="40"/>
      <c r="BB1866" s="40"/>
      <c r="BC1866" s="40"/>
      <c r="BD1866" s="40"/>
      <c r="BE1866" s="40"/>
      <c r="BF1866" s="36"/>
      <c r="BG1866" s="36"/>
      <c r="BH1866" s="36"/>
      <c r="BJ1866" s="41"/>
      <c r="BK1866" s="41"/>
      <c r="BL1866" s="35"/>
      <c r="BM1866" s="35"/>
      <c r="BN1866" s="35"/>
      <c r="BO1866" s="35"/>
      <c r="BP1866" s="35"/>
      <c r="BQ1866" s="35"/>
      <c r="BR1866" s="35"/>
      <c r="BS1866" s="34"/>
      <c r="BT1866" s="35"/>
      <c r="BU1866" s="35"/>
      <c r="BV1866" s="35"/>
      <c r="BW1866" s="35"/>
      <c r="BX1866" s="37"/>
      <c r="BY1866" s="40"/>
      <c r="CA1866" s="38"/>
      <c r="CB1866" s="38"/>
      <c r="CC1866" s="36"/>
      <c r="CD1866" s="36"/>
      <c r="CE1866" s="35"/>
      <c r="CF1866" s="36"/>
      <c r="CG1866" s="42"/>
      <c r="CH1866" s="35"/>
      <c r="CI1866" s="42"/>
      <c r="CJ1866" s="42"/>
      <c r="CK1866" s="43"/>
      <c r="CM1866" s="39"/>
      <c r="CN1866" s="35"/>
      <c r="CO1866" s="42"/>
    </row>
    <row r="1867" spans="1:93" ht="11.25" customHeight="1">
      <c r="A1867" s="33"/>
      <c r="B1867" s="34"/>
      <c r="F1867" s="34"/>
      <c r="H1867" s="34"/>
      <c r="I1867" s="34"/>
      <c r="J1867" s="35"/>
      <c r="K1867" s="35"/>
      <c r="L1867" s="34"/>
      <c r="M1867" s="34"/>
      <c r="N1867" s="35"/>
      <c r="O1867" s="35"/>
      <c r="P1867" s="35"/>
      <c r="Q1867" s="34"/>
      <c r="R1867" s="34"/>
      <c r="U1867" s="36"/>
      <c r="V1867" s="38"/>
      <c r="W1867" s="36"/>
      <c r="X1867" s="35"/>
      <c r="Y1867" s="34"/>
      <c r="Z1867" s="35"/>
      <c r="AA1867" s="34"/>
      <c r="AB1867" s="34"/>
      <c r="AC1867" s="34"/>
      <c r="AD1867" s="34"/>
      <c r="AE1867" s="39"/>
      <c r="AF1867" s="39"/>
      <c r="AG1867" s="39"/>
      <c r="AH1867" s="35"/>
      <c r="AI1867" s="35"/>
      <c r="AJ1867" s="35"/>
      <c r="AK1867" s="35"/>
      <c r="AL1867" s="35"/>
      <c r="AM1867" s="35"/>
      <c r="AN1867" s="38"/>
      <c r="AO1867" s="38"/>
      <c r="AP1867" s="38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40"/>
      <c r="BA1867" s="40"/>
      <c r="BB1867" s="40"/>
      <c r="BC1867" s="40"/>
      <c r="BD1867" s="40"/>
      <c r="BE1867" s="40"/>
      <c r="BF1867" s="36"/>
      <c r="BG1867" s="36"/>
      <c r="BH1867" s="36"/>
      <c r="BJ1867" s="41"/>
      <c r="BK1867" s="41"/>
      <c r="BL1867" s="35"/>
      <c r="BM1867" s="35"/>
      <c r="BN1867" s="35"/>
      <c r="BO1867" s="35"/>
      <c r="BP1867" s="35"/>
      <c r="BQ1867" s="35"/>
      <c r="BR1867" s="35"/>
      <c r="BS1867" s="34"/>
      <c r="BT1867" s="35"/>
      <c r="BU1867" s="35"/>
      <c r="BV1867" s="35"/>
      <c r="BW1867" s="35"/>
      <c r="BX1867" s="37"/>
      <c r="BY1867" s="40"/>
      <c r="CA1867" s="38"/>
      <c r="CB1867" s="38"/>
      <c r="CC1867" s="36"/>
      <c r="CD1867" s="36"/>
      <c r="CE1867" s="35"/>
      <c r="CF1867" s="36"/>
      <c r="CG1867" s="42"/>
      <c r="CH1867" s="35"/>
      <c r="CI1867" s="42"/>
      <c r="CJ1867" s="42"/>
      <c r="CK1867" s="43"/>
      <c r="CM1867" s="39"/>
      <c r="CN1867" s="35"/>
      <c r="CO1867" s="42"/>
    </row>
    <row r="1868" spans="1:93" ht="11.25" customHeight="1">
      <c r="A1868" s="33"/>
      <c r="B1868" s="34"/>
      <c r="F1868" s="34"/>
      <c r="H1868" s="34"/>
      <c r="I1868" s="34"/>
      <c r="J1868" s="35"/>
      <c r="K1868" s="35"/>
      <c r="L1868" s="34"/>
      <c r="M1868" s="34"/>
      <c r="N1868" s="35"/>
      <c r="O1868" s="35"/>
      <c r="P1868" s="35"/>
      <c r="Q1868" s="34"/>
      <c r="R1868" s="34"/>
      <c r="U1868" s="36"/>
      <c r="V1868" s="38"/>
      <c r="W1868" s="36"/>
      <c r="X1868" s="35"/>
      <c r="Y1868" s="34"/>
      <c r="Z1868" s="35"/>
      <c r="AA1868" s="34"/>
      <c r="AB1868" s="34"/>
      <c r="AC1868" s="34"/>
      <c r="AD1868" s="34"/>
      <c r="AE1868" s="39"/>
      <c r="AF1868" s="39"/>
      <c r="AG1868" s="39"/>
      <c r="AH1868" s="35"/>
      <c r="AI1868" s="35"/>
      <c r="AJ1868" s="35"/>
      <c r="AK1868" s="35"/>
      <c r="AL1868" s="35"/>
      <c r="AM1868" s="35"/>
      <c r="AN1868" s="38"/>
      <c r="AO1868" s="38"/>
      <c r="AP1868" s="38"/>
      <c r="AQ1868" s="36"/>
      <c r="AR1868" s="36"/>
      <c r="AS1868" s="36"/>
      <c r="AT1868" s="36"/>
      <c r="AU1868" s="36"/>
      <c r="AV1868" s="36"/>
      <c r="AW1868" s="36"/>
      <c r="AX1868" s="36"/>
      <c r="AY1868" s="36"/>
      <c r="AZ1868" s="40"/>
      <c r="BA1868" s="40"/>
      <c r="BB1868" s="40"/>
      <c r="BC1868" s="40"/>
      <c r="BD1868" s="40"/>
      <c r="BE1868" s="40"/>
      <c r="BF1868" s="36"/>
      <c r="BG1868" s="36"/>
      <c r="BH1868" s="36"/>
      <c r="BJ1868" s="41"/>
      <c r="BK1868" s="41"/>
      <c r="BL1868" s="35"/>
      <c r="BM1868" s="35"/>
      <c r="BN1868" s="35"/>
      <c r="BO1868" s="35"/>
      <c r="BP1868" s="35"/>
      <c r="BQ1868" s="35"/>
      <c r="BR1868" s="35"/>
      <c r="BS1868" s="34"/>
      <c r="BT1868" s="35"/>
      <c r="BU1868" s="35"/>
      <c r="BV1868" s="35"/>
      <c r="BW1868" s="35"/>
      <c r="BX1868" s="37"/>
      <c r="BY1868" s="40"/>
      <c r="CA1868" s="38"/>
      <c r="CB1868" s="38"/>
      <c r="CC1868" s="36"/>
      <c r="CD1868" s="36"/>
      <c r="CE1868" s="35"/>
      <c r="CF1868" s="36"/>
      <c r="CG1868" s="42"/>
      <c r="CH1868" s="35"/>
      <c r="CI1868" s="42"/>
      <c r="CJ1868" s="42"/>
      <c r="CK1868" s="43"/>
      <c r="CM1868" s="39"/>
      <c r="CN1868" s="35"/>
      <c r="CO1868" s="42"/>
    </row>
    <row r="1869" spans="1:93" ht="11.25" customHeight="1">
      <c r="A1869" s="33"/>
      <c r="B1869" s="34"/>
      <c r="F1869" s="34"/>
      <c r="H1869" s="34"/>
      <c r="I1869" s="34"/>
      <c r="J1869" s="35"/>
      <c r="K1869" s="35"/>
      <c r="L1869" s="34"/>
      <c r="M1869" s="34"/>
      <c r="N1869" s="35"/>
      <c r="O1869" s="35"/>
      <c r="P1869" s="35"/>
      <c r="Q1869" s="34"/>
      <c r="R1869" s="34"/>
      <c r="U1869" s="36"/>
      <c r="V1869" s="38"/>
      <c r="W1869" s="36"/>
      <c r="X1869" s="35"/>
      <c r="Y1869" s="34"/>
      <c r="Z1869" s="35"/>
      <c r="AA1869" s="34"/>
      <c r="AB1869" s="34"/>
      <c r="AC1869" s="34"/>
      <c r="AD1869" s="34"/>
      <c r="AE1869" s="39"/>
      <c r="AF1869" s="39"/>
      <c r="AG1869" s="39"/>
      <c r="AH1869" s="35"/>
      <c r="AI1869" s="35"/>
      <c r="AJ1869" s="35"/>
      <c r="AK1869" s="35"/>
      <c r="AL1869" s="35"/>
      <c r="AM1869" s="35"/>
      <c r="AN1869" s="38"/>
      <c r="AO1869" s="38"/>
      <c r="AP1869" s="38"/>
      <c r="AQ1869" s="36"/>
      <c r="AR1869" s="36"/>
      <c r="AS1869" s="36"/>
      <c r="AT1869" s="36"/>
      <c r="AU1869" s="36"/>
      <c r="AV1869" s="36"/>
      <c r="AW1869" s="36"/>
      <c r="AX1869" s="36"/>
      <c r="AY1869" s="36"/>
      <c r="AZ1869" s="40"/>
      <c r="BA1869" s="40"/>
      <c r="BB1869" s="40"/>
      <c r="BC1869" s="40"/>
      <c r="BD1869" s="40"/>
      <c r="BE1869" s="40"/>
      <c r="BF1869" s="36"/>
      <c r="BG1869" s="36"/>
      <c r="BH1869" s="36"/>
      <c r="BJ1869" s="41"/>
      <c r="BK1869" s="41"/>
      <c r="BL1869" s="35"/>
      <c r="BM1869" s="35"/>
      <c r="BN1869" s="35"/>
      <c r="BO1869" s="35"/>
      <c r="BP1869" s="35"/>
      <c r="BQ1869" s="35"/>
      <c r="BR1869" s="35"/>
      <c r="BS1869" s="34"/>
      <c r="BT1869" s="35"/>
      <c r="BU1869" s="35"/>
      <c r="BV1869" s="35"/>
      <c r="BW1869" s="35"/>
      <c r="BX1869" s="37"/>
      <c r="BY1869" s="40"/>
      <c r="CA1869" s="38"/>
      <c r="CB1869" s="38"/>
      <c r="CC1869" s="36"/>
      <c r="CD1869" s="36"/>
      <c r="CE1869" s="35"/>
      <c r="CF1869" s="36"/>
      <c r="CG1869" s="42"/>
      <c r="CH1869" s="35"/>
      <c r="CI1869" s="42"/>
      <c r="CJ1869" s="42"/>
      <c r="CK1869" s="43"/>
      <c r="CM1869" s="39"/>
      <c r="CN1869" s="35"/>
      <c r="CO1869" s="42"/>
    </row>
    <row r="1870" spans="1:93" ht="11.25" customHeight="1">
      <c r="A1870" s="33"/>
      <c r="B1870" s="34"/>
      <c r="F1870" s="34"/>
      <c r="H1870" s="34"/>
      <c r="I1870" s="34"/>
      <c r="J1870" s="35"/>
      <c r="K1870" s="35"/>
      <c r="L1870" s="34"/>
      <c r="M1870" s="34"/>
      <c r="N1870" s="35"/>
      <c r="O1870" s="35"/>
      <c r="P1870" s="35"/>
      <c r="Q1870" s="34"/>
      <c r="R1870" s="34"/>
      <c r="U1870" s="36"/>
      <c r="V1870" s="38"/>
      <c r="W1870" s="36"/>
      <c r="X1870" s="35"/>
      <c r="Y1870" s="34"/>
      <c r="Z1870" s="35"/>
      <c r="AA1870" s="34"/>
      <c r="AB1870" s="34"/>
      <c r="AC1870" s="34"/>
      <c r="AD1870" s="34"/>
      <c r="AE1870" s="39"/>
      <c r="AF1870" s="39"/>
      <c r="AG1870" s="39"/>
      <c r="AH1870" s="35"/>
      <c r="AI1870" s="35"/>
      <c r="AJ1870" s="35"/>
      <c r="AK1870" s="35"/>
      <c r="AL1870" s="35"/>
      <c r="AM1870" s="35"/>
      <c r="AN1870" s="38"/>
      <c r="AO1870" s="38"/>
      <c r="AP1870" s="38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40"/>
      <c r="BA1870" s="40"/>
      <c r="BB1870" s="40"/>
      <c r="BC1870" s="40"/>
      <c r="BD1870" s="40"/>
      <c r="BE1870" s="40"/>
      <c r="BF1870" s="36"/>
      <c r="BG1870" s="36"/>
      <c r="BH1870" s="36"/>
      <c r="BJ1870" s="41"/>
      <c r="BK1870" s="41"/>
      <c r="BL1870" s="35"/>
      <c r="BM1870" s="35"/>
      <c r="BN1870" s="35"/>
      <c r="BO1870" s="35"/>
      <c r="BP1870" s="35"/>
      <c r="BQ1870" s="35"/>
      <c r="BR1870" s="35"/>
      <c r="BS1870" s="34"/>
      <c r="BT1870" s="35"/>
      <c r="BU1870" s="35"/>
      <c r="BV1870" s="35"/>
      <c r="BW1870" s="35"/>
      <c r="BX1870" s="37"/>
      <c r="BY1870" s="40"/>
      <c r="CA1870" s="38"/>
      <c r="CB1870" s="38"/>
      <c r="CC1870" s="36"/>
      <c r="CD1870" s="36"/>
      <c r="CE1870" s="35"/>
      <c r="CF1870" s="36"/>
      <c r="CG1870" s="42"/>
      <c r="CH1870" s="35"/>
      <c r="CI1870" s="42"/>
      <c r="CJ1870" s="42"/>
      <c r="CK1870" s="43"/>
      <c r="CM1870" s="39"/>
      <c r="CN1870" s="35"/>
      <c r="CO1870" s="42"/>
    </row>
    <row r="1871" spans="1:93" ht="11.25" customHeight="1">
      <c r="A1871" s="33"/>
      <c r="B1871" s="34"/>
      <c r="F1871" s="34"/>
      <c r="H1871" s="34"/>
      <c r="I1871" s="34"/>
      <c r="J1871" s="35"/>
      <c r="K1871" s="35"/>
      <c r="L1871" s="34"/>
      <c r="M1871" s="34"/>
      <c r="N1871" s="35"/>
      <c r="O1871" s="35"/>
      <c r="P1871" s="35"/>
      <c r="Q1871" s="34"/>
      <c r="R1871" s="34"/>
      <c r="U1871" s="36"/>
      <c r="V1871" s="38"/>
      <c r="W1871" s="36"/>
      <c r="X1871" s="35"/>
      <c r="Y1871" s="34"/>
      <c r="Z1871" s="35"/>
      <c r="AA1871" s="34"/>
      <c r="AB1871" s="34"/>
      <c r="AC1871" s="34"/>
      <c r="AD1871" s="34"/>
      <c r="AE1871" s="39"/>
      <c r="AF1871" s="39"/>
      <c r="AG1871" s="39"/>
      <c r="AH1871" s="35"/>
      <c r="AI1871" s="35"/>
      <c r="AJ1871" s="35"/>
      <c r="AK1871" s="35"/>
      <c r="AL1871" s="35"/>
      <c r="AM1871" s="35"/>
      <c r="AN1871" s="38"/>
      <c r="AO1871" s="38"/>
      <c r="AP1871" s="38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40"/>
      <c r="BA1871" s="40"/>
      <c r="BB1871" s="40"/>
      <c r="BC1871" s="40"/>
      <c r="BD1871" s="40"/>
      <c r="BE1871" s="40"/>
      <c r="BF1871" s="36"/>
      <c r="BG1871" s="36"/>
      <c r="BH1871" s="36"/>
      <c r="BJ1871" s="41"/>
      <c r="BK1871" s="41"/>
      <c r="BL1871" s="35"/>
      <c r="BM1871" s="35"/>
      <c r="BN1871" s="35"/>
      <c r="BO1871" s="35"/>
      <c r="BP1871" s="35"/>
      <c r="BQ1871" s="35"/>
      <c r="BR1871" s="35"/>
      <c r="BS1871" s="34"/>
      <c r="BT1871" s="35"/>
      <c r="BU1871" s="35"/>
      <c r="BV1871" s="35"/>
      <c r="BW1871" s="35"/>
      <c r="BX1871" s="37"/>
      <c r="BY1871" s="40"/>
      <c r="CA1871" s="38"/>
      <c r="CB1871" s="38"/>
      <c r="CC1871" s="36"/>
      <c r="CD1871" s="36"/>
      <c r="CE1871" s="35"/>
      <c r="CF1871" s="36"/>
      <c r="CG1871" s="42"/>
      <c r="CH1871" s="35"/>
      <c r="CI1871" s="42"/>
      <c r="CJ1871" s="42"/>
      <c r="CK1871" s="43"/>
      <c r="CM1871" s="39"/>
      <c r="CN1871" s="35"/>
      <c r="CO1871" s="42"/>
    </row>
    <row r="1872" spans="1:93" ht="11.25" customHeight="1">
      <c r="A1872" s="33"/>
      <c r="B1872" s="34"/>
      <c r="F1872" s="34"/>
      <c r="H1872" s="34"/>
      <c r="I1872" s="34"/>
      <c r="J1872" s="35"/>
      <c r="K1872" s="35"/>
      <c r="L1872" s="34"/>
      <c r="M1872" s="34"/>
      <c r="N1872" s="35"/>
      <c r="O1872" s="35"/>
      <c r="P1872" s="35"/>
      <c r="Q1872" s="34"/>
      <c r="R1872" s="34"/>
      <c r="U1872" s="36"/>
      <c r="V1872" s="38"/>
      <c r="W1872" s="36"/>
      <c r="X1872" s="35"/>
      <c r="Y1872" s="34"/>
      <c r="Z1872" s="35"/>
      <c r="AA1872" s="34"/>
      <c r="AB1872" s="34"/>
      <c r="AC1872" s="34"/>
      <c r="AD1872" s="34"/>
      <c r="AE1872" s="39"/>
      <c r="AF1872" s="39"/>
      <c r="AG1872" s="39"/>
      <c r="AH1872" s="35"/>
      <c r="AI1872" s="35"/>
      <c r="AJ1872" s="35"/>
      <c r="AK1872" s="35"/>
      <c r="AL1872" s="35"/>
      <c r="AM1872" s="35"/>
      <c r="AN1872" s="38"/>
      <c r="AO1872" s="38"/>
      <c r="AP1872" s="38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40"/>
      <c r="BA1872" s="40"/>
      <c r="BB1872" s="40"/>
      <c r="BC1872" s="40"/>
      <c r="BD1872" s="40"/>
      <c r="BE1872" s="40"/>
      <c r="BF1872" s="36"/>
      <c r="BG1872" s="36"/>
      <c r="BH1872" s="36"/>
      <c r="BJ1872" s="41"/>
      <c r="BK1872" s="41"/>
      <c r="BL1872" s="35"/>
      <c r="BM1872" s="35"/>
      <c r="BN1872" s="35"/>
      <c r="BO1872" s="35"/>
      <c r="BP1872" s="35"/>
      <c r="BQ1872" s="35"/>
      <c r="BR1872" s="35"/>
      <c r="BS1872" s="34"/>
      <c r="BT1872" s="35"/>
      <c r="BU1872" s="35"/>
      <c r="BV1872" s="35"/>
      <c r="BW1872" s="35"/>
      <c r="BX1872" s="37"/>
      <c r="BY1872" s="40"/>
      <c r="CA1872" s="38"/>
      <c r="CB1872" s="38"/>
      <c r="CC1872" s="36"/>
      <c r="CD1872" s="36"/>
      <c r="CE1872" s="35"/>
      <c r="CF1872" s="36"/>
      <c r="CG1872" s="42"/>
      <c r="CH1872" s="35"/>
      <c r="CI1872" s="42"/>
      <c r="CJ1872" s="42"/>
      <c r="CK1872" s="43"/>
      <c r="CM1872" s="39"/>
      <c r="CN1872" s="35"/>
      <c r="CO1872" s="42"/>
    </row>
    <row r="1873" spans="1:93" ht="11.25" customHeight="1">
      <c r="A1873" s="33"/>
      <c r="B1873" s="34"/>
      <c r="F1873" s="34"/>
      <c r="H1873" s="34"/>
      <c r="I1873" s="34"/>
      <c r="J1873" s="35"/>
      <c r="K1873" s="35"/>
      <c r="L1873" s="34"/>
      <c r="M1873" s="34"/>
      <c r="N1873" s="35"/>
      <c r="O1873" s="35"/>
      <c r="P1873" s="35"/>
      <c r="Q1873" s="34"/>
      <c r="R1873" s="34"/>
      <c r="U1873" s="36"/>
      <c r="V1873" s="38"/>
      <c r="W1873" s="36"/>
      <c r="X1873" s="35"/>
      <c r="Y1873" s="34"/>
      <c r="Z1873" s="35"/>
      <c r="AA1873" s="34"/>
      <c r="AB1873" s="34"/>
      <c r="AC1873" s="34"/>
      <c r="AD1873" s="34"/>
      <c r="AE1873" s="39"/>
      <c r="AF1873" s="39"/>
      <c r="AG1873" s="39"/>
      <c r="AH1873" s="35"/>
      <c r="AI1873" s="35"/>
      <c r="AJ1873" s="35"/>
      <c r="AK1873" s="35"/>
      <c r="AL1873" s="35"/>
      <c r="AM1873" s="35"/>
      <c r="AN1873" s="38"/>
      <c r="AO1873" s="38"/>
      <c r="AP1873" s="38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40"/>
      <c r="BA1873" s="40"/>
      <c r="BB1873" s="40"/>
      <c r="BC1873" s="40"/>
      <c r="BD1873" s="40"/>
      <c r="BE1873" s="40"/>
      <c r="BF1873" s="36"/>
      <c r="BG1873" s="36"/>
      <c r="BH1873" s="36"/>
      <c r="BJ1873" s="41"/>
      <c r="BK1873" s="41"/>
      <c r="BL1873" s="35"/>
      <c r="BM1873" s="35"/>
      <c r="BN1873" s="35"/>
      <c r="BO1873" s="35"/>
      <c r="BP1873" s="35"/>
      <c r="BQ1873" s="35"/>
      <c r="BR1873" s="35"/>
      <c r="BS1873" s="34"/>
      <c r="BT1873" s="35"/>
      <c r="BU1873" s="35"/>
      <c r="BV1873" s="35"/>
      <c r="BW1873" s="35"/>
      <c r="BX1873" s="37"/>
      <c r="BY1873" s="40"/>
      <c r="CA1873" s="38"/>
      <c r="CB1873" s="38"/>
      <c r="CC1873" s="36"/>
      <c r="CD1873" s="36"/>
      <c r="CE1873" s="35"/>
      <c r="CF1873" s="36"/>
      <c r="CG1873" s="42"/>
      <c r="CH1873" s="35"/>
      <c r="CI1873" s="42"/>
      <c r="CJ1873" s="42"/>
      <c r="CK1873" s="43"/>
      <c r="CM1873" s="39"/>
      <c r="CN1873" s="35"/>
      <c r="CO1873" s="42"/>
    </row>
    <row r="1874" spans="1:93" ht="11.25" customHeight="1">
      <c r="A1874" s="33"/>
      <c r="B1874" s="34"/>
      <c r="F1874" s="34"/>
      <c r="H1874" s="34"/>
      <c r="I1874" s="34"/>
      <c r="J1874" s="35"/>
      <c r="K1874" s="35"/>
      <c r="L1874" s="34"/>
      <c r="M1874" s="34"/>
      <c r="N1874" s="35"/>
      <c r="O1874" s="35"/>
      <c r="P1874" s="35"/>
      <c r="Q1874" s="34"/>
      <c r="R1874" s="34"/>
      <c r="U1874" s="36"/>
      <c r="V1874" s="38"/>
      <c r="W1874" s="36"/>
      <c r="X1874" s="35"/>
      <c r="Y1874" s="34"/>
      <c r="Z1874" s="35"/>
      <c r="AA1874" s="34"/>
      <c r="AB1874" s="34"/>
      <c r="AC1874" s="34"/>
      <c r="AD1874" s="34"/>
      <c r="AE1874" s="39"/>
      <c r="AF1874" s="39"/>
      <c r="AG1874" s="39"/>
      <c r="AH1874" s="35"/>
      <c r="AI1874" s="35"/>
      <c r="AJ1874" s="35"/>
      <c r="AK1874" s="35"/>
      <c r="AL1874" s="35"/>
      <c r="AM1874" s="35"/>
      <c r="AN1874" s="38"/>
      <c r="AO1874" s="38"/>
      <c r="AP1874" s="38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40"/>
      <c r="BA1874" s="40"/>
      <c r="BB1874" s="40"/>
      <c r="BC1874" s="40"/>
      <c r="BD1874" s="40"/>
      <c r="BE1874" s="40"/>
      <c r="BF1874" s="36"/>
      <c r="BG1874" s="36"/>
      <c r="BH1874" s="36"/>
      <c r="BJ1874" s="41"/>
      <c r="BK1874" s="41"/>
      <c r="BL1874" s="35"/>
      <c r="BM1874" s="35"/>
      <c r="BN1874" s="35"/>
      <c r="BO1874" s="35"/>
      <c r="BP1874" s="35"/>
      <c r="BQ1874" s="35"/>
      <c r="BR1874" s="35"/>
      <c r="BS1874" s="34"/>
      <c r="BT1874" s="35"/>
      <c r="BU1874" s="35"/>
      <c r="BV1874" s="35"/>
      <c r="BW1874" s="35"/>
      <c r="BX1874" s="37"/>
      <c r="BY1874" s="40"/>
      <c r="CA1874" s="38"/>
      <c r="CB1874" s="38"/>
      <c r="CC1874" s="36"/>
      <c r="CD1874" s="36"/>
      <c r="CE1874" s="35"/>
      <c r="CF1874" s="36"/>
      <c r="CG1874" s="42"/>
      <c r="CH1874" s="35"/>
      <c r="CI1874" s="42"/>
      <c r="CJ1874" s="42"/>
      <c r="CK1874" s="43"/>
      <c r="CM1874" s="39"/>
      <c r="CN1874" s="35"/>
      <c r="CO1874" s="42"/>
    </row>
    <row r="1875" spans="1:93" ht="11.25" customHeight="1">
      <c r="A1875" s="33"/>
      <c r="B1875" s="34"/>
      <c r="F1875" s="34"/>
      <c r="H1875" s="34"/>
      <c r="I1875" s="34"/>
      <c r="J1875" s="35"/>
      <c r="K1875" s="35"/>
      <c r="L1875" s="34"/>
      <c r="M1875" s="34"/>
      <c r="N1875" s="35"/>
      <c r="O1875" s="35"/>
      <c r="P1875" s="35"/>
      <c r="Q1875" s="34"/>
      <c r="R1875" s="34"/>
      <c r="U1875" s="36"/>
      <c r="V1875" s="38"/>
      <c r="W1875" s="36"/>
      <c r="X1875" s="35"/>
      <c r="Y1875" s="34"/>
      <c r="Z1875" s="35"/>
      <c r="AA1875" s="34"/>
      <c r="AB1875" s="34"/>
      <c r="AC1875" s="34"/>
      <c r="AD1875" s="34"/>
      <c r="AE1875" s="39"/>
      <c r="AF1875" s="39"/>
      <c r="AG1875" s="39"/>
      <c r="AH1875" s="35"/>
      <c r="AI1875" s="35"/>
      <c r="AJ1875" s="35"/>
      <c r="AK1875" s="35"/>
      <c r="AL1875" s="35"/>
      <c r="AM1875" s="35"/>
      <c r="AN1875" s="38"/>
      <c r="AO1875" s="38"/>
      <c r="AP1875" s="38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40"/>
      <c r="BA1875" s="40"/>
      <c r="BB1875" s="40"/>
      <c r="BC1875" s="40"/>
      <c r="BD1875" s="40"/>
      <c r="BE1875" s="40"/>
      <c r="BF1875" s="36"/>
      <c r="BG1875" s="36"/>
      <c r="BH1875" s="36"/>
      <c r="BJ1875" s="41"/>
      <c r="BK1875" s="41"/>
      <c r="BL1875" s="35"/>
      <c r="BM1875" s="35"/>
      <c r="BN1875" s="35"/>
      <c r="BO1875" s="35"/>
      <c r="BP1875" s="35"/>
      <c r="BQ1875" s="35"/>
      <c r="BR1875" s="35"/>
      <c r="BS1875" s="34"/>
      <c r="BT1875" s="35"/>
      <c r="BU1875" s="35"/>
      <c r="BV1875" s="35"/>
      <c r="BW1875" s="35"/>
      <c r="BX1875" s="37"/>
      <c r="BY1875" s="40"/>
      <c r="CA1875" s="38"/>
      <c r="CB1875" s="38"/>
      <c r="CC1875" s="36"/>
      <c r="CD1875" s="36"/>
      <c r="CE1875" s="35"/>
      <c r="CF1875" s="36"/>
      <c r="CG1875" s="42"/>
      <c r="CH1875" s="35"/>
      <c r="CI1875" s="42"/>
      <c r="CJ1875" s="42"/>
      <c r="CK1875" s="43"/>
      <c r="CM1875" s="39"/>
      <c r="CN1875" s="35"/>
      <c r="CO1875" s="42"/>
    </row>
    <row r="1876" spans="1:93" ht="11.25" customHeight="1">
      <c r="A1876" s="33"/>
      <c r="B1876" s="34"/>
      <c r="F1876" s="34"/>
      <c r="H1876" s="34"/>
      <c r="I1876" s="34"/>
      <c r="J1876" s="35"/>
      <c r="K1876" s="35"/>
      <c r="L1876" s="34"/>
      <c r="M1876" s="34"/>
      <c r="N1876" s="35"/>
      <c r="O1876" s="35"/>
      <c r="P1876" s="35"/>
      <c r="Q1876" s="34"/>
      <c r="R1876" s="34"/>
      <c r="U1876" s="36"/>
      <c r="V1876" s="38"/>
      <c r="W1876" s="36"/>
      <c r="X1876" s="35"/>
      <c r="Y1876" s="34"/>
      <c r="Z1876" s="35"/>
      <c r="AA1876" s="34"/>
      <c r="AB1876" s="34"/>
      <c r="AC1876" s="34"/>
      <c r="AD1876" s="34"/>
      <c r="AE1876" s="39"/>
      <c r="AF1876" s="39"/>
      <c r="AG1876" s="39"/>
      <c r="AH1876" s="35"/>
      <c r="AI1876" s="35"/>
      <c r="AJ1876" s="35"/>
      <c r="AK1876" s="35"/>
      <c r="AL1876" s="35"/>
      <c r="AM1876" s="35"/>
      <c r="AN1876" s="38"/>
      <c r="AO1876" s="38"/>
      <c r="AP1876" s="38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40"/>
      <c r="BA1876" s="40"/>
      <c r="BB1876" s="40"/>
      <c r="BC1876" s="40"/>
      <c r="BD1876" s="40"/>
      <c r="BE1876" s="40"/>
      <c r="BF1876" s="36"/>
      <c r="BG1876" s="36"/>
      <c r="BH1876" s="36"/>
      <c r="BJ1876" s="41"/>
      <c r="BK1876" s="41"/>
      <c r="BL1876" s="35"/>
      <c r="BM1876" s="35"/>
      <c r="BN1876" s="35"/>
      <c r="BO1876" s="35"/>
      <c r="BP1876" s="35"/>
      <c r="BQ1876" s="35"/>
      <c r="BR1876" s="35"/>
      <c r="BS1876" s="34"/>
      <c r="BT1876" s="35"/>
      <c r="BU1876" s="35"/>
      <c r="BV1876" s="35"/>
      <c r="BW1876" s="35"/>
      <c r="BX1876" s="37"/>
      <c r="BY1876" s="40"/>
      <c r="CA1876" s="38"/>
      <c r="CB1876" s="38"/>
      <c r="CC1876" s="36"/>
      <c r="CD1876" s="36"/>
      <c r="CE1876" s="35"/>
      <c r="CF1876" s="36"/>
      <c r="CG1876" s="42"/>
      <c r="CH1876" s="35"/>
      <c r="CI1876" s="42"/>
      <c r="CJ1876" s="42"/>
      <c r="CK1876" s="43"/>
      <c r="CM1876" s="39"/>
      <c r="CN1876" s="35"/>
      <c r="CO1876" s="42"/>
    </row>
    <row r="1877" spans="1:93" ht="11.25" customHeight="1">
      <c r="A1877" s="33"/>
      <c r="B1877" s="34"/>
      <c r="F1877" s="34"/>
      <c r="H1877" s="34"/>
      <c r="I1877" s="34"/>
      <c r="J1877" s="35"/>
      <c r="K1877" s="35"/>
      <c r="L1877" s="34"/>
      <c r="M1877" s="34"/>
      <c r="N1877" s="35"/>
      <c r="O1877" s="35"/>
      <c r="P1877" s="35"/>
      <c r="Q1877" s="34"/>
      <c r="R1877" s="34"/>
      <c r="U1877" s="36"/>
      <c r="V1877" s="38"/>
      <c r="W1877" s="36"/>
      <c r="X1877" s="35"/>
      <c r="Y1877" s="34"/>
      <c r="Z1877" s="35"/>
      <c r="AA1877" s="34"/>
      <c r="AB1877" s="34"/>
      <c r="AC1877" s="34"/>
      <c r="AD1877" s="34"/>
      <c r="AE1877" s="39"/>
      <c r="AF1877" s="39"/>
      <c r="AG1877" s="39"/>
      <c r="AH1877" s="35"/>
      <c r="AI1877" s="35"/>
      <c r="AJ1877" s="35"/>
      <c r="AK1877" s="35"/>
      <c r="AL1877" s="35"/>
      <c r="AM1877" s="35"/>
      <c r="AN1877" s="38"/>
      <c r="AO1877" s="38"/>
      <c r="AP1877" s="38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40"/>
      <c r="BA1877" s="40"/>
      <c r="BB1877" s="40"/>
      <c r="BC1877" s="40"/>
      <c r="BD1877" s="40"/>
      <c r="BE1877" s="40"/>
      <c r="BF1877" s="36"/>
      <c r="BG1877" s="36"/>
      <c r="BH1877" s="36"/>
      <c r="BJ1877" s="41"/>
      <c r="BK1877" s="41"/>
      <c r="BL1877" s="35"/>
      <c r="BM1877" s="35"/>
      <c r="BN1877" s="35"/>
      <c r="BO1877" s="35"/>
      <c r="BP1877" s="35"/>
      <c r="BQ1877" s="35"/>
      <c r="BR1877" s="35"/>
      <c r="BS1877" s="34"/>
      <c r="BT1877" s="35"/>
      <c r="BU1877" s="35"/>
      <c r="BV1877" s="35"/>
      <c r="BW1877" s="35"/>
      <c r="BX1877" s="37"/>
      <c r="BY1877" s="40"/>
      <c r="CA1877" s="38"/>
      <c r="CB1877" s="38"/>
      <c r="CC1877" s="36"/>
      <c r="CD1877" s="36"/>
      <c r="CE1877" s="35"/>
      <c r="CF1877" s="36"/>
      <c r="CG1877" s="42"/>
      <c r="CH1877" s="35"/>
      <c r="CI1877" s="42"/>
      <c r="CJ1877" s="42"/>
      <c r="CK1877" s="43"/>
      <c r="CM1877" s="39"/>
      <c r="CN1877" s="35"/>
      <c r="CO1877" s="42"/>
    </row>
    <row r="1878" spans="1:93" ht="11.25" customHeight="1">
      <c r="A1878" s="33"/>
      <c r="B1878" s="34"/>
      <c r="F1878" s="34"/>
      <c r="H1878" s="34"/>
      <c r="I1878" s="34"/>
      <c r="J1878" s="35"/>
      <c r="K1878" s="35"/>
      <c r="L1878" s="34"/>
      <c r="M1878" s="34"/>
      <c r="N1878" s="35"/>
      <c r="O1878" s="35"/>
      <c r="P1878" s="35"/>
      <c r="Q1878" s="34"/>
      <c r="R1878" s="34"/>
      <c r="U1878" s="36"/>
      <c r="V1878" s="38"/>
      <c r="W1878" s="36"/>
      <c r="X1878" s="35"/>
      <c r="Y1878" s="34"/>
      <c r="Z1878" s="35"/>
      <c r="AA1878" s="34"/>
      <c r="AB1878" s="34"/>
      <c r="AC1878" s="34"/>
      <c r="AD1878" s="34"/>
      <c r="AE1878" s="39"/>
      <c r="AF1878" s="39"/>
      <c r="AG1878" s="39"/>
      <c r="AH1878" s="35"/>
      <c r="AI1878" s="35"/>
      <c r="AJ1878" s="35"/>
      <c r="AK1878" s="35"/>
      <c r="AL1878" s="35"/>
      <c r="AM1878" s="35"/>
      <c r="AN1878" s="38"/>
      <c r="AO1878" s="38"/>
      <c r="AP1878" s="38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40"/>
      <c r="BA1878" s="40"/>
      <c r="BB1878" s="40"/>
      <c r="BC1878" s="40"/>
      <c r="BD1878" s="40"/>
      <c r="BE1878" s="40"/>
      <c r="BF1878" s="36"/>
      <c r="BG1878" s="36"/>
      <c r="BH1878" s="36"/>
      <c r="BJ1878" s="41"/>
      <c r="BK1878" s="41"/>
      <c r="BL1878" s="35"/>
      <c r="BM1878" s="35"/>
      <c r="BN1878" s="35"/>
      <c r="BO1878" s="35"/>
      <c r="BP1878" s="35"/>
      <c r="BQ1878" s="35"/>
      <c r="BR1878" s="35"/>
      <c r="BS1878" s="34"/>
      <c r="BT1878" s="35"/>
      <c r="BU1878" s="35"/>
      <c r="BV1878" s="35"/>
      <c r="BW1878" s="35"/>
      <c r="BX1878" s="37"/>
      <c r="BY1878" s="40"/>
      <c r="CA1878" s="38"/>
      <c r="CB1878" s="38"/>
      <c r="CC1878" s="36"/>
      <c r="CD1878" s="36"/>
      <c r="CE1878" s="35"/>
      <c r="CF1878" s="36"/>
      <c r="CG1878" s="42"/>
      <c r="CH1878" s="35"/>
      <c r="CI1878" s="42"/>
      <c r="CJ1878" s="42"/>
      <c r="CK1878" s="43"/>
      <c r="CM1878" s="39"/>
      <c r="CN1878" s="35"/>
      <c r="CO1878" s="42"/>
    </row>
    <row r="1879" spans="1:93" ht="11.25" customHeight="1">
      <c r="A1879" s="33"/>
      <c r="B1879" s="34"/>
      <c r="F1879" s="34"/>
      <c r="H1879" s="34"/>
      <c r="I1879" s="34"/>
      <c r="J1879" s="35"/>
      <c r="K1879" s="35"/>
      <c r="L1879" s="34"/>
      <c r="M1879" s="34"/>
      <c r="N1879" s="35"/>
      <c r="O1879" s="35"/>
      <c r="P1879" s="35"/>
      <c r="Q1879" s="34"/>
      <c r="R1879" s="34"/>
      <c r="U1879" s="36"/>
      <c r="V1879" s="38"/>
      <c r="W1879" s="36"/>
      <c r="X1879" s="35"/>
      <c r="Y1879" s="34"/>
      <c r="Z1879" s="35"/>
      <c r="AA1879" s="34"/>
      <c r="AB1879" s="34"/>
      <c r="AC1879" s="34"/>
      <c r="AD1879" s="34"/>
      <c r="AE1879" s="39"/>
      <c r="AF1879" s="39"/>
      <c r="AG1879" s="39"/>
      <c r="AH1879" s="35"/>
      <c r="AI1879" s="35"/>
      <c r="AJ1879" s="35"/>
      <c r="AK1879" s="35"/>
      <c r="AL1879" s="35"/>
      <c r="AM1879" s="35"/>
      <c r="AN1879" s="38"/>
      <c r="AO1879" s="38"/>
      <c r="AP1879" s="38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40"/>
      <c r="BA1879" s="40"/>
      <c r="BB1879" s="40"/>
      <c r="BC1879" s="40"/>
      <c r="BD1879" s="40"/>
      <c r="BE1879" s="40"/>
      <c r="BF1879" s="36"/>
      <c r="BG1879" s="36"/>
      <c r="BH1879" s="36"/>
      <c r="BJ1879" s="41"/>
      <c r="BK1879" s="41"/>
      <c r="BL1879" s="35"/>
      <c r="BM1879" s="35"/>
      <c r="BN1879" s="35"/>
      <c r="BO1879" s="35"/>
      <c r="BP1879" s="35"/>
      <c r="BQ1879" s="35"/>
      <c r="BR1879" s="35"/>
      <c r="BS1879" s="34"/>
      <c r="BT1879" s="35"/>
      <c r="BU1879" s="35"/>
      <c r="BV1879" s="35"/>
      <c r="BW1879" s="35"/>
      <c r="BX1879" s="37"/>
      <c r="BY1879" s="40"/>
      <c r="CA1879" s="38"/>
      <c r="CB1879" s="38"/>
      <c r="CC1879" s="36"/>
      <c r="CD1879" s="36"/>
      <c r="CE1879" s="35"/>
      <c r="CF1879" s="36"/>
      <c r="CG1879" s="42"/>
      <c r="CH1879" s="35"/>
      <c r="CI1879" s="42"/>
      <c r="CJ1879" s="42"/>
      <c r="CK1879" s="43"/>
      <c r="CM1879" s="39"/>
      <c r="CN1879" s="35"/>
      <c r="CO1879" s="42"/>
    </row>
    <row r="1880" spans="1:93" ht="11.25" customHeight="1">
      <c r="A1880" s="33"/>
      <c r="B1880" s="34"/>
      <c r="F1880" s="34"/>
      <c r="H1880" s="34"/>
      <c r="I1880" s="34"/>
      <c r="J1880" s="35"/>
      <c r="K1880" s="35"/>
      <c r="L1880" s="34"/>
      <c r="M1880" s="34"/>
      <c r="N1880" s="35"/>
      <c r="O1880" s="35"/>
      <c r="P1880" s="35"/>
      <c r="Q1880" s="34"/>
      <c r="R1880" s="34"/>
      <c r="U1880" s="36"/>
      <c r="V1880" s="38"/>
      <c r="W1880" s="36"/>
      <c r="X1880" s="35"/>
      <c r="Y1880" s="34"/>
      <c r="Z1880" s="35"/>
      <c r="AA1880" s="34"/>
      <c r="AB1880" s="34"/>
      <c r="AC1880" s="34"/>
      <c r="AD1880" s="34"/>
      <c r="AE1880" s="39"/>
      <c r="AF1880" s="39"/>
      <c r="AG1880" s="39"/>
      <c r="AH1880" s="35"/>
      <c r="AI1880" s="35"/>
      <c r="AJ1880" s="35"/>
      <c r="AK1880" s="35"/>
      <c r="AL1880" s="35"/>
      <c r="AM1880" s="35"/>
      <c r="AN1880" s="38"/>
      <c r="AO1880" s="38"/>
      <c r="AP1880" s="38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40"/>
      <c r="BA1880" s="40"/>
      <c r="BB1880" s="40"/>
      <c r="BC1880" s="40"/>
      <c r="BD1880" s="40"/>
      <c r="BE1880" s="40"/>
      <c r="BF1880" s="36"/>
      <c r="BG1880" s="36"/>
      <c r="BH1880" s="36"/>
      <c r="BJ1880" s="41"/>
      <c r="BK1880" s="41"/>
      <c r="BL1880" s="35"/>
      <c r="BM1880" s="35"/>
      <c r="BN1880" s="35"/>
      <c r="BO1880" s="35"/>
      <c r="BP1880" s="35"/>
      <c r="BQ1880" s="35"/>
      <c r="BR1880" s="35"/>
      <c r="BS1880" s="34"/>
      <c r="BT1880" s="35"/>
      <c r="BU1880" s="35"/>
      <c r="BV1880" s="35"/>
      <c r="BW1880" s="35"/>
      <c r="BX1880" s="37"/>
      <c r="BY1880" s="40"/>
      <c r="CA1880" s="38"/>
      <c r="CB1880" s="38"/>
      <c r="CC1880" s="36"/>
      <c r="CD1880" s="36"/>
      <c r="CE1880" s="35"/>
      <c r="CF1880" s="36"/>
      <c r="CG1880" s="42"/>
      <c r="CH1880" s="35"/>
      <c r="CI1880" s="42"/>
      <c r="CJ1880" s="42"/>
      <c r="CK1880" s="43"/>
      <c r="CM1880" s="39"/>
      <c r="CN1880" s="35"/>
      <c r="CO1880" s="42"/>
    </row>
    <row r="1881" spans="1:93" ht="11.25" customHeight="1">
      <c r="A1881" s="33"/>
      <c r="B1881" s="34"/>
      <c r="F1881" s="34"/>
      <c r="H1881" s="34"/>
      <c r="I1881" s="34"/>
      <c r="J1881" s="35"/>
      <c r="K1881" s="35"/>
      <c r="L1881" s="34"/>
      <c r="M1881" s="34"/>
      <c r="N1881" s="35"/>
      <c r="O1881" s="35"/>
      <c r="P1881" s="35"/>
      <c r="Q1881" s="34"/>
      <c r="R1881" s="34"/>
      <c r="U1881" s="36"/>
      <c r="V1881" s="38"/>
      <c r="W1881" s="36"/>
      <c r="X1881" s="35"/>
      <c r="Y1881" s="34"/>
      <c r="Z1881" s="35"/>
      <c r="AA1881" s="34"/>
      <c r="AB1881" s="34"/>
      <c r="AC1881" s="34"/>
      <c r="AD1881" s="34"/>
      <c r="AE1881" s="39"/>
      <c r="AF1881" s="39"/>
      <c r="AG1881" s="39"/>
      <c r="AH1881" s="35"/>
      <c r="AI1881" s="35"/>
      <c r="AJ1881" s="35"/>
      <c r="AK1881" s="35"/>
      <c r="AL1881" s="35"/>
      <c r="AM1881" s="35"/>
      <c r="AN1881" s="38"/>
      <c r="AO1881" s="38"/>
      <c r="AP1881" s="38"/>
      <c r="AQ1881" s="36"/>
      <c r="AR1881" s="36"/>
      <c r="AS1881" s="36"/>
      <c r="AT1881" s="36"/>
      <c r="AU1881" s="36"/>
      <c r="AV1881" s="36"/>
      <c r="AW1881" s="36"/>
      <c r="AX1881" s="36"/>
      <c r="AY1881" s="36"/>
      <c r="AZ1881" s="40"/>
      <c r="BA1881" s="40"/>
      <c r="BB1881" s="40"/>
      <c r="BC1881" s="40"/>
      <c r="BD1881" s="40"/>
      <c r="BE1881" s="40"/>
      <c r="BF1881" s="36"/>
      <c r="BG1881" s="36"/>
      <c r="BH1881" s="36"/>
      <c r="BJ1881" s="41"/>
      <c r="BK1881" s="41"/>
      <c r="BL1881" s="35"/>
      <c r="BM1881" s="35"/>
      <c r="BN1881" s="35"/>
      <c r="BO1881" s="35"/>
      <c r="BP1881" s="35"/>
      <c r="BQ1881" s="35"/>
      <c r="BR1881" s="35"/>
      <c r="BS1881" s="34"/>
      <c r="BT1881" s="35"/>
      <c r="BU1881" s="35"/>
      <c r="BV1881" s="35"/>
      <c r="BW1881" s="35"/>
      <c r="BX1881" s="37"/>
      <c r="BY1881" s="40"/>
      <c r="CA1881" s="38"/>
      <c r="CB1881" s="38"/>
      <c r="CC1881" s="36"/>
      <c r="CD1881" s="36"/>
      <c r="CE1881" s="35"/>
      <c r="CF1881" s="36"/>
      <c r="CG1881" s="42"/>
      <c r="CH1881" s="35"/>
      <c r="CI1881" s="42"/>
      <c r="CJ1881" s="42"/>
      <c r="CK1881" s="43"/>
      <c r="CM1881" s="39"/>
      <c r="CN1881" s="35"/>
      <c r="CO1881" s="42"/>
    </row>
    <row r="1882" spans="1:93" ht="11.25" customHeight="1">
      <c r="A1882" s="33"/>
      <c r="B1882" s="34"/>
      <c r="F1882" s="34"/>
      <c r="H1882" s="34"/>
      <c r="I1882" s="34"/>
      <c r="J1882" s="35"/>
      <c r="K1882" s="35"/>
      <c r="L1882" s="34"/>
      <c r="M1882" s="34"/>
      <c r="N1882" s="35"/>
      <c r="O1882" s="35"/>
      <c r="P1882" s="35"/>
      <c r="Q1882" s="34"/>
      <c r="R1882" s="34"/>
      <c r="U1882" s="36"/>
      <c r="V1882" s="38"/>
      <c r="W1882" s="36"/>
      <c r="X1882" s="35"/>
      <c r="Y1882" s="34"/>
      <c r="Z1882" s="35"/>
      <c r="AA1882" s="34"/>
      <c r="AB1882" s="34"/>
      <c r="AC1882" s="34"/>
      <c r="AD1882" s="34"/>
      <c r="AE1882" s="39"/>
      <c r="AF1882" s="39"/>
      <c r="AG1882" s="39"/>
      <c r="AH1882" s="35"/>
      <c r="AI1882" s="35"/>
      <c r="AJ1882" s="35"/>
      <c r="AK1882" s="35"/>
      <c r="AL1882" s="35"/>
      <c r="AM1882" s="35"/>
      <c r="AN1882" s="38"/>
      <c r="AO1882" s="38"/>
      <c r="AP1882" s="38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40"/>
      <c r="BA1882" s="40"/>
      <c r="BB1882" s="40"/>
      <c r="BC1882" s="40"/>
      <c r="BD1882" s="40"/>
      <c r="BE1882" s="40"/>
      <c r="BF1882" s="36"/>
      <c r="BG1882" s="36"/>
      <c r="BH1882" s="36"/>
      <c r="BJ1882" s="41"/>
      <c r="BK1882" s="41"/>
      <c r="BL1882" s="35"/>
      <c r="BM1882" s="35"/>
      <c r="BN1882" s="35"/>
      <c r="BO1882" s="35"/>
      <c r="BP1882" s="35"/>
      <c r="BQ1882" s="35"/>
      <c r="BR1882" s="35"/>
      <c r="BS1882" s="34"/>
      <c r="BT1882" s="35"/>
      <c r="BU1882" s="35"/>
      <c r="BV1882" s="35"/>
      <c r="BW1882" s="35"/>
      <c r="BX1882" s="37"/>
      <c r="BY1882" s="40"/>
      <c r="CA1882" s="38"/>
      <c r="CB1882" s="38"/>
      <c r="CC1882" s="36"/>
      <c r="CD1882" s="36"/>
      <c r="CE1882" s="35"/>
      <c r="CF1882" s="36"/>
      <c r="CG1882" s="42"/>
      <c r="CH1882" s="35"/>
      <c r="CI1882" s="42"/>
      <c r="CJ1882" s="42"/>
      <c r="CK1882" s="43"/>
      <c r="CM1882" s="39"/>
      <c r="CN1882" s="35"/>
      <c r="CO1882" s="42"/>
    </row>
    <row r="1883" spans="1:93" ht="11.25" customHeight="1">
      <c r="A1883" s="33"/>
      <c r="B1883" s="34"/>
      <c r="F1883" s="34"/>
      <c r="H1883" s="34"/>
      <c r="I1883" s="34"/>
      <c r="J1883" s="35"/>
      <c r="K1883" s="35"/>
      <c r="L1883" s="34"/>
      <c r="M1883" s="34"/>
      <c r="N1883" s="35"/>
      <c r="O1883" s="35"/>
      <c r="P1883" s="35"/>
      <c r="Q1883" s="34"/>
      <c r="R1883" s="34"/>
      <c r="U1883" s="36"/>
      <c r="V1883" s="38"/>
      <c r="W1883" s="36"/>
      <c r="X1883" s="35"/>
      <c r="Y1883" s="34"/>
      <c r="Z1883" s="35"/>
      <c r="AA1883" s="34"/>
      <c r="AB1883" s="34"/>
      <c r="AC1883" s="34"/>
      <c r="AD1883" s="34"/>
      <c r="AE1883" s="39"/>
      <c r="AF1883" s="39"/>
      <c r="AG1883" s="39"/>
      <c r="AH1883" s="35"/>
      <c r="AI1883" s="35"/>
      <c r="AJ1883" s="35"/>
      <c r="AK1883" s="35"/>
      <c r="AL1883" s="35"/>
      <c r="AM1883" s="35"/>
      <c r="AN1883" s="38"/>
      <c r="AO1883" s="38"/>
      <c r="AP1883" s="38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40"/>
      <c r="BA1883" s="40"/>
      <c r="BB1883" s="40"/>
      <c r="BC1883" s="40"/>
      <c r="BD1883" s="40"/>
      <c r="BE1883" s="40"/>
      <c r="BF1883" s="36"/>
      <c r="BG1883" s="36"/>
      <c r="BH1883" s="36"/>
      <c r="BJ1883" s="41"/>
      <c r="BK1883" s="41"/>
      <c r="BL1883" s="35"/>
      <c r="BM1883" s="35"/>
      <c r="BN1883" s="35"/>
      <c r="BO1883" s="35"/>
      <c r="BP1883" s="35"/>
      <c r="BQ1883" s="35"/>
      <c r="BR1883" s="35"/>
      <c r="BS1883" s="34"/>
      <c r="BT1883" s="35"/>
      <c r="BU1883" s="35"/>
      <c r="BV1883" s="35"/>
      <c r="BW1883" s="35"/>
      <c r="BX1883" s="37"/>
      <c r="BY1883" s="40"/>
      <c r="CA1883" s="38"/>
      <c r="CB1883" s="38"/>
      <c r="CC1883" s="36"/>
      <c r="CD1883" s="36"/>
      <c r="CE1883" s="35"/>
      <c r="CF1883" s="36"/>
      <c r="CG1883" s="42"/>
      <c r="CH1883" s="35"/>
      <c r="CI1883" s="42"/>
      <c r="CJ1883" s="42"/>
      <c r="CK1883" s="43"/>
      <c r="CM1883" s="39"/>
      <c r="CN1883" s="35"/>
      <c r="CO1883" s="42"/>
    </row>
    <row r="1884" spans="1:93" ht="11.25" customHeight="1">
      <c r="A1884" s="33"/>
      <c r="B1884" s="34"/>
      <c r="F1884" s="34"/>
      <c r="H1884" s="34"/>
      <c r="I1884" s="34"/>
      <c r="J1884" s="35"/>
      <c r="K1884" s="35"/>
      <c r="L1884" s="34"/>
      <c r="M1884" s="34"/>
      <c r="N1884" s="35"/>
      <c r="O1884" s="35"/>
      <c r="P1884" s="35"/>
      <c r="Q1884" s="34"/>
      <c r="R1884" s="34"/>
      <c r="U1884" s="36"/>
      <c r="V1884" s="38"/>
      <c r="W1884" s="36"/>
      <c r="X1884" s="35"/>
      <c r="Y1884" s="34"/>
      <c r="Z1884" s="35"/>
      <c r="AA1884" s="34"/>
      <c r="AB1884" s="34"/>
      <c r="AC1884" s="34"/>
      <c r="AD1884" s="34"/>
      <c r="AE1884" s="39"/>
      <c r="AF1884" s="39"/>
      <c r="AG1884" s="39"/>
      <c r="AH1884" s="35"/>
      <c r="AI1884" s="35"/>
      <c r="AJ1884" s="35"/>
      <c r="AK1884" s="35"/>
      <c r="AL1884" s="35"/>
      <c r="AM1884" s="35"/>
      <c r="AN1884" s="38"/>
      <c r="AO1884" s="38"/>
      <c r="AP1884" s="38"/>
      <c r="AQ1884" s="36"/>
      <c r="AR1884" s="36"/>
      <c r="AS1884" s="36"/>
      <c r="AT1884" s="36"/>
      <c r="AU1884" s="36"/>
      <c r="AV1884" s="36"/>
      <c r="AW1884" s="36"/>
      <c r="AX1884" s="36"/>
      <c r="AY1884" s="36"/>
      <c r="AZ1884" s="40"/>
      <c r="BA1884" s="40"/>
      <c r="BB1884" s="40"/>
      <c r="BC1884" s="40"/>
      <c r="BD1884" s="40"/>
      <c r="BE1884" s="40"/>
      <c r="BF1884" s="36"/>
      <c r="BG1884" s="36"/>
      <c r="BH1884" s="36"/>
      <c r="BJ1884" s="41"/>
      <c r="BK1884" s="41"/>
      <c r="BL1884" s="35"/>
      <c r="BM1884" s="35"/>
      <c r="BN1884" s="35"/>
      <c r="BO1884" s="35"/>
      <c r="BP1884" s="35"/>
      <c r="BQ1884" s="35"/>
      <c r="BR1884" s="35"/>
      <c r="BS1884" s="34"/>
      <c r="BT1884" s="35"/>
      <c r="BU1884" s="35"/>
      <c r="BV1884" s="35"/>
      <c r="BW1884" s="35"/>
      <c r="BX1884" s="37"/>
      <c r="BY1884" s="40"/>
      <c r="CA1884" s="38"/>
      <c r="CB1884" s="38"/>
      <c r="CC1884" s="36"/>
      <c r="CD1884" s="36"/>
      <c r="CE1884" s="35"/>
      <c r="CF1884" s="36"/>
      <c r="CG1884" s="42"/>
      <c r="CH1884" s="35"/>
      <c r="CI1884" s="42"/>
      <c r="CJ1884" s="42"/>
      <c r="CK1884" s="43"/>
      <c r="CM1884" s="39"/>
      <c r="CN1884" s="35"/>
      <c r="CO1884" s="42"/>
    </row>
    <row r="1885" spans="1:93" ht="11.25" customHeight="1">
      <c r="A1885" s="33"/>
      <c r="B1885" s="34"/>
      <c r="F1885" s="34"/>
      <c r="H1885" s="34"/>
      <c r="I1885" s="34"/>
      <c r="J1885" s="35"/>
      <c r="K1885" s="35"/>
      <c r="L1885" s="34"/>
      <c r="M1885" s="34"/>
      <c r="N1885" s="35"/>
      <c r="O1885" s="35"/>
      <c r="P1885" s="35"/>
      <c r="Q1885" s="34"/>
      <c r="R1885" s="34"/>
      <c r="U1885" s="36"/>
      <c r="V1885" s="38"/>
      <c r="W1885" s="36"/>
      <c r="X1885" s="35"/>
      <c r="Y1885" s="34"/>
      <c r="Z1885" s="35"/>
      <c r="AA1885" s="34"/>
      <c r="AB1885" s="34"/>
      <c r="AC1885" s="34"/>
      <c r="AD1885" s="34"/>
      <c r="AE1885" s="39"/>
      <c r="AF1885" s="39"/>
      <c r="AG1885" s="39"/>
      <c r="AH1885" s="35"/>
      <c r="AI1885" s="35"/>
      <c r="AJ1885" s="35"/>
      <c r="AK1885" s="35"/>
      <c r="AL1885" s="35"/>
      <c r="AM1885" s="35"/>
      <c r="AN1885" s="38"/>
      <c r="AO1885" s="38"/>
      <c r="AP1885" s="38"/>
      <c r="AQ1885" s="36"/>
      <c r="AR1885" s="36"/>
      <c r="AS1885" s="36"/>
      <c r="AT1885" s="36"/>
      <c r="AU1885" s="36"/>
      <c r="AV1885" s="36"/>
      <c r="AW1885" s="36"/>
      <c r="AX1885" s="36"/>
      <c r="AY1885" s="36"/>
      <c r="AZ1885" s="40"/>
      <c r="BA1885" s="40"/>
      <c r="BB1885" s="40"/>
      <c r="BC1885" s="40"/>
      <c r="BD1885" s="40"/>
      <c r="BE1885" s="40"/>
      <c r="BF1885" s="36"/>
      <c r="BG1885" s="36"/>
      <c r="BH1885" s="36"/>
      <c r="BJ1885" s="41"/>
      <c r="BK1885" s="41"/>
      <c r="BL1885" s="35"/>
      <c r="BM1885" s="35"/>
      <c r="BN1885" s="35"/>
      <c r="BO1885" s="35"/>
      <c r="BP1885" s="35"/>
      <c r="BQ1885" s="35"/>
      <c r="BR1885" s="35"/>
      <c r="BS1885" s="34"/>
      <c r="BT1885" s="35"/>
      <c r="BU1885" s="35"/>
      <c r="BV1885" s="35"/>
      <c r="BW1885" s="35"/>
      <c r="BX1885" s="37"/>
      <c r="BY1885" s="40"/>
      <c r="CA1885" s="38"/>
      <c r="CB1885" s="38"/>
      <c r="CC1885" s="36"/>
      <c r="CD1885" s="36"/>
      <c r="CE1885" s="35"/>
      <c r="CF1885" s="36"/>
      <c r="CG1885" s="42"/>
      <c r="CH1885" s="35"/>
      <c r="CI1885" s="42"/>
      <c r="CJ1885" s="42"/>
      <c r="CK1885" s="43"/>
      <c r="CM1885" s="39"/>
      <c r="CN1885" s="35"/>
      <c r="CO1885" s="42"/>
    </row>
    <row r="1886" spans="1:93" ht="11.25" customHeight="1">
      <c r="A1886" s="33"/>
      <c r="B1886" s="34"/>
      <c r="F1886" s="34"/>
      <c r="H1886" s="34"/>
      <c r="I1886" s="34"/>
      <c r="J1886" s="35"/>
      <c r="K1886" s="35"/>
      <c r="L1886" s="34"/>
      <c r="M1886" s="34"/>
      <c r="N1886" s="35"/>
      <c r="O1886" s="35"/>
      <c r="P1886" s="35"/>
      <c r="Q1886" s="34"/>
      <c r="R1886" s="34"/>
      <c r="U1886" s="36"/>
      <c r="V1886" s="38"/>
      <c r="W1886" s="36"/>
      <c r="X1886" s="35"/>
      <c r="Y1886" s="34"/>
      <c r="Z1886" s="35"/>
      <c r="AA1886" s="34"/>
      <c r="AB1886" s="34"/>
      <c r="AC1886" s="34"/>
      <c r="AD1886" s="34"/>
      <c r="AE1886" s="39"/>
      <c r="AF1886" s="39"/>
      <c r="AG1886" s="39"/>
      <c r="AH1886" s="35"/>
      <c r="AI1886" s="35"/>
      <c r="AJ1886" s="35"/>
      <c r="AK1886" s="35"/>
      <c r="AL1886" s="35"/>
      <c r="AM1886" s="35"/>
      <c r="AN1886" s="38"/>
      <c r="AO1886" s="38"/>
      <c r="AP1886" s="38"/>
      <c r="AQ1886" s="36"/>
      <c r="AR1886" s="36"/>
      <c r="AS1886" s="36"/>
      <c r="AT1886" s="36"/>
      <c r="AU1886" s="36"/>
      <c r="AV1886" s="36"/>
      <c r="AW1886" s="36"/>
      <c r="AX1886" s="36"/>
      <c r="AY1886" s="36"/>
      <c r="AZ1886" s="40"/>
      <c r="BA1886" s="40"/>
      <c r="BB1886" s="40"/>
      <c r="BC1886" s="40"/>
      <c r="BD1886" s="40"/>
      <c r="BE1886" s="40"/>
      <c r="BF1886" s="36"/>
      <c r="BG1886" s="36"/>
      <c r="BH1886" s="36"/>
      <c r="BJ1886" s="41"/>
      <c r="BK1886" s="41"/>
      <c r="BL1886" s="35"/>
      <c r="BM1886" s="35"/>
      <c r="BN1886" s="35"/>
      <c r="BO1886" s="35"/>
      <c r="BP1886" s="35"/>
      <c r="BQ1886" s="35"/>
      <c r="BR1886" s="35"/>
      <c r="BS1886" s="34"/>
      <c r="BT1886" s="35"/>
      <c r="BU1886" s="35"/>
      <c r="BV1886" s="35"/>
      <c r="BW1886" s="35"/>
      <c r="BX1886" s="37"/>
      <c r="BY1886" s="40"/>
      <c r="CA1886" s="38"/>
      <c r="CB1886" s="38"/>
      <c r="CC1886" s="36"/>
      <c r="CD1886" s="36"/>
      <c r="CE1886" s="35"/>
      <c r="CF1886" s="36"/>
      <c r="CG1886" s="42"/>
      <c r="CH1886" s="35"/>
      <c r="CI1886" s="42"/>
      <c r="CJ1886" s="42"/>
      <c r="CK1886" s="43"/>
      <c r="CM1886" s="39"/>
      <c r="CN1886" s="35"/>
      <c r="CO1886" s="42"/>
    </row>
    <row r="1887" spans="1:93" ht="11.25" customHeight="1">
      <c r="A1887" s="33"/>
      <c r="B1887" s="34"/>
      <c r="F1887" s="34"/>
      <c r="H1887" s="34"/>
      <c r="I1887" s="34"/>
      <c r="J1887" s="35"/>
      <c r="K1887" s="35"/>
      <c r="L1887" s="34"/>
      <c r="M1887" s="34"/>
      <c r="N1887" s="35"/>
      <c r="O1887" s="35"/>
      <c r="P1887" s="35"/>
      <c r="Q1887" s="34"/>
      <c r="R1887" s="34"/>
      <c r="U1887" s="36"/>
      <c r="V1887" s="38"/>
      <c r="W1887" s="36"/>
      <c r="X1887" s="35"/>
      <c r="Y1887" s="34"/>
      <c r="Z1887" s="35"/>
      <c r="AA1887" s="34"/>
      <c r="AB1887" s="34"/>
      <c r="AC1887" s="34"/>
      <c r="AD1887" s="34"/>
      <c r="AE1887" s="39"/>
      <c r="AF1887" s="39"/>
      <c r="AG1887" s="39"/>
      <c r="AH1887" s="35"/>
      <c r="AI1887" s="35"/>
      <c r="AJ1887" s="35"/>
      <c r="AK1887" s="35"/>
      <c r="AL1887" s="35"/>
      <c r="AM1887" s="35"/>
      <c r="AN1887" s="38"/>
      <c r="AO1887" s="38"/>
      <c r="AP1887" s="38"/>
      <c r="AQ1887" s="36"/>
      <c r="AR1887" s="36"/>
      <c r="AS1887" s="36"/>
      <c r="AT1887" s="36"/>
      <c r="AU1887" s="36"/>
      <c r="AV1887" s="36"/>
      <c r="AW1887" s="36"/>
      <c r="AX1887" s="36"/>
      <c r="AY1887" s="36"/>
      <c r="AZ1887" s="40"/>
      <c r="BA1887" s="40"/>
      <c r="BB1887" s="40"/>
      <c r="BC1887" s="40"/>
      <c r="BD1887" s="40"/>
      <c r="BE1887" s="40"/>
      <c r="BF1887" s="36"/>
      <c r="BG1887" s="36"/>
      <c r="BH1887" s="36"/>
      <c r="BJ1887" s="41"/>
      <c r="BK1887" s="41"/>
      <c r="BL1887" s="35"/>
      <c r="BM1887" s="35"/>
      <c r="BN1887" s="35"/>
      <c r="BO1887" s="35"/>
      <c r="BP1887" s="35"/>
      <c r="BQ1887" s="35"/>
      <c r="BR1887" s="35"/>
      <c r="BS1887" s="34"/>
      <c r="BT1887" s="35"/>
      <c r="BU1887" s="35"/>
      <c r="BV1887" s="35"/>
      <c r="BW1887" s="35"/>
      <c r="BX1887" s="37"/>
      <c r="BY1887" s="40"/>
      <c r="CA1887" s="38"/>
      <c r="CB1887" s="38"/>
      <c r="CC1887" s="36"/>
      <c r="CD1887" s="36"/>
      <c r="CE1887" s="35"/>
      <c r="CF1887" s="36"/>
      <c r="CG1887" s="42"/>
      <c r="CH1887" s="35"/>
      <c r="CI1887" s="42"/>
      <c r="CJ1887" s="42"/>
      <c r="CK1887" s="43"/>
      <c r="CM1887" s="39"/>
      <c r="CN1887" s="35"/>
      <c r="CO1887" s="42"/>
    </row>
    <row r="1888" spans="1:93" ht="11.25" customHeight="1">
      <c r="A1888" s="33"/>
      <c r="B1888" s="34"/>
      <c r="F1888" s="34"/>
      <c r="H1888" s="34"/>
      <c r="I1888" s="34"/>
      <c r="J1888" s="35"/>
      <c r="K1888" s="35"/>
      <c r="L1888" s="34"/>
      <c r="M1888" s="34"/>
      <c r="N1888" s="35"/>
      <c r="O1888" s="35"/>
      <c r="P1888" s="35"/>
      <c r="Q1888" s="34"/>
      <c r="R1888" s="34"/>
      <c r="U1888" s="36"/>
      <c r="V1888" s="38"/>
      <c r="W1888" s="36"/>
      <c r="X1888" s="35"/>
      <c r="Y1888" s="34"/>
      <c r="Z1888" s="35"/>
      <c r="AA1888" s="34"/>
      <c r="AB1888" s="34"/>
      <c r="AC1888" s="34"/>
      <c r="AD1888" s="34"/>
      <c r="AE1888" s="39"/>
      <c r="AF1888" s="39"/>
      <c r="AG1888" s="39"/>
      <c r="AH1888" s="35"/>
      <c r="AI1888" s="35"/>
      <c r="AJ1888" s="35"/>
      <c r="AK1888" s="35"/>
      <c r="AL1888" s="35"/>
      <c r="AM1888" s="35"/>
      <c r="AN1888" s="38"/>
      <c r="AO1888" s="38"/>
      <c r="AP1888" s="38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40"/>
      <c r="BA1888" s="40"/>
      <c r="BB1888" s="40"/>
      <c r="BC1888" s="40"/>
      <c r="BD1888" s="40"/>
      <c r="BE1888" s="40"/>
      <c r="BF1888" s="36"/>
      <c r="BG1888" s="36"/>
      <c r="BH1888" s="36"/>
      <c r="BJ1888" s="41"/>
      <c r="BK1888" s="41"/>
      <c r="BL1888" s="35"/>
      <c r="BM1888" s="35"/>
      <c r="BN1888" s="35"/>
      <c r="BO1888" s="35"/>
      <c r="BP1888" s="35"/>
      <c r="BQ1888" s="35"/>
      <c r="BR1888" s="35"/>
      <c r="BS1888" s="34"/>
      <c r="BT1888" s="35"/>
      <c r="BU1888" s="35"/>
      <c r="BV1888" s="35"/>
      <c r="BW1888" s="35"/>
      <c r="BX1888" s="37"/>
      <c r="BY1888" s="40"/>
      <c r="CA1888" s="38"/>
      <c r="CB1888" s="38"/>
      <c r="CC1888" s="36"/>
      <c r="CD1888" s="36"/>
      <c r="CE1888" s="35"/>
      <c r="CF1888" s="36"/>
      <c r="CG1888" s="42"/>
      <c r="CH1888" s="35"/>
      <c r="CI1888" s="42"/>
      <c r="CJ1888" s="42"/>
      <c r="CK1888" s="43"/>
      <c r="CM1888" s="39"/>
      <c r="CN1888" s="35"/>
      <c r="CO1888" s="42"/>
    </row>
    <row r="1889" spans="1:93" ht="11.25" customHeight="1">
      <c r="A1889" s="33"/>
      <c r="B1889" s="34"/>
      <c r="F1889" s="34"/>
      <c r="H1889" s="34"/>
      <c r="I1889" s="34"/>
      <c r="J1889" s="35"/>
      <c r="K1889" s="35"/>
      <c r="L1889" s="34"/>
      <c r="M1889" s="34"/>
      <c r="N1889" s="35"/>
      <c r="O1889" s="35"/>
      <c r="P1889" s="35"/>
      <c r="Q1889" s="34"/>
      <c r="R1889" s="34"/>
      <c r="U1889" s="36"/>
      <c r="V1889" s="38"/>
      <c r="W1889" s="36"/>
      <c r="X1889" s="35"/>
      <c r="Y1889" s="34"/>
      <c r="Z1889" s="35"/>
      <c r="AA1889" s="34"/>
      <c r="AB1889" s="34"/>
      <c r="AC1889" s="34"/>
      <c r="AD1889" s="34"/>
      <c r="AE1889" s="39"/>
      <c r="AF1889" s="39"/>
      <c r="AG1889" s="39"/>
      <c r="AH1889" s="35"/>
      <c r="AI1889" s="35"/>
      <c r="AJ1889" s="35"/>
      <c r="AK1889" s="35"/>
      <c r="AL1889" s="35"/>
      <c r="AM1889" s="35"/>
      <c r="AN1889" s="38"/>
      <c r="AO1889" s="38"/>
      <c r="AP1889" s="38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40"/>
      <c r="BA1889" s="40"/>
      <c r="BB1889" s="40"/>
      <c r="BC1889" s="40"/>
      <c r="BD1889" s="40"/>
      <c r="BE1889" s="40"/>
      <c r="BF1889" s="36"/>
      <c r="BG1889" s="36"/>
      <c r="BH1889" s="36"/>
      <c r="BJ1889" s="41"/>
      <c r="BK1889" s="41"/>
      <c r="BL1889" s="35"/>
      <c r="BM1889" s="35"/>
      <c r="BN1889" s="35"/>
      <c r="BO1889" s="35"/>
      <c r="BP1889" s="35"/>
      <c r="BQ1889" s="35"/>
      <c r="BR1889" s="35"/>
      <c r="BS1889" s="34"/>
      <c r="BT1889" s="35"/>
      <c r="BU1889" s="35"/>
      <c r="BV1889" s="35"/>
      <c r="BW1889" s="35"/>
      <c r="BX1889" s="37"/>
      <c r="BY1889" s="40"/>
      <c r="CA1889" s="38"/>
      <c r="CB1889" s="38"/>
      <c r="CC1889" s="36"/>
      <c r="CD1889" s="36"/>
      <c r="CE1889" s="35"/>
      <c r="CF1889" s="36"/>
      <c r="CG1889" s="42"/>
      <c r="CH1889" s="35"/>
      <c r="CI1889" s="42"/>
      <c r="CJ1889" s="42"/>
      <c r="CK1889" s="43"/>
      <c r="CM1889" s="39"/>
      <c r="CN1889" s="35"/>
      <c r="CO1889" s="42"/>
    </row>
    <row r="1890" spans="1:93" ht="11.25" customHeight="1">
      <c r="A1890" s="33"/>
      <c r="B1890" s="34"/>
      <c r="F1890" s="34"/>
      <c r="H1890" s="34"/>
      <c r="I1890" s="34"/>
      <c r="J1890" s="35"/>
      <c r="K1890" s="35"/>
      <c r="L1890" s="34"/>
      <c r="M1890" s="34"/>
      <c r="N1890" s="35"/>
      <c r="O1890" s="35"/>
      <c r="P1890" s="35"/>
      <c r="Q1890" s="34"/>
      <c r="R1890" s="34"/>
      <c r="U1890" s="36"/>
      <c r="V1890" s="38"/>
      <c r="W1890" s="36"/>
      <c r="X1890" s="35"/>
      <c r="Y1890" s="34"/>
      <c r="Z1890" s="35"/>
      <c r="AA1890" s="34"/>
      <c r="AB1890" s="34"/>
      <c r="AC1890" s="34"/>
      <c r="AD1890" s="34"/>
      <c r="AE1890" s="39"/>
      <c r="AF1890" s="39"/>
      <c r="AG1890" s="39"/>
      <c r="AH1890" s="35"/>
      <c r="AI1890" s="35"/>
      <c r="AJ1890" s="35"/>
      <c r="AK1890" s="35"/>
      <c r="AL1890" s="35"/>
      <c r="AM1890" s="35"/>
      <c r="AN1890" s="38"/>
      <c r="AO1890" s="38"/>
      <c r="AP1890" s="38"/>
      <c r="AQ1890" s="36"/>
      <c r="AR1890" s="36"/>
      <c r="AS1890" s="36"/>
      <c r="AT1890" s="36"/>
      <c r="AU1890" s="36"/>
      <c r="AV1890" s="36"/>
      <c r="AW1890" s="36"/>
      <c r="AX1890" s="36"/>
      <c r="AY1890" s="36"/>
      <c r="AZ1890" s="40"/>
      <c r="BA1890" s="40"/>
      <c r="BB1890" s="40"/>
      <c r="BC1890" s="40"/>
      <c r="BD1890" s="40"/>
      <c r="BE1890" s="40"/>
      <c r="BF1890" s="36"/>
      <c r="BG1890" s="36"/>
      <c r="BH1890" s="36"/>
      <c r="BJ1890" s="41"/>
      <c r="BK1890" s="41"/>
      <c r="BL1890" s="35"/>
      <c r="BM1890" s="35"/>
      <c r="BN1890" s="35"/>
      <c r="BO1890" s="35"/>
      <c r="BP1890" s="35"/>
      <c r="BQ1890" s="35"/>
      <c r="BR1890" s="35"/>
      <c r="BS1890" s="34"/>
      <c r="BT1890" s="35"/>
      <c r="BU1890" s="35"/>
      <c r="BV1890" s="35"/>
      <c r="BW1890" s="35"/>
      <c r="BX1890" s="37"/>
      <c r="BY1890" s="40"/>
      <c r="CA1890" s="38"/>
      <c r="CB1890" s="38"/>
      <c r="CC1890" s="36"/>
      <c r="CD1890" s="36"/>
      <c r="CE1890" s="35"/>
      <c r="CF1890" s="36"/>
      <c r="CG1890" s="42"/>
      <c r="CH1890" s="35"/>
      <c r="CI1890" s="42"/>
      <c r="CJ1890" s="42"/>
      <c r="CK1890" s="43"/>
      <c r="CM1890" s="39"/>
      <c r="CN1890" s="35"/>
      <c r="CO1890" s="42"/>
    </row>
    <row r="1891" spans="1:93" ht="11.25" customHeight="1">
      <c r="A1891" s="33"/>
      <c r="B1891" s="34"/>
      <c r="F1891" s="34"/>
      <c r="H1891" s="34"/>
      <c r="I1891" s="34"/>
      <c r="J1891" s="35"/>
      <c r="K1891" s="35"/>
      <c r="L1891" s="34"/>
      <c r="M1891" s="34"/>
      <c r="N1891" s="35"/>
      <c r="O1891" s="35"/>
      <c r="P1891" s="35"/>
      <c r="Q1891" s="34"/>
      <c r="R1891" s="34"/>
      <c r="U1891" s="36"/>
      <c r="V1891" s="38"/>
      <c r="W1891" s="36"/>
      <c r="X1891" s="35"/>
      <c r="Y1891" s="34"/>
      <c r="Z1891" s="35"/>
      <c r="AA1891" s="34"/>
      <c r="AB1891" s="34"/>
      <c r="AC1891" s="34"/>
      <c r="AD1891" s="34"/>
      <c r="AE1891" s="39"/>
      <c r="AF1891" s="39"/>
      <c r="AG1891" s="39"/>
      <c r="AH1891" s="35"/>
      <c r="AI1891" s="35"/>
      <c r="AJ1891" s="35"/>
      <c r="AK1891" s="35"/>
      <c r="AL1891" s="35"/>
      <c r="AM1891" s="35"/>
      <c r="AN1891" s="38"/>
      <c r="AO1891" s="38"/>
      <c r="AP1891" s="38"/>
      <c r="AQ1891" s="36"/>
      <c r="AR1891" s="36"/>
      <c r="AS1891" s="36"/>
      <c r="AT1891" s="36"/>
      <c r="AU1891" s="36"/>
      <c r="AV1891" s="36"/>
      <c r="AW1891" s="36"/>
      <c r="AX1891" s="36"/>
      <c r="AY1891" s="36"/>
      <c r="AZ1891" s="40"/>
      <c r="BA1891" s="40"/>
      <c r="BB1891" s="40"/>
      <c r="BC1891" s="40"/>
      <c r="BD1891" s="40"/>
      <c r="BE1891" s="40"/>
      <c r="BF1891" s="36"/>
      <c r="BG1891" s="36"/>
      <c r="BH1891" s="36"/>
      <c r="BJ1891" s="41"/>
      <c r="BK1891" s="41"/>
      <c r="BL1891" s="35"/>
      <c r="BM1891" s="35"/>
      <c r="BN1891" s="35"/>
      <c r="BO1891" s="35"/>
      <c r="BP1891" s="35"/>
      <c r="BQ1891" s="35"/>
      <c r="BR1891" s="35"/>
      <c r="BS1891" s="34"/>
      <c r="BT1891" s="35"/>
      <c r="BU1891" s="35"/>
      <c r="BV1891" s="35"/>
      <c r="BW1891" s="35"/>
      <c r="BX1891" s="37"/>
      <c r="BY1891" s="40"/>
      <c r="CA1891" s="38"/>
      <c r="CB1891" s="38"/>
      <c r="CC1891" s="36"/>
      <c r="CD1891" s="36"/>
      <c r="CE1891" s="35"/>
      <c r="CF1891" s="36"/>
      <c r="CG1891" s="42"/>
      <c r="CH1891" s="35"/>
      <c r="CI1891" s="42"/>
      <c r="CJ1891" s="42"/>
      <c r="CK1891" s="43"/>
      <c r="CM1891" s="39"/>
      <c r="CN1891" s="35"/>
      <c r="CO1891" s="42"/>
    </row>
    <row r="1892" spans="1:93" ht="11.25" customHeight="1">
      <c r="A1892" s="33"/>
      <c r="B1892" s="34"/>
      <c r="F1892" s="34"/>
      <c r="H1892" s="34"/>
      <c r="I1892" s="34"/>
      <c r="J1892" s="35"/>
      <c r="K1892" s="35"/>
      <c r="L1892" s="34"/>
      <c r="M1892" s="34"/>
      <c r="N1892" s="35"/>
      <c r="O1892" s="35"/>
      <c r="P1892" s="35"/>
      <c r="Q1892" s="34"/>
      <c r="R1892" s="34"/>
      <c r="U1892" s="36"/>
      <c r="V1892" s="38"/>
      <c r="W1892" s="36"/>
      <c r="X1892" s="35"/>
      <c r="Y1892" s="34"/>
      <c r="Z1892" s="35"/>
      <c r="AA1892" s="34"/>
      <c r="AB1892" s="34"/>
      <c r="AC1892" s="34"/>
      <c r="AD1892" s="34"/>
      <c r="AE1892" s="39"/>
      <c r="AF1892" s="39"/>
      <c r="AG1892" s="39"/>
      <c r="AH1892" s="35"/>
      <c r="AI1892" s="35"/>
      <c r="AJ1892" s="35"/>
      <c r="AK1892" s="35"/>
      <c r="AL1892" s="35"/>
      <c r="AM1892" s="35"/>
      <c r="AN1892" s="38"/>
      <c r="AO1892" s="38"/>
      <c r="AP1892" s="38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40"/>
      <c r="BA1892" s="40"/>
      <c r="BB1892" s="40"/>
      <c r="BC1892" s="40"/>
      <c r="BD1892" s="40"/>
      <c r="BE1892" s="40"/>
      <c r="BF1892" s="36"/>
      <c r="BG1892" s="36"/>
      <c r="BH1892" s="36"/>
      <c r="BJ1892" s="41"/>
      <c r="BK1892" s="41"/>
      <c r="BL1892" s="35"/>
      <c r="BM1892" s="35"/>
      <c r="BN1892" s="35"/>
      <c r="BO1892" s="35"/>
      <c r="BP1892" s="35"/>
      <c r="BQ1892" s="35"/>
      <c r="BR1892" s="35"/>
      <c r="BS1892" s="34"/>
      <c r="BT1892" s="35"/>
      <c r="BU1892" s="35"/>
      <c r="BV1892" s="35"/>
      <c r="BW1892" s="35"/>
      <c r="BX1892" s="37"/>
      <c r="BY1892" s="40"/>
      <c r="CA1892" s="38"/>
      <c r="CB1892" s="38"/>
      <c r="CC1892" s="36"/>
      <c r="CD1892" s="36"/>
      <c r="CE1892" s="35"/>
      <c r="CF1892" s="36"/>
      <c r="CG1892" s="42"/>
      <c r="CH1892" s="35"/>
      <c r="CI1892" s="42"/>
      <c r="CJ1892" s="42"/>
      <c r="CK1892" s="43"/>
      <c r="CM1892" s="39"/>
      <c r="CN1892" s="35"/>
      <c r="CO1892" s="42"/>
    </row>
    <row r="1893" spans="1:93" ht="11.25" customHeight="1">
      <c r="A1893" s="33"/>
      <c r="B1893" s="34"/>
      <c r="F1893" s="34"/>
      <c r="H1893" s="34"/>
      <c r="I1893" s="34"/>
      <c r="J1893" s="35"/>
      <c r="K1893" s="35"/>
      <c r="L1893" s="34"/>
      <c r="M1893" s="34"/>
      <c r="N1893" s="35"/>
      <c r="O1893" s="35"/>
      <c r="P1893" s="35"/>
      <c r="Q1893" s="34"/>
      <c r="R1893" s="34"/>
      <c r="U1893" s="36"/>
      <c r="V1893" s="38"/>
      <c r="W1893" s="36"/>
      <c r="X1893" s="35"/>
      <c r="Y1893" s="34"/>
      <c r="Z1893" s="35"/>
      <c r="AA1893" s="34"/>
      <c r="AB1893" s="34"/>
      <c r="AC1893" s="34"/>
      <c r="AD1893" s="34"/>
      <c r="AE1893" s="39"/>
      <c r="AF1893" s="39"/>
      <c r="AG1893" s="39"/>
      <c r="AH1893" s="35"/>
      <c r="AI1893" s="35"/>
      <c r="AJ1893" s="35"/>
      <c r="AK1893" s="35"/>
      <c r="AL1893" s="35"/>
      <c r="AM1893" s="35"/>
      <c r="AN1893" s="38"/>
      <c r="AO1893" s="38"/>
      <c r="AP1893" s="38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40"/>
      <c r="BA1893" s="40"/>
      <c r="BB1893" s="40"/>
      <c r="BC1893" s="40"/>
      <c r="BD1893" s="40"/>
      <c r="BE1893" s="40"/>
      <c r="BF1893" s="36"/>
      <c r="BG1893" s="36"/>
      <c r="BH1893" s="36"/>
      <c r="BJ1893" s="41"/>
      <c r="BK1893" s="41"/>
      <c r="BL1893" s="35"/>
      <c r="BM1893" s="35"/>
      <c r="BN1893" s="35"/>
      <c r="BO1893" s="35"/>
      <c r="BP1893" s="35"/>
      <c r="BQ1893" s="35"/>
      <c r="BR1893" s="35"/>
      <c r="BS1893" s="34"/>
      <c r="BT1893" s="35"/>
      <c r="BU1893" s="35"/>
      <c r="BV1893" s="35"/>
      <c r="BW1893" s="35"/>
      <c r="BX1893" s="37"/>
      <c r="BY1893" s="40"/>
      <c r="CA1893" s="38"/>
      <c r="CB1893" s="38"/>
      <c r="CC1893" s="36"/>
      <c r="CD1893" s="36"/>
      <c r="CE1893" s="35"/>
      <c r="CF1893" s="36"/>
      <c r="CG1893" s="42"/>
      <c r="CH1893" s="35"/>
      <c r="CI1893" s="42"/>
      <c r="CJ1893" s="42"/>
      <c r="CK1893" s="43"/>
      <c r="CM1893" s="39"/>
      <c r="CN1893" s="35"/>
      <c r="CO1893" s="42"/>
    </row>
    <row r="1894" spans="1:93" ht="11.25" customHeight="1">
      <c r="A1894" s="33"/>
      <c r="B1894" s="34"/>
      <c r="F1894" s="34"/>
      <c r="H1894" s="34"/>
      <c r="I1894" s="34"/>
      <c r="J1894" s="35"/>
      <c r="K1894" s="35"/>
      <c r="L1894" s="34"/>
      <c r="M1894" s="34"/>
      <c r="N1894" s="35"/>
      <c r="O1894" s="35"/>
      <c r="P1894" s="35"/>
      <c r="Q1894" s="34"/>
      <c r="R1894" s="34"/>
      <c r="U1894" s="36"/>
      <c r="V1894" s="38"/>
      <c r="W1894" s="36"/>
      <c r="X1894" s="35"/>
      <c r="Y1894" s="34"/>
      <c r="Z1894" s="35"/>
      <c r="AA1894" s="34"/>
      <c r="AB1894" s="34"/>
      <c r="AC1894" s="34"/>
      <c r="AD1894" s="34"/>
      <c r="AE1894" s="39"/>
      <c r="AF1894" s="39"/>
      <c r="AG1894" s="39"/>
      <c r="AH1894" s="35"/>
      <c r="AI1894" s="35"/>
      <c r="AJ1894" s="35"/>
      <c r="AK1894" s="35"/>
      <c r="AL1894" s="35"/>
      <c r="AM1894" s="35"/>
      <c r="AN1894" s="38"/>
      <c r="AO1894" s="38"/>
      <c r="AP1894" s="38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40"/>
      <c r="BA1894" s="40"/>
      <c r="BB1894" s="40"/>
      <c r="BC1894" s="40"/>
      <c r="BD1894" s="40"/>
      <c r="BE1894" s="40"/>
      <c r="BF1894" s="36"/>
      <c r="BG1894" s="36"/>
      <c r="BH1894" s="36"/>
      <c r="BJ1894" s="41"/>
      <c r="BK1894" s="41"/>
      <c r="BL1894" s="35"/>
      <c r="BM1894" s="35"/>
      <c r="BN1894" s="35"/>
      <c r="BO1894" s="35"/>
      <c r="BP1894" s="35"/>
      <c r="BQ1894" s="35"/>
      <c r="BR1894" s="35"/>
      <c r="BS1894" s="34"/>
      <c r="BT1894" s="35"/>
      <c r="BU1894" s="35"/>
      <c r="BV1894" s="35"/>
      <c r="BW1894" s="35"/>
      <c r="BX1894" s="37"/>
      <c r="BY1894" s="40"/>
      <c r="CA1894" s="38"/>
      <c r="CB1894" s="38"/>
      <c r="CC1894" s="36"/>
      <c r="CD1894" s="36"/>
      <c r="CE1894" s="35"/>
      <c r="CF1894" s="36"/>
      <c r="CG1894" s="42"/>
      <c r="CH1894" s="35"/>
      <c r="CI1894" s="42"/>
      <c r="CJ1894" s="42"/>
      <c r="CK1894" s="43"/>
      <c r="CM1894" s="39"/>
      <c r="CN1894" s="35"/>
      <c r="CO1894" s="42"/>
    </row>
    <row r="1895" spans="1:93" ht="11.25" customHeight="1">
      <c r="A1895" s="33"/>
      <c r="B1895" s="34"/>
      <c r="F1895" s="34"/>
      <c r="H1895" s="34"/>
      <c r="I1895" s="34"/>
      <c r="J1895" s="35"/>
      <c r="K1895" s="35"/>
      <c r="L1895" s="34"/>
      <c r="M1895" s="34"/>
      <c r="N1895" s="35"/>
      <c r="O1895" s="35"/>
      <c r="P1895" s="35"/>
      <c r="Q1895" s="34"/>
      <c r="R1895" s="34"/>
      <c r="U1895" s="36"/>
      <c r="V1895" s="38"/>
      <c r="W1895" s="36"/>
      <c r="X1895" s="35"/>
      <c r="Y1895" s="34"/>
      <c r="Z1895" s="35"/>
      <c r="AA1895" s="34"/>
      <c r="AB1895" s="34"/>
      <c r="AC1895" s="34"/>
      <c r="AD1895" s="34"/>
      <c r="AE1895" s="39"/>
      <c r="AF1895" s="39"/>
      <c r="AG1895" s="39"/>
      <c r="AH1895" s="35"/>
      <c r="AI1895" s="35"/>
      <c r="AJ1895" s="35"/>
      <c r="AK1895" s="35"/>
      <c r="AL1895" s="35"/>
      <c r="AM1895" s="35"/>
      <c r="AN1895" s="38"/>
      <c r="AO1895" s="38"/>
      <c r="AP1895" s="38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40"/>
      <c r="BA1895" s="40"/>
      <c r="BB1895" s="40"/>
      <c r="BC1895" s="40"/>
      <c r="BD1895" s="40"/>
      <c r="BE1895" s="40"/>
      <c r="BF1895" s="36"/>
      <c r="BG1895" s="36"/>
      <c r="BH1895" s="36"/>
      <c r="BJ1895" s="41"/>
      <c r="BK1895" s="41"/>
      <c r="BL1895" s="35"/>
      <c r="BM1895" s="35"/>
      <c r="BN1895" s="35"/>
      <c r="BO1895" s="35"/>
      <c r="BP1895" s="35"/>
      <c r="BQ1895" s="35"/>
      <c r="BR1895" s="35"/>
      <c r="BS1895" s="34"/>
      <c r="BT1895" s="35"/>
      <c r="BU1895" s="35"/>
      <c r="BV1895" s="35"/>
      <c r="BW1895" s="35"/>
      <c r="BX1895" s="37"/>
      <c r="BY1895" s="40"/>
      <c r="CA1895" s="38"/>
      <c r="CB1895" s="38"/>
      <c r="CC1895" s="36"/>
      <c r="CD1895" s="36"/>
      <c r="CE1895" s="35"/>
      <c r="CF1895" s="36"/>
      <c r="CG1895" s="42"/>
      <c r="CH1895" s="35"/>
      <c r="CI1895" s="42"/>
      <c r="CJ1895" s="42"/>
      <c r="CK1895" s="43"/>
      <c r="CM1895" s="39"/>
      <c r="CN1895" s="35"/>
      <c r="CO1895" s="42"/>
    </row>
    <row r="1896" spans="1:93" ht="11.25" customHeight="1">
      <c r="A1896" s="33"/>
      <c r="B1896" s="34"/>
      <c r="F1896" s="34"/>
      <c r="H1896" s="34"/>
      <c r="I1896" s="34"/>
      <c r="J1896" s="35"/>
      <c r="K1896" s="35"/>
      <c r="L1896" s="34"/>
      <c r="M1896" s="34"/>
      <c r="N1896" s="35"/>
      <c r="O1896" s="35"/>
      <c r="P1896" s="35"/>
      <c r="Q1896" s="34"/>
      <c r="R1896" s="34"/>
      <c r="U1896" s="36"/>
      <c r="V1896" s="38"/>
      <c r="W1896" s="36"/>
      <c r="X1896" s="35"/>
      <c r="Y1896" s="34"/>
      <c r="Z1896" s="35"/>
      <c r="AA1896" s="34"/>
      <c r="AB1896" s="34"/>
      <c r="AC1896" s="34"/>
      <c r="AD1896" s="34"/>
      <c r="AE1896" s="39"/>
      <c r="AF1896" s="39"/>
      <c r="AG1896" s="39"/>
      <c r="AH1896" s="35"/>
      <c r="AI1896" s="35"/>
      <c r="AJ1896" s="35"/>
      <c r="AK1896" s="35"/>
      <c r="AL1896" s="35"/>
      <c r="AM1896" s="35"/>
      <c r="AN1896" s="38"/>
      <c r="AO1896" s="38"/>
      <c r="AP1896" s="38"/>
      <c r="AQ1896" s="36"/>
      <c r="AR1896" s="36"/>
      <c r="AS1896" s="36"/>
      <c r="AT1896" s="36"/>
      <c r="AU1896" s="36"/>
      <c r="AV1896" s="36"/>
      <c r="AW1896" s="36"/>
      <c r="AX1896" s="36"/>
      <c r="AY1896" s="36"/>
      <c r="AZ1896" s="40"/>
      <c r="BA1896" s="40"/>
      <c r="BB1896" s="40"/>
      <c r="BC1896" s="40"/>
      <c r="BD1896" s="40"/>
      <c r="BE1896" s="40"/>
      <c r="BF1896" s="36"/>
      <c r="BG1896" s="36"/>
      <c r="BH1896" s="36"/>
      <c r="BJ1896" s="41"/>
      <c r="BK1896" s="41"/>
      <c r="BL1896" s="35"/>
      <c r="BM1896" s="35"/>
      <c r="BN1896" s="35"/>
      <c r="BO1896" s="35"/>
      <c r="BP1896" s="35"/>
      <c r="BQ1896" s="35"/>
      <c r="BR1896" s="35"/>
      <c r="BS1896" s="34"/>
      <c r="BT1896" s="35"/>
      <c r="BU1896" s="35"/>
      <c r="BV1896" s="35"/>
      <c r="BW1896" s="35"/>
      <c r="BX1896" s="37"/>
      <c r="BY1896" s="40"/>
      <c r="CA1896" s="38"/>
      <c r="CB1896" s="38"/>
      <c r="CC1896" s="36"/>
      <c r="CD1896" s="36"/>
      <c r="CE1896" s="35"/>
      <c r="CF1896" s="36"/>
      <c r="CG1896" s="42"/>
      <c r="CH1896" s="35"/>
      <c r="CI1896" s="42"/>
      <c r="CJ1896" s="42"/>
      <c r="CK1896" s="43"/>
      <c r="CM1896" s="39"/>
      <c r="CN1896" s="35"/>
      <c r="CO1896" s="42"/>
    </row>
    <row r="1897" spans="1:93" ht="11.25" customHeight="1">
      <c r="A1897" s="33"/>
      <c r="B1897" s="34"/>
      <c r="F1897" s="34"/>
      <c r="H1897" s="34"/>
      <c r="I1897" s="34"/>
      <c r="J1897" s="35"/>
      <c r="K1897" s="35"/>
      <c r="L1897" s="34"/>
      <c r="M1897" s="34"/>
      <c r="N1897" s="35"/>
      <c r="O1897" s="35"/>
      <c r="P1897" s="35"/>
      <c r="Q1897" s="34"/>
      <c r="R1897" s="34"/>
      <c r="U1897" s="36"/>
      <c r="V1897" s="38"/>
      <c r="W1897" s="36"/>
      <c r="X1897" s="35"/>
      <c r="Y1897" s="34"/>
      <c r="Z1897" s="35"/>
      <c r="AA1897" s="34"/>
      <c r="AB1897" s="34"/>
      <c r="AC1897" s="34"/>
      <c r="AD1897" s="34"/>
      <c r="AE1897" s="39"/>
      <c r="AF1897" s="39"/>
      <c r="AG1897" s="39"/>
      <c r="AH1897" s="35"/>
      <c r="AI1897" s="35"/>
      <c r="AJ1897" s="35"/>
      <c r="AK1897" s="35"/>
      <c r="AL1897" s="35"/>
      <c r="AM1897" s="35"/>
      <c r="AN1897" s="38"/>
      <c r="AO1897" s="38"/>
      <c r="AP1897" s="38"/>
      <c r="AQ1897" s="36"/>
      <c r="AR1897" s="36"/>
      <c r="AS1897" s="36"/>
      <c r="AT1897" s="36"/>
      <c r="AU1897" s="36"/>
      <c r="AV1897" s="36"/>
      <c r="AW1897" s="36"/>
      <c r="AX1897" s="36"/>
      <c r="AY1897" s="36"/>
      <c r="AZ1897" s="40"/>
      <c r="BA1897" s="40"/>
      <c r="BB1897" s="40"/>
      <c r="BC1897" s="40"/>
      <c r="BD1897" s="40"/>
      <c r="BE1897" s="40"/>
      <c r="BF1897" s="36"/>
      <c r="BG1897" s="36"/>
      <c r="BH1897" s="36"/>
      <c r="BJ1897" s="41"/>
      <c r="BK1897" s="41"/>
      <c r="BL1897" s="35"/>
      <c r="BM1897" s="35"/>
      <c r="BN1897" s="35"/>
      <c r="BO1897" s="35"/>
      <c r="BP1897" s="35"/>
      <c r="BQ1897" s="35"/>
      <c r="BR1897" s="35"/>
      <c r="BS1897" s="34"/>
      <c r="BT1897" s="35"/>
      <c r="BU1897" s="35"/>
      <c r="BV1897" s="35"/>
      <c r="BW1897" s="35"/>
      <c r="BX1897" s="37"/>
      <c r="BY1897" s="40"/>
      <c r="CA1897" s="38"/>
      <c r="CB1897" s="38"/>
      <c r="CC1897" s="36"/>
      <c r="CD1897" s="36"/>
      <c r="CE1897" s="35"/>
      <c r="CF1897" s="36"/>
      <c r="CG1897" s="42"/>
      <c r="CH1897" s="35"/>
      <c r="CI1897" s="42"/>
      <c r="CJ1897" s="42"/>
      <c r="CK1897" s="43"/>
      <c r="CM1897" s="39"/>
      <c r="CN1897" s="35"/>
      <c r="CO1897" s="42"/>
    </row>
    <row r="1898" spans="1:93" ht="11.25" customHeight="1">
      <c r="A1898" s="33"/>
      <c r="B1898" s="34"/>
      <c r="F1898" s="34"/>
      <c r="H1898" s="34"/>
      <c r="I1898" s="34"/>
      <c r="J1898" s="35"/>
      <c r="K1898" s="35"/>
      <c r="L1898" s="34"/>
      <c r="M1898" s="34"/>
      <c r="N1898" s="35"/>
      <c r="O1898" s="35"/>
      <c r="P1898" s="35"/>
      <c r="Q1898" s="34"/>
      <c r="R1898" s="34"/>
      <c r="U1898" s="36"/>
      <c r="V1898" s="38"/>
      <c r="W1898" s="36"/>
      <c r="X1898" s="35"/>
      <c r="Y1898" s="34"/>
      <c r="Z1898" s="35"/>
      <c r="AA1898" s="34"/>
      <c r="AB1898" s="34"/>
      <c r="AC1898" s="34"/>
      <c r="AD1898" s="34"/>
      <c r="AE1898" s="39"/>
      <c r="AF1898" s="39"/>
      <c r="AG1898" s="39"/>
      <c r="AH1898" s="35"/>
      <c r="AI1898" s="35"/>
      <c r="AJ1898" s="35"/>
      <c r="AK1898" s="35"/>
      <c r="AL1898" s="35"/>
      <c r="AM1898" s="35"/>
      <c r="AN1898" s="38"/>
      <c r="AO1898" s="38"/>
      <c r="AP1898" s="38"/>
      <c r="AQ1898" s="36"/>
      <c r="AR1898" s="36"/>
      <c r="AS1898" s="36"/>
      <c r="AT1898" s="36"/>
      <c r="AU1898" s="36"/>
      <c r="AV1898" s="36"/>
      <c r="AW1898" s="36"/>
      <c r="AX1898" s="36"/>
      <c r="AY1898" s="36"/>
      <c r="AZ1898" s="40"/>
      <c r="BA1898" s="40"/>
      <c r="BB1898" s="40"/>
      <c r="BC1898" s="40"/>
      <c r="BD1898" s="40"/>
      <c r="BE1898" s="40"/>
      <c r="BF1898" s="36"/>
      <c r="BG1898" s="36"/>
      <c r="BH1898" s="36"/>
      <c r="BJ1898" s="41"/>
      <c r="BK1898" s="41"/>
      <c r="BL1898" s="35"/>
      <c r="BM1898" s="35"/>
      <c r="BN1898" s="35"/>
      <c r="BO1898" s="35"/>
      <c r="BP1898" s="35"/>
      <c r="BQ1898" s="35"/>
      <c r="BR1898" s="35"/>
      <c r="BS1898" s="34"/>
      <c r="BT1898" s="35"/>
      <c r="BU1898" s="35"/>
      <c r="BV1898" s="35"/>
      <c r="BW1898" s="35"/>
      <c r="BX1898" s="37"/>
      <c r="BY1898" s="40"/>
      <c r="CA1898" s="38"/>
      <c r="CB1898" s="38"/>
      <c r="CC1898" s="36"/>
      <c r="CD1898" s="36"/>
      <c r="CE1898" s="35"/>
      <c r="CF1898" s="36"/>
      <c r="CG1898" s="42"/>
      <c r="CH1898" s="35"/>
      <c r="CI1898" s="42"/>
      <c r="CJ1898" s="42"/>
      <c r="CK1898" s="43"/>
      <c r="CM1898" s="39"/>
      <c r="CN1898" s="35"/>
      <c r="CO1898" s="42"/>
    </row>
    <row r="1899" spans="1:93" ht="11.25" customHeight="1">
      <c r="A1899" s="33"/>
      <c r="B1899" s="34"/>
      <c r="F1899" s="34"/>
      <c r="H1899" s="34"/>
      <c r="I1899" s="34"/>
      <c r="J1899" s="35"/>
      <c r="K1899" s="35"/>
      <c r="L1899" s="34"/>
      <c r="M1899" s="34"/>
      <c r="N1899" s="35"/>
      <c r="O1899" s="35"/>
      <c r="P1899" s="35"/>
      <c r="Q1899" s="34"/>
      <c r="R1899" s="34"/>
      <c r="U1899" s="36"/>
      <c r="V1899" s="38"/>
      <c r="W1899" s="36"/>
      <c r="X1899" s="35"/>
      <c r="Y1899" s="34"/>
      <c r="Z1899" s="35"/>
      <c r="AA1899" s="34"/>
      <c r="AB1899" s="34"/>
      <c r="AC1899" s="34"/>
      <c r="AD1899" s="34"/>
      <c r="AE1899" s="39"/>
      <c r="AF1899" s="39"/>
      <c r="AG1899" s="39"/>
      <c r="AH1899" s="35"/>
      <c r="AI1899" s="35"/>
      <c r="AJ1899" s="35"/>
      <c r="AK1899" s="35"/>
      <c r="AL1899" s="35"/>
      <c r="AM1899" s="35"/>
      <c r="AN1899" s="38"/>
      <c r="AO1899" s="38"/>
      <c r="AP1899" s="38"/>
      <c r="AQ1899" s="36"/>
      <c r="AR1899" s="36"/>
      <c r="AS1899" s="36"/>
      <c r="AT1899" s="36"/>
      <c r="AU1899" s="36"/>
      <c r="AV1899" s="36"/>
      <c r="AW1899" s="36"/>
      <c r="AX1899" s="36"/>
      <c r="AY1899" s="36"/>
      <c r="AZ1899" s="40"/>
      <c r="BA1899" s="40"/>
      <c r="BB1899" s="40"/>
      <c r="BC1899" s="40"/>
      <c r="BD1899" s="40"/>
      <c r="BE1899" s="40"/>
      <c r="BF1899" s="36"/>
      <c r="BG1899" s="36"/>
      <c r="BH1899" s="36"/>
      <c r="BJ1899" s="41"/>
      <c r="BK1899" s="41"/>
      <c r="BL1899" s="35"/>
      <c r="BM1899" s="35"/>
      <c r="BN1899" s="35"/>
      <c r="BO1899" s="35"/>
      <c r="BP1899" s="35"/>
      <c r="BQ1899" s="35"/>
      <c r="BR1899" s="35"/>
      <c r="BS1899" s="34"/>
      <c r="BT1899" s="35"/>
      <c r="BU1899" s="35"/>
      <c r="BV1899" s="35"/>
      <c r="BW1899" s="35"/>
      <c r="BX1899" s="37"/>
      <c r="BY1899" s="40"/>
      <c r="CA1899" s="38"/>
      <c r="CB1899" s="38"/>
      <c r="CC1899" s="36"/>
      <c r="CD1899" s="36"/>
      <c r="CE1899" s="35"/>
      <c r="CF1899" s="36"/>
      <c r="CG1899" s="42"/>
      <c r="CH1899" s="35"/>
      <c r="CI1899" s="42"/>
      <c r="CJ1899" s="42"/>
      <c r="CK1899" s="43"/>
      <c r="CM1899" s="39"/>
      <c r="CN1899" s="35"/>
      <c r="CO1899" s="42"/>
    </row>
    <row r="1900" spans="1:93" ht="11.25" customHeight="1">
      <c r="A1900" s="33"/>
      <c r="B1900" s="34"/>
      <c r="F1900" s="34"/>
      <c r="H1900" s="34"/>
      <c r="I1900" s="34"/>
      <c r="J1900" s="35"/>
      <c r="K1900" s="35"/>
      <c r="L1900" s="34"/>
      <c r="M1900" s="34"/>
      <c r="N1900" s="35"/>
      <c r="O1900" s="35"/>
      <c r="P1900" s="35"/>
      <c r="Q1900" s="34"/>
      <c r="R1900" s="34"/>
      <c r="U1900" s="36"/>
      <c r="V1900" s="38"/>
      <c r="W1900" s="36"/>
      <c r="X1900" s="35"/>
      <c r="Y1900" s="34"/>
      <c r="Z1900" s="35"/>
      <c r="AA1900" s="34"/>
      <c r="AB1900" s="34"/>
      <c r="AC1900" s="34"/>
      <c r="AD1900" s="34"/>
      <c r="AE1900" s="39"/>
      <c r="AF1900" s="39"/>
      <c r="AG1900" s="39"/>
      <c r="AH1900" s="35"/>
      <c r="AI1900" s="35"/>
      <c r="AJ1900" s="35"/>
      <c r="AK1900" s="35"/>
      <c r="AL1900" s="35"/>
      <c r="AM1900" s="35"/>
      <c r="AN1900" s="38"/>
      <c r="AO1900" s="38"/>
      <c r="AP1900" s="38"/>
      <c r="AQ1900" s="36"/>
      <c r="AR1900" s="36"/>
      <c r="AS1900" s="36"/>
      <c r="AT1900" s="36"/>
      <c r="AU1900" s="36"/>
      <c r="AV1900" s="36"/>
      <c r="AW1900" s="36"/>
      <c r="AX1900" s="36"/>
      <c r="AY1900" s="36"/>
      <c r="AZ1900" s="40"/>
      <c r="BA1900" s="40"/>
      <c r="BB1900" s="40"/>
      <c r="BC1900" s="40"/>
      <c r="BD1900" s="40"/>
      <c r="BE1900" s="40"/>
      <c r="BF1900" s="36"/>
      <c r="BG1900" s="36"/>
      <c r="BH1900" s="36"/>
      <c r="BJ1900" s="41"/>
      <c r="BK1900" s="41"/>
      <c r="BL1900" s="35"/>
      <c r="BM1900" s="35"/>
      <c r="BN1900" s="35"/>
      <c r="BO1900" s="35"/>
      <c r="BP1900" s="35"/>
      <c r="BQ1900" s="35"/>
      <c r="BR1900" s="35"/>
      <c r="BS1900" s="34"/>
      <c r="BT1900" s="35"/>
      <c r="BU1900" s="35"/>
      <c r="BV1900" s="35"/>
      <c r="BW1900" s="35"/>
      <c r="BX1900" s="37"/>
      <c r="BY1900" s="40"/>
      <c r="CA1900" s="38"/>
      <c r="CB1900" s="38"/>
      <c r="CC1900" s="36"/>
      <c r="CD1900" s="36"/>
      <c r="CE1900" s="35"/>
      <c r="CF1900" s="36"/>
      <c r="CG1900" s="42"/>
      <c r="CH1900" s="35"/>
      <c r="CI1900" s="42"/>
      <c r="CJ1900" s="42"/>
      <c r="CK1900" s="43"/>
      <c r="CM1900" s="39"/>
      <c r="CN1900" s="35"/>
      <c r="CO1900" s="42"/>
    </row>
    <row r="1901" spans="1:93" ht="11.25" customHeight="1">
      <c r="A1901" s="33"/>
      <c r="B1901" s="34"/>
      <c r="F1901" s="34"/>
      <c r="H1901" s="34"/>
      <c r="I1901" s="34"/>
      <c r="J1901" s="35"/>
      <c r="K1901" s="35"/>
      <c r="L1901" s="34"/>
      <c r="M1901" s="34"/>
      <c r="N1901" s="35"/>
      <c r="O1901" s="35"/>
      <c r="P1901" s="35"/>
      <c r="Q1901" s="34"/>
      <c r="R1901" s="34"/>
      <c r="U1901" s="36"/>
      <c r="V1901" s="38"/>
      <c r="W1901" s="36"/>
      <c r="X1901" s="35"/>
      <c r="Y1901" s="34"/>
      <c r="Z1901" s="35"/>
      <c r="AA1901" s="34"/>
      <c r="AB1901" s="34"/>
      <c r="AC1901" s="34"/>
      <c r="AD1901" s="34"/>
      <c r="AE1901" s="39"/>
      <c r="AF1901" s="39"/>
      <c r="AG1901" s="39"/>
      <c r="AH1901" s="35"/>
      <c r="AI1901" s="35"/>
      <c r="AJ1901" s="35"/>
      <c r="AK1901" s="35"/>
      <c r="AL1901" s="35"/>
      <c r="AM1901" s="35"/>
      <c r="AN1901" s="38"/>
      <c r="AO1901" s="38"/>
      <c r="AP1901" s="38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40"/>
      <c r="BA1901" s="40"/>
      <c r="BB1901" s="40"/>
      <c r="BC1901" s="40"/>
      <c r="BD1901" s="40"/>
      <c r="BE1901" s="40"/>
      <c r="BF1901" s="36"/>
      <c r="BG1901" s="36"/>
      <c r="BH1901" s="36"/>
      <c r="BJ1901" s="41"/>
      <c r="BK1901" s="41"/>
      <c r="BL1901" s="35"/>
      <c r="BM1901" s="35"/>
      <c r="BN1901" s="35"/>
      <c r="BO1901" s="35"/>
      <c r="BP1901" s="35"/>
      <c r="BQ1901" s="35"/>
      <c r="BR1901" s="35"/>
      <c r="BS1901" s="34"/>
      <c r="BT1901" s="35"/>
      <c r="BU1901" s="35"/>
      <c r="BV1901" s="35"/>
      <c r="BW1901" s="35"/>
      <c r="BX1901" s="37"/>
      <c r="BY1901" s="40"/>
      <c r="CA1901" s="38"/>
      <c r="CB1901" s="38"/>
      <c r="CC1901" s="36"/>
      <c r="CD1901" s="36"/>
      <c r="CE1901" s="35"/>
      <c r="CF1901" s="36"/>
      <c r="CG1901" s="42"/>
      <c r="CH1901" s="35"/>
      <c r="CI1901" s="42"/>
      <c r="CJ1901" s="42"/>
      <c r="CK1901" s="43"/>
      <c r="CM1901" s="39"/>
      <c r="CN1901" s="35"/>
      <c r="CO1901" s="42"/>
    </row>
    <row r="1902" spans="1:93" ht="11.25" customHeight="1">
      <c r="A1902" s="33"/>
      <c r="B1902" s="34"/>
      <c r="F1902" s="34"/>
      <c r="H1902" s="34"/>
      <c r="I1902" s="34"/>
      <c r="J1902" s="35"/>
      <c r="K1902" s="35"/>
      <c r="L1902" s="34"/>
      <c r="M1902" s="34"/>
      <c r="N1902" s="35"/>
      <c r="O1902" s="35"/>
      <c r="P1902" s="35"/>
      <c r="Q1902" s="34"/>
      <c r="R1902" s="34"/>
      <c r="U1902" s="36"/>
      <c r="V1902" s="38"/>
      <c r="W1902" s="36"/>
      <c r="X1902" s="35"/>
      <c r="Y1902" s="34"/>
      <c r="Z1902" s="35"/>
      <c r="AA1902" s="34"/>
      <c r="AB1902" s="34"/>
      <c r="AC1902" s="34"/>
      <c r="AD1902" s="34"/>
      <c r="AE1902" s="39"/>
      <c r="AF1902" s="39"/>
      <c r="AG1902" s="39"/>
      <c r="AH1902" s="35"/>
      <c r="AI1902" s="35"/>
      <c r="AJ1902" s="35"/>
      <c r="AK1902" s="35"/>
      <c r="AL1902" s="35"/>
      <c r="AM1902" s="35"/>
      <c r="AN1902" s="38"/>
      <c r="AO1902" s="38"/>
      <c r="AP1902" s="38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40"/>
      <c r="BA1902" s="40"/>
      <c r="BB1902" s="40"/>
      <c r="BC1902" s="40"/>
      <c r="BD1902" s="40"/>
      <c r="BE1902" s="40"/>
      <c r="BF1902" s="36"/>
      <c r="BG1902" s="36"/>
      <c r="BH1902" s="36"/>
      <c r="BJ1902" s="41"/>
      <c r="BK1902" s="41"/>
      <c r="BL1902" s="35"/>
      <c r="BM1902" s="35"/>
      <c r="BN1902" s="35"/>
      <c r="BO1902" s="35"/>
      <c r="BP1902" s="35"/>
      <c r="BQ1902" s="35"/>
      <c r="BR1902" s="35"/>
      <c r="BS1902" s="34"/>
      <c r="BT1902" s="35"/>
      <c r="BU1902" s="35"/>
      <c r="BV1902" s="35"/>
      <c r="BW1902" s="35"/>
      <c r="BX1902" s="37"/>
      <c r="BY1902" s="40"/>
      <c r="CA1902" s="38"/>
      <c r="CB1902" s="38"/>
      <c r="CC1902" s="36"/>
      <c r="CD1902" s="36"/>
      <c r="CE1902" s="35"/>
      <c r="CF1902" s="36"/>
      <c r="CG1902" s="42"/>
      <c r="CH1902" s="35"/>
      <c r="CI1902" s="42"/>
      <c r="CJ1902" s="42"/>
      <c r="CK1902" s="43"/>
      <c r="CM1902" s="39"/>
      <c r="CN1902" s="35"/>
      <c r="CO1902" s="42"/>
    </row>
    <row r="1903" spans="1:93" ht="11.25" customHeight="1">
      <c r="A1903" s="33"/>
      <c r="B1903" s="34"/>
      <c r="F1903" s="34"/>
      <c r="H1903" s="34"/>
      <c r="I1903" s="34"/>
      <c r="J1903" s="35"/>
      <c r="K1903" s="35"/>
      <c r="L1903" s="34"/>
      <c r="M1903" s="34"/>
      <c r="N1903" s="35"/>
      <c r="O1903" s="35"/>
      <c r="P1903" s="35"/>
      <c r="Q1903" s="34"/>
      <c r="R1903" s="34"/>
      <c r="U1903" s="36"/>
      <c r="V1903" s="38"/>
      <c r="W1903" s="36"/>
      <c r="X1903" s="35"/>
      <c r="Y1903" s="34"/>
      <c r="Z1903" s="35"/>
      <c r="AA1903" s="34"/>
      <c r="AB1903" s="34"/>
      <c r="AC1903" s="34"/>
      <c r="AD1903" s="34"/>
      <c r="AE1903" s="39"/>
      <c r="AF1903" s="39"/>
      <c r="AG1903" s="39"/>
      <c r="AH1903" s="35"/>
      <c r="AI1903" s="35"/>
      <c r="AJ1903" s="35"/>
      <c r="AK1903" s="35"/>
      <c r="AL1903" s="35"/>
      <c r="AM1903" s="35"/>
      <c r="AN1903" s="38"/>
      <c r="AO1903" s="38"/>
      <c r="AP1903" s="38"/>
      <c r="AQ1903" s="36"/>
      <c r="AR1903" s="36"/>
      <c r="AS1903" s="36"/>
      <c r="AT1903" s="36"/>
      <c r="AU1903" s="36"/>
      <c r="AV1903" s="36"/>
      <c r="AW1903" s="36"/>
      <c r="AX1903" s="36"/>
      <c r="AY1903" s="36"/>
      <c r="AZ1903" s="40"/>
      <c r="BA1903" s="40"/>
      <c r="BB1903" s="40"/>
      <c r="BC1903" s="40"/>
      <c r="BD1903" s="40"/>
      <c r="BE1903" s="40"/>
      <c r="BF1903" s="36"/>
      <c r="BG1903" s="36"/>
      <c r="BH1903" s="36"/>
      <c r="BJ1903" s="41"/>
      <c r="BK1903" s="41"/>
      <c r="BL1903" s="35"/>
      <c r="BM1903" s="35"/>
      <c r="BN1903" s="35"/>
      <c r="BO1903" s="35"/>
      <c r="BP1903" s="35"/>
      <c r="BQ1903" s="35"/>
      <c r="BR1903" s="35"/>
      <c r="BS1903" s="34"/>
      <c r="BT1903" s="35"/>
      <c r="BU1903" s="35"/>
      <c r="BV1903" s="35"/>
      <c r="BW1903" s="35"/>
      <c r="BX1903" s="37"/>
      <c r="BY1903" s="40"/>
      <c r="CA1903" s="38"/>
      <c r="CB1903" s="38"/>
      <c r="CC1903" s="36"/>
      <c r="CD1903" s="36"/>
      <c r="CE1903" s="35"/>
      <c r="CF1903" s="36"/>
      <c r="CG1903" s="42"/>
      <c r="CH1903" s="35"/>
      <c r="CI1903" s="42"/>
      <c r="CJ1903" s="42"/>
      <c r="CK1903" s="43"/>
      <c r="CM1903" s="39"/>
      <c r="CN1903" s="35"/>
      <c r="CO1903" s="42"/>
    </row>
    <row r="1904" spans="1:93" ht="11.25" customHeight="1">
      <c r="A1904" s="33"/>
      <c r="B1904" s="34"/>
      <c r="F1904" s="34"/>
      <c r="H1904" s="34"/>
      <c r="I1904" s="34"/>
      <c r="J1904" s="35"/>
      <c r="K1904" s="35"/>
      <c r="L1904" s="34"/>
      <c r="M1904" s="34"/>
      <c r="N1904" s="35"/>
      <c r="O1904" s="35"/>
      <c r="P1904" s="35"/>
      <c r="Q1904" s="34"/>
      <c r="R1904" s="34"/>
      <c r="U1904" s="36"/>
      <c r="V1904" s="38"/>
      <c r="W1904" s="36"/>
      <c r="X1904" s="35"/>
      <c r="Y1904" s="34"/>
      <c r="Z1904" s="35"/>
      <c r="AA1904" s="34"/>
      <c r="AB1904" s="34"/>
      <c r="AC1904" s="34"/>
      <c r="AD1904" s="34"/>
      <c r="AE1904" s="39"/>
      <c r="AF1904" s="39"/>
      <c r="AG1904" s="39"/>
      <c r="AH1904" s="35"/>
      <c r="AI1904" s="35"/>
      <c r="AJ1904" s="35"/>
      <c r="AK1904" s="35"/>
      <c r="AL1904" s="35"/>
      <c r="AM1904" s="35"/>
      <c r="AN1904" s="38"/>
      <c r="AO1904" s="38"/>
      <c r="AP1904" s="38"/>
      <c r="AQ1904" s="36"/>
      <c r="AR1904" s="36"/>
      <c r="AS1904" s="36"/>
      <c r="AT1904" s="36"/>
      <c r="AU1904" s="36"/>
      <c r="AV1904" s="36"/>
      <c r="AW1904" s="36"/>
      <c r="AX1904" s="36"/>
      <c r="AY1904" s="36"/>
      <c r="AZ1904" s="40"/>
      <c r="BA1904" s="40"/>
      <c r="BB1904" s="40"/>
      <c r="BC1904" s="40"/>
      <c r="BD1904" s="40"/>
      <c r="BE1904" s="40"/>
      <c r="BF1904" s="36"/>
      <c r="BG1904" s="36"/>
      <c r="BH1904" s="36"/>
      <c r="BJ1904" s="41"/>
      <c r="BK1904" s="41"/>
      <c r="BL1904" s="35"/>
      <c r="BM1904" s="35"/>
      <c r="BN1904" s="35"/>
      <c r="BO1904" s="35"/>
      <c r="BP1904" s="35"/>
      <c r="BQ1904" s="35"/>
      <c r="BR1904" s="35"/>
      <c r="BS1904" s="34"/>
      <c r="BT1904" s="35"/>
      <c r="BU1904" s="35"/>
      <c r="BV1904" s="35"/>
      <c r="BW1904" s="35"/>
      <c r="BX1904" s="37"/>
      <c r="BY1904" s="40"/>
      <c r="CA1904" s="38"/>
      <c r="CB1904" s="38"/>
      <c r="CC1904" s="36"/>
      <c r="CD1904" s="36"/>
      <c r="CE1904" s="35"/>
      <c r="CF1904" s="36"/>
      <c r="CG1904" s="42"/>
      <c r="CH1904" s="35"/>
      <c r="CI1904" s="42"/>
      <c r="CJ1904" s="42"/>
      <c r="CK1904" s="43"/>
      <c r="CM1904" s="39"/>
      <c r="CN1904" s="35"/>
      <c r="CO1904" s="42"/>
    </row>
    <row r="1905" spans="1:93" ht="11.25" customHeight="1">
      <c r="A1905" s="33"/>
      <c r="B1905" s="34"/>
      <c r="F1905" s="34"/>
      <c r="H1905" s="34"/>
      <c r="I1905" s="34"/>
      <c r="J1905" s="35"/>
      <c r="K1905" s="35"/>
      <c r="L1905" s="34"/>
      <c r="M1905" s="34"/>
      <c r="N1905" s="35"/>
      <c r="O1905" s="35"/>
      <c r="P1905" s="35"/>
      <c r="Q1905" s="34"/>
      <c r="R1905" s="34"/>
      <c r="U1905" s="36"/>
      <c r="V1905" s="38"/>
      <c r="W1905" s="36"/>
      <c r="X1905" s="35"/>
      <c r="Y1905" s="34"/>
      <c r="Z1905" s="35"/>
      <c r="AA1905" s="34"/>
      <c r="AB1905" s="34"/>
      <c r="AC1905" s="34"/>
      <c r="AD1905" s="34"/>
      <c r="AE1905" s="39"/>
      <c r="AF1905" s="39"/>
      <c r="AG1905" s="39"/>
      <c r="AH1905" s="35"/>
      <c r="AI1905" s="35"/>
      <c r="AJ1905" s="35"/>
      <c r="AK1905" s="35"/>
      <c r="AL1905" s="35"/>
      <c r="AM1905" s="35"/>
      <c r="AN1905" s="38"/>
      <c r="AO1905" s="38"/>
      <c r="AP1905" s="38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40"/>
      <c r="BA1905" s="40"/>
      <c r="BB1905" s="40"/>
      <c r="BC1905" s="40"/>
      <c r="BD1905" s="40"/>
      <c r="BE1905" s="40"/>
      <c r="BF1905" s="36"/>
      <c r="BG1905" s="36"/>
      <c r="BH1905" s="36"/>
      <c r="BJ1905" s="41"/>
      <c r="BK1905" s="41"/>
      <c r="BL1905" s="35"/>
      <c r="BM1905" s="35"/>
      <c r="BN1905" s="35"/>
      <c r="BO1905" s="35"/>
      <c r="BP1905" s="35"/>
      <c r="BQ1905" s="35"/>
      <c r="BR1905" s="35"/>
      <c r="BS1905" s="34"/>
      <c r="BT1905" s="35"/>
      <c r="BU1905" s="35"/>
      <c r="BV1905" s="35"/>
      <c r="BW1905" s="35"/>
      <c r="BX1905" s="37"/>
      <c r="BY1905" s="40"/>
      <c r="CA1905" s="38"/>
      <c r="CB1905" s="38"/>
      <c r="CC1905" s="36"/>
      <c r="CD1905" s="36"/>
      <c r="CE1905" s="35"/>
      <c r="CF1905" s="36"/>
      <c r="CG1905" s="42"/>
      <c r="CH1905" s="35"/>
      <c r="CI1905" s="42"/>
      <c r="CJ1905" s="42"/>
      <c r="CK1905" s="43"/>
      <c r="CM1905" s="39"/>
      <c r="CN1905" s="35"/>
      <c r="CO1905" s="42"/>
    </row>
    <row r="1906" spans="1:93" ht="11.25" customHeight="1">
      <c r="A1906" s="33"/>
      <c r="B1906" s="34"/>
      <c r="F1906" s="34"/>
      <c r="H1906" s="34"/>
      <c r="I1906" s="34"/>
      <c r="J1906" s="35"/>
      <c r="K1906" s="35"/>
      <c r="L1906" s="34"/>
      <c r="M1906" s="34"/>
      <c r="N1906" s="35"/>
      <c r="O1906" s="35"/>
      <c r="P1906" s="35"/>
      <c r="Q1906" s="34"/>
      <c r="R1906" s="34"/>
      <c r="U1906" s="36"/>
      <c r="V1906" s="38"/>
      <c r="W1906" s="36"/>
      <c r="X1906" s="35"/>
      <c r="Y1906" s="34"/>
      <c r="Z1906" s="35"/>
      <c r="AA1906" s="34"/>
      <c r="AB1906" s="34"/>
      <c r="AC1906" s="34"/>
      <c r="AD1906" s="34"/>
      <c r="AE1906" s="39"/>
      <c r="AF1906" s="39"/>
      <c r="AG1906" s="39"/>
      <c r="AH1906" s="35"/>
      <c r="AI1906" s="35"/>
      <c r="AJ1906" s="35"/>
      <c r="AK1906" s="35"/>
      <c r="AL1906" s="35"/>
      <c r="AM1906" s="35"/>
      <c r="AN1906" s="38"/>
      <c r="AO1906" s="38"/>
      <c r="AP1906" s="38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40"/>
      <c r="BA1906" s="40"/>
      <c r="BB1906" s="40"/>
      <c r="BC1906" s="40"/>
      <c r="BD1906" s="40"/>
      <c r="BE1906" s="40"/>
      <c r="BF1906" s="36"/>
      <c r="BG1906" s="36"/>
      <c r="BH1906" s="36"/>
      <c r="BJ1906" s="41"/>
      <c r="BK1906" s="41"/>
      <c r="BL1906" s="35"/>
      <c r="BM1906" s="35"/>
      <c r="BN1906" s="35"/>
      <c r="BO1906" s="35"/>
      <c r="BP1906" s="35"/>
      <c r="BQ1906" s="35"/>
      <c r="BR1906" s="35"/>
      <c r="BS1906" s="34"/>
      <c r="BT1906" s="35"/>
      <c r="BU1906" s="35"/>
      <c r="BV1906" s="35"/>
      <c r="BW1906" s="35"/>
      <c r="BX1906" s="37"/>
      <c r="BY1906" s="40"/>
      <c r="CA1906" s="38"/>
      <c r="CB1906" s="38"/>
      <c r="CC1906" s="36"/>
      <c r="CD1906" s="36"/>
      <c r="CE1906" s="35"/>
      <c r="CF1906" s="36"/>
      <c r="CG1906" s="42"/>
      <c r="CH1906" s="35"/>
      <c r="CI1906" s="42"/>
      <c r="CJ1906" s="42"/>
      <c r="CK1906" s="43"/>
      <c r="CM1906" s="39"/>
      <c r="CN1906" s="35"/>
      <c r="CO1906" s="42"/>
    </row>
    <row r="1907" spans="1:93" ht="11.25" customHeight="1">
      <c r="A1907" s="33"/>
      <c r="B1907" s="34"/>
      <c r="F1907" s="34"/>
      <c r="H1907" s="34"/>
      <c r="I1907" s="34"/>
      <c r="J1907" s="35"/>
      <c r="K1907" s="35"/>
      <c r="L1907" s="34"/>
      <c r="M1907" s="34"/>
      <c r="N1907" s="35"/>
      <c r="O1907" s="35"/>
      <c r="P1907" s="35"/>
      <c r="Q1907" s="34"/>
      <c r="R1907" s="34"/>
      <c r="U1907" s="36"/>
      <c r="V1907" s="38"/>
      <c r="W1907" s="36"/>
      <c r="X1907" s="35"/>
      <c r="Y1907" s="34"/>
      <c r="Z1907" s="35"/>
      <c r="AA1907" s="34"/>
      <c r="AB1907" s="34"/>
      <c r="AC1907" s="34"/>
      <c r="AD1907" s="34"/>
      <c r="AE1907" s="39"/>
      <c r="AF1907" s="39"/>
      <c r="AG1907" s="39"/>
      <c r="AH1907" s="35"/>
      <c r="AI1907" s="35"/>
      <c r="AJ1907" s="35"/>
      <c r="AK1907" s="35"/>
      <c r="AL1907" s="35"/>
      <c r="AM1907" s="35"/>
      <c r="AN1907" s="38"/>
      <c r="AO1907" s="38"/>
      <c r="AP1907" s="38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40"/>
      <c r="BA1907" s="40"/>
      <c r="BB1907" s="40"/>
      <c r="BC1907" s="40"/>
      <c r="BD1907" s="40"/>
      <c r="BE1907" s="40"/>
      <c r="BF1907" s="36"/>
      <c r="BG1907" s="36"/>
      <c r="BH1907" s="36"/>
      <c r="BJ1907" s="41"/>
      <c r="BK1907" s="41"/>
      <c r="BL1907" s="35"/>
      <c r="BM1907" s="35"/>
      <c r="BN1907" s="35"/>
      <c r="BO1907" s="35"/>
      <c r="BP1907" s="35"/>
      <c r="BQ1907" s="35"/>
      <c r="BR1907" s="35"/>
      <c r="BS1907" s="34"/>
      <c r="BT1907" s="35"/>
      <c r="BU1907" s="35"/>
      <c r="BV1907" s="35"/>
      <c r="BW1907" s="35"/>
      <c r="BX1907" s="37"/>
      <c r="BY1907" s="40"/>
      <c r="CA1907" s="38"/>
      <c r="CB1907" s="38"/>
      <c r="CC1907" s="36"/>
      <c r="CD1907" s="36"/>
      <c r="CE1907" s="35"/>
      <c r="CF1907" s="36"/>
      <c r="CG1907" s="42"/>
      <c r="CH1907" s="35"/>
      <c r="CI1907" s="42"/>
      <c r="CJ1907" s="42"/>
      <c r="CK1907" s="43"/>
      <c r="CM1907" s="39"/>
      <c r="CN1907" s="35"/>
      <c r="CO1907" s="42"/>
    </row>
    <row r="1908" spans="1:93" ht="11.25" customHeight="1">
      <c r="A1908" s="33"/>
      <c r="B1908" s="34"/>
      <c r="F1908" s="34"/>
      <c r="H1908" s="34"/>
      <c r="I1908" s="34"/>
      <c r="J1908" s="35"/>
      <c r="K1908" s="35"/>
      <c r="L1908" s="34"/>
      <c r="M1908" s="34"/>
      <c r="N1908" s="35"/>
      <c r="O1908" s="35"/>
      <c r="P1908" s="35"/>
      <c r="Q1908" s="34"/>
      <c r="R1908" s="34"/>
      <c r="U1908" s="36"/>
      <c r="V1908" s="38"/>
      <c r="W1908" s="36"/>
      <c r="X1908" s="35"/>
      <c r="Y1908" s="34"/>
      <c r="Z1908" s="35"/>
      <c r="AA1908" s="34"/>
      <c r="AB1908" s="34"/>
      <c r="AC1908" s="34"/>
      <c r="AD1908" s="34"/>
      <c r="AE1908" s="39"/>
      <c r="AF1908" s="39"/>
      <c r="AG1908" s="39"/>
      <c r="AH1908" s="35"/>
      <c r="AI1908" s="35"/>
      <c r="AJ1908" s="35"/>
      <c r="AK1908" s="35"/>
      <c r="AL1908" s="35"/>
      <c r="AM1908" s="35"/>
      <c r="AN1908" s="38"/>
      <c r="AO1908" s="38"/>
      <c r="AP1908" s="38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40"/>
      <c r="BA1908" s="40"/>
      <c r="BB1908" s="40"/>
      <c r="BC1908" s="40"/>
      <c r="BD1908" s="40"/>
      <c r="BE1908" s="40"/>
      <c r="BF1908" s="36"/>
      <c r="BG1908" s="36"/>
      <c r="BH1908" s="36"/>
      <c r="BJ1908" s="41"/>
      <c r="BK1908" s="41"/>
      <c r="BL1908" s="35"/>
      <c r="BM1908" s="35"/>
      <c r="BN1908" s="35"/>
      <c r="BO1908" s="35"/>
      <c r="BP1908" s="35"/>
      <c r="BQ1908" s="35"/>
      <c r="BR1908" s="35"/>
      <c r="BS1908" s="34"/>
      <c r="BT1908" s="35"/>
      <c r="BU1908" s="35"/>
      <c r="BV1908" s="35"/>
      <c r="BW1908" s="35"/>
      <c r="BX1908" s="37"/>
      <c r="BY1908" s="40"/>
      <c r="CA1908" s="38"/>
      <c r="CB1908" s="38"/>
      <c r="CC1908" s="36"/>
      <c r="CD1908" s="36"/>
      <c r="CE1908" s="35"/>
      <c r="CF1908" s="36"/>
      <c r="CG1908" s="42"/>
      <c r="CH1908" s="35"/>
      <c r="CI1908" s="42"/>
      <c r="CJ1908" s="42"/>
      <c r="CK1908" s="43"/>
      <c r="CM1908" s="39"/>
      <c r="CN1908" s="35"/>
      <c r="CO1908" s="42"/>
    </row>
    <row r="1909" spans="1:93" ht="11.25" customHeight="1">
      <c r="A1909" s="33"/>
      <c r="B1909" s="34"/>
      <c r="F1909" s="34"/>
      <c r="H1909" s="34"/>
      <c r="I1909" s="34"/>
      <c r="J1909" s="35"/>
      <c r="K1909" s="35"/>
      <c r="L1909" s="34"/>
      <c r="M1909" s="34"/>
      <c r="N1909" s="35"/>
      <c r="O1909" s="35"/>
      <c r="P1909" s="35"/>
      <c r="Q1909" s="34"/>
      <c r="R1909" s="34"/>
      <c r="U1909" s="36"/>
      <c r="V1909" s="38"/>
      <c r="W1909" s="36"/>
      <c r="X1909" s="35"/>
      <c r="Y1909" s="34"/>
      <c r="Z1909" s="35"/>
      <c r="AA1909" s="34"/>
      <c r="AB1909" s="34"/>
      <c r="AC1909" s="34"/>
      <c r="AD1909" s="34"/>
      <c r="AE1909" s="39"/>
      <c r="AF1909" s="39"/>
      <c r="AG1909" s="39"/>
      <c r="AH1909" s="35"/>
      <c r="AI1909" s="35"/>
      <c r="AJ1909" s="35"/>
      <c r="AK1909" s="35"/>
      <c r="AL1909" s="35"/>
      <c r="AM1909" s="35"/>
      <c r="AN1909" s="38"/>
      <c r="AO1909" s="38"/>
      <c r="AP1909" s="38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40"/>
      <c r="BA1909" s="40"/>
      <c r="BB1909" s="40"/>
      <c r="BC1909" s="40"/>
      <c r="BD1909" s="40"/>
      <c r="BE1909" s="40"/>
      <c r="BF1909" s="36"/>
      <c r="BG1909" s="36"/>
      <c r="BH1909" s="36"/>
      <c r="BJ1909" s="41"/>
      <c r="BK1909" s="41"/>
      <c r="BL1909" s="35"/>
      <c r="BM1909" s="35"/>
      <c r="BN1909" s="35"/>
      <c r="BO1909" s="35"/>
      <c r="BP1909" s="35"/>
      <c r="BQ1909" s="35"/>
      <c r="BR1909" s="35"/>
      <c r="BS1909" s="34"/>
      <c r="BT1909" s="35"/>
      <c r="BU1909" s="35"/>
      <c r="BV1909" s="35"/>
      <c r="BW1909" s="35"/>
      <c r="BX1909" s="37"/>
      <c r="BY1909" s="40"/>
      <c r="CA1909" s="38"/>
      <c r="CB1909" s="38"/>
      <c r="CC1909" s="36"/>
      <c r="CD1909" s="36"/>
      <c r="CE1909" s="35"/>
      <c r="CF1909" s="36"/>
      <c r="CG1909" s="42"/>
      <c r="CH1909" s="35"/>
      <c r="CI1909" s="42"/>
      <c r="CJ1909" s="42"/>
      <c r="CK1909" s="43"/>
      <c r="CM1909" s="39"/>
      <c r="CN1909" s="35"/>
      <c r="CO1909" s="42"/>
    </row>
    <row r="1910" spans="1:93" ht="11.25" customHeight="1">
      <c r="A1910" s="33"/>
      <c r="B1910" s="34"/>
      <c r="F1910" s="34"/>
      <c r="H1910" s="34"/>
      <c r="I1910" s="34"/>
      <c r="J1910" s="35"/>
      <c r="K1910" s="35"/>
      <c r="L1910" s="34"/>
      <c r="M1910" s="34"/>
      <c r="N1910" s="35"/>
      <c r="O1910" s="35"/>
      <c r="P1910" s="35"/>
      <c r="Q1910" s="34"/>
      <c r="R1910" s="34"/>
      <c r="U1910" s="36"/>
      <c r="V1910" s="38"/>
      <c r="W1910" s="36"/>
      <c r="X1910" s="35"/>
      <c r="Y1910" s="34"/>
      <c r="Z1910" s="35"/>
      <c r="AA1910" s="34"/>
      <c r="AB1910" s="34"/>
      <c r="AC1910" s="34"/>
      <c r="AD1910" s="34"/>
      <c r="AE1910" s="39"/>
      <c r="AF1910" s="39"/>
      <c r="AG1910" s="39"/>
      <c r="AH1910" s="35"/>
      <c r="AI1910" s="35"/>
      <c r="AJ1910" s="35"/>
      <c r="AK1910" s="35"/>
      <c r="AL1910" s="35"/>
      <c r="AM1910" s="35"/>
      <c r="AN1910" s="38"/>
      <c r="AO1910" s="38"/>
      <c r="AP1910" s="38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40"/>
      <c r="BA1910" s="40"/>
      <c r="BB1910" s="40"/>
      <c r="BC1910" s="40"/>
      <c r="BD1910" s="40"/>
      <c r="BE1910" s="40"/>
      <c r="BF1910" s="36"/>
      <c r="BG1910" s="36"/>
      <c r="BH1910" s="36"/>
      <c r="BJ1910" s="41"/>
      <c r="BK1910" s="41"/>
      <c r="BL1910" s="35"/>
      <c r="BM1910" s="35"/>
      <c r="BN1910" s="35"/>
      <c r="BO1910" s="35"/>
      <c r="BP1910" s="35"/>
      <c r="BQ1910" s="35"/>
      <c r="BR1910" s="35"/>
      <c r="BS1910" s="34"/>
      <c r="BT1910" s="35"/>
      <c r="BU1910" s="35"/>
      <c r="BV1910" s="35"/>
      <c r="BW1910" s="35"/>
      <c r="BX1910" s="37"/>
      <c r="BY1910" s="40"/>
      <c r="CA1910" s="38"/>
      <c r="CB1910" s="38"/>
      <c r="CC1910" s="36"/>
      <c r="CD1910" s="36"/>
      <c r="CE1910" s="35"/>
      <c r="CF1910" s="36"/>
      <c r="CG1910" s="42"/>
      <c r="CH1910" s="35"/>
      <c r="CI1910" s="42"/>
      <c r="CJ1910" s="42"/>
      <c r="CK1910" s="43"/>
      <c r="CM1910" s="39"/>
      <c r="CN1910" s="35"/>
      <c r="CO1910" s="42"/>
    </row>
    <row r="1911" spans="1:93" ht="11.25" customHeight="1">
      <c r="A1911" s="33"/>
      <c r="B1911" s="34"/>
      <c r="F1911" s="34"/>
      <c r="H1911" s="34"/>
      <c r="I1911" s="34"/>
      <c r="J1911" s="35"/>
      <c r="K1911" s="35"/>
      <c r="L1911" s="34"/>
      <c r="M1911" s="34"/>
      <c r="N1911" s="35"/>
      <c r="O1911" s="35"/>
      <c r="P1911" s="35"/>
      <c r="Q1911" s="34"/>
      <c r="R1911" s="34"/>
      <c r="U1911" s="36"/>
      <c r="V1911" s="38"/>
      <c r="W1911" s="36"/>
      <c r="X1911" s="35"/>
      <c r="Y1911" s="34"/>
      <c r="Z1911" s="35"/>
      <c r="AA1911" s="34"/>
      <c r="AB1911" s="34"/>
      <c r="AC1911" s="34"/>
      <c r="AD1911" s="34"/>
      <c r="AE1911" s="39"/>
      <c r="AF1911" s="39"/>
      <c r="AG1911" s="39"/>
      <c r="AH1911" s="35"/>
      <c r="AI1911" s="35"/>
      <c r="AJ1911" s="35"/>
      <c r="AK1911" s="35"/>
      <c r="AL1911" s="35"/>
      <c r="AM1911" s="35"/>
      <c r="AN1911" s="38"/>
      <c r="AO1911" s="38"/>
      <c r="AP1911" s="38"/>
      <c r="AQ1911" s="36"/>
      <c r="AR1911" s="36"/>
      <c r="AS1911" s="36"/>
      <c r="AT1911" s="36"/>
      <c r="AU1911" s="36"/>
      <c r="AV1911" s="36"/>
      <c r="AW1911" s="36"/>
      <c r="AX1911" s="36"/>
      <c r="AY1911" s="36"/>
      <c r="AZ1911" s="40"/>
      <c r="BA1911" s="40"/>
      <c r="BB1911" s="40"/>
      <c r="BC1911" s="40"/>
      <c r="BD1911" s="40"/>
      <c r="BE1911" s="40"/>
      <c r="BF1911" s="36"/>
      <c r="BG1911" s="36"/>
      <c r="BH1911" s="36"/>
      <c r="BJ1911" s="41"/>
      <c r="BK1911" s="41"/>
      <c r="BL1911" s="35"/>
      <c r="BM1911" s="35"/>
      <c r="BN1911" s="35"/>
      <c r="BO1911" s="35"/>
      <c r="BP1911" s="35"/>
      <c r="BQ1911" s="35"/>
      <c r="BR1911" s="35"/>
      <c r="BS1911" s="34"/>
      <c r="BT1911" s="35"/>
      <c r="BU1911" s="35"/>
      <c r="BV1911" s="35"/>
      <c r="BW1911" s="35"/>
      <c r="BX1911" s="37"/>
      <c r="BY1911" s="40"/>
      <c r="CA1911" s="38"/>
      <c r="CB1911" s="38"/>
      <c r="CC1911" s="36"/>
      <c r="CD1911" s="36"/>
      <c r="CE1911" s="35"/>
      <c r="CF1911" s="36"/>
      <c r="CG1911" s="42"/>
      <c r="CH1911" s="35"/>
      <c r="CI1911" s="42"/>
      <c r="CJ1911" s="42"/>
      <c r="CK1911" s="43"/>
      <c r="CM1911" s="39"/>
      <c r="CN1911" s="35"/>
      <c r="CO1911" s="42"/>
    </row>
    <row r="1912" spans="1:93" ht="11.25" customHeight="1">
      <c r="A1912" s="33"/>
      <c r="B1912" s="34"/>
      <c r="F1912" s="34"/>
      <c r="H1912" s="34"/>
      <c r="I1912" s="34"/>
      <c r="J1912" s="35"/>
      <c r="K1912" s="35"/>
      <c r="L1912" s="34"/>
      <c r="M1912" s="34"/>
      <c r="N1912" s="35"/>
      <c r="O1912" s="35"/>
      <c r="P1912" s="35"/>
      <c r="Q1912" s="34"/>
      <c r="R1912" s="34"/>
      <c r="U1912" s="36"/>
      <c r="V1912" s="38"/>
      <c r="W1912" s="36"/>
      <c r="X1912" s="35"/>
      <c r="Y1912" s="34"/>
      <c r="Z1912" s="35"/>
      <c r="AA1912" s="34"/>
      <c r="AB1912" s="34"/>
      <c r="AC1912" s="34"/>
      <c r="AD1912" s="34"/>
      <c r="AE1912" s="39"/>
      <c r="AF1912" s="39"/>
      <c r="AG1912" s="39"/>
      <c r="AH1912" s="35"/>
      <c r="AI1912" s="35"/>
      <c r="AJ1912" s="35"/>
      <c r="AK1912" s="35"/>
      <c r="AL1912" s="35"/>
      <c r="AM1912" s="35"/>
      <c r="AN1912" s="38"/>
      <c r="AO1912" s="38"/>
      <c r="AP1912" s="38"/>
      <c r="AQ1912" s="36"/>
      <c r="AR1912" s="36"/>
      <c r="AS1912" s="36"/>
      <c r="AT1912" s="36"/>
      <c r="AU1912" s="36"/>
      <c r="AV1912" s="36"/>
      <c r="AW1912" s="36"/>
      <c r="AX1912" s="36"/>
      <c r="AY1912" s="36"/>
      <c r="AZ1912" s="40"/>
      <c r="BA1912" s="40"/>
      <c r="BB1912" s="40"/>
      <c r="BC1912" s="40"/>
      <c r="BD1912" s="40"/>
      <c r="BE1912" s="40"/>
      <c r="BF1912" s="36"/>
      <c r="BG1912" s="36"/>
      <c r="BH1912" s="36"/>
      <c r="BJ1912" s="41"/>
      <c r="BK1912" s="41"/>
      <c r="BL1912" s="35"/>
      <c r="BM1912" s="35"/>
      <c r="BN1912" s="35"/>
      <c r="BO1912" s="35"/>
      <c r="BP1912" s="35"/>
      <c r="BQ1912" s="35"/>
      <c r="BR1912" s="35"/>
      <c r="BS1912" s="34"/>
      <c r="BT1912" s="35"/>
      <c r="BU1912" s="35"/>
      <c r="BV1912" s="35"/>
      <c r="BW1912" s="35"/>
      <c r="BX1912" s="37"/>
      <c r="BY1912" s="40"/>
      <c r="CA1912" s="38"/>
      <c r="CB1912" s="38"/>
      <c r="CC1912" s="36"/>
      <c r="CD1912" s="36"/>
      <c r="CE1912" s="35"/>
      <c r="CF1912" s="36"/>
      <c r="CG1912" s="42"/>
      <c r="CH1912" s="35"/>
      <c r="CI1912" s="42"/>
      <c r="CJ1912" s="42"/>
      <c r="CK1912" s="43"/>
      <c r="CM1912" s="39"/>
      <c r="CN1912" s="35"/>
      <c r="CO1912" s="42"/>
    </row>
    <row r="1913" spans="1:93" ht="11.25" customHeight="1">
      <c r="A1913" s="33"/>
      <c r="B1913" s="34"/>
      <c r="F1913" s="34"/>
      <c r="H1913" s="34"/>
      <c r="I1913" s="34"/>
      <c r="J1913" s="35"/>
      <c r="K1913" s="35"/>
      <c r="L1913" s="34"/>
      <c r="M1913" s="34"/>
      <c r="N1913" s="35"/>
      <c r="O1913" s="35"/>
      <c r="P1913" s="35"/>
      <c r="Q1913" s="34"/>
      <c r="R1913" s="34"/>
      <c r="U1913" s="36"/>
      <c r="V1913" s="38"/>
      <c r="W1913" s="36"/>
      <c r="X1913" s="35"/>
      <c r="Y1913" s="34"/>
      <c r="Z1913" s="35"/>
      <c r="AA1913" s="34"/>
      <c r="AB1913" s="34"/>
      <c r="AC1913" s="34"/>
      <c r="AD1913" s="34"/>
      <c r="AE1913" s="39"/>
      <c r="AF1913" s="39"/>
      <c r="AG1913" s="39"/>
      <c r="AH1913" s="35"/>
      <c r="AI1913" s="35"/>
      <c r="AJ1913" s="35"/>
      <c r="AK1913" s="35"/>
      <c r="AL1913" s="35"/>
      <c r="AM1913" s="35"/>
      <c r="AN1913" s="38"/>
      <c r="AO1913" s="38"/>
      <c r="AP1913" s="38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40"/>
      <c r="BA1913" s="40"/>
      <c r="BB1913" s="40"/>
      <c r="BC1913" s="40"/>
      <c r="BD1913" s="40"/>
      <c r="BE1913" s="40"/>
      <c r="BF1913" s="36"/>
      <c r="BG1913" s="36"/>
      <c r="BH1913" s="36"/>
      <c r="BJ1913" s="41"/>
      <c r="BK1913" s="41"/>
      <c r="BL1913" s="35"/>
      <c r="BM1913" s="35"/>
      <c r="BN1913" s="35"/>
      <c r="BO1913" s="35"/>
      <c r="BP1913" s="35"/>
      <c r="BQ1913" s="35"/>
      <c r="BR1913" s="35"/>
      <c r="BS1913" s="34"/>
      <c r="BT1913" s="35"/>
      <c r="BU1913" s="35"/>
      <c r="BV1913" s="35"/>
      <c r="BW1913" s="35"/>
      <c r="BX1913" s="37"/>
      <c r="BY1913" s="40"/>
      <c r="CA1913" s="38"/>
      <c r="CB1913" s="38"/>
      <c r="CC1913" s="36"/>
      <c r="CD1913" s="36"/>
      <c r="CE1913" s="35"/>
      <c r="CF1913" s="36"/>
      <c r="CG1913" s="42"/>
      <c r="CH1913" s="35"/>
      <c r="CI1913" s="42"/>
      <c r="CJ1913" s="42"/>
      <c r="CK1913" s="43"/>
      <c r="CM1913" s="39"/>
      <c r="CN1913" s="35"/>
      <c r="CO1913" s="42"/>
    </row>
    <row r="1914" spans="1:93" ht="11.25" customHeight="1">
      <c r="A1914" s="33"/>
      <c r="B1914" s="34"/>
      <c r="F1914" s="34"/>
      <c r="H1914" s="34"/>
      <c r="I1914" s="34"/>
      <c r="J1914" s="35"/>
      <c r="K1914" s="35"/>
      <c r="L1914" s="34"/>
      <c r="M1914" s="34"/>
      <c r="N1914" s="35"/>
      <c r="O1914" s="35"/>
      <c r="P1914" s="35"/>
      <c r="Q1914" s="34"/>
      <c r="R1914" s="34"/>
      <c r="U1914" s="36"/>
      <c r="V1914" s="38"/>
      <c r="W1914" s="36"/>
      <c r="X1914" s="35"/>
      <c r="Y1914" s="34"/>
      <c r="Z1914" s="35"/>
      <c r="AA1914" s="34"/>
      <c r="AB1914" s="34"/>
      <c r="AC1914" s="34"/>
      <c r="AD1914" s="34"/>
      <c r="AE1914" s="39"/>
      <c r="AF1914" s="39"/>
      <c r="AG1914" s="39"/>
      <c r="AH1914" s="35"/>
      <c r="AI1914" s="35"/>
      <c r="AJ1914" s="35"/>
      <c r="AK1914" s="35"/>
      <c r="AL1914" s="35"/>
      <c r="AM1914" s="35"/>
      <c r="AN1914" s="38"/>
      <c r="AO1914" s="38"/>
      <c r="AP1914" s="38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40"/>
      <c r="BA1914" s="40"/>
      <c r="BB1914" s="40"/>
      <c r="BC1914" s="40"/>
      <c r="BD1914" s="40"/>
      <c r="BE1914" s="40"/>
      <c r="BF1914" s="36"/>
      <c r="BG1914" s="36"/>
      <c r="BH1914" s="36"/>
      <c r="BJ1914" s="41"/>
      <c r="BK1914" s="41"/>
      <c r="BL1914" s="35"/>
      <c r="BM1914" s="35"/>
      <c r="BN1914" s="35"/>
      <c r="BO1914" s="35"/>
      <c r="BP1914" s="35"/>
      <c r="BQ1914" s="35"/>
      <c r="BR1914" s="35"/>
      <c r="BS1914" s="34"/>
      <c r="BT1914" s="35"/>
      <c r="BU1914" s="35"/>
      <c r="BV1914" s="35"/>
      <c r="BW1914" s="35"/>
      <c r="BX1914" s="37"/>
      <c r="BY1914" s="40"/>
      <c r="CA1914" s="38"/>
      <c r="CB1914" s="38"/>
      <c r="CC1914" s="36"/>
      <c r="CD1914" s="36"/>
      <c r="CE1914" s="35"/>
      <c r="CF1914" s="36"/>
      <c r="CG1914" s="42"/>
      <c r="CH1914" s="35"/>
      <c r="CI1914" s="42"/>
      <c r="CJ1914" s="42"/>
      <c r="CK1914" s="43"/>
      <c r="CM1914" s="39"/>
      <c r="CN1914" s="35"/>
      <c r="CO1914" s="42"/>
    </row>
    <row r="1915" spans="1:93" ht="11.25" customHeight="1">
      <c r="A1915" s="33"/>
      <c r="B1915" s="34"/>
      <c r="F1915" s="34"/>
      <c r="H1915" s="34"/>
      <c r="I1915" s="34"/>
      <c r="J1915" s="35"/>
      <c r="K1915" s="35"/>
      <c r="L1915" s="34"/>
      <c r="M1915" s="34"/>
      <c r="N1915" s="35"/>
      <c r="O1915" s="35"/>
      <c r="P1915" s="35"/>
      <c r="Q1915" s="34"/>
      <c r="R1915" s="34"/>
      <c r="U1915" s="36"/>
      <c r="V1915" s="38"/>
      <c r="W1915" s="36"/>
      <c r="X1915" s="35"/>
      <c r="Y1915" s="34"/>
      <c r="Z1915" s="35"/>
      <c r="AA1915" s="34"/>
      <c r="AB1915" s="34"/>
      <c r="AC1915" s="34"/>
      <c r="AD1915" s="34"/>
      <c r="AE1915" s="39"/>
      <c r="AF1915" s="39"/>
      <c r="AG1915" s="39"/>
      <c r="AH1915" s="35"/>
      <c r="AI1915" s="35"/>
      <c r="AJ1915" s="35"/>
      <c r="AK1915" s="35"/>
      <c r="AL1915" s="35"/>
      <c r="AM1915" s="35"/>
      <c r="AN1915" s="38"/>
      <c r="AO1915" s="38"/>
      <c r="AP1915" s="38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40"/>
      <c r="BA1915" s="40"/>
      <c r="BB1915" s="40"/>
      <c r="BC1915" s="40"/>
      <c r="BD1915" s="40"/>
      <c r="BE1915" s="40"/>
      <c r="BF1915" s="36"/>
      <c r="BG1915" s="36"/>
      <c r="BH1915" s="36"/>
      <c r="BJ1915" s="41"/>
      <c r="BK1915" s="41"/>
      <c r="BL1915" s="35"/>
      <c r="BM1915" s="35"/>
      <c r="BN1915" s="35"/>
      <c r="BO1915" s="35"/>
      <c r="BP1915" s="35"/>
      <c r="BQ1915" s="35"/>
      <c r="BR1915" s="35"/>
      <c r="BS1915" s="34"/>
      <c r="BT1915" s="35"/>
      <c r="BU1915" s="35"/>
      <c r="BV1915" s="35"/>
      <c r="BW1915" s="35"/>
      <c r="BX1915" s="37"/>
      <c r="BY1915" s="40"/>
      <c r="CA1915" s="38"/>
      <c r="CB1915" s="38"/>
      <c r="CC1915" s="36"/>
      <c r="CD1915" s="36"/>
      <c r="CE1915" s="35"/>
      <c r="CF1915" s="36"/>
      <c r="CG1915" s="42"/>
      <c r="CH1915" s="35"/>
      <c r="CI1915" s="42"/>
      <c r="CJ1915" s="42"/>
      <c r="CK1915" s="43"/>
      <c r="CM1915" s="39"/>
      <c r="CN1915" s="35"/>
      <c r="CO1915" s="42"/>
    </row>
    <row r="1916" spans="1:93" ht="11.25" customHeight="1">
      <c r="A1916" s="33"/>
      <c r="B1916" s="34"/>
      <c r="F1916" s="34"/>
      <c r="H1916" s="34"/>
      <c r="I1916" s="34"/>
      <c r="J1916" s="35"/>
      <c r="K1916" s="35"/>
      <c r="L1916" s="34"/>
      <c r="M1916" s="34"/>
      <c r="N1916" s="35"/>
      <c r="O1916" s="35"/>
      <c r="P1916" s="35"/>
      <c r="Q1916" s="34"/>
      <c r="R1916" s="34"/>
      <c r="U1916" s="36"/>
      <c r="V1916" s="38"/>
      <c r="W1916" s="36"/>
      <c r="X1916" s="35"/>
      <c r="Y1916" s="34"/>
      <c r="Z1916" s="35"/>
      <c r="AA1916" s="34"/>
      <c r="AB1916" s="34"/>
      <c r="AC1916" s="34"/>
      <c r="AD1916" s="34"/>
      <c r="AE1916" s="39"/>
      <c r="AF1916" s="39"/>
      <c r="AG1916" s="39"/>
      <c r="AH1916" s="35"/>
      <c r="AI1916" s="35"/>
      <c r="AJ1916" s="35"/>
      <c r="AK1916" s="35"/>
      <c r="AL1916" s="35"/>
      <c r="AM1916" s="35"/>
      <c r="AN1916" s="38"/>
      <c r="AO1916" s="38"/>
      <c r="AP1916" s="38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40"/>
      <c r="BA1916" s="40"/>
      <c r="BB1916" s="40"/>
      <c r="BC1916" s="40"/>
      <c r="BD1916" s="40"/>
      <c r="BE1916" s="40"/>
      <c r="BF1916" s="36"/>
      <c r="BG1916" s="36"/>
      <c r="BH1916" s="36"/>
      <c r="BJ1916" s="41"/>
      <c r="BK1916" s="41"/>
      <c r="BL1916" s="35"/>
      <c r="BM1916" s="35"/>
      <c r="BN1916" s="35"/>
      <c r="BO1916" s="35"/>
      <c r="BP1916" s="35"/>
      <c r="BQ1916" s="35"/>
      <c r="BR1916" s="35"/>
      <c r="BS1916" s="34"/>
      <c r="BT1916" s="35"/>
      <c r="BU1916" s="35"/>
      <c r="BV1916" s="35"/>
      <c r="BW1916" s="35"/>
      <c r="BX1916" s="37"/>
      <c r="BY1916" s="40"/>
      <c r="CA1916" s="38"/>
      <c r="CB1916" s="38"/>
      <c r="CC1916" s="36"/>
      <c r="CD1916" s="36"/>
      <c r="CE1916" s="35"/>
      <c r="CF1916" s="36"/>
      <c r="CG1916" s="42"/>
      <c r="CH1916" s="35"/>
      <c r="CI1916" s="42"/>
      <c r="CJ1916" s="42"/>
      <c r="CK1916" s="43"/>
      <c r="CM1916" s="39"/>
      <c r="CN1916" s="35"/>
      <c r="CO1916" s="42"/>
    </row>
    <row r="1917" spans="1:93" ht="11.25" customHeight="1">
      <c r="A1917" s="33"/>
      <c r="B1917" s="34"/>
      <c r="F1917" s="34"/>
      <c r="H1917" s="34"/>
      <c r="I1917" s="34"/>
      <c r="J1917" s="35"/>
      <c r="K1917" s="35"/>
      <c r="L1917" s="34"/>
      <c r="M1917" s="34"/>
      <c r="N1917" s="35"/>
      <c r="O1917" s="35"/>
      <c r="P1917" s="35"/>
      <c r="Q1917" s="34"/>
      <c r="R1917" s="34"/>
      <c r="U1917" s="36"/>
      <c r="V1917" s="38"/>
      <c r="W1917" s="36"/>
      <c r="X1917" s="35"/>
      <c r="Y1917" s="34"/>
      <c r="Z1917" s="35"/>
      <c r="AA1917" s="34"/>
      <c r="AB1917" s="34"/>
      <c r="AC1917" s="34"/>
      <c r="AD1917" s="34"/>
      <c r="AE1917" s="39"/>
      <c r="AF1917" s="39"/>
      <c r="AG1917" s="39"/>
      <c r="AH1917" s="35"/>
      <c r="AI1917" s="35"/>
      <c r="AJ1917" s="35"/>
      <c r="AK1917" s="35"/>
      <c r="AL1917" s="35"/>
      <c r="AM1917" s="35"/>
      <c r="AN1917" s="38"/>
      <c r="AO1917" s="38"/>
      <c r="AP1917" s="38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40"/>
      <c r="BA1917" s="40"/>
      <c r="BB1917" s="40"/>
      <c r="BC1917" s="40"/>
      <c r="BD1917" s="40"/>
      <c r="BE1917" s="40"/>
      <c r="BF1917" s="36"/>
      <c r="BG1917" s="36"/>
      <c r="BH1917" s="36"/>
      <c r="BJ1917" s="41"/>
      <c r="BK1917" s="41"/>
      <c r="BL1917" s="35"/>
      <c r="BM1917" s="35"/>
      <c r="BN1917" s="35"/>
      <c r="BO1917" s="35"/>
      <c r="BP1917" s="35"/>
      <c r="BQ1917" s="35"/>
      <c r="BR1917" s="35"/>
      <c r="BS1917" s="34"/>
      <c r="BT1917" s="35"/>
      <c r="BU1917" s="35"/>
      <c r="BV1917" s="35"/>
      <c r="BW1917" s="35"/>
      <c r="BX1917" s="37"/>
      <c r="BY1917" s="40"/>
      <c r="CA1917" s="38"/>
      <c r="CB1917" s="38"/>
      <c r="CC1917" s="36"/>
      <c r="CD1917" s="36"/>
      <c r="CE1917" s="35"/>
      <c r="CF1917" s="36"/>
      <c r="CG1917" s="42"/>
      <c r="CH1917" s="35"/>
      <c r="CI1917" s="42"/>
      <c r="CJ1917" s="42"/>
      <c r="CK1917" s="43"/>
      <c r="CM1917" s="39"/>
      <c r="CN1917" s="35"/>
      <c r="CO1917" s="42"/>
    </row>
    <row r="1918" spans="1:93" ht="11.25" customHeight="1">
      <c r="A1918" s="33"/>
      <c r="B1918" s="34"/>
      <c r="F1918" s="34"/>
      <c r="H1918" s="34"/>
      <c r="I1918" s="34"/>
      <c r="J1918" s="35"/>
      <c r="K1918" s="35"/>
      <c r="L1918" s="34"/>
      <c r="M1918" s="34"/>
      <c r="N1918" s="35"/>
      <c r="O1918" s="35"/>
      <c r="P1918" s="35"/>
      <c r="Q1918" s="34"/>
      <c r="R1918" s="34"/>
      <c r="U1918" s="36"/>
      <c r="V1918" s="38"/>
      <c r="W1918" s="36"/>
      <c r="X1918" s="35"/>
      <c r="Y1918" s="34"/>
      <c r="Z1918" s="35"/>
      <c r="AA1918" s="34"/>
      <c r="AB1918" s="34"/>
      <c r="AC1918" s="34"/>
      <c r="AD1918" s="34"/>
      <c r="AE1918" s="39"/>
      <c r="AF1918" s="39"/>
      <c r="AG1918" s="39"/>
      <c r="AH1918" s="35"/>
      <c r="AI1918" s="35"/>
      <c r="AJ1918" s="35"/>
      <c r="AK1918" s="35"/>
      <c r="AL1918" s="35"/>
      <c r="AM1918" s="35"/>
      <c r="AN1918" s="38"/>
      <c r="AO1918" s="38"/>
      <c r="AP1918" s="38"/>
      <c r="AQ1918" s="36"/>
      <c r="AR1918" s="36"/>
      <c r="AS1918" s="36"/>
      <c r="AT1918" s="36"/>
      <c r="AU1918" s="36"/>
      <c r="AV1918" s="36"/>
      <c r="AW1918" s="36"/>
      <c r="AX1918" s="36"/>
      <c r="AY1918" s="36"/>
      <c r="AZ1918" s="40"/>
      <c r="BA1918" s="40"/>
      <c r="BB1918" s="40"/>
      <c r="BC1918" s="40"/>
      <c r="BD1918" s="40"/>
      <c r="BE1918" s="40"/>
      <c r="BF1918" s="36"/>
      <c r="BG1918" s="36"/>
      <c r="BH1918" s="36"/>
      <c r="BJ1918" s="41"/>
      <c r="BK1918" s="41"/>
      <c r="BL1918" s="35"/>
      <c r="BM1918" s="35"/>
      <c r="BN1918" s="35"/>
      <c r="BO1918" s="35"/>
      <c r="BP1918" s="35"/>
      <c r="BQ1918" s="35"/>
      <c r="BR1918" s="35"/>
      <c r="BS1918" s="34"/>
      <c r="BT1918" s="35"/>
      <c r="BU1918" s="35"/>
      <c r="BV1918" s="35"/>
      <c r="BW1918" s="35"/>
      <c r="BX1918" s="37"/>
      <c r="BY1918" s="40"/>
      <c r="CA1918" s="38"/>
      <c r="CB1918" s="38"/>
      <c r="CC1918" s="36"/>
      <c r="CD1918" s="36"/>
      <c r="CE1918" s="35"/>
      <c r="CF1918" s="36"/>
      <c r="CG1918" s="42"/>
      <c r="CH1918" s="35"/>
      <c r="CI1918" s="42"/>
      <c r="CJ1918" s="42"/>
      <c r="CK1918" s="43"/>
      <c r="CM1918" s="39"/>
      <c r="CN1918" s="35"/>
      <c r="CO1918" s="42"/>
    </row>
    <row r="1919" spans="1:93" ht="11.25" customHeight="1">
      <c r="A1919" s="33"/>
      <c r="B1919" s="34"/>
      <c r="F1919" s="34"/>
      <c r="H1919" s="34"/>
      <c r="I1919" s="34"/>
      <c r="J1919" s="35"/>
      <c r="K1919" s="35"/>
      <c r="L1919" s="34"/>
      <c r="M1919" s="34"/>
      <c r="N1919" s="35"/>
      <c r="O1919" s="35"/>
      <c r="P1919" s="35"/>
      <c r="Q1919" s="34"/>
      <c r="R1919" s="34"/>
      <c r="U1919" s="36"/>
      <c r="V1919" s="38"/>
      <c r="W1919" s="36"/>
      <c r="X1919" s="35"/>
      <c r="Y1919" s="34"/>
      <c r="Z1919" s="35"/>
      <c r="AA1919" s="34"/>
      <c r="AB1919" s="34"/>
      <c r="AC1919" s="34"/>
      <c r="AD1919" s="34"/>
      <c r="AE1919" s="39"/>
      <c r="AF1919" s="39"/>
      <c r="AG1919" s="39"/>
      <c r="AH1919" s="35"/>
      <c r="AI1919" s="35"/>
      <c r="AJ1919" s="35"/>
      <c r="AK1919" s="35"/>
      <c r="AL1919" s="35"/>
      <c r="AM1919" s="35"/>
      <c r="AN1919" s="38"/>
      <c r="AO1919" s="38"/>
      <c r="AP1919" s="38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40"/>
      <c r="BA1919" s="40"/>
      <c r="BB1919" s="40"/>
      <c r="BC1919" s="40"/>
      <c r="BD1919" s="40"/>
      <c r="BE1919" s="40"/>
      <c r="BF1919" s="36"/>
      <c r="BG1919" s="36"/>
      <c r="BH1919" s="36"/>
      <c r="BJ1919" s="41"/>
      <c r="BK1919" s="41"/>
      <c r="BL1919" s="35"/>
      <c r="BM1919" s="35"/>
      <c r="BN1919" s="35"/>
      <c r="BO1919" s="35"/>
      <c r="BP1919" s="35"/>
      <c r="BQ1919" s="35"/>
      <c r="BR1919" s="35"/>
      <c r="BS1919" s="34"/>
      <c r="BT1919" s="35"/>
      <c r="BU1919" s="35"/>
      <c r="BV1919" s="35"/>
      <c r="BW1919" s="35"/>
      <c r="BX1919" s="37"/>
      <c r="BY1919" s="40"/>
      <c r="CA1919" s="38"/>
      <c r="CB1919" s="38"/>
      <c r="CC1919" s="36"/>
      <c r="CD1919" s="36"/>
      <c r="CE1919" s="35"/>
      <c r="CF1919" s="36"/>
      <c r="CG1919" s="42"/>
      <c r="CH1919" s="35"/>
      <c r="CI1919" s="42"/>
      <c r="CJ1919" s="42"/>
      <c r="CK1919" s="43"/>
      <c r="CM1919" s="39"/>
      <c r="CN1919" s="35"/>
      <c r="CO1919" s="42"/>
    </row>
    <row r="1920" spans="1:93" ht="11.25" customHeight="1">
      <c r="A1920" s="33"/>
      <c r="B1920" s="34"/>
      <c r="F1920" s="34"/>
      <c r="H1920" s="34"/>
      <c r="I1920" s="34"/>
      <c r="J1920" s="35"/>
      <c r="K1920" s="35"/>
      <c r="L1920" s="34"/>
      <c r="M1920" s="34"/>
      <c r="N1920" s="35"/>
      <c r="O1920" s="35"/>
      <c r="P1920" s="35"/>
      <c r="Q1920" s="34"/>
      <c r="R1920" s="34"/>
      <c r="U1920" s="36"/>
      <c r="V1920" s="38"/>
      <c r="W1920" s="36"/>
      <c r="X1920" s="35"/>
      <c r="Y1920" s="34"/>
      <c r="Z1920" s="35"/>
      <c r="AA1920" s="34"/>
      <c r="AB1920" s="34"/>
      <c r="AC1920" s="34"/>
      <c r="AD1920" s="34"/>
      <c r="AE1920" s="39"/>
      <c r="AF1920" s="39"/>
      <c r="AG1920" s="39"/>
      <c r="AH1920" s="35"/>
      <c r="AI1920" s="35"/>
      <c r="AJ1920" s="35"/>
      <c r="AK1920" s="35"/>
      <c r="AL1920" s="35"/>
      <c r="AM1920" s="35"/>
      <c r="AN1920" s="38"/>
      <c r="AO1920" s="38"/>
      <c r="AP1920" s="38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40"/>
      <c r="BA1920" s="40"/>
      <c r="BB1920" s="40"/>
      <c r="BC1920" s="40"/>
      <c r="BD1920" s="40"/>
      <c r="BE1920" s="40"/>
      <c r="BF1920" s="36"/>
      <c r="BG1920" s="36"/>
      <c r="BH1920" s="36"/>
      <c r="BJ1920" s="41"/>
      <c r="BK1920" s="41"/>
      <c r="BL1920" s="35"/>
      <c r="BM1920" s="35"/>
      <c r="BN1920" s="35"/>
      <c r="BO1920" s="35"/>
      <c r="BP1920" s="35"/>
      <c r="BQ1920" s="35"/>
      <c r="BR1920" s="35"/>
      <c r="BS1920" s="34"/>
      <c r="BT1920" s="35"/>
      <c r="BU1920" s="35"/>
      <c r="BV1920" s="35"/>
      <c r="BW1920" s="35"/>
      <c r="BX1920" s="37"/>
      <c r="BY1920" s="40"/>
      <c r="CA1920" s="38"/>
      <c r="CB1920" s="38"/>
      <c r="CC1920" s="36"/>
      <c r="CD1920" s="36"/>
      <c r="CE1920" s="35"/>
      <c r="CF1920" s="36"/>
      <c r="CG1920" s="42"/>
      <c r="CH1920" s="35"/>
      <c r="CI1920" s="42"/>
      <c r="CJ1920" s="42"/>
      <c r="CK1920" s="43"/>
      <c r="CM1920" s="39"/>
      <c r="CN1920" s="35"/>
      <c r="CO1920" s="42"/>
    </row>
    <row r="1921" spans="1:93" ht="11.25" customHeight="1">
      <c r="A1921" s="33"/>
      <c r="B1921" s="34"/>
      <c r="F1921" s="34"/>
      <c r="H1921" s="34"/>
      <c r="I1921" s="34"/>
      <c r="J1921" s="35"/>
      <c r="K1921" s="35"/>
      <c r="L1921" s="34"/>
      <c r="M1921" s="34"/>
      <c r="N1921" s="35"/>
      <c r="O1921" s="35"/>
      <c r="P1921" s="35"/>
      <c r="Q1921" s="34"/>
      <c r="R1921" s="34"/>
      <c r="U1921" s="36"/>
      <c r="V1921" s="38"/>
      <c r="W1921" s="36"/>
      <c r="X1921" s="35"/>
      <c r="Y1921" s="34"/>
      <c r="Z1921" s="35"/>
      <c r="AA1921" s="34"/>
      <c r="AB1921" s="34"/>
      <c r="AC1921" s="34"/>
      <c r="AD1921" s="34"/>
      <c r="AE1921" s="39"/>
      <c r="AF1921" s="39"/>
      <c r="AG1921" s="39"/>
      <c r="AH1921" s="35"/>
      <c r="AI1921" s="35"/>
      <c r="AJ1921" s="35"/>
      <c r="AK1921" s="35"/>
      <c r="AL1921" s="35"/>
      <c r="AM1921" s="35"/>
      <c r="AN1921" s="38"/>
      <c r="AO1921" s="38"/>
      <c r="AP1921" s="38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40"/>
      <c r="BA1921" s="40"/>
      <c r="BB1921" s="40"/>
      <c r="BC1921" s="40"/>
      <c r="BD1921" s="40"/>
      <c r="BE1921" s="40"/>
      <c r="BF1921" s="36"/>
      <c r="BG1921" s="36"/>
      <c r="BH1921" s="36"/>
      <c r="BJ1921" s="41"/>
      <c r="BK1921" s="41"/>
      <c r="BL1921" s="35"/>
      <c r="BM1921" s="35"/>
      <c r="BN1921" s="35"/>
      <c r="BO1921" s="35"/>
      <c r="BP1921" s="35"/>
      <c r="BQ1921" s="35"/>
      <c r="BR1921" s="35"/>
      <c r="BS1921" s="34"/>
      <c r="BT1921" s="35"/>
      <c r="BU1921" s="35"/>
      <c r="BV1921" s="35"/>
      <c r="BW1921" s="35"/>
      <c r="BX1921" s="37"/>
      <c r="BY1921" s="40"/>
      <c r="CA1921" s="38"/>
      <c r="CB1921" s="38"/>
      <c r="CC1921" s="36"/>
      <c r="CD1921" s="36"/>
      <c r="CE1921" s="35"/>
      <c r="CF1921" s="36"/>
      <c r="CG1921" s="42"/>
      <c r="CH1921" s="35"/>
      <c r="CI1921" s="42"/>
      <c r="CJ1921" s="42"/>
      <c r="CK1921" s="43"/>
      <c r="CM1921" s="39"/>
      <c r="CN1921" s="35"/>
      <c r="CO1921" s="42"/>
    </row>
    <row r="1922" spans="1:93" ht="11.25" customHeight="1">
      <c r="A1922" s="33"/>
      <c r="B1922" s="34"/>
      <c r="F1922" s="34"/>
      <c r="H1922" s="34"/>
      <c r="I1922" s="34"/>
      <c r="J1922" s="35"/>
      <c r="K1922" s="35"/>
      <c r="L1922" s="34"/>
      <c r="M1922" s="34"/>
      <c r="N1922" s="35"/>
      <c r="O1922" s="35"/>
      <c r="P1922" s="35"/>
      <c r="Q1922" s="34"/>
      <c r="R1922" s="34"/>
      <c r="U1922" s="36"/>
      <c r="V1922" s="38"/>
      <c r="W1922" s="36"/>
      <c r="X1922" s="35"/>
      <c r="Y1922" s="34"/>
      <c r="Z1922" s="35"/>
      <c r="AA1922" s="34"/>
      <c r="AB1922" s="34"/>
      <c r="AC1922" s="34"/>
      <c r="AD1922" s="34"/>
      <c r="AE1922" s="39"/>
      <c r="AF1922" s="39"/>
      <c r="AG1922" s="39"/>
      <c r="AH1922" s="35"/>
      <c r="AI1922" s="35"/>
      <c r="AJ1922" s="35"/>
      <c r="AK1922" s="35"/>
      <c r="AL1922" s="35"/>
      <c r="AM1922" s="35"/>
      <c r="AN1922" s="38"/>
      <c r="AO1922" s="38"/>
      <c r="AP1922" s="38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40"/>
      <c r="BA1922" s="40"/>
      <c r="BB1922" s="40"/>
      <c r="BC1922" s="40"/>
      <c r="BD1922" s="40"/>
      <c r="BE1922" s="40"/>
      <c r="BF1922" s="36"/>
      <c r="BG1922" s="36"/>
      <c r="BH1922" s="36"/>
      <c r="BJ1922" s="41"/>
      <c r="BK1922" s="41"/>
      <c r="BL1922" s="35"/>
      <c r="BM1922" s="35"/>
      <c r="BN1922" s="35"/>
      <c r="BO1922" s="35"/>
      <c r="BP1922" s="35"/>
      <c r="BQ1922" s="35"/>
      <c r="BR1922" s="35"/>
      <c r="BS1922" s="34"/>
      <c r="BT1922" s="35"/>
      <c r="BU1922" s="35"/>
      <c r="BV1922" s="35"/>
      <c r="BW1922" s="35"/>
      <c r="BX1922" s="37"/>
      <c r="BY1922" s="40"/>
      <c r="CA1922" s="38"/>
      <c r="CB1922" s="38"/>
      <c r="CC1922" s="36"/>
      <c r="CD1922" s="36"/>
      <c r="CE1922" s="35"/>
      <c r="CF1922" s="36"/>
      <c r="CG1922" s="42"/>
      <c r="CH1922" s="35"/>
      <c r="CI1922" s="42"/>
      <c r="CJ1922" s="42"/>
      <c r="CK1922" s="43"/>
      <c r="CM1922" s="39"/>
      <c r="CN1922" s="35"/>
      <c r="CO1922" s="42"/>
    </row>
    <row r="1923" spans="1:93" ht="11.25" customHeight="1">
      <c r="A1923" s="33"/>
      <c r="B1923" s="34"/>
      <c r="F1923" s="34"/>
      <c r="H1923" s="34"/>
      <c r="I1923" s="34"/>
      <c r="J1923" s="35"/>
      <c r="K1923" s="35"/>
      <c r="L1923" s="34"/>
      <c r="M1923" s="34"/>
      <c r="N1923" s="35"/>
      <c r="O1923" s="35"/>
      <c r="P1923" s="35"/>
      <c r="Q1923" s="34"/>
      <c r="R1923" s="34"/>
      <c r="U1923" s="36"/>
      <c r="V1923" s="38"/>
      <c r="W1923" s="36"/>
      <c r="X1923" s="35"/>
      <c r="Y1923" s="34"/>
      <c r="Z1923" s="35"/>
      <c r="AA1923" s="34"/>
      <c r="AB1923" s="34"/>
      <c r="AC1923" s="34"/>
      <c r="AD1923" s="34"/>
      <c r="AE1923" s="39"/>
      <c r="AF1923" s="39"/>
      <c r="AG1923" s="39"/>
      <c r="AH1923" s="35"/>
      <c r="AI1923" s="35"/>
      <c r="AJ1923" s="35"/>
      <c r="AK1923" s="35"/>
      <c r="AL1923" s="35"/>
      <c r="AM1923" s="35"/>
      <c r="AN1923" s="38"/>
      <c r="AO1923" s="38"/>
      <c r="AP1923" s="38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40"/>
      <c r="BA1923" s="40"/>
      <c r="BB1923" s="40"/>
      <c r="BC1923" s="40"/>
      <c r="BD1923" s="40"/>
      <c r="BE1923" s="40"/>
      <c r="BF1923" s="36"/>
      <c r="BG1923" s="36"/>
      <c r="BH1923" s="36"/>
      <c r="BJ1923" s="41"/>
      <c r="BK1923" s="41"/>
      <c r="BL1923" s="35"/>
      <c r="BM1923" s="35"/>
      <c r="BN1923" s="35"/>
      <c r="BO1923" s="35"/>
      <c r="BP1923" s="35"/>
      <c r="BQ1923" s="35"/>
      <c r="BR1923" s="35"/>
      <c r="BS1923" s="34"/>
      <c r="BT1923" s="35"/>
      <c r="BU1923" s="35"/>
      <c r="BV1923" s="35"/>
      <c r="BW1923" s="35"/>
      <c r="BX1923" s="37"/>
      <c r="BY1923" s="40"/>
      <c r="CA1923" s="38"/>
      <c r="CB1923" s="38"/>
      <c r="CC1923" s="36"/>
      <c r="CD1923" s="36"/>
      <c r="CE1923" s="35"/>
      <c r="CF1923" s="36"/>
      <c r="CG1923" s="42"/>
      <c r="CH1923" s="35"/>
      <c r="CI1923" s="42"/>
      <c r="CJ1923" s="42"/>
      <c r="CK1923" s="43"/>
      <c r="CM1923" s="39"/>
      <c r="CN1923" s="35"/>
      <c r="CO1923" s="42"/>
    </row>
    <row r="1924" spans="1:93" ht="11.25" customHeight="1">
      <c r="A1924" s="33"/>
      <c r="B1924" s="34"/>
      <c r="F1924" s="34"/>
      <c r="H1924" s="34"/>
      <c r="I1924" s="34"/>
      <c r="J1924" s="35"/>
      <c r="K1924" s="35"/>
      <c r="L1924" s="34"/>
      <c r="M1924" s="34"/>
      <c r="N1924" s="35"/>
      <c r="O1924" s="35"/>
      <c r="P1924" s="35"/>
      <c r="Q1924" s="34"/>
      <c r="R1924" s="34"/>
      <c r="U1924" s="36"/>
      <c r="V1924" s="38"/>
      <c r="W1924" s="36"/>
      <c r="X1924" s="35"/>
      <c r="Y1924" s="34"/>
      <c r="Z1924" s="35"/>
      <c r="AA1924" s="34"/>
      <c r="AB1924" s="34"/>
      <c r="AC1924" s="34"/>
      <c r="AD1924" s="34"/>
      <c r="AE1924" s="39"/>
      <c r="AF1924" s="39"/>
      <c r="AG1924" s="39"/>
      <c r="AH1924" s="35"/>
      <c r="AI1924" s="35"/>
      <c r="AJ1924" s="35"/>
      <c r="AK1924" s="35"/>
      <c r="AL1924" s="35"/>
      <c r="AM1924" s="35"/>
      <c r="AN1924" s="38"/>
      <c r="AO1924" s="38"/>
      <c r="AP1924" s="38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40"/>
      <c r="BA1924" s="40"/>
      <c r="BB1924" s="40"/>
      <c r="BC1924" s="40"/>
      <c r="BD1924" s="40"/>
      <c r="BE1924" s="40"/>
      <c r="BF1924" s="36"/>
      <c r="BG1924" s="36"/>
      <c r="BH1924" s="36"/>
      <c r="BJ1924" s="41"/>
      <c r="BK1924" s="41"/>
      <c r="BL1924" s="35"/>
      <c r="BM1924" s="35"/>
      <c r="BN1924" s="35"/>
      <c r="BO1924" s="35"/>
      <c r="BP1924" s="35"/>
      <c r="BQ1924" s="35"/>
      <c r="BR1924" s="35"/>
      <c r="BS1924" s="34"/>
      <c r="BT1924" s="35"/>
      <c r="BU1924" s="35"/>
      <c r="BV1924" s="35"/>
      <c r="BW1924" s="35"/>
      <c r="BX1924" s="37"/>
      <c r="BY1924" s="40"/>
      <c r="CA1924" s="38"/>
      <c r="CB1924" s="38"/>
      <c r="CC1924" s="36"/>
      <c r="CD1924" s="36"/>
      <c r="CE1924" s="35"/>
      <c r="CF1924" s="36"/>
      <c r="CG1924" s="42"/>
      <c r="CH1924" s="35"/>
      <c r="CI1924" s="42"/>
      <c r="CJ1924" s="42"/>
      <c r="CK1924" s="43"/>
      <c r="CM1924" s="39"/>
      <c r="CN1924" s="35"/>
      <c r="CO1924" s="42"/>
    </row>
    <row r="1925" spans="1:93" ht="11.25" customHeight="1">
      <c r="A1925" s="33"/>
      <c r="B1925" s="34"/>
      <c r="F1925" s="34"/>
      <c r="H1925" s="34"/>
      <c r="I1925" s="34"/>
      <c r="J1925" s="35"/>
      <c r="K1925" s="35"/>
      <c r="L1925" s="34"/>
      <c r="M1925" s="34"/>
      <c r="N1925" s="35"/>
      <c r="O1925" s="35"/>
      <c r="P1925" s="35"/>
      <c r="Q1925" s="34"/>
      <c r="R1925" s="34"/>
      <c r="U1925" s="36"/>
      <c r="V1925" s="38"/>
      <c r="W1925" s="36"/>
      <c r="X1925" s="35"/>
      <c r="Y1925" s="34"/>
      <c r="Z1925" s="35"/>
      <c r="AA1925" s="34"/>
      <c r="AB1925" s="34"/>
      <c r="AC1925" s="34"/>
      <c r="AD1925" s="34"/>
      <c r="AE1925" s="39"/>
      <c r="AF1925" s="39"/>
      <c r="AG1925" s="39"/>
      <c r="AH1925" s="35"/>
      <c r="AI1925" s="35"/>
      <c r="AJ1925" s="35"/>
      <c r="AK1925" s="35"/>
      <c r="AL1925" s="35"/>
      <c r="AM1925" s="35"/>
      <c r="AN1925" s="38"/>
      <c r="AO1925" s="38"/>
      <c r="AP1925" s="38"/>
      <c r="AQ1925" s="36"/>
      <c r="AR1925" s="36"/>
      <c r="AS1925" s="36"/>
      <c r="AT1925" s="36"/>
      <c r="AU1925" s="36"/>
      <c r="AV1925" s="36"/>
      <c r="AW1925" s="36"/>
      <c r="AX1925" s="36"/>
      <c r="AY1925" s="36"/>
      <c r="AZ1925" s="40"/>
      <c r="BA1925" s="40"/>
      <c r="BB1925" s="40"/>
      <c r="BC1925" s="40"/>
      <c r="BD1925" s="40"/>
      <c r="BE1925" s="40"/>
      <c r="BF1925" s="36"/>
      <c r="BG1925" s="36"/>
      <c r="BH1925" s="36"/>
      <c r="BJ1925" s="41"/>
      <c r="BK1925" s="41"/>
      <c r="BL1925" s="35"/>
      <c r="BM1925" s="35"/>
      <c r="BN1925" s="35"/>
      <c r="BO1925" s="35"/>
      <c r="BP1925" s="35"/>
      <c r="BQ1925" s="35"/>
      <c r="BR1925" s="35"/>
      <c r="BS1925" s="34"/>
      <c r="BT1925" s="35"/>
      <c r="BU1925" s="35"/>
      <c r="BV1925" s="35"/>
      <c r="BW1925" s="35"/>
      <c r="BX1925" s="37"/>
      <c r="BY1925" s="40"/>
      <c r="CA1925" s="38"/>
      <c r="CB1925" s="38"/>
      <c r="CC1925" s="36"/>
      <c r="CD1925" s="36"/>
      <c r="CE1925" s="35"/>
      <c r="CF1925" s="36"/>
      <c r="CG1925" s="42"/>
      <c r="CH1925" s="35"/>
      <c r="CI1925" s="42"/>
      <c r="CJ1925" s="42"/>
      <c r="CK1925" s="43"/>
      <c r="CM1925" s="39"/>
      <c r="CN1925" s="35"/>
      <c r="CO1925" s="42"/>
    </row>
    <row r="1926" spans="1:93" ht="11.25" customHeight="1">
      <c r="A1926" s="33"/>
      <c r="B1926" s="34"/>
      <c r="F1926" s="34"/>
      <c r="H1926" s="34"/>
      <c r="I1926" s="34"/>
      <c r="J1926" s="35"/>
      <c r="K1926" s="35"/>
      <c r="L1926" s="34"/>
      <c r="M1926" s="34"/>
      <c r="N1926" s="35"/>
      <c r="O1926" s="35"/>
      <c r="P1926" s="35"/>
      <c r="Q1926" s="34"/>
      <c r="R1926" s="34"/>
      <c r="U1926" s="36"/>
      <c r="V1926" s="38"/>
      <c r="W1926" s="36"/>
      <c r="X1926" s="35"/>
      <c r="Y1926" s="34"/>
      <c r="Z1926" s="35"/>
      <c r="AA1926" s="34"/>
      <c r="AB1926" s="34"/>
      <c r="AC1926" s="34"/>
      <c r="AD1926" s="34"/>
      <c r="AE1926" s="39"/>
      <c r="AF1926" s="39"/>
      <c r="AG1926" s="39"/>
      <c r="AH1926" s="35"/>
      <c r="AI1926" s="35"/>
      <c r="AJ1926" s="35"/>
      <c r="AK1926" s="35"/>
      <c r="AL1926" s="35"/>
      <c r="AM1926" s="35"/>
      <c r="AN1926" s="38"/>
      <c r="AO1926" s="38"/>
      <c r="AP1926" s="38"/>
      <c r="AQ1926" s="36"/>
      <c r="AR1926" s="36"/>
      <c r="AS1926" s="36"/>
      <c r="AT1926" s="36"/>
      <c r="AU1926" s="36"/>
      <c r="AV1926" s="36"/>
      <c r="AW1926" s="36"/>
      <c r="AX1926" s="36"/>
      <c r="AY1926" s="36"/>
      <c r="AZ1926" s="40"/>
      <c r="BA1926" s="40"/>
      <c r="BB1926" s="40"/>
      <c r="BC1926" s="40"/>
      <c r="BD1926" s="40"/>
      <c r="BE1926" s="40"/>
      <c r="BF1926" s="36"/>
      <c r="BG1926" s="36"/>
      <c r="BH1926" s="36"/>
      <c r="BJ1926" s="41"/>
      <c r="BK1926" s="41"/>
      <c r="BL1926" s="35"/>
      <c r="BM1926" s="35"/>
      <c r="BN1926" s="35"/>
      <c r="BO1926" s="35"/>
      <c r="BP1926" s="35"/>
      <c r="BQ1926" s="35"/>
      <c r="BR1926" s="35"/>
      <c r="BS1926" s="34"/>
      <c r="BT1926" s="35"/>
      <c r="BU1926" s="35"/>
      <c r="BV1926" s="35"/>
      <c r="BW1926" s="35"/>
      <c r="BX1926" s="37"/>
      <c r="BY1926" s="40"/>
      <c r="CA1926" s="38"/>
      <c r="CB1926" s="38"/>
      <c r="CC1926" s="36"/>
      <c r="CD1926" s="36"/>
      <c r="CE1926" s="35"/>
      <c r="CF1926" s="36"/>
      <c r="CG1926" s="42"/>
      <c r="CH1926" s="35"/>
      <c r="CI1926" s="42"/>
      <c r="CJ1926" s="42"/>
      <c r="CK1926" s="43"/>
      <c r="CM1926" s="39"/>
      <c r="CN1926" s="35"/>
      <c r="CO1926" s="42"/>
    </row>
    <row r="1927" spans="1:93" ht="11.25" customHeight="1">
      <c r="A1927" s="33"/>
      <c r="B1927" s="34"/>
      <c r="F1927" s="34"/>
      <c r="H1927" s="34"/>
      <c r="I1927" s="34"/>
      <c r="J1927" s="35"/>
      <c r="K1927" s="35"/>
      <c r="L1927" s="34"/>
      <c r="M1927" s="34"/>
      <c r="N1927" s="35"/>
      <c r="O1927" s="35"/>
      <c r="P1927" s="35"/>
      <c r="Q1927" s="34"/>
      <c r="R1927" s="34"/>
      <c r="U1927" s="36"/>
      <c r="V1927" s="38"/>
      <c r="W1927" s="36"/>
      <c r="X1927" s="35"/>
      <c r="Y1927" s="34"/>
      <c r="Z1927" s="35"/>
      <c r="AA1927" s="34"/>
      <c r="AB1927" s="34"/>
      <c r="AC1927" s="34"/>
      <c r="AD1927" s="34"/>
      <c r="AE1927" s="39"/>
      <c r="AF1927" s="39"/>
      <c r="AG1927" s="39"/>
      <c r="AH1927" s="35"/>
      <c r="AI1927" s="35"/>
      <c r="AJ1927" s="35"/>
      <c r="AK1927" s="35"/>
      <c r="AL1927" s="35"/>
      <c r="AM1927" s="35"/>
      <c r="AN1927" s="38"/>
      <c r="AO1927" s="38"/>
      <c r="AP1927" s="38"/>
      <c r="AQ1927" s="36"/>
      <c r="AR1927" s="36"/>
      <c r="AS1927" s="36"/>
      <c r="AT1927" s="36"/>
      <c r="AU1927" s="36"/>
      <c r="AV1927" s="36"/>
      <c r="AW1927" s="36"/>
      <c r="AX1927" s="36"/>
      <c r="AY1927" s="36"/>
      <c r="AZ1927" s="40"/>
      <c r="BA1927" s="40"/>
      <c r="BB1927" s="40"/>
      <c r="BC1927" s="40"/>
      <c r="BD1927" s="40"/>
      <c r="BE1927" s="40"/>
      <c r="BF1927" s="36"/>
      <c r="BG1927" s="36"/>
      <c r="BH1927" s="36"/>
      <c r="BJ1927" s="41"/>
      <c r="BK1927" s="41"/>
      <c r="BL1927" s="35"/>
      <c r="BM1927" s="35"/>
      <c r="BN1927" s="35"/>
      <c r="BO1927" s="35"/>
      <c r="BP1927" s="35"/>
      <c r="BQ1927" s="35"/>
      <c r="BR1927" s="35"/>
      <c r="BS1927" s="34"/>
      <c r="BT1927" s="35"/>
      <c r="BU1927" s="35"/>
      <c r="BV1927" s="35"/>
      <c r="BW1927" s="35"/>
      <c r="BX1927" s="37"/>
      <c r="BY1927" s="40"/>
      <c r="CA1927" s="38"/>
      <c r="CB1927" s="38"/>
      <c r="CC1927" s="36"/>
      <c r="CD1927" s="36"/>
      <c r="CE1927" s="35"/>
      <c r="CF1927" s="36"/>
      <c r="CG1927" s="42"/>
      <c r="CH1927" s="35"/>
      <c r="CI1927" s="42"/>
      <c r="CJ1927" s="42"/>
      <c r="CK1927" s="43"/>
      <c r="CM1927" s="39"/>
      <c r="CN1927" s="35"/>
      <c r="CO1927" s="42"/>
    </row>
    <row r="1928" spans="1:93" ht="11.25" customHeight="1">
      <c r="A1928" s="33"/>
      <c r="B1928" s="34"/>
      <c r="F1928" s="34"/>
      <c r="H1928" s="34"/>
      <c r="I1928" s="34"/>
      <c r="J1928" s="35"/>
      <c r="K1928" s="35"/>
      <c r="L1928" s="34"/>
      <c r="M1928" s="34"/>
      <c r="N1928" s="35"/>
      <c r="O1928" s="35"/>
      <c r="P1928" s="35"/>
      <c r="Q1928" s="34"/>
      <c r="R1928" s="34"/>
      <c r="U1928" s="36"/>
      <c r="V1928" s="38"/>
      <c r="W1928" s="36"/>
      <c r="X1928" s="35"/>
      <c r="Y1928" s="34"/>
      <c r="Z1928" s="35"/>
      <c r="AA1928" s="34"/>
      <c r="AB1928" s="34"/>
      <c r="AC1928" s="34"/>
      <c r="AD1928" s="34"/>
      <c r="AE1928" s="39"/>
      <c r="AF1928" s="39"/>
      <c r="AG1928" s="39"/>
      <c r="AH1928" s="35"/>
      <c r="AI1928" s="35"/>
      <c r="AJ1928" s="35"/>
      <c r="AK1928" s="35"/>
      <c r="AL1928" s="35"/>
      <c r="AM1928" s="35"/>
      <c r="AN1928" s="38"/>
      <c r="AO1928" s="38"/>
      <c r="AP1928" s="38"/>
      <c r="AQ1928" s="36"/>
      <c r="AR1928" s="36"/>
      <c r="AS1928" s="36"/>
      <c r="AT1928" s="36"/>
      <c r="AU1928" s="36"/>
      <c r="AV1928" s="36"/>
      <c r="AW1928" s="36"/>
      <c r="AX1928" s="36"/>
      <c r="AY1928" s="36"/>
      <c r="AZ1928" s="40"/>
      <c r="BA1928" s="40"/>
      <c r="BB1928" s="40"/>
      <c r="BC1928" s="40"/>
      <c r="BD1928" s="40"/>
      <c r="BE1928" s="40"/>
      <c r="BF1928" s="36"/>
      <c r="BG1928" s="36"/>
      <c r="BH1928" s="36"/>
      <c r="BJ1928" s="41"/>
      <c r="BK1928" s="41"/>
      <c r="BL1928" s="35"/>
      <c r="BM1928" s="35"/>
      <c r="BN1928" s="35"/>
      <c r="BO1928" s="35"/>
      <c r="BP1928" s="35"/>
      <c r="BQ1928" s="35"/>
      <c r="BR1928" s="35"/>
      <c r="BS1928" s="34"/>
      <c r="BT1928" s="35"/>
      <c r="BU1928" s="35"/>
      <c r="BV1928" s="35"/>
      <c r="BW1928" s="35"/>
      <c r="BX1928" s="37"/>
      <c r="BY1928" s="40"/>
      <c r="CA1928" s="38"/>
      <c r="CB1928" s="38"/>
      <c r="CC1928" s="36"/>
      <c r="CD1928" s="36"/>
      <c r="CE1928" s="35"/>
      <c r="CF1928" s="36"/>
      <c r="CG1928" s="42"/>
      <c r="CH1928" s="35"/>
      <c r="CI1928" s="42"/>
      <c r="CJ1928" s="42"/>
      <c r="CK1928" s="43"/>
      <c r="CM1928" s="39"/>
      <c r="CN1928" s="35"/>
      <c r="CO1928" s="42"/>
    </row>
    <row r="1929" spans="1:93" ht="11.25" customHeight="1">
      <c r="A1929" s="33"/>
      <c r="B1929" s="34"/>
      <c r="F1929" s="34"/>
      <c r="H1929" s="34"/>
      <c r="I1929" s="34"/>
      <c r="J1929" s="35"/>
      <c r="K1929" s="35"/>
      <c r="L1929" s="34"/>
      <c r="M1929" s="34"/>
      <c r="N1929" s="35"/>
      <c r="O1929" s="35"/>
      <c r="P1929" s="35"/>
      <c r="Q1929" s="34"/>
      <c r="R1929" s="34"/>
      <c r="U1929" s="36"/>
      <c r="V1929" s="38"/>
      <c r="W1929" s="36"/>
      <c r="X1929" s="35"/>
      <c r="Y1929" s="34"/>
      <c r="Z1929" s="35"/>
      <c r="AA1929" s="34"/>
      <c r="AB1929" s="34"/>
      <c r="AC1929" s="34"/>
      <c r="AD1929" s="34"/>
      <c r="AE1929" s="39"/>
      <c r="AF1929" s="39"/>
      <c r="AG1929" s="39"/>
      <c r="AH1929" s="35"/>
      <c r="AI1929" s="35"/>
      <c r="AJ1929" s="35"/>
      <c r="AK1929" s="35"/>
      <c r="AL1929" s="35"/>
      <c r="AM1929" s="35"/>
      <c r="AN1929" s="38"/>
      <c r="AO1929" s="38"/>
      <c r="AP1929" s="38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40"/>
      <c r="BA1929" s="40"/>
      <c r="BB1929" s="40"/>
      <c r="BC1929" s="40"/>
      <c r="BD1929" s="40"/>
      <c r="BE1929" s="40"/>
      <c r="BF1929" s="36"/>
      <c r="BG1929" s="36"/>
      <c r="BH1929" s="36"/>
      <c r="BJ1929" s="41"/>
      <c r="BK1929" s="41"/>
      <c r="BL1929" s="35"/>
      <c r="BM1929" s="35"/>
      <c r="BN1929" s="35"/>
      <c r="BO1929" s="35"/>
      <c r="BP1929" s="35"/>
      <c r="BQ1929" s="35"/>
      <c r="BR1929" s="35"/>
      <c r="BS1929" s="34"/>
      <c r="BT1929" s="35"/>
      <c r="BU1929" s="35"/>
      <c r="BV1929" s="35"/>
      <c r="BW1929" s="35"/>
      <c r="BX1929" s="37"/>
      <c r="BY1929" s="40"/>
      <c r="CA1929" s="38"/>
      <c r="CB1929" s="38"/>
      <c r="CC1929" s="36"/>
      <c r="CD1929" s="36"/>
      <c r="CE1929" s="35"/>
      <c r="CF1929" s="36"/>
      <c r="CG1929" s="42"/>
      <c r="CH1929" s="35"/>
      <c r="CI1929" s="42"/>
      <c r="CJ1929" s="42"/>
      <c r="CK1929" s="43"/>
      <c r="CM1929" s="39"/>
      <c r="CN1929" s="35"/>
      <c r="CO1929" s="42"/>
    </row>
    <row r="1930" spans="1:93" ht="11.25" customHeight="1">
      <c r="A1930" s="33"/>
      <c r="B1930" s="34"/>
      <c r="F1930" s="34"/>
      <c r="H1930" s="34"/>
      <c r="I1930" s="34"/>
      <c r="J1930" s="35"/>
      <c r="K1930" s="35"/>
      <c r="L1930" s="34"/>
      <c r="M1930" s="34"/>
      <c r="N1930" s="35"/>
      <c r="O1930" s="35"/>
      <c r="P1930" s="35"/>
      <c r="Q1930" s="34"/>
      <c r="R1930" s="34"/>
      <c r="U1930" s="36"/>
      <c r="V1930" s="38"/>
      <c r="W1930" s="36"/>
      <c r="X1930" s="35"/>
      <c r="Y1930" s="34"/>
      <c r="Z1930" s="35"/>
      <c r="AA1930" s="34"/>
      <c r="AB1930" s="34"/>
      <c r="AC1930" s="34"/>
      <c r="AD1930" s="34"/>
      <c r="AE1930" s="39"/>
      <c r="AF1930" s="39"/>
      <c r="AG1930" s="39"/>
      <c r="AH1930" s="35"/>
      <c r="AI1930" s="35"/>
      <c r="AJ1930" s="35"/>
      <c r="AK1930" s="35"/>
      <c r="AL1930" s="35"/>
      <c r="AM1930" s="35"/>
      <c r="AN1930" s="38"/>
      <c r="AO1930" s="38"/>
      <c r="AP1930" s="38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40"/>
      <c r="BA1930" s="40"/>
      <c r="BB1930" s="40"/>
      <c r="BC1930" s="40"/>
      <c r="BD1930" s="40"/>
      <c r="BE1930" s="40"/>
      <c r="BF1930" s="36"/>
      <c r="BG1930" s="36"/>
      <c r="BH1930" s="36"/>
      <c r="BJ1930" s="41"/>
      <c r="BK1930" s="41"/>
      <c r="BL1930" s="35"/>
      <c r="BM1930" s="35"/>
      <c r="BN1930" s="35"/>
      <c r="BO1930" s="35"/>
      <c r="BP1930" s="35"/>
      <c r="BQ1930" s="35"/>
      <c r="BR1930" s="35"/>
      <c r="BS1930" s="34"/>
      <c r="BT1930" s="35"/>
      <c r="BU1930" s="35"/>
      <c r="BV1930" s="35"/>
      <c r="BW1930" s="35"/>
      <c r="BX1930" s="37"/>
      <c r="BY1930" s="40"/>
      <c r="CA1930" s="38"/>
      <c r="CB1930" s="38"/>
      <c r="CC1930" s="36"/>
      <c r="CD1930" s="36"/>
      <c r="CE1930" s="35"/>
      <c r="CF1930" s="36"/>
      <c r="CG1930" s="42"/>
      <c r="CH1930" s="35"/>
      <c r="CI1930" s="42"/>
      <c r="CJ1930" s="42"/>
      <c r="CK1930" s="43"/>
      <c r="CM1930" s="39"/>
      <c r="CN1930" s="35"/>
      <c r="CO1930" s="42"/>
    </row>
    <row r="1931" spans="1:93" ht="11.25" customHeight="1">
      <c r="A1931" s="33"/>
      <c r="B1931" s="34"/>
      <c r="F1931" s="34"/>
      <c r="H1931" s="34"/>
      <c r="I1931" s="34"/>
      <c r="J1931" s="35"/>
      <c r="K1931" s="35"/>
      <c r="L1931" s="34"/>
      <c r="M1931" s="34"/>
      <c r="N1931" s="35"/>
      <c r="O1931" s="35"/>
      <c r="P1931" s="35"/>
      <c r="Q1931" s="34"/>
      <c r="R1931" s="34"/>
      <c r="U1931" s="36"/>
      <c r="V1931" s="38"/>
      <c r="W1931" s="36"/>
      <c r="X1931" s="35"/>
      <c r="Y1931" s="34"/>
      <c r="Z1931" s="35"/>
      <c r="AA1931" s="34"/>
      <c r="AB1931" s="34"/>
      <c r="AC1931" s="34"/>
      <c r="AD1931" s="34"/>
      <c r="AE1931" s="39"/>
      <c r="AF1931" s="39"/>
      <c r="AG1931" s="39"/>
      <c r="AH1931" s="35"/>
      <c r="AI1931" s="35"/>
      <c r="AJ1931" s="35"/>
      <c r="AK1931" s="35"/>
      <c r="AL1931" s="35"/>
      <c r="AM1931" s="35"/>
      <c r="AN1931" s="38"/>
      <c r="AO1931" s="38"/>
      <c r="AP1931" s="38"/>
      <c r="AQ1931" s="36"/>
      <c r="AR1931" s="36"/>
      <c r="AS1931" s="36"/>
      <c r="AT1931" s="36"/>
      <c r="AU1931" s="36"/>
      <c r="AV1931" s="36"/>
      <c r="AW1931" s="36"/>
      <c r="AX1931" s="36"/>
      <c r="AY1931" s="36"/>
      <c r="AZ1931" s="40"/>
      <c r="BA1931" s="40"/>
      <c r="BB1931" s="40"/>
      <c r="BC1931" s="40"/>
      <c r="BD1931" s="40"/>
      <c r="BE1931" s="40"/>
      <c r="BF1931" s="36"/>
      <c r="BG1931" s="36"/>
      <c r="BH1931" s="36"/>
      <c r="BJ1931" s="41"/>
      <c r="BK1931" s="41"/>
      <c r="BL1931" s="35"/>
      <c r="BM1931" s="35"/>
      <c r="BN1931" s="35"/>
      <c r="BO1931" s="35"/>
      <c r="BP1931" s="35"/>
      <c r="BQ1931" s="35"/>
      <c r="BR1931" s="35"/>
      <c r="BS1931" s="34"/>
      <c r="BT1931" s="35"/>
      <c r="BU1931" s="35"/>
      <c r="BV1931" s="35"/>
      <c r="BW1931" s="35"/>
      <c r="BX1931" s="37"/>
      <c r="BY1931" s="40"/>
      <c r="CA1931" s="38"/>
      <c r="CB1931" s="38"/>
      <c r="CC1931" s="36"/>
      <c r="CD1931" s="36"/>
      <c r="CE1931" s="35"/>
      <c r="CF1931" s="36"/>
      <c r="CG1931" s="42"/>
      <c r="CH1931" s="35"/>
      <c r="CI1931" s="42"/>
      <c r="CJ1931" s="42"/>
      <c r="CK1931" s="43"/>
      <c r="CM1931" s="39"/>
      <c r="CN1931" s="35"/>
      <c r="CO1931" s="42"/>
    </row>
    <row r="1932" spans="1:93" ht="11.25" customHeight="1">
      <c r="A1932" s="33"/>
      <c r="B1932" s="34"/>
      <c r="F1932" s="34"/>
      <c r="H1932" s="34"/>
      <c r="I1932" s="34"/>
      <c r="J1932" s="35"/>
      <c r="K1932" s="35"/>
      <c r="L1932" s="34"/>
      <c r="M1932" s="34"/>
      <c r="N1932" s="35"/>
      <c r="O1932" s="35"/>
      <c r="P1932" s="35"/>
      <c r="Q1932" s="34"/>
      <c r="R1932" s="34"/>
      <c r="U1932" s="36"/>
      <c r="V1932" s="38"/>
      <c r="W1932" s="36"/>
      <c r="X1932" s="35"/>
      <c r="Y1932" s="34"/>
      <c r="Z1932" s="35"/>
      <c r="AA1932" s="34"/>
      <c r="AB1932" s="34"/>
      <c r="AC1932" s="34"/>
      <c r="AD1932" s="34"/>
      <c r="AE1932" s="39"/>
      <c r="AF1932" s="39"/>
      <c r="AG1932" s="39"/>
      <c r="AH1932" s="35"/>
      <c r="AI1932" s="35"/>
      <c r="AJ1932" s="35"/>
      <c r="AK1932" s="35"/>
      <c r="AL1932" s="35"/>
      <c r="AM1932" s="35"/>
      <c r="AN1932" s="38"/>
      <c r="AO1932" s="38"/>
      <c r="AP1932" s="38"/>
      <c r="AQ1932" s="36"/>
      <c r="AR1932" s="36"/>
      <c r="AS1932" s="36"/>
      <c r="AT1932" s="36"/>
      <c r="AU1932" s="36"/>
      <c r="AV1932" s="36"/>
      <c r="AW1932" s="36"/>
      <c r="AX1932" s="36"/>
      <c r="AY1932" s="36"/>
      <c r="AZ1932" s="40"/>
      <c r="BA1932" s="40"/>
      <c r="BB1932" s="40"/>
      <c r="BC1932" s="40"/>
      <c r="BD1932" s="40"/>
      <c r="BE1932" s="40"/>
      <c r="BF1932" s="36"/>
      <c r="BG1932" s="36"/>
      <c r="BH1932" s="36"/>
      <c r="BJ1932" s="41"/>
      <c r="BK1932" s="41"/>
      <c r="BL1932" s="35"/>
      <c r="BM1932" s="35"/>
      <c r="BN1932" s="35"/>
      <c r="BO1932" s="35"/>
      <c r="BP1932" s="35"/>
      <c r="BQ1932" s="35"/>
      <c r="BR1932" s="35"/>
      <c r="BS1932" s="34"/>
      <c r="BT1932" s="35"/>
      <c r="BU1932" s="35"/>
      <c r="BV1932" s="35"/>
      <c r="BW1932" s="35"/>
      <c r="BX1932" s="37"/>
      <c r="BY1932" s="40"/>
      <c r="CA1932" s="38"/>
      <c r="CB1932" s="38"/>
      <c r="CC1932" s="36"/>
      <c r="CD1932" s="36"/>
      <c r="CE1932" s="35"/>
      <c r="CF1932" s="36"/>
      <c r="CG1932" s="42"/>
      <c r="CH1932" s="35"/>
      <c r="CI1932" s="42"/>
      <c r="CJ1932" s="42"/>
      <c r="CK1932" s="43"/>
      <c r="CM1932" s="39"/>
      <c r="CN1932" s="35"/>
      <c r="CO1932" s="42"/>
    </row>
    <row r="1933" spans="1:93" ht="11.25" customHeight="1">
      <c r="A1933" s="33"/>
      <c r="B1933" s="34"/>
      <c r="F1933" s="34"/>
      <c r="H1933" s="34"/>
      <c r="I1933" s="34"/>
      <c r="J1933" s="35"/>
      <c r="K1933" s="35"/>
      <c r="L1933" s="34"/>
      <c r="M1933" s="34"/>
      <c r="N1933" s="35"/>
      <c r="O1933" s="35"/>
      <c r="P1933" s="35"/>
      <c r="Q1933" s="34"/>
      <c r="R1933" s="34"/>
      <c r="U1933" s="36"/>
      <c r="V1933" s="38"/>
      <c r="W1933" s="36"/>
      <c r="X1933" s="35"/>
      <c r="Y1933" s="34"/>
      <c r="Z1933" s="35"/>
      <c r="AA1933" s="34"/>
      <c r="AB1933" s="34"/>
      <c r="AC1933" s="34"/>
      <c r="AD1933" s="34"/>
      <c r="AE1933" s="39"/>
      <c r="AF1933" s="39"/>
      <c r="AG1933" s="39"/>
      <c r="AH1933" s="35"/>
      <c r="AI1933" s="35"/>
      <c r="AJ1933" s="35"/>
      <c r="AK1933" s="35"/>
      <c r="AL1933" s="35"/>
      <c r="AM1933" s="35"/>
      <c r="AN1933" s="38"/>
      <c r="AO1933" s="38"/>
      <c r="AP1933" s="38"/>
      <c r="AQ1933" s="36"/>
      <c r="AR1933" s="36"/>
      <c r="AS1933" s="36"/>
      <c r="AT1933" s="36"/>
      <c r="AU1933" s="36"/>
      <c r="AV1933" s="36"/>
      <c r="AW1933" s="36"/>
      <c r="AX1933" s="36"/>
      <c r="AY1933" s="36"/>
      <c r="AZ1933" s="40"/>
      <c r="BA1933" s="40"/>
      <c r="BB1933" s="40"/>
      <c r="BC1933" s="40"/>
      <c r="BD1933" s="40"/>
      <c r="BE1933" s="40"/>
      <c r="BF1933" s="36"/>
      <c r="BG1933" s="36"/>
      <c r="BH1933" s="36"/>
      <c r="BJ1933" s="41"/>
      <c r="BK1933" s="41"/>
      <c r="BL1933" s="35"/>
      <c r="BM1933" s="35"/>
      <c r="BN1933" s="35"/>
      <c r="BO1933" s="35"/>
      <c r="BP1933" s="35"/>
      <c r="BQ1933" s="35"/>
      <c r="BR1933" s="35"/>
      <c r="BS1933" s="34"/>
      <c r="BT1933" s="35"/>
      <c r="BU1933" s="35"/>
      <c r="BV1933" s="35"/>
      <c r="BW1933" s="35"/>
      <c r="BX1933" s="37"/>
      <c r="BY1933" s="40"/>
      <c r="CA1933" s="38"/>
      <c r="CB1933" s="38"/>
      <c r="CC1933" s="36"/>
      <c r="CD1933" s="36"/>
      <c r="CE1933" s="35"/>
      <c r="CF1933" s="36"/>
      <c r="CG1933" s="42"/>
      <c r="CH1933" s="35"/>
      <c r="CI1933" s="42"/>
      <c r="CJ1933" s="42"/>
      <c r="CK1933" s="43"/>
      <c r="CM1933" s="39"/>
      <c r="CN1933" s="35"/>
      <c r="CO1933" s="42"/>
    </row>
    <row r="1934" spans="1:93" ht="11.25" customHeight="1">
      <c r="A1934" s="33"/>
      <c r="B1934" s="34"/>
      <c r="F1934" s="34"/>
      <c r="H1934" s="34"/>
      <c r="I1934" s="34"/>
      <c r="J1934" s="35"/>
      <c r="K1934" s="35"/>
      <c r="L1934" s="34"/>
      <c r="M1934" s="34"/>
      <c r="N1934" s="35"/>
      <c r="O1934" s="35"/>
      <c r="P1934" s="35"/>
      <c r="Q1934" s="34"/>
      <c r="R1934" s="34"/>
      <c r="U1934" s="36"/>
      <c r="V1934" s="38"/>
      <c r="W1934" s="36"/>
      <c r="X1934" s="35"/>
      <c r="Y1934" s="34"/>
      <c r="Z1934" s="35"/>
      <c r="AA1934" s="34"/>
      <c r="AB1934" s="34"/>
      <c r="AC1934" s="34"/>
      <c r="AD1934" s="34"/>
      <c r="AE1934" s="39"/>
      <c r="AF1934" s="39"/>
      <c r="AG1934" s="39"/>
      <c r="AH1934" s="35"/>
      <c r="AI1934" s="35"/>
      <c r="AJ1934" s="35"/>
      <c r="AK1934" s="35"/>
      <c r="AL1934" s="35"/>
      <c r="AM1934" s="35"/>
      <c r="AN1934" s="38"/>
      <c r="AO1934" s="38"/>
      <c r="AP1934" s="38"/>
      <c r="AQ1934" s="36"/>
      <c r="AR1934" s="36"/>
      <c r="AS1934" s="36"/>
      <c r="AT1934" s="36"/>
      <c r="AU1934" s="36"/>
      <c r="AV1934" s="36"/>
      <c r="AW1934" s="36"/>
      <c r="AX1934" s="36"/>
      <c r="AY1934" s="36"/>
      <c r="AZ1934" s="40"/>
      <c r="BA1934" s="40"/>
      <c r="BB1934" s="40"/>
      <c r="BC1934" s="40"/>
      <c r="BD1934" s="40"/>
      <c r="BE1934" s="40"/>
      <c r="BF1934" s="36"/>
      <c r="BG1934" s="36"/>
      <c r="BH1934" s="36"/>
      <c r="BJ1934" s="41"/>
      <c r="BK1934" s="41"/>
      <c r="BL1934" s="35"/>
      <c r="BM1934" s="35"/>
      <c r="BN1934" s="35"/>
      <c r="BO1934" s="35"/>
      <c r="BP1934" s="35"/>
      <c r="BQ1934" s="35"/>
      <c r="BR1934" s="35"/>
      <c r="BS1934" s="34"/>
      <c r="BT1934" s="35"/>
      <c r="BU1934" s="35"/>
      <c r="BV1934" s="35"/>
      <c r="BW1934" s="35"/>
      <c r="BX1934" s="37"/>
      <c r="BY1934" s="40"/>
      <c r="CA1934" s="38"/>
      <c r="CB1934" s="38"/>
      <c r="CC1934" s="36"/>
      <c r="CD1934" s="36"/>
      <c r="CE1934" s="35"/>
      <c r="CF1934" s="36"/>
      <c r="CG1934" s="42"/>
      <c r="CH1934" s="35"/>
      <c r="CI1934" s="42"/>
      <c r="CJ1934" s="42"/>
      <c r="CK1934" s="43"/>
      <c r="CM1934" s="39"/>
      <c r="CN1934" s="35"/>
      <c r="CO1934" s="42"/>
    </row>
    <row r="1935" spans="1:93" ht="11.25" customHeight="1">
      <c r="A1935" s="33"/>
      <c r="B1935" s="34"/>
      <c r="F1935" s="34"/>
      <c r="H1935" s="34"/>
      <c r="I1935" s="34"/>
      <c r="J1935" s="35"/>
      <c r="K1935" s="35"/>
      <c r="L1935" s="34"/>
      <c r="M1935" s="34"/>
      <c r="N1935" s="35"/>
      <c r="O1935" s="35"/>
      <c r="P1935" s="35"/>
      <c r="Q1935" s="34"/>
      <c r="R1935" s="34"/>
      <c r="U1935" s="36"/>
      <c r="V1935" s="38"/>
      <c r="W1935" s="36"/>
      <c r="X1935" s="35"/>
      <c r="Y1935" s="34"/>
      <c r="Z1935" s="35"/>
      <c r="AA1935" s="34"/>
      <c r="AB1935" s="34"/>
      <c r="AC1935" s="34"/>
      <c r="AD1935" s="34"/>
      <c r="AE1935" s="39"/>
      <c r="AF1935" s="39"/>
      <c r="AG1935" s="39"/>
      <c r="AH1935" s="35"/>
      <c r="AI1935" s="35"/>
      <c r="AJ1935" s="35"/>
      <c r="AK1935" s="35"/>
      <c r="AL1935" s="35"/>
      <c r="AM1935" s="35"/>
      <c r="AN1935" s="38"/>
      <c r="AO1935" s="38"/>
      <c r="AP1935" s="38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40"/>
      <c r="BA1935" s="40"/>
      <c r="BB1935" s="40"/>
      <c r="BC1935" s="40"/>
      <c r="BD1935" s="40"/>
      <c r="BE1935" s="40"/>
      <c r="BF1935" s="36"/>
      <c r="BG1935" s="36"/>
      <c r="BH1935" s="36"/>
      <c r="BJ1935" s="41"/>
      <c r="BK1935" s="41"/>
      <c r="BL1935" s="35"/>
      <c r="BM1935" s="35"/>
      <c r="BN1935" s="35"/>
      <c r="BO1935" s="35"/>
      <c r="BP1935" s="35"/>
      <c r="BQ1935" s="35"/>
      <c r="BR1935" s="35"/>
      <c r="BS1935" s="34"/>
      <c r="BT1935" s="35"/>
      <c r="BU1935" s="35"/>
      <c r="BV1935" s="35"/>
      <c r="BW1935" s="35"/>
      <c r="BX1935" s="37"/>
      <c r="BY1935" s="40"/>
      <c r="CA1935" s="38"/>
      <c r="CB1935" s="38"/>
      <c r="CC1935" s="36"/>
      <c r="CD1935" s="36"/>
      <c r="CE1935" s="35"/>
      <c r="CF1935" s="36"/>
      <c r="CG1935" s="42"/>
      <c r="CH1935" s="35"/>
      <c r="CI1935" s="42"/>
      <c r="CJ1935" s="42"/>
      <c r="CK1935" s="43"/>
      <c r="CM1935" s="39"/>
      <c r="CN1935" s="35"/>
      <c r="CO1935" s="42"/>
    </row>
    <row r="1936" spans="1:93" ht="11.25" customHeight="1">
      <c r="A1936" s="33"/>
      <c r="B1936" s="34"/>
      <c r="F1936" s="34"/>
      <c r="H1936" s="34"/>
      <c r="I1936" s="34"/>
      <c r="J1936" s="35"/>
      <c r="K1936" s="35"/>
      <c r="L1936" s="34"/>
      <c r="M1936" s="34"/>
      <c r="N1936" s="35"/>
      <c r="O1936" s="35"/>
      <c r="P1936" s="35"/>
      <c r="Q1936" s="34"/>
      <c r="R1936" s="34"/>
      <c r="U1936" s="36"/>
      <c r="V1936" s="38"/>
      <c r="W1936" s="36"/>
      <c r="X1936" s="35"/>
      <c r="Y1936" s="34"/>
      <c r="Z1936" s="35"/>
      <c r="AA1936" s="34"/>
      <c r="AB1936" s="34"/>
      <c r="AC1936" s="34"/>
      <c r="AD1936" s="34"/>
      <c r="AE1936" s="39"/>
      <c r="AF1936" s="39"/>
      <c r="AG1936" s="39"/>
      <c r="AH1936" s="35"/>
      <c r="AI1936" s="35"/>
      <c r="AJ1936" s="35"/>
      <c r="AK1936" s="35"/>
      <c r="AL1936" s="35"/>
      <c r="AM1936" s="35"/>
      <c r="AN1936" s="38"/>
      <c r="AO1936" s="38"/>
      <c r="AP1936" s="38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40"/>
      <c r="BA1936" s="40"/>
      <c r="BB1936" s="40"/>
      <c r="BC1936" s="40"/>
      <c r="BD1936" s="40"/>
      <c r="BE1936" s="40"/>
      <c r="BF1936" s="36"/>
      <c r="BG1936" s="36"/>
      <c r="BH1936" s="36"/>
      <c r="BJ1936" s="41"/>
      <c r="BK1936" s="41"/>
      <c r="BL1936" s="35"/>
      <c r="BM1936" s="35"/>
      <c r="BN1936" s="35"/>
      <c r="BO1936" s="35"/>
      <c r="BP1936" s="35"/>
      <c r="BQ1936" s="35"/>
      <c r="BR1936" s="35"/>
      <c r="BS1936" s="34"/>
      <c r="BT1936" s="35"/>
      <c r="BU1936" s="35"/>
      <c r="BV1936" s="35"/>
      <c r="BW1936" s="35"/>
      <c r="BX1936" s="37"/>
      <c r="BY1936" s="40"/>
      <c r="CA1936" s="38"/>
      <c r="CB1936" s="38"/>
      <c r="CC1936" s="36"/>
      <c r="CD1936" s="36"/>
      <c r="CE1936" s="35"/>
      <c r="CF1936" s="36"/>
      <c r="CG1936" s="42"/>
      <c r="CH1936" s="35"/>
      <c r="CI1936" s="42"/>
      <c r="CJ1936" s="42"/>
      <c r="CK1936" s="43"/>
      <c r="CM1936" s="39"/>
      <c r="CN1936" s="35"/>
      <c r="CO1936" s="42"/>
    </row>
    <row r="1937" spans="1:93" ht="11.25" customHeight="1">
      <c r="A1937" s="33"/>
      <c r="B1937" s="34"/>
      <c r="F1937" s="34"/>
      <c r="H1937" s="34"/>
      <c r="I1937" s="34"/>
      <c r="J1937" s="35"/>
      <c r="K1937" s="35"/>
      <c r="L1937" s="34"/>
      <c r="M1937" s="34"/>
      <c r="N1937" s="35"/>
      <c r="O1937" s="35"/>
      <c r="P1937" s="35"/>
      <c r="Q1937" s="34"/>
      <c r="R1937" s="34"/>
      <c r="U1937" s="36"/>
      <c r="V1937" s="38"/>
      <c r="W1937" s="36"/>
      <c r="X1937" s="35"/>
      <c r="Y1937" s="34"/>
      <c r="Z1937" s="35"/>
      <c r="AA1937" s="34"/>
      <c r="AB1937" s="34"/>
      <c r="AC1937" s="34"/>
      <c r="AD1937" s="34"/>
      <c r="AE1937" s="39"/>
      <c r="AF1937" s="39"/>
      <c r="AG1937" s="39"/>
      <c r="AH1937" s="35"/>
      <c r="AI1937" s="35"/>
      <c r="AJ1937" s="35"/>
      <c r="AK1937" s="35"/>
      <c r="AL1937" s="35"/>
      <c r="AM1937" s="35"/>
      <c r="AN1937" s="38"/>
      <c r="AO1937" s="38"/>
      <c r="AP1937" s="38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40"/>
      <c r="BA1937" s="40"/>
      <c r="BB1937" s="40"/>
      <c r="BC1937" s="40"/>
      <c r="BD1937" s="40"/>
      <c r="BE1937" s="40"/>
      <c r="BF1937" s="36"/>
      <c r="BG1937" s="36"/>
      <c r="BH1937" s="36"/>
      <c r="BJ1937" s="41"/>
      <c r="BK1937" s="41"/>
      <c r="BL1937" s="35"/>
      <c r="BM1937" s="35"/>
      <c r="BN1937" s="35"/>
      <c r="BO1937" s="35"/>
      <c r="BP1937" s="35"/>
      <c r="BQ1937" s="35"/>
      <c r="BR1937" s="35"/>
      <c r="BS1937" s="34"/>
      <c r="BT1937" s="35"/>
      <c r="BU1937" s="35"/>
      <c r="BV1937" s="35"/>
      <c r="BW1937" s="35"/>
      <c r="BX1937" s="37"/>
      <c r="BY1937" s="40"/>
      <c r="CA1937" s="38"/>
      <c r="CB1937" s="38"/>
      <c r="CC1937" s="36"/>
      <c r="CD1937" s="36"/>
      <c r="CE1937" s="35"/>
      <c r="CF1937" s="36"/>
      <c r="CG1937" s="42"/>
      <c r="CH1937" s="35"/>
      <c r="CI1937" s="42"/>
      <c r="CJ1937" s="42"/>
      <c r="CK1937" s="43"/>
      <c r="CM1937" s="39"/>
      <c r="CN1937" s="35"/>
      <c r="CO1937" s="42"/>
    </row>
    <row r="1938" spans="1:93" ht="11.25" customHeight="1">
      <c r="A1938" s="33"/>
      <c r="B1938" s="34"/>
      <c r="F1938" s="34"/>
      <c r="H1938" s="34"/>
      <c r="I1938" s="34"/>
      <c r="J1938" s="35"/>
      <c r="K1938" s="35"/>
      <c r="L1938" s="34"/>
      <c r="M1938" s="34"/>
      <c r="N1938" s="35"/>
      <c r="O1938" s="35"/>
      <c r="P1938" s="35"/>
      <c r="Q1938" s="34"/>
      <c r="R1938" s="34"/>
      <c r="U1938" s="36"/>
      <c r="V1938" s="38"/>
      <c r="W1938" s="36"/>
      <c r="X1938" s="35"/>
      <c r="Y1938" s="34"/>
      <c r="Z1938" s="35"/>
      <c r="AA1938" s="34"/>
      <c r="AB1938" s="34"/>
      <c r="AC1938" s="34"/>
      <c r="AD1938" s="34"/>
      <c r="AE1938" s="39"/>
      <c r="AF1938" s="39"/>
      <c r="AG1938" s="39"/>
      <c r="AH1938" s="35"/>
      <c r="AI1938" s="35"/>
      <c r="AJ1938" s="35"/>
      <c r="AK1938" s="35"/>
      <c r="AL1938" s="35"/>
      <c r="AM1938" s="35"/>
      <c r="AN1938" s="38"/>
      <c r="AO1938" s="38"/>
      <c r="AP1938" s="38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40"/>
      <c r="BA1938" s="40"/>
      <c r="BB1938" s="40"/>
      <c r="BC1938" s="40"/>
      <c r="BD1938" s="40"/>
      <c r="BE1938" s="40"/>
      <c r="BF1938" s="36"/>
      <c r="BG1938" s="36"/>
      <c r="BH1938" s="36"/>
      <c r="BJ1938" s="41"/>
      <c r="BK1938" s="41"/>
      <c r="BL1938" s="35"/>
      <c r="BM1938" s="35"/>
      <c r="BN1938" s="35"/>
      <c r="BO1938" s="35"/>
      <c r="BP1938" s="35"/>
      <c r="BQ1938" s="35"/>
      <c r="BR1938" s="35"/>
      <c r="BS1938" s="34"/>
      <c r="BT1938" s="35"/>
      <c r="BU1938" s="35"/>
      <c r="BV1938" s="35"/>
      <c r="BW1938" s="35"/>
      <c r="BX1938" s="37"/>
      <c r="BY1938" s="40"/>
      <c r="CA1938" s="38"/>
      <c r="CB1938" s="38"/>
      <c r="CC1938" s="36"/>
      <c r="CD1938" s="36"/>
      <c r="CE1938" s="35"/>
      <c r="CF1938" s="36"/>
      <c r="CG1938" s="42"/>
      <c r="CH1938" s="35"/>
      <c r="CI1938" s="42"/>
      <c r="CJ1938" s="42"/>
      <c r="CK1938" s="43"/>
      <c r="CM1938" s="39"/>
      <c r="CN1938" s="35"/>
      <c r="CO1938" s="42"/>
    </row>
    <row r="1939" spans="1:93" ht="11.25" customHeight="1">
      <c r="A1939" s="33"/>
      <c r="B1939" s="34"/>
      <c r="F1939" s="34"/>
      <c r="H1939" s="34"/>
      <c r="I1939" s="34"/>
      <c r="J1939" s="35"/>
      <c r="K1939" s="35"/>
      <c r="L1939" s="34"/>
      <c r="M1939" s="34"/>
      <c r="N1939" s="35"/>
      <c r="O1939" s="35"/>
      <c r="P1939" s="35"/>
      <c r="Q1939" s="34"/>
      <c r="R1939" s="34"/>
      <c r="U1939" s="36"/>
      <c r="V1939" s="38"/>
      <c r="W1939" s="36"/>
      <c r="X1939" s="35"/>
      <c r="Y1939" s="34"/>
      <c r="Z1939" s="35"/>
      <c r="AA1939" s="34"/>
      <c r="AB1939" s="34"/>
      <c r="AC1939" s="34"/>
      <c r="AD1939" s="34"/>
      <c r="AE1939" s="39"/>
      <c r="AF1939" s="39"/>
      <c r="AG1939" s="39"/>
      <c r="AH1939" s="35"/>
      <c r="AI1939" s="35"/>
      <c r="AJ1939" s="35"/>
      <c r="AK1939" s="35"/>
      <c r="AL1939" s="35"/>
      <c r="AM1939" s="35"/>
      <c r="AN1939" s="38"/>
      <c r="AO1939" s="38"/>
      <c r="AP1939" s="38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40"/>
      <c r="BA1939" s="40"/>
      <c r="BB1939" s="40"/>
      <c r="BC1939" s="40"/>
      <c r="BD1939" s="40"/>
      <c r="BE1939" s="40"/>
      <c r="BF1939" s="36"/>
      <c r="BG1939" s="36"/>
      <c r="BH1939" s="36"/>
      <c r="BJ1939" s="41"/>
      <c r="BK1939" s="41"/>
      <c r="BL1939" s="35"/>
      <c r="BM1939" s="35"/>
      <c r="BN1939" s="35"/>
      <c r="BO1939" s="35"/>
      <c r="BP1939" s="35"/>
      <c r="BQ1939" s="35"/>
      <c r="BR1939" s="35"/>
      <c r="BS1939" s="34"/>
      <c r="BT1939" s="35"/>
      <c r="BU1939" s="35"/>
      <c r="BV1939" s="35"/>
      <c r="BW1939" s="35"/>
      <c r="BX1939" s="37"/>
      <c r="BY1939" s="40"/>
      <c r="CA1939" s="38"/>
      <c r="CB1939" s="38"/>
      <c r="CC1939" s="36"/>
      <c r="CD1939" s="36"/>
      <c r="CE1939" s="35"/>
      <c r="CF1939" s="36"/>
      <c r="CG1939" s="42"/>
      <c r="CH1939" s="35"/>
      <c r="CI1939" s="42"/>
      <c r="CJ1939" s="42"/>
      <c r="CK1939" s="43"/>
      <c r="CM1939" s="39"/>
      <c r="CN1939" s="35"/>
      <c r="CO1939" s="42"/>
    </row>
    <row r="1940" spans="1:93" ht="11.25" customHeight="1">
      <c r="A1940" s="33"/>
      <c r="B1940" s="34"/>
      <c r="F1940" s="34"/>
      <c r="H1940" s="34"/>
      <c r="I1940" s="34"/>
      <c r="J1940" s="35"/>
      <c r="K1940" s="35"/>
      <c r="L1940" s="34"/>
      <c r="M1940" s="34"/>
      <c r="N1940" s="35"/>
      <c r="O1940" s="35"/>
      <c r="P1940" s="35"/>
      <c r="Q1940" s="34"/>
      <c r="R1940" s="34"/>
      <c r="U1940" s="36"/>
      <c r="V1940" s="38"/>
      <c r="W1940" s="36"/>
      <c r="X1940" s="35"/>
      <c r="Y1940" s="34"/>
      <c r="Z1940" s="35"/>
      <c r="AA1940" s="34"/>
      <c r="AB1940" s="34"/>
      <c r="AC1940" s="34"/>
      <c r="AD1940" s="34"/>
      <c r="AE1940" s="39"/>
      <c r="AF1940" s="39"/>
      <c r="AG1940" s="39"/>
      <c r="AH1940" s="35"/>
      <c r="AI1940" s="35"/>
      <c r="AJ1940" s="35"/>
      <c r="AK1940" s="35"/>
      <c r="AL1940" s="35"/>
      <c r="AM1940" s="35"/>
      <c r="AN1940" s="38"/>
      <c r="AO1940" s="38"/>
      <c r="AP1940" s="38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40"/>
      <c r="BA1940" s="40"/>
      <c r="BB1940" s="40"/>
      <c r="BC1940" s="40"/>
      <c r="BD1940" s="40"/>
      <c r="BE1940" s="40"/>
      <c r="BF1940" s="36"/>
      <c r="BG1940" s="36"/>
      <c r="BH1940" s="36"/>
      <c r="BJ1940" s="41"/>
      <c r="BK1940" s="41"/>
      <c r="BL1940" s="35"/>
      <c r="BM1940" s="35"/>
      <c r="BN1940" s="35"/>
      <c r="BO1940" s="35"/>
      <c r="BP1940" s="35"/>
      <c r="BQ1940" s="35"/>
      <c r="BR1940" s="35"/>
      <c r="BS1940" s="34"/>
      <c r="BT1940" s="35"/>
      <c r="BU1940" s="35"/>
      <c r="BV1940" s="35"/>
      <c r="BW1940" s="35"/>
      <c r="BX1940" s="37"/>
      <c r="BY1940" s="40"/>
      <c r="CA1940" s="38"/>
      <c r="CB1940" s="38"/>
      <c r="CC1940" s="36"/>
      <c r="CD1940" s="36"/>
      <c r="CE1940" s="35"/>
      <c r="CF1940" s="36"/>
      <c r="CG1940" s="42"/>
      <c r="CH1940" s="35"/>
      <c r="CI1940" s="42"/>
      <c r="CJ1940" s="42"/>
      <c r="CK1940" s="43"/>
      <c r="CM1940" s="39"/>
      <c r="CN1940" s="35"/>
      <c r="CO1940" s="42"/>
    </row>
    <row r="1941" spans="1:93" ht="11.25" customHeight="1">
      <c r="A1941" s="33"/>
      <c r="B1941" s="34"/>
      <c r="F1941" s="34"/>
      <c r="H1941" s="34"/>
      <c r="I1941" s="34"/>
      <c r="J1941" s="35"/>
      <c r="K1941" s="35"/>
      <c r="L1941" s="34"/>
      <c r="M1941" s="34"/>
      <c r="N1941" s="35"/>
      <c r="O1941" s="35"/>
      <c r="P1941" s="35"/>
      <c r="Q1941" s="34"/>
      <c r="R1941" s="34"/>
      <c r="U1941" s="36"/>
      <c r="V1941" s="38"/>
      <c r="W1941" s="36"/>
      <c r="X1941" s="35"/>
      <c r="Y1941" s="34"/>
      <c r="Z1941" s="35"/>
      <c r="AA1941" s="34"/>
      <c r="AB1941" s="34"/>
      <c r="AC1941" s="34"/>
      <c r="AD1941" s="34"/>
      <c r="AE1941" s="39"/>
      <c r="AF1941" s="39"/>
      <c r="AG1941" s="39"/>
      <c r="AH1941" s="35"/>
      <c r="AI1941" s="35"/>
      <c r="AJ1941" s="35"/>
      <c r="AK1941" s="35"/>
      <c r="AL1941" s="35"/>
      <c r="AM1941" s="35"/>
      <c r="AN1941" s="38"/>
      <c r="AO1941" s="38"/>
      <c r="AP1941" s="38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40"/>
      <c r="BA1941" s="40"/>
      <c r="BB1941" s="40"/>
      <c r="BC1941" s="40"/>
      <c r="BD1941" s="40"/>
      <c r="BE1941" s="40"/>
      <c r="BF1941" s="36"/>
      <c r="BG1941" s="36"/>
      <c r="BH1941" s="36"/>
      <c r="BJ1941" s="41"/>
      <c r="BK1941" s="41"/>
      <c r="BL1941" s="35"/>
      <c r="BM1941" s="35"/>
      <c r="BN1941" s="35"/>
      <c r="BO1941" s="35"/>
      <c r="BP1941" s="35"/>
      <c r="BQ1941" s="35"/>
      <c r="BR1941" s="35"/>
      <c r="BS1941" s="34"/>
      <c r="BT1941" s="35"/>
      <c r="BU1941" s="35"/>
      <c r="BV1941" s="35"/>
      <c r="BW1941" s="35"/>
      <c r="BX1941" s="37"/>
      <c r="BY1941" s="40"/>
      <c r="CA1941" s="38"/>
      <c r="CB1941" s="38"/>
      <c r="CC1941" s="36"/>
      <c r="CD1941" s="36"/>
      <c r="CE1941" s="35"/>
      <c r="CF1941" s="36"/>
      <c r="CG1941" s="42"/>
      <c r="CH1941" s="35"/>
      <c r="CI1941" s="42"/>
      <c r="CJ1941" s="42"/>
      <c r="CK1941" s="43"/>
      <c r="CM1941" s="39"/>
      <c r="CN1941" s="35"/>
      <c r="CO1941" s="42"/>
    </row>
    <row r="1942" spans="1:93" ht="11.25" customHeight="1">
      <c r="A1942" s="33"/>
      <c r="B1942" s="34"/>
      <c r="F1942" s="34"/>
      <c r="H1942" s="34"/>
      <c r="I1942" s="34"/>
      <c r="J1942" s="35"/>
      <c r="K1942" s="35"/>
      <c r="L1942" s="34"/>
      <c r="M1942" s="34"/>
      <c r="N1942" s="35"/>
      <c r="O1942" s="35"/>
      <c r="P1942" s="35"/>
      <c r="Q1942" s="34"/>
      <c r="R1942" s="34"/>
      <c r="U1942" s="36"/>
      <c r="V1942" s="38"/>
      <c r="W1942" s="36"/>
      <c r="X1942" s="35"/>
      <c r="Y1942" s="34"/>
      <c r="Z1942" s="35"/>
      <c r="AA1942" s="34"/>
      <c r="AB1942" s="34"/>
      <c r="AC1942" s="34"/>
      <c r="AD1942" s="34"/>
      <c r="AE1942" s="39"/>
      <c r="AF1942" s="39"/>
      <c r="AG1942" s="39"/>
      <c r="AH1942" s="35"/>
      <c r="AI1942" s="35"/>
      <c r="AJ1942" s="35"/>
      <c r="AK1942" s="35"/>
      <c r="AL1942" s="35"/>
      <c r="AM1942" s="35"/>
      <c r="AN1942" s="38"/>
      <c r="AO1942" s="38"/>
      <c r="AP1942" s="38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40"/>
      <c r="BA1942" s="40"/>
      <c r="BB1942" s="40"/>
      <c r="BC1942" s="40"/>
      <c r="BD1942" s="40"/>
      <c r="BE1942" s="40"/>
      <c r="BF1942" s="36"/>
      <c r="BG1942" s="36"/>
      <c r="BH1942" s="36"/>
      <c r="BJ1942" s="41"/>
      <c r="BK1942" s="41"/>
      <c r="BL1942" s="35"/>
      <c r="BM1942" s="35"/>
      <c r="BN1942" s="35"/>
      <c r="BO1942" s="35"/>
      <c r="BP1942" s="35"/>
      <c r="BQ1942" s="35"/>
      <c r="BR1942" s="35"/>
      <c r="BS1942" s="34"/>
      <c r="BT1942" s="35"/>
      <c r="BU1942" s="35"/>
      <c r="BV1942" s="35"/>
      <c r="BW1942" s="35"/>
      <c r="BX1942" s="37"/>
      <c r="BY1942" s="40"/>
      <c r="CA1942" s="38"/>
      <c r="CB1942" s="38"/>
      <c r="CC1942" s="36"/>
      <c r="CD1942" s="36"/>
      <c r="CE1942" s="35"/>
      <c r="CF1942" s="36"/>
      <c r="CG1942" s="42"/>
      <c r="CH1942" s="35"/>
      <c r="CI1942" s="42"/>
      <c r="CJ1942" s="42"/>
      <c r="CK1942" s="43"/>
      <c r="CM1942" s="39"/>
      <c r="CN1942" s="35"/>
      <c r="CO1942" s="42"/>
    </row>
    <row r="1943" spans="1:93" ht="11.25" customHeight="1">
      <c r="A1943" s="33"/>
      <c r="B1943" s="34"/>
      <c r="F1943" s="34"/>
      <c r="H1943" s="34"/>
      <c r="I1943" s="34"/>
      <c r="J1943" s="35"/>
      <c r="K1943" s="35"/>
      <c r="L1943" s="34"/>
      <c r="M1943" s="34"/>
      <c r="N1943" s="35"/>
      <c r="O1943" s="35"/>
      <c r="P1943" s="35"/>
      <c r="Q1943" s="34"/>
      <c r="R1943" s="34"/>
      <c r="U1943" s="36"/>
      <c r="V1943" s="38"/>
      <c r="W1943" s="36"/>
      <c r="X1943" s="35"/>
      <c r="Y1943" s="34"/>
      <c r="Z1943" s="35"/>
      <c r="AA1943" s="34"/>
      <c r="AB1943" s="34"/>
      <c r="AC1943" s="34"/>
      <c r="AD1943" s="34"/>
      <c r="AE1943" s="39"/>
      <c r="AF1943" s="39"/>
      <c r="AG1943" s="39"/>
      <c r="AH1943" s="35"/>
      <c r="AI1943" s="35"/>
      <c r="AJ1943" s="35"/>
      <c r="AK1943" s="35"/>
      <c r="AL1943" s="35"/>
      <c r="AM1943" s="35"/>
      <c r="AN1943" s="38"/>
      <c r="AO1943" s="38"/>
      <c r="AP1943" s="38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40"/>
      <c r="BA1943" s="40"/>
      <c r="BB1943" s="40"/>
      <c r="BC1943" s="40"/>
      <c r="BD1943" s="40"/>
      <c r="BE1943" s="40"/>
      <c r="BF1943" s="36"/>
      <c r="BG1943" s="36"/>
      <c r="BH1943" s="36"/>
      <c r="BJ1943" s="41"/>
      <c r="BK1943" s="41"/>
      <c r="BL1943" s="35"/>
      <c r="BM1943" s="35"/>
      <c r="BN1943" s="35"/>
      <c r="BO1943" s="35"/>
      <c r="BP1943" s="35"/>
      <c r="BQ1943" s="35"/>
      <c r="BR1943" s="35"/>
      <c r="BS1943" s="34"/>
      <c r="BT1943" s="35"/>
      <c r="BU1943" s="35"/>
      <c r="BV1943" s="35"/>
      <c r="BW1943" s="35"/>
      <c r="BX1943" s="37"/>
      <c r="BY1943" s="40"/>
      <c r="CA1943" s="38"/>
      <c r="CB1943" s="38"/>
      <c r="CC1943" s="36"/>
      <c r="CD1943" s="36"/>
      <c r="CE1943" s="35"/>
      <c r="CF1943" s="36"/>
      <c r="CG1943" s="42"/>
      <c r="CH1943" s="35"/>
      <c r="CI1943" s="42"/>
      <c r="CJ1943" s="42"/>
      <c r="CK1943" s="43"/>
      <c r="CM1943" s="39"/>
      <c r="CN1943" s="35"/>
      <c r="CO1943" s="42"/>
    </row>
    <row r="1944" spans="1:93" ht="11.25" customHeight="1">
      <c r="A1944" s="33"/>
      <c r="B1944" s="34"/>
      <c r="F1944" s="34"/>
      <c r="H1944" s="34"/>
      <c r="I1944" s="34"/>
      <c r="J1944" s="35"/>
      <c r="K1944" s="35"/>
      <c r="L1944" s="34"/>
      <c r="M1944" s="34"/>
      <c r="N1944" s="35"/>
      <c r="O1944" s="35"/>
      <c r="P1944" s="35"/>
      <c r="Q1944" s="34"/>
      <c r="R1944" s="34"/>
      <c r="U1944" s="36"/>
      <c r="V1944" s="38"/>
      <c r="W1944" s="36"/>
      <c r="X1944" s="35"/>
      <c r="Y1944" s="34"/>
      <c r="Z1944" s="35"/>
      <c r="AA1944" s="34"/>
      <c r="AB1944" s="34"/>
      <c r="AC1944" s="34"/>
      <c r="AD1944" s="34"/>
      <c r="AE1944" s="39"/>
      <c r="AF1944" s="39"/>
      <c r="AG1944" s="39"/>
      <c r="AH1944" s="35"/>
      <c r="AI1944" s="35"/>
      <c r="AJ1944" s="35"/>
      <c r="AK1944" s="35"/>
      <c r="AL1944" s="35"/>
      <c r="AM1944" s="35"/>
      <c r="AN1944" s="38"/>
      <c r="AO1944" s="38"/>
      <c r="AP1944" s="38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40"/>
      <c r="BA1944" s="40"/>
      <c r="BB1944" s="40"/>
      <c r="BC1944" s="40"/>
      <c r="BD1944" s="40"/>
      <c r="BE1944" s="40"/>
      <c r="BF1944" s="36"/>
      <c r="BG1944" s="36"/>
      <c r="BH1944" s="36"/>
      <c r="BJ1944" s="41"/>
      <c r="BK1944" s="41"/>
      <c r="BL1944" s="35"/>
      <c r="BM1944" s="35"/>
      <c r="BN1944" s="35"/>
      <c r="BO1944" s="35"/>
      <c r="BP1944" s="35"/>
      <c r="BQ1944" s="35"/>
      <c r="BR1944" s="35"/>
      <c r="BS1944" s="34"/>
      <c r="BT1944" s="35"/>
      <c r="BU1944" s="35"/>
      <c r="BV1944" s="35"/>
      <c r="BW1944" s="35"/>
      <c r="BX1944" s="37"/>
      <c r="BY1944" s="40"/>
      <c r="CA1944" s="38"/>
      <c r="CB1944" s="38"/>
      <c r="CC1944" s="36"/>
      <c r="CD1944" s="36"/>
      <c r="CE1944" s="35"/>
      <c r="CF1944" s="36"/>
      <c r="CG1944" s="42"/>
      <c r="CH1944" s="35"/>
      <c r="CI1944" s="42"/>
      <c r="CJ1944" s="42"/>
      <c r="CK1944" s="43"/>
      <c r="CM1944" s="39"/>
      <c r="CN1944" s="35"/>
      <c r="CO1944" s="42"/>
    </row>
    <row r="1945" spans="1:93" ht="11.25" customHeight="1">
      <c r="A1945" s="33"/>
      <c r="B1945" s="34"/>
      <c r="F1945" s="34"/>
      <c r="H1945" s="34"/>
      <c r="I1945" s="34"/>
      <c r="J1945" s="35"/>
      <c r="K1945" s="35"/>
      <c r="L1945" s="34"/>
      <c r="M1945" s="34"/>
      <c r="N1945" s="35"/>
      <c r="O1945" s="35"/>
      <c r="P1945" s="35"/>
      <c r="Q1945" s="34"/>
      <c r="R1945" s="34"/>
      <c r="U1945" s="36"/>
      <c r="V1945" s="38"/>
      <c r="W1945" s="36"/>
      <c r="X1945" s="35"/>
      <c r="Y1945" s="34"/>
      <c r="Z1945" s="35"/>
      <c r="AA1945" s="34"/>
      <c r="AB1945" s="34"/>
      <c r="AC1945" s="34"/>
      <c r="AD1945" s="34"/>
      <c r="AE1945" s="39"/>
      <c r="AF1945" s="39"/>
      <c r="AG1945" s="39"/>
      <c r="AH1945" s="35"/>
      <c r="AI1945" s="35"/>
      <c r="AJ1945" s="35"/>
      <c r="AK1945" s="35"/>
      <c r="AL1945" s="35"/>
      <c r="AM1945" s="35"/>
      <c r="AN1945" s="38"/>
      <c r="AO1945" s="38"/>
      <c r="AP1945" s="38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40"/>
      <c r="BA1945" s="40"/>
      <c r="BB1945" s="40"/>
      <c r="BC1945" s="40"/>
      <c r="BD1945" s="40"/>
      <c r="BE1945" s="40"/>
      <c r="BF1945" s="36"/>
      <c r="BG1945" s="36"/>
      <c r="BH1945" s="36"/>
      <c r="BJ1945" s="41"/>
      <c r="BK1945" s="41"/>
      <c r="BL1945" s="35"/>
      <c r="BM1945" s="35"/>
      <c r="BN1945" s="35"/>
      <c r="BO1945" s="35"/>
      <c r="BP1945" s="35"/>
      <c r="BQ1945" s="35"/>
      <c r="BR1945" s="35"/>
      <c r="BS1945" s="34"/>
      <c r="BT1945" s="35"/>
      <c r="BU1945" s="35"/>
      <c r="BV1945" s="35"/>
      <c r="BW1945" s="35"/>
      <c r="BX1945" s="37"/>
      <c r="BY1945" s="40"/>
      <c r="CA1945" s="38"/>
      <c r="CB1945" s="38"/>
      <c r="CC1945" s="36"/>
      <c r="CD1945" s="36"/>
      <c r="CE1945" s="35"/>
      <c r="CF1945" s="36"/>
      <c r="CG1945" s="42"/>
      <c r="CH1945" s="35"/>
      <c r="CI1945" s="42"/>
      <c r="CJ1945" s="42"/>
      <c r="CK1945" s="43"/>
      <c r="CM1945" s="39"/>
      <c r="CN1945" s="35"/>
      <c r="CO1945" s="42"/>
    </row>
    <row r="1946" spans="1:93" ht="11.25" customHeight="1">
      <c r="A1946" s="33"/>
      <c r="B1946" s="34"/>
      <c r="F1946" s="34"/>
      <c r="H1946" s="34"/>
      <c r="I1946" s="34"/>
      <c r="J1946" s="35"/>
      <c r="K1946" s="35"/>
      <c r="L1946" s="34"/>
      <c r="M1946" s="34"/>
      <c r="N1946" s="35"/>
      <c r="O1946" s="35"/>
      <c r="P1946" s="35"/>
      <c r="Q1946" s="34"/>
      <c r="R1946" s="34"/>
      <c r="U1946" s="36"/>
      <c r="V1946" s="38"/>
      <c r="W1946" s="36"/>
      <c r="X1946" s="35"/>
      <c r="Y1946" s="34"/>
      <c r="Z1946" s="35"/>
      <c r="AA1946" s="34"/>
      <c r="AB1946" s="34"/>
      <c r="AC1946" s="34"/>
      <c r="AD1946" s="34"/>
      <c r="AE1946" s="39"/>
      <c r="AF1946" s="39"/>
      <c r="AG1946" s="39"/>
      <c r="AH1946" s="35"/>
      <c r="AI1946" s="35"/>
      <c r="AJ1946" s="35"/>
      <c r="AK1946" s="35"/>
      <c r="AL1946" s="35"/>
      <c r="AM1946" s="35"/>
      <c r="AN1946" s="38"/>
      <c r="AO1946" s="38"/>
      <c r="AP1946" s="38"/>
      <c r="AQ1946" s="36"/>
      <c r="AR1946" s="36"/>
      <c r="AS1946" s="36"/>
      <c r="AT1946" s="36"/>
      <c r="AU1946" s="36"/>
      <c r="AV1946" s="36"/>
      <c r="AW1946" s="36"/>
      <c r="AX1946" s="36"/>
      <c r="AY1946" s="36"/>
      <c r="AZ1946" s="40"/>
      <c r="BA1946" s="40"/>
      <c r="BB1946" s="40"/>
      <c r="BC1946" s="40"/>
      <c r="BD1946" s="40"/>
      <c r="BE1946" s="40"/>
      <c r="BF1946" s="36"/>
      <c r="BG1946" s="36"/>
      <c r="BH1946" s="36"/>
      <c r="BJ1946" s="41"/>
      <c r="BK1946" s="41"/>
      <c r="BL1946" s="35"/>
      <c r="BM1946" s="35"/>
      <c r="BN1946" s="35"/>
      <c r="BO1946" s="35"/>
      <c r="BP1946" s="35"/>
      <c r="BQ1946" s="35"/>
      <c r="BR1946" s="35"/>
      <c r="BS1946" s="34"/>
      <c r="BT1946" s="35"/>
      <c r="BU1946" s="35"/>
      <c r="BV1946" s="35"/>
      <c r="BW1946" s="35"/>
      <c r="BX1946" s="37"/>
      <c r="BY1946" s="40"/>
      <c r="CA1946" s="38"/>
      <c r="CB1946" s="38"/>
      <c r="CC1946" s="36"/>
      <c r="CD1946" s="36"/>
      <c r="CE1946" s="35"/>
      <c r="CF1946" s="36"/>
      <c r="CG1946" s="42"/>
      <c r="CH1946" s="35"/>
      <c r="CI1946" s="42"/>
      <c r="CJ1946" s="42"/>
      <c r="CK1946" s="43"/>
      <c r="CM1946" s="39"/>
      <c r="CN1946" s="35"/>
      <c r="CO1946" s="42"/>
    </row>
    <row r="1947" spans="1:93" ht="11.25" customHeight="1">
      <c r="A1947" s="33"/>
      <c r="B1947" s="34"/>
      <c r="F1947" s="34"/>
      <c r="H1947" s="34"/>
      <c r="I1947" s="34"/>
      <c r="J1947" s="35"/>
      <c r="K1947" s="35"/>
      <c r="L1947" s="34"/>
      <c r="M1947" s="34"/>
      <c r="N1947" s="35"/>
      <c r="O1947" s="35"/>
      <c r="P1947" s="35"/>
      <c r="Q1947" s="34"/>
      <c r="R1947" s="34"/>
      <c r="U1947" s="36"/>
      <c r="V1947" s="38"/>
      <c r="W1947" s="36"/>
      <c r="X1947" s="35"/>
      <c r="Y1947" s="34"/>
      <c r="Z1947" s="35"/>
      <c r="AA1947" s="34"/>
      <c r="AB1947" s="34"/>
      <c r="AC1947" s="34"/>
      <c r="AD1947" s="34"/>
      <c r="AE1947" s="39"/>
      <c r="AF1947" s="39"/>
      <c r="AG1947" s="39"/>
      <c r="AH1947" s="35"/>
      <c r="AI1947" s="35"/>
      <c r="AJ1947" s="35"/>
      <c r="AK1947" s="35"/>
      <c r="AL1947" s="35"/>
      <c r="AM1947" s="35"/>
      <c r="AN1947" s="38"/>
      <c r="AO1947" s="38"/>
      <c r="AP1947" s="38"/>
      <c r="AQ1947" s="36"/>
      <c r="AR1947" s="36"/>
      <c r="AS1947" s="36"/>
      <c r="AT1947" s="36"/>
      <c r="AU1947" s="36"/>
      <c r="AV1947" s="36"/>
      <c r="AW1947" s="36"/>
      <c r="AX1947" s="36"/>
      <c r="AY1947" s="36"/>
      <c r="AZ1947" s="40"/>
      <c r="BA1947" s="40"/>
      <c r="BB1947" s="40"/>
      <c r="BC1947" s="40"/>
      <c r="BD1947" s="40"/>
      <c r="BE1947" s="40"/>
      <c r="BF1947" s="36"/>
      <c r="BG1947" s="36"/>
      <c r="BH1947" s="36"/>
      <c r="BJ1947" s="41"/>
      <c r="BK1947" s="41"/>
      <c r="BL1947" s="35"/>
      <c r="BM1947" s="35"/>
      <c r="BN1947" s="35"/>
      <c r="BO1947" s="35"/>
      <c r="BP1947" s="35"/>
      <c r="BQ1947" s="35"/>
      <c r="BR1947" s="35"/>
      <c r="BS1947" s="34"/>
      <c r="BT1947" s="35"/>
      <c r="BU1947" s="35"/>
      <c r="BV1947" s="35"/>
      <c r="BW1947" s="35"/>
      <c r="BX1947" s="37"/>
      <c r="BY1947" s="40"/>
      <c r="CA1947" s="38"/>
      <c r="CB1947" s="38"/>
      <c r="CC1947" s="36"/>
      <c r="CD1947" s="36"/>
      <c r="CE1947" s="35"/>
      <c r="CF1947" s="36"/>
      <c r="CG1947" s="42"/>
      <c r="CH1947" s="35"/>
      <c r="CI1947" s="42"/>
      <c r="CJ1947" s="42"/>
      <c r="CK1947" s="43"/>
      <c r="CM1947" s="39"/>
      <c r="CN1947" s="35"/>
      <c r="CO1947" s="42"/>
    </row>
    <row r="1948" spans="1:93" ht="11.25" customHeight="1">
      <c r="A1948" s="33"/>
      <c r="B1948" s="34"/>
      <c r="F1948" s="34"/>
      <c r="H1948" s="34"/>
      <c r="I1948" s="34"/>
      <c r="J1948" s="35"/>
      <c r="K1948" s="35"/>
      <c r="L1948" s="34"/>
      <c r="M1948" s="34"/>
      <c r="N1948" s="35"/>
      <c r="O1948" s="35"/>
      <c r="P1948" s="35"/>
      <c r="Q1948" s="34"/>
      <c r="R1948" s="34"/>
      <c r="U1948" s="36"/>
      <c r="V1948" s="38"/>
      <c r="W1948" s="36"/>
      <c r="X1948" s="35"/>
      <c r="Y1948" s="34"/>
      <c r="Z1948" s="35"/>
      <c r="AA1948" s="34"/>
      <c r="AB1948" s="34"/>
      <c r="AC1948" s="34"/>
      <c r="AD1948" s="34"/>
      <c r="AE1948" s="39"/>
      <c r="AF1948" s="39"/>
      <c r="AG1948" s="39"/>
      <c r="AH1948" s="35"/>
      <c r="AI1948" s="35"/>
      <c r="AJ1948" s="35"/>
      <c r="AK1948" s="35"/>
      <c r="AL1948" s="35"/>
      <c r="AM1948" s="35"/>
      <c r="AN1948" s="38"/>
      <c r="AO1948" s="38"/>
      <c r="AP1948" s="38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40"/>
      <c r="BA1948" s="40"/>
      <c r="BB1948" s="40"/>
      <c r="BC1948" s="40"/>
      <c r="BD1948" s="40"/>
      <c r="BE1948" s="40"/>
      <c r="BF1948" s="36"/>
      <c r="BG1948" s="36"/>
      <c r="BH1948" s="36"/>
      <c r="BJ1948" s="41"/>
      <c r="BK1948" s="41"/>
      <c r="BL1948" s="35"/>
      <c r="BM1948" s="35"/>
      <c r="BN1948" s="35"/>
      <c r="BO1948" s="35"/>
      <c r="BP1948" s="35"/>
      <c r="BQ1948" s="35"/>
      <c r="BR1948" s="35"/>
      <c r="BS1948" s="34"/>
      <c r="BT1948" s="35"/>
      <c r="BU1948" s="35"/>
      <c r="BV1948" s="35"/>
      <c r="BW1948" s="35"/>
      <c r="BX1948" s="37"/>
      <c r="BY1948" s="40"/>
      <c r="CA1948" s="38"/>
      <c r="CB1948" s="38"/>
      <c r="CC1948" s="36"/>
      <c r="CD1948" s="36"/>
      <c r="CE1948" s="35"/>
      <c r="CF1948" s="36"/>
      <c r="CG1948" s="42"/>
      <c r="CH1948" s="35"/>
      <c r="CI1948" s="42"/>
      <c r="CJ1948" s="42"/>
      <c r="CK1948" s="43"/>
      <c r="CM1948" s="39"/>
      <c r="CN1948" s="35"/>
      <c r="CO1948" s="42"/>
    </row>
    <row r="1949" spans="1:93" ht="11.25" customHeight="1">
      <c r="A1949" s="33"/>
      <c r="B1949" s="34"/>
      <c r="F1949" s="34"/>
      <c r="H1949" s="34"/>
      <c r="I1949" s="34"/>
      <c r="J1949" s="35"/>
      <c r="K1949" s="35"/>
      <c r="L1949" s="34"/>
      <c r="M1949" s="34"/>
      <c r="N1949" s="35"/>
      <c r="O1949" s="35"/>
      <c r="P1949" s="35"/>
      <c r="Q1949" s="34"/>
      <c r="R1949" s="34"/>
      <c r="U1949" s="36"/>
      <c r="V1949" s="38"/>
      <c r="W1949" s="36"/>
      <c r="X1949" s="35"/>
      <c r="Y1949" s="34"/>
      <c r="Z1949" s="35"/>
      <c r="AA1949" s="34"/>
      <c r="AB1949" s="34"/>
      <c r="AC1949" s="34"/>
      <c r="AD1949" s="34"/>
      <c r="AE1949" s="39"/>
      <c r="AF1949" s="39"/>
      <c r="AG1949" s="39"/>
      <c r="AH1949" s="35"/>
      <c r="AI1949" s="35"/>
      <c r="AJ1949" s="35"/>
      <c r="AK1949" s="35"/>
      <c r="AL1949" s="35"/>
      <c r="AM1949" s="35"/>
      <c r="AN1949" s="38"/>
      <c r="AO1949" s="38"/>
      <c r="AP1949" s="38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40"/>
      <c r="BA1949" s="40"/>
      <c r="BB1949" s="40"/>
      <c r="BC1949" s="40"/>
      <c r="BD1949" s="40"/>
      <c r="BE1949" s="40"/>
      <c r="BF1949" s="36"/>
      <c r="BG1949" s="36"/>
      <c r="BH1949" s="36"/>
      <c r="BJ1949" s="41"/>
      <c r="BK1949" s="41"/>
      <c r="BL1949" s="35"/>
      <c r="BM1949" s="35"/>
      <c r="BN1949" s="35"/>
      <c r="BO1949" s="35"/>
      <c r="BP1949" s="35"/>
      <c r="BQ1949" s="35"/>
      <c r="BR1949" s="35"/>
      <c r="BS1949" s="34"/>
      <c r="BT1949" s="35"/>
      <c r="BU1949" s="35"/>
      <c r="BV1949" s="35"/>
      <c r="BW1949" s="35"/>
      <c r="BX1949" s="37"/>
      <c r="BY1949" s="40"/>
      <c r="CA1949" s="38"/>
      <c r="CB1949" s="38"/>
      <c r="CC1949" s="36"/>
      <c r="CD1949" s="36"/>
      <c r="CE1949" s="35"/>
      <c r="CF1949" s="36"/>
      <c r="CG1949" s="42"/>
      <c r="CH1949" s="35"/>
      <c r="CI1949" s="42"/>
      <c r="CJ1949" s="42"/>
      <c r="CK1949" s="43"/>
      <c r="CM1949" s="39"/>
      <c r="CN1949" s="35"/>
      <c r="CO1949" s="42"/>
    </row>
    <row r="1950" spans="1:93" ht="11.25" customHeight="1">
      <c r="A1950" s="33"/>
      <c r="B1950" s="34"/>
      <c r="F1950" s="34"/>
      <c r="H1950" s="34"/>
      <c r="I1950" s="34"/>
      <c r="J1950" s="35"/>
      <c r="K1950" s="35"/>
      <c r="L1950" s="34"/>
      <c r="M1950" s="34"/>
      <c r="N1950" s="35"/>
      <c r="O1950" s="35"/>
      <c r="P1950" s="35"/>
      <c r="Q1950" s="34"/>
      <c r="R1950" s="34"/>
      <c r="U1950" s="36"/>
      <c r="V1950" s="38"/>
      <c r="W1950" s="36"/>
      <c r="X1950" s="35"/>
      <c r="Y1950" s="34"/>
      <c r="Z1950" s="35"/>
      <c r="AA1950" s="34"/>
      <c r="AB1950" s="34"/>
      <c r="AC1950" s="34"/>
      <c r="AD1950" s="34"/>
      <c r="AE1950" s="39"/>
      <c r="AF1950" s="39"/>
      <c r="AG1950" s="39"/>
      <c r="AH1950" s="35"/>
      <c r="AI1950" s="35"/>
      <c r="AJ1950" s="35"/>
      <c r="AK1950" s="35"/>
      <c r="AL1950" s="35"/>
      <c r="AM1950" s="35"/>
      <c r="AN1950" s="38"/>
      <c r="AO1950" s="38"/>
      <c r="AP1950" s="38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40"/>
      <c r="BA1950" s="40"/>
      <c r="BB1950" s="40"/>
      <c r="BC1950" s="40"/>
      <c r="BD1950" s="40"/>
      <c r="BE1950" s="40"/>
      <c r="BF1950" s="36"/>
      <c r="BG1950" s="36"/>
      <c r="BH1950" s="36"/>
      <c r="BJ1950" s="41"/>
      <c r="BK1950" s="41"/>
      <c r="BL1950" s="35"/>
      <c r="BM1950" s="35"/>
      <c r="BN1950" s="35"/>
      <c r="BO1950" s="35"/>
      <c r="BP1950" s="35"/>
      <c r="BQ1950" s="35"/>
      <c r="BR1950" s="35"/>
      <c r="BS1950" s="34"/>
      <c r="BT1950" s="35"/>
      <c r="BU1950" s="35"/>
      <c r="BV1950" s="35"/>
      <c r="BW1950" s="35"/>
      <c r="BX1950" s="37"/>
      <c r="BY1950" s="40"/>
      <c r="CA1950" s="38"/>
      <c r="CB1950" s="38"/>
      <c r="CC1950" s="36"/>
      <c r="CD1950" s="36"/>
      <c r="CE1950" s="35"/>
      <c r="CF1950" s="36"/>
      <c r="CG1950" s="42"/>
      <c r="CH1950" s="35"/>
      <c r="CI1950" s="42"/>
      <c r="CJ1950" s="42"/>
      <c r="CK1950" s="43"/>
      <c r="CM1950" s="39"/>
      <c r="CN1950" s="35"/>
      <c r="CO1950" s="42"/>
    </row>
    <row r="1951" spans="1:93" ht="11.25" customHeight="1">
      <c r="A1951" s="33"/>
      <c r="B1951" s="34"/>
      <c r="F1951" s="34"/>
      <c r="H1951" s="34"/>
      <c r="I1951" s="34"/>
      <c r="J1951" s="35"/>
      <c r="K1951" s="35"/>
      <c r="L1951" s="34"/>
      <c r="M1951" s="34"/>
      <c r="N1951" s="35"/>
      <c r="O1951" s="35"/>
      <c r="P1951" s="35"/>
      <c r="Q1951" s="34"/>
      <c r="R1951" s="34"/>
      <c r="U1951" s="36"/>
      <c r="V1951" s="38"/>
      <c r="W1951" s="36"/>
      <c r="X1951" s="35"/>
      <c r="Y1951" s="34"/>
      <c r="Z1951" s="35"/>
      <c r="AA1951" s="34"/>
      <c r="AB1951" s="34"/>
      <c r="AC1951" s="34"/>
      <c r="AD1951" s="34"/>
      <c r="AE1951" s="39"/>
      <c r="AF1951" s="39"/>
      <c r="AG1951" s="39"/>
      <c r="AH1951" s="35"/>
      <c r="AI1951" s="35"/>
      <c r="AJ1951" s="35"/>
      <c r="AK1951" s="35"/>
      <c r="AL1951" s="35"/>
      <c r="AM1951" s="35"/>
      <c r="AN1951" s="38"/>
      <c r="AO1951" s="38"/>
      <c r="AP1951" s="38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40"/>
      <c r="BA1951" s="40"/>
      <c r="BB1951" s="40"/>
      <c r="BC1951" s="40"/>
      <c r="BD1951" s="40"/>
      <c r="BE1951" s="40"/>
      <c r="BF1951" s="36"/>
      <c r="BG1951" s="36"/>
      <c r="BH1951" s="36"/>
      <c r="BJ1951" s="41"/>
      <c r="BK1951" s="41"/>
      <c r="BL1951" s="35"/>
      <c r="BM1951" s="35"/>
      <c r="BN1951" s="35"/>
      <c r="BO1951" s="35"/>
      <c r="BP1951" s="35"/>
      <c r="BQ1951" s="35"/>
      <c r="BR1951" s="35"/>
      <c r="BS1951" s="34"/>
      <c r="BT1951" s="35"/>
      <c r="BU1951" s="35"/>
      <c r="BV1951" s="35"/>
      <c r="BW1951" s="35"/>
      <c r="BX1951" s="37"/>
      <c r="BY1951" s="40"/>
      <c r="CA1951" s="38"/>
      <c r="CB1951" s="38"/>
      <c r="CC1951" s="36"/>
      <c r="CD1951" s="36"/>
      <c r="CE1951" s="35"/>
      <c r="CF1951" s="36"/>
      <c r="CG1951" s="42"/>
      <c r="CH1951" s="35"/>
      <c r="CI1951" s="42"/>
      <c r="CJ1951" s="42"/>
      <c r="CK1951" s="43"/>
      <c r="CM1951" s="39"/>
      <c r="CN1951" s="35"/>
      <c r="CO1951" s="42"/>
    </row>
    <row r="1952" spans="1:93" ht="11.25" customHeight="1">
      <c r="A1952" s="33"/>
      <c r="B1952" s="34"/>
      <c r="F1952" s="34"/>
      <c r="H1952" s="34"/>
      <c r="I1952" s="34"/>
      <c r="J1952" s="35"/>
      <c r="K1952" s="35"/>
      <c r="L1952" s="34"/>
      <c r="M1952" s="34"/>
      <c r="N1952" s="35"/>
      <c r="O1952" s="35"/>
      <c r="P1952" s="35"/>
      <c r="Q1952" s="34"/>
      <c r="R1952" s="34"/>
      <c r="U1952" s="36"/>
      <c r="V1952" s="38"/>
      <c r="W1952" s="36"/>
      <c r="X1952" s="35"/>
      <c r="Y1952" s="34"/>
      <c r="Z1952" s="35"/>
      <c r="AA1952" s="34"/>
      <c r="AB1952" s="34"/>
      <c r="AC1952" s="34"/>
      <c r="AD1952" s="34"/>
      <c r="AE1952" s="39"/>
      <c r="AF1952" s="39"/>
      <c r="AG1952" s="39"/>
      <c r="AH1952" s="35"/>
      <c r="AI1952" s="35"/>
      <c r="AJ1952" s="35"/>
      <c r="AK1952" s="35"/>
      <c r="AL1952" s="35"/>
      <c r="AM1952" s="35"/>
      <c r="AN1952" s="38"/>
      <c r="AO1952" s="38"/>
      <c r="AP1952" s="38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40"/>
      <c r="BA1952" s="40"/>
      <c r="BB1952" s="40"/>
      <c r="BC1952" s="40"/>
      <c r="BD1952" s="40"/>
      <c r="BE1952" s="40"/>
      <c r="BF1952" s="36"/>
      <c r="BG1952" s="36"/>
      <c r="BH1952" s="36"/>
      <c r="BJ1952" s="41"/>
      <c r="BK1952" s="41"/>
      <c r="BL1952" s="35"/>
      <c r="BM1952" s="35"/>
      <c r="BN1952" s="35"/>
      <c r="BO1952" s="35"/>
      <c r="BP1952" s="35"/>
      <c r="BQ1952" s="35"/>
      <c r="BR1952" s="35"/>
      <c r="BS1952" s="34"/>
      <c r="BT1952" s="35"/>
      <c r="BU1952" s="35"/>
      <c r="BV1952" s="35"/>
      <c r="BW1952" s="35"/>
      <c r="BX1952" s="37"/>
      <c r="BY1952" s="40"/>
      <c r="CA1952" s="38"/>
      <c r="CB1952" s="38"/>
      <c r="CC1952" s="36"/>
      <c r="CD1952" s="36"/>
      <c r="CE1952" s="35"/>
      <c r="CF1952" s="36"/>
      <c r="CG1952" s="42"/>
      <c r="CH1952" s="35"/>
      <c r="CI1952" s="42"/>
      <c r="CJ1952" s="42"/>
      <c r="CK1952" s="43"/>
      <c r="CM1952" s="39"/>
      <c r="CN1952" s="35"/>
      <c r="CO1952" s="42"/>
    </row>
    <row r="1953" spans="1:93" ht="11.25" customHeight="1">
      <c r="A1953" s="33"/>
      <c r="B1953" s="34"/>
      <c r="F1953" s="34"/>
      <c r="H1953" s="34"/>
      <c r="I1953" s="34"/>
      <c r="J1953" s="35"/>
      <c r="K1953" s="35"/>
      <c r="L1953" s="34"/>
      <c r="M1953" s="34"/>
      <c r="N1953" s="35"/>
      <c r="O1953" s="35"/>
      <c r="P1953" s="35"/>
      <c r="Q1953" s="34"/>
      <c r="R1953" s="34"/>
      <c r="U1953" s="36"/>
      <c r="V1953" s="38"/>
      <c r="W1953" s="36"/>
      <c r="X1953" s="35"/>
      <c r="Y1953" s="34"/>
      <c r="Z1953" s="35"/>
      <c r="AA1953" s="34"/>
      <c r="AB1953" s="34"/>
      <c r="AC1953" s="34"/>
      <c r="AD1953" s="34"/>
      <c r="AE1953" s="39"/>
      <c r="AF1953" s="39"/>
      <c r="AG1953" s="39"/>
      <c r="AH1953" s="35"/>
      <c r="AI1953" s="35"/>
      <c r="AJ1953" s="35"/>
      <c r="AK1953" s="35"/>
      <c r="AL1953" s="35"/>
      <c r="AM1953" s="35"/>
      <c r="AN1953" s="38"/>
      <c r="AO1953" s="38"/>
      <c r="AP1953" s="38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40"/>
      <c r="BA1953" s="40"/>
      <c r="BB1953" s="40"/>
      <c r="BC1953" s="40"/>
      <c r="BD1953" s="40"/>
      <c r="BE1953" s="40"/>
      <c r="BF1953" s="36"/>
      <c r="BG1953" s="36"/>
      <c r="BH1953" s="36"/>
      <c r="BJ1953" s="41"/>
      <c r="BK1953" s="41"/>
      <c r="BL1953" s="35"/>
      <c r="BM1953" s="35"/>
      <c r="BN1953" s="35"/>
      <c r="BO1953" s="35"/>
      <c r="BP1953" s="35"/>
      <c r="BQ1953" s="35"/>
      <c r="BR1953" s="35"/>
      <c r="BS1953" s="34"/>
      <c r="BT1953" s="35"/>
      <c r="BU1953" s="35"/>
      <c r="BV1953" s="35"/>
      <c r="BW1953" s="35"/>
      <c r="BX1953" s="37"/>
      <c r="BY1953" s="40"/>
      <c r="CA1953" s="38"/>
      <c r="CB1953" s="38"/>
      <c r="CC1953" s="36"/>
      <c r="CD1953" s="36"/>
      <c r="CE1953" s="35"/>
      <c r="CF1953" s="36"/>
      <c r="CG1953" s="42"/>
      <c r="CH1953" s="35"/>
      <c r="CI1953" s="42"/>
      <c r="CJ1953" s="42"/>
      <c r="CK1953" s="43"/>
      <c r="CM1953" s="39"/>
      <c r="CN1953" s="35"/>
      <c r="CO1953" s="42"/>
    </row>
    <row r="1954" spans="1:93" ht="11.25" customHeight="1">
      <c r="A1954" s="33"/>
      <c r="B1954" s="34"/>
      <c r="F1954" s="34"/>
      <c r="H1954" s="34"/>
      <c r="I1954" s="34"/>
      <c r="J1954" s="35"/>
      <c r="K1954" s="35"/>
      <c r="L1954" s="34"/>
      <c r="M1954" s="34"/>
      <c r="N1954" s="35"/>
      <c r="O1954" s="35"/>
      <c r="P1954" s="35"/>
      <c r="Q1954" s="34"/>
      <c r="R1954" s="34"/>
      <c r="U1954" s="36"/>
      <c r="V1954" s="38"/>
      <c r="W1954" s="36"/>
      <c r="X1954" s="35"/>
      <c r="Y1954" s="34"/>
      <c r="Z1954" s="35"/>
      <c r="AA1954" s="34"/>
      <c r="AB1954" s="34"/>
      <c r="AC1954" s="34"/>
      <c r="AD1954" s="34"/>
      <c r="AE1954" s="39"/>
      <c r="AF1954" s="39"/>
      <c r="AG1954" s="39"/>
      <c r="AH1954" s="35"/>
      <c r="AI1954" s="35"/>
      <c r="AJ1954" s="35"/>
      <c r="AK1954" s="35"/>
      <c r="AL1954" s="35"/>
      <c r="AM1954" s="35"/>
      <c r="AN1954" s="38"/>
      <c r="AO1954" s="38"/>
      <c r="AP1954" s="38"/>
      <c r="AQ1954" s="36"/>
      <c r="AR1954" s="36"/>
      <c r="AS1954" s="36"/>
      <c r="AT1954" s="36"/>
      <c r="AU1954" s="36"/>
      <c r="AV1954" s="36"/>
      <c r="AW1954" s="36"/>
      <c r="AX1954" s="36"/>
      <c r="AY1954" s="36"/>
      <c r="AZ1954" s="40"/>
      <c r="BA1954" s="40"/>
      <c r="BB1954" s="40"/>
      <c r="BC1954" s="40"/>
      <c r="BD1954" s="40"/>
      <c r="BE1954" s="40"/>
      <c r="BF1954" s="36"/>
      <c r="BG1954" s="36"/>
      <c r="BH1954" s="36"/>
      <c r="BJ1954" s="41"/>
      <c r="BK1954" s="41"/>
      <c r="BL1954" s="35"/>
      <c r="BM1954" s="35"/>
      <c r="BN1954" s="35"/>
      <c r="BO1954" s="35"/>
      <c r="BP1954" s="35"/>
      <c r="BQ1954" s="35"/>
      <c r="BR1954" s="35"/>
      <c r="BS1954" s="34"/>
      <c r="BT1954" s="35"/>
      <c r="BU1954" s="35"/>
      <c r="BV1954" s="35"/>
      <c r="BW1954" s="35"/>
      <c r="BX1954" s="37"/>
      <c r="BY1954" s="40"/>
      <c r="CA1954" s="38"/>
      <c r="CB1954" s="38"/>
      <c r="CC1954" s="36"/>
      <c r="CD1954" s="36"/>
      <c r="CE1954" s="35"/>
      <c r="CF1954" s="36"/>
      <c r="CG1954" s="42"/>
      <c r="CH1954" s="35"/>
      <c r="CI1954" s="42"/>
      <c r="CJ1954" s="42"/>
      <c r="CK1954" s="43"/>
      <c r="CM1954" s="39"/>
      <c r="CN1954" s="35"/>
      <c r="CO1954" s="42"/>
    </row>
    <row r="1955" spans="1:93" ht="11.25" customHeight="1">
      <c r="A1955" s="33"/>
      <c r="B1955" s="34"/>
      <c r="F1955" s="34"/>
      <c r="H1955" s="34"/>
      <c r="I1955" s="34"/>
      <c r="J1955" s="35"/>
      <c r="K1955" s="35"/>
      <c r="L1955" s="34"/>
      <c r="M1955" s="34"/>
      <c r="N1955" s="35"/>
      <c r="O1955" s="35"/>
      <c r="P1955" s="35"/>
      <c r="Q1955" s="34"/>
      <c r="R1955" s="34"/>
      <c r="U1955" s="36"/>
      <c r="V1955" s="38"/>
      <c r="W1955" s="36"/>
      <c r="X1955" s="35"/>
      <c r="Y1955" s="34"/>
      <c r="Z1955" s="35"/>
      <c r="AA1955" s="34"/>
      <c r="AB1955" s="34"/>
      <c r="AC1955" s="34"/>
      <c r="AD1955" s="34"/>
      <c r="AE1955" s="39"/>
      <c r="AF1955" s="39"/>
      <c r="AG1955" s="39"/>
      <c r="AH1955" s="35"/>
      <c r="AI1955" s="35"/>
      <c r="AJ1955" s="35"/>
      <c r="AK1955" s="35"/>
      <c r="AL1955" s="35"/>
      <c r="AM1955" s="35"/>
      <c r="AN1955" s="38"/>
      <c r="AO1955" s="38"/>
      <c r="AP1955" s="38"/>
      <c r="AQ1955" s="36"/>
      <c r="AR1955" s="36"/>
      <c r="AS1955" s="36"/>
      <c r="AT1955" s="36"/>
      <c r="AU1955" s="36"/>
      <c r="AV1955" s="36"/>
      <c r="AW1955" s="36"/>
      <c r="AX1955" s="36"/>
      <c r="AY1955" s="36"/>
      <c r="AZ1955" s="40"/>
      <c r="BA1955" s="40"/>
      <c r="BB1955" s="40"/>
      <c r="BC1955" s="40"/>
      <c r="BD1955" s="40"/>
      <c r="BE1955" s="40"/>
      <c r="BF1955" s="36"/>
      <c r="BG1955" s="36"/>
      <c r="BH1955" s="36"/>
      <c r="BJ1955" s="41"/>
      <c r="BK1955" s="41"/>
      <c r="BL1955" s="35"/>
      <c r="BM1955" s="35"/>
      <c r="BN1955" s="35"/>
      <c r="BO1955" s="35"/>
      <c r="BP1955" s="35"/>
      <c r="BQ1955" s="35"/>
      <c r="BR1955" s="35"/>
      <c r="BS1955" s="34"/>
      <c r="BT1955" s="35"/>
      <c r="BU1955" s="35"/>
      <c r="BV1955" s="35"/>
      <c r="BW1955" s="35"/>
      <c r="BX1955" s="37"/>
      <c r="BY1955" s="40"/>
      <c r="CA1955" s="38"/>
      <c r="CB1955" s="38"/>
      <c r="CC1955" s="36"/>
      <c r="CD1955" s="36"/>
      <c r="CE1955" s="35"/>
      <c r="CF1955" s="36"/>
      <c r="CG1955" s="42"/>
      <c r="CH1955" s="35"/>
      <c r="CI1955" s="42"/>
      <c r="CJ1955" s="42"/>
      <c r="CK1955" s="43"/>
      <c r="CM1955" s="39"/>
      <c r="CN1955" s="35"/>
      <c r="CO1955" s="42"/>
    </row>
    <row r="1956" spans="1:93" ht="11.25" customHeight="1">
      <c r="A1956" s="33"/>
      <c r="B1956" s="34"/>
      <c r="F1956" s="34"/>
      <c r="H1956" s="34"/>
      <c r="I1956" s="34"/>
      <c r="J1956" s="35"/>
      <c r="K1956" s="35"/>
      <c r="L1956" s="34"/>
      <c r="M1956" s="34"/>
      <c r="N1956" s="35"/>
      <c r="O1956" s="35"/>
      <c r="P1956" s="35"/>
      <c r="Q1956" s="34"/>
      <c r="R1956" s="34"/>
      <c r="U1956" s="36"/>
      <c r="V1956" s="38"/>
      <c r="W1956" s="36"/>
      <c r="X1956" s="35"/>
      <c r="Y1956" s="34"/>
      <c r="Z1956" s="35"/>
      <c r="AA1956" s="34"/>
      <c r="AB1956" s="34"/>
      <c r="AC1956" s="34"/>
      <c r="AD1956" s="34"/>
      <c r="AE1956" s="39"/>
      <c r="AF1956" s="39"/>
      <c r="AG1956" s="39"/>
      <c r="AH1956" s="35"/>
      <c r="AI1956" s="35"/>
      <c r="AJ1956" s="35"/>
      <c r="AK1956" s="35"/>
      <c r="AL1956" s="35"/>
      <c r="AM1956" s="35"/>
      <c r="AN1956" s="38"/>
      <c r="AO1956" s="38"/>
      <c r="AP1956" s="38"/>
      <c r="AQ1956" s="36"/>
      <c r="AR1956" s="36"/>
      <c r="AS1956" s="36"/>
      <c r="AT1956" s="36"/>
      <c r="AU1956" s="36"/>
      <c r="AV1956" s="36"/>
      <c r="AW1956" s="36"/>
      <c r="AX1956" s="36"/>
      <c r="AY1956" s="36"/>
      <c r="AZ1956" s="40"/>
      <c r="BA1956" s="40"/>
      <c r="BB1956" s="40"/>
      <c r="BC1956" s="40"/>
      <c r="BD1956" s="40"/>
      <c r="BE1956" s="40"/>
      <c r="BF1956" s="36"/>
      <c r="BG1956" s="36"/>
      <c r="BH1956" s="36"/>
      <c r="BJ1956" s="41"/>
      <c r="BK1956" s="41"/>
      <c r="BL1956" s="35"/>
      <c r="BM1956" s="35"/>
      <c r="BN1956" s="35"/>
      <c r="BO1956" s="35"/>
      <c r="BP1956" s="35"/>
      <c r="BQ1956" s="35"/>
      <c r="BR1956" s="35"/>
      <c r="BS1956" s="34"/>
      <c r="BT1956" s="35"/>
      <c r="BU1956" s="35"/>
      <c r="BV1956" s="35"/>
      <c r="BW1956" s="35"/>
      <c r="BX1956" s="37"/>
      <c r="BY1956" s="40"/>
      <c r="CA1956" s="38"/>
      <c r="CB1956" s="38"/>
      <c r="CC1956" s="36"/>
      <c r="CD1956" s="36"/>
      <c r="CE1956" s="35"/>
      <c r="CF1956" s="36"/>
      <c r="CG1956" s="42"/>
      <c r="CH1956" s="35"/>
      <c r="CI1956" s="42"/>
      <c r="CJ1956" s="42"/>
      <c r="CK1956" s="43"/>
      <c r="CM1956" s="39"/>
      <c r="CN1956" s="35"/>
      <c r="CO1956" s="42"/>
    </row>
    <row r="1957" spans="1:93" ht="11.25" customHeight="1">
      <c r="A1957" s="33"/>
      <c r="B1957" s="34"/>
      <c r="F1957" s="34"/>
      <c r="H1957" s="34"/>
      <c r="I1957" s="34"/>
      <c r="J1957" s="35"/>
      <c r="K1957" s="35"/>
      <c r="L1957" s="34"/>
      <c r="M1957" s="34"/>
      <c r="N1957" s="35"/>
      <c r="O1957" s="35"/>
      <c r="P1957" s="35"/>
      <c r="Q1957" s="34"/>
      <c r="R1957" s="34"/>
      <c r="U1957" s="36"/>
      <c r="V1957" s="38"/>
      <c r="W1957" s="36"/>
      <c r="X1957" s="35"/>
      <c r="Y1957" s="34"/>
      <c r="Z1957" s="35"/>
      <c r="AA1957" s="34"/>
      <c r="AB1957" s="34"/>
      <c r="AC1957" s="34"/>
      <c r="AD1957" s="34"/>
      <c r="AE1957" s="39"/>
      <c r="AF1957" s="39"/>
      <c r="AG1957" s="39"/>
      <c r="AH1957" s="35"/>
      <c r="AI1957" s="35"/>
      <c r="AJ1957" s="35"/>
      <c r="AK1957" s="35"/>
      <c r="AL1957" s="35"/>
      <c r="AM1957" s="35"/>
      <c r="AN1957" s="38"/>
      <c r="AO1957" s="38"/>
      <c r="AP1957" s="38"/>
      <c r="AQ1957" s="36"/>
      <c r="AR1957" s="36"/>
      <c r="AS1957" s="36"/>
      <c r="AT1957" s="36"/>
      <c r="AU1957" s="36"/>
      <c r="AV1957" s="36"/>
      <c r="AW1957" s="36"/>
      <c r="AX1957" s="36"/>
      <c r="AY1957" s="36"/>
      <c r="AZ1957" s="40"/>
      <c r="BA1957" s="40"/>
      <c r="BB1957" s="40"/>
      <c r="BC1957" s="40"/>
      <c r="BD1957" s="40"/>
      <c r="BE1957" s="40"/>
      <c r="BF1957" s="36"/>
      <c r="BG1957" s="36"/>
      <c r="BH1957" s="36"/>
      <c r="BJ1957" s="41"/>
      <c r="BK1957" s="41"/>
      <c r="BL1957" s="35"/>
      <c r="BM1957" s="35"/>
      <c r="BN1957" s="35"/>
      <c r="BO1957" s="35"/>
      <c r="BP1957" s="35"/>
      <c r="BQ1957" s="35"/>
      <c r="BR1957" s="35"/>
      <c r="BS1957" s="34"/>
      <c r="BT1957" s="35"/>
      <c r="BU1957" s="35"/>
      <c r="BV1957" s="35"/>
      <c r="BW1957" s="35"/>
      <c r="BX1957" s="37"/>
      <c r="BY1957" s="40"/>
      <c r="CA1957" s="38"/>
      <c r="CB1957" s="38"/>
      <c r="CC1957" s="36"/>
      <c r="CD1957" s="36"/>
      <c r="CE1957" s="35"/>
      <c r="CF1957" s="36"/>
      <c r="CG1957" s="42"/>
      <c r="CH1957" s="35"/>
      <c r="CI1957" s="42"/>
      <c r="CJ1957" s="42"/>
      <c r="CK1957" s="43"/>
      <c r="CM1957" s="39"/>
      <c r="CN1957" s="35"/>
      <c r="CO1957" s="42"/>
    </row>
    <row r="1958" spans="1:93" ht="11.25" customHeight="1">
      <c r="A1958" s="33"/>
      <c r="B1958" s="34"/>
      <c r="F1958" s="34"/>
      <c r="H1958" s="34"/>
      <c r="I1958" s="34"/>
      <c r="J1958" s="35"/>
      <c r="K1958" s="35"/>
      <c r="L1958" s="34"/>
      <c r="M1958" s="34"/>
      <c r="N1958" s="35"/>
      <c r="O1958" s="35"/>
      <c r="P1958" s="35"/>
      <c r="Q1958" s="34"/>
      <c r="R1958" s="34"/>
      <c r="U1958" s="36"/>
      <c r="V1958" s="38"/>
      <c r="W1958" s="36"/>
      <c r="X1958" s="35"/>
      <c r="Y1958" s="34"/>
      <c r="Z1958" s="35"/>
      <c r="AA1958" s="34"/>
      <c r="AB1958" s="34"/>
      <c r="AC1958" s="34"/>
      <c r="AD1958" s="34"/>
      <c r="AE1958" s="39"/>
      <c r="AF1958" s="39"/>
      <c r="AG1958" s="39"/>
      <c r="AH1958" s="35"/>
      <c r="AI1958" s="35"/>
      <c r="AJ1958" s="35"/>
      <c r="AK1958" s="35"/>
      <c r="AL1958" s="35"/>
      <c r="AM1958" s="35"/>
      <c r="AN1958" s="38"/>
      <c r="AO1958" s="38"/>
      <c r="AP1958" s="38"/>
      <c r="AQ1958" s="36"/>
      <c r="AR1958" s="36"/>
      <c r="AS1958" s="36"/>
      <c r="AT1958" s="36"/>
      <c r="AU1958" s="36"/>
      <c r="AV1958" s="36"/>
      <c r="AW1958" s="36"/>
      <c r="AX1958" s="36"/>
      <c r="AY1958" s="36"/>
      <c r="AZ1958" s="40"/>
      <c r="BA1958" s="40"/>
      <c r="BB1958" s="40"/>
      <c r="BC1958" s="40"/>
      <c r="BD1958" s="40"/>
      <c r="BE1958" s="40"/>
      <c r="BF1958" s="36"/>
      <c r="BG1958" s="36"/>
      <c r="BH1958" s="36"/>
      <c r="BJ1958" s="41"/>
      <c r="BK1958" s="41"/>
      <c r="BL1958" s="35"/>
      <c r="BM1958" s="35"/>
      <c r="BN1958" s="35"/>
      <c r="BO1958" s="35"/>
      <c r="BP1958" s="35"/>
      <c r="BQ1958" s="35"/>
      <c r="BR1958" s="35"/>
      <c r="BS1958" s="34"/>
      <c r="BT1958" s="35"/>
      <c r="BU1958" s="35"/>
      <c r="BV1958" s="35"/>
      <c r="BW1958" s="35"/>
      <c r="BX1958" s="37"/>
      <c r="BY1958" s="40"/>
      <c r="CA1958" s="38"/>
      <c r="CB1958" s="38"/>
      <c r="CC1958" s="36"/>
      <c r="CD1958" s="36"/>
      <c r="CE1958" s="35"/>
      <c r="CF1958" s="36"/>
      <c r="CG1958" s="42"/>
      <c r="CH1958" s="35"/>
      <c r="CI1958" s="42"/>
      <c r="CJ1958" s="42"/>
      <c r="CK1958" s="43"/>
      <c r="CM1958" s="39"/>
      <c r="CN1958" s="35"/>
      <c r="CO1958" s="42"/>
    </row>
    <row r="1959" spans="1:93" ht="11.25" customHeight="1">
      <c r="A1959" s="33"/>
      <c r="B1959" s="34"/>
      <c r="F1959" s="34"/>
      <c r="H1959" s="34"/>
      <c r="I1959" s="34"/>
      <c r="J1959" s="35"/>
      <c r="K1959" s="35"/>
      <c r="L1959" s="34"/>
      <c r="M1959" s="34"/>
      <c r="N1959" s="35"/>
      <c r="O1959" s="35"/>
      <c r="P1959" s="35"/>
      <c r="Q1959" s="34"/>
      <c r="R1959" s="34"/>
      <c r="U1959" s="36"/>
      <c r="V1959" s="38"/>
      <c r="W1959" s="36"/>
      <c r="X1959" s="35"/>
      <c r="Y1959" s="34"/>
      <c r="Z1959" s="35"/>
      <c r="AA1959" s="34"/>
      <c r="AB1959" s="34"/>
      <c r="AC1959" s="34"/>
      <c r="AD1959" s="34"/>
      <c r="AE1959" s="39"/>
      <c r="AF1959" s="39"/>
      <c r="AG1959" s="39"/>
      <c r="AH1959" s="35"/>
      <c r="AI1959" s="35"/>
      <c r="AJ1959" s="35"/>
      <c r="AK1959" s="35"/>
      <c r="AL1959" s="35"/>
      <c r="AM1959" s="35"/>
      <c r="AN1959" s="38"/>
      <c r="AO1959" s="38"/>
      <c r="AP1959" s="38"/>
      <c r="AQ1959" s="36"/>
      <c r="AR1959" s="36"/>
      <c r="AS1959" s="36"/>
      <c r="AT1959" s="36"/>
      <c r="AU1959" s="36"/>
      <c r="AV1959" s="36"/>
      <c r="AW1959" s="36"/>
      <c r="AX1959" s="36"/>
      <c r="AY1959" s="36"/>
      <c r="AZ1959" s="40"/>
      <c r="BA1959" s="40"/>
      <c r="BB1959" s="40"/>
      <c r="BC1959" s="40"/>
      <c r="BD1959" s="40"/>
      <c r="BE1959" s="40"/>
      <c r="BF1959" s="36"/>
      <c r="BG1959" s="36"/>
      <c r="BH1959" s="36"/>
      <c r="BJ1959" s="41"/>
      <c r="BK1959" s="41"/>
      <c r="BL1959" s="35"/>
      <c r="BM1959" s="35"/>
      <c r="BN1959" s="35"/>
      <c r="BO1959" s="35"/>
      <c r="BP1959" s="35"/>
      <c r="BQ1959" s="35"/>
      <c r="BR1959" s="35"/>
      <c r="BS1959" s="34"/>
      <c r="BT1959" s="35"/>
      <c r="BU1959" s="35"/>
      <c r="BV1959" s="35"/>
      <c r="BW1959" s="35"/>
      <c r="BX1959" s="37"/>
      <c r="BY1959" s="40"/>
      <c r="CA1959" s="38"/>
      <c r="CB1959" s="38"/>
      <c r="CC1959" s="36"/>
      <c r="CD1959" s="36"/>
      <c r="CE1959" s="35"/>
      <c r="CF1959" s="36"/>
      <c r="CG1959" s="42"/>
      <c r="CH1959" s="35"/>
      <c r="CI1959" s="42"/>
      <c r="CJ1959" s="42"/>
      <c r="CK1959" s="43"/>
      <c r="CM1959" s="39"/>
      <c r="CN1959" s="35"/>
      <c r="CO1959" s="42"/>
    </row>
    <row r="1960" spans="1:93" ht="11.25" customHeight="1">
      <c r="A1960" s="33"/>
      <c r="B1960" s="34"/>
      <c r="F1960" s="34"/>
      <c r="H1960" s="34"/>
      <c r="I1960" s="34"/>
      <c r="J1960" s="35"/>
      <c r="K1960" s="35"/>
      <c r="L1960" s="34"/>
      <c r="M1960" s="34"/>
      <c r="N1960" s="35"/>
      <c r="O1960" s="35"/>
      <c r="P1960" s="35"/>
      <c r="Q1960" s="34"/>
      <c r="R1960" s="34"/>
      <c r="U1960" s="36"/>
      <c r="V1960" s="38"/>
      <c r="W1960" s="36"/>
      <c r="X1960" s="35"/>
      <c r="Y1960" s="34"/>
      <c r="Z1960" s="35"/>
      <c r="AA1960" s="34"/>
      <c r="AB1960" s="34"/>
      <c r="AC1960" s="34"/>
      <c r="AD1960" s="34"/>
      <c r="AE1960" s="39"/>
      <c r="AF1960" s="39"/>
      <c r="AG1960" s="39"/>
      <c r="AH1960" s="35"/>
      <c r="AI1960" s="35"/>
      <c r="AJ1960" s="35"/>
      <c r="AK1960" s="35"/>
      <c r="AL1960" s="35"/>
      <c r="AM1960" s="35"/>
      <c r="AN1960" s="38"/>
      <c r="AO1960" s="38"/>
      <c r="AP1960" s="38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40"/>
      <c r="BA1960" s="40"/>
      <c r="BB1960" s="40"/>
      <c r="BC1960" s="40"/>
      <c r="BD1960" s="40"/>
      <c r="BE1960" s="40"/>
      <c r="BF1960" s="36"/>
      <c r="BG1960" s="36"/>
      <c r="BH1960" s="36"/>
      <c r="BJ1960" s="41"/>
      <c r="BK1960" s="41"/>
      <c r="BL1960" s="35"/>
      <c r="BM1960" s="35"/>
      <c r="BN1960" s="35"/>
      <c r="BO1960" s="35"/>
      <c r="BP1960" s="35"/>
      <c r="BQ1960" s="35"/>
      <c r="BR1960" s="35"/>
      <c r="BS1960" s="34"/>
      <c r="BT1960" s="35"/>
      <c r="BU1960" s="35"/>
      <c r="BV1960" s="35"/>
      <c r="BW1960" s="35"/>
      <c r="BX1960" s="37"/>
      <c r="BY1960" s="40"/>
      <c r="CA1960" s="38"/>
      <c r="CB1960" s="38"/>
      <c r="CC1960" s="36"/>
      <c r="CD1960" s="36"/>
      <c r="CE1960" s="35"/>
      <c r="CF1960" s="36"/>
      <c r="CG1960" s="42"/>
      <c r="CH1960" s="35"/>
      <c r="CI1960" s="42"/>
      <c r="CJ1960" s="42"/>
      <c r="CK1960" s="43"/>
      <c r="CM1960" s="39"/>
      <c r="CN1960" s="35"/>
      <c r="CO1960" s="42"/>
    </row>
    <row r="1961" spans="1:93" ht="11.25" customHeight="1">
      <c r="A1961" s="33"/>
      <c r="B1961" s="34"/>
      <c r="F1961" s="34"/>
      <c r="H1961" s="34"/>
      <c r="I1961" s="34"/>
      <c r="J1961" s="35"/>
      <c r="K1961" s="35"/>
      <c r="L1961" s="34"/>
      <c r="M1961" s="34"/>
      <c r="N1961" s="35"/>
      <c r="O1961" s="35"/>
      <c r="P1961" s="35"/>
      <c r="Q1961" s="34"/>
      <c r="R1961" s="34"/>
      <c r="U1961" s="36"/>
      <c r="V1961" s="38"/>
      <c r="W1961" s="36"/>
      <c r="X1961" s="35"/>
      <c r="Y1961" s="34"/>
      <c r="Z1961" s="35"/>
      <c r="AA1961" s="34"/>
      <c r="AB1961" s="34"/>
      <c r="AC1961" s="34"/>
      <c r="AD1961" s="34"/>
      <c r="AE1961" s="39"/>
      <c r="AF1961" s="39"/>
      <c r="AG1961" s="39"/>
      <c r="AH1961" s="35"/>
      <c r="AI1961" s="35"/>
      <c r="AJ1961" s="35"/>
      <c r="AK1961" s="35"/>
      <c r="AL1961" s="35"/>
      <c r="AM1961" s="35"/>
      <c r="AN1961" s="38"/>
      <c r="AO1961" s="38"/>
      <c r="AP1961" s="38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40"/>
      <c r="BA1961" s="40"/>
      <c r="BB1961" s="40"/>
      <c r="BC1961" s="40"/>
      <c r="BD1961" s="40"/>
      <c r="BE1961" s="40"/>
      <c r="BF1961" s="36"/>
      <c r="BG1961" s="36"/>
      <c r="BH1961" s="36"/>
      <c r="BJ1961" s="41"/>
      <c r="BK1961" s="41"/>
      <c r="BL1961" s="35"/>
      <c r="BM1961" s="35"/>
      <c r="BN1961" s="35"/>
      <c r="BO1961" s="35"/>
      <c r="BP1961" s="35"/>
      <c r="BQ1961" s="35"/>
      <c r="BR1961" s="35"/>
      <c r="BS1961" s="34"/>
      <c r="BT1961" s="35"/>
      <c r="BU1961" s="35"/>
      <c r="BV1961" s="35"/>
      <c r="BW1961" s="35"/>
      <c r="BX1961" s="37"/>
      <c r="BY1961" s="40"/>
      <c r="CA1961" s="38"/>
      <c r="CB1961" s="38"/>
      <c r="CC1961" s="36"/>
      <c r="CD1961" s="36"/>
      <c r="CE1961" s="35"/>
      <c r="CF1961" s="36"/>
      <c r="CG1961" s="42"/>
      <c r="CH1961" s="35"/>
      <c r="CI1961" s="42"/>
      <c r="CJ1961" s="42"/>
      <c r="CK1961" s="43"/>
      <c r="CM1961" s="39"/>
      <c r="CN1961" s="35"/>
      <c r="CO1961" s="42"/>
    </row>
    <row r="1962" spans="1:93" ht="11.25" customHeight="1">
      <c r="A1962" s="33"/>
      <c r="B1962" s="34"/>
      <c r="F1962" s="34"/>
      <c r="H1962" s="34"/>
      <c r="I1962" s="34"/>
      <c r="J1962" s="35"/>
      <c r="K1962" s="35"/>
      <c r="L1962" s="34"/>
      <c r="M1962" s="34"/>
      <c r="N1962" s="35"/>
      <c r="O1962" s="35"/>
      <c r="P1962" s="35"/>
      <c r="Q1962" s="34"/>
      <c r="R1962" s="34"/>
      <c r="U1962" s="36"/>
      <c r="V1962" s="38"/>
      <c r="W1962" s="36"/>
      <c r="X1962" s="35"/>
      <c r="Y1962" s="34"/>
      <c r="Z1962" s="35"/>
      <c r="AA1962" s="34"/>
      <c r="AB1962" s="34"/>
      <c r="AC1962" s="34"/>
      <c r="AD1962" s="34"/>
      <c r="AE1962" s="39"/>
      <c r="AF1962" s="39"/>
      <c r="AG1962" s="39"/>
      <c r="AH1962" s="35"/>
      <c r="AI1962" s="35"/>
      <c r="AJ1962" s="35"/>
      <c r="AK1962" s="35"/>
      <c r="AL1962" s="35"/>
      <c r="AM1962" s="35"/>
      <c r="AN1962" s="38"/>
      <c r="AO1962" s="38"/>
      <c r="AP1962" s="38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40"/>
      <c r="BA1962" s="40"/>
      <c r="BB1962" s="40"/>
      <c r="BC1962" s="40"/>
      <c r="BD1962" s="40"/>
      <c r="BE1962" s="40"/>
      <c r="BF1962" s="36"/>
      <c r="BG1962" s="36"/>
      <c r="BH1962" s="36"/>
      <c r="BJ1962" s="41"/>
      <c r="BK1962" s="41"/>
      <c r="BL1962" s="35"/>
      <c r="BM1962" s="35"/>
      <c r="BN1962" s="35"/>
      <c r="BO1962" s="35"/>
      <c r="BP1962" s="35"/>
      <c r="BQ1962" s="35"/>
      <c r="BR1962" s="35"/>
      <c r="BS1962" s="34"/>
      <c r="BT1962" s="35"/>
      <c r="BU1962" s="35"/>
      <c r="BV1962" s="35"/>
      <c r="BW1962" s="35"/>
      <c r="BX1962" s="37"/>
      <c r="BY1962" s="40"/>
      <c r="CA1962" s="38"/>
      <c r="CB1962" s="38"/>
      <c r="CC1962" s="36"/>
      <c r="CD1962" s="36"/>
      <c r="CE1962" s="35"/>
      <c r="CF1962" s="36"/>
      <c r="CG1962" s="42"/>
      <c r="CH1962" s="35"/>
      <c r="CI1962" s="42"/>
      <c r="CJ1962" s="42"/>
      <c r="CK1962" s="43"/>
      <c r="CM1962" s="39"/>
      <c r="CN1962" s="35"/>
      <c r="CO1962" s="42"/>
    </row>
    <row r="1963" spans="1:93" ht="11.25" customHeight="1">
      <c r="A1963" s="33"/>
      <c r="B1963" s="34"/>
      <c r="F1963" s="34"/>
      <c r="H1963" s="34"/>
      <c r="I1963" s="34"/>
      <c r="J1963" s="35"/>
      <c r="K1963" s="35"/>
      <c r="L1963" s="34"/>
      <c r="M1963" s="34"/>
      <c r="N1963" s="35"/>
      <c r="O1963" s="35"/>
      <c r="P1963" s="35"/>
      <c r="Q1963" s="34"/>
      <c r="R1963" s="34"/>
      <c r="U1963" s="36"/>
      <c r="V1963" s="38"/>
      <c r="W1963" s="36"/>
      <c r="X1963" s="35"/>
      <c r="Y1963" s="34"/>
      <c r="Z1963" s="35"/>
      <c r="AA1963" s="34"/>
      <c r="AB1963" s="34"/>
      <c r="AC1963" s="34"/>
      <c r="AD1963" s="34"/>
      <c r="AE1963" s="39"/>
      <c r="AF1963" s="39"/>
      <c r="AG1963" s="39"/>
      <c r="AH1963" s="35"/>
      <c r="AI1963" s="35"/>
      <c r="AJ1963" s="35"/>
      <c r="AK1963" s="35"/>
      <c r="AL1963" s="35"/>
      <c r="AM1963" s="35"/>
      <c r="AN1963" s="38"/>
      <c r="AO1963" s="38"/>
      <c r="AP1963" s="38"/>
      <c r="AQ1963" s="36"/>
      <c r="AR1963" s="36"/>
      <c r="AS1963" s="36"/>
      <c r="AT1963" s="36"/>
      <c r="AU1963" s="36"/>
      <c r="AV1963" s="36"/>
      <c r="AW1963" s="36"/>
      <c r="AX1963" s="36"/>
      <c r="AY1963" s="36"/>
      <c r="AZ1963" s="40"/>
      <c r="BA1963" s="40"/>
      <c r="BB1963" s="40"/>
      <c r="BC1963" s="40"/>
      <c r="BD1963" s="40"/>
      <c r="BE1963" s="40"/>
      <c r="BF1963" s="36"/>
      <c r="BG1963" s="36"/>
      <c r="BH1963" s="36"/>
      <c r="BJ1963" s="41"/>
      <c r="BK1963" s="41"/>
      <c r="BL1963" s="35"/>
      <c r="BM1963" s="35"/>
      <c r="BN1963" s="35"/>
      <c r="BO1963" s="35"/>
      <c r="BP1963" s="35"/>
      <c r="BQ1963" s="35"/>
      <c r="BR1963" s="35"/>
      <c r="BS1963" s="34"/>
      <c r="BT1963" s="35"/>
      <c r="BU1963" s="35"/>
      <c r="BV1963" s="35"/>
      <c r="BW1963" s="35"/>
      <c r="BX1963" s="37"/>
      <c r="BY1963" s="40"/>
      <c r="CA1963" s="38"/>
      <c r="CB1963" s="38"/>
      <c r="CC1963" s="36"/>
      <c r="CD1963" s="36"/>
      <c r="CE1963" s="35"/>
      <c r="CF1963" s="36"/>
      <c r="CG1963" s="42"/>
      <c r="CH1963" s="35"/>
      <c r="CI1963" s="42"/>
      <c r="CJ1963" s="42"/>
      <c r="CK1963" s="43"/>
      <c r="CM1963" s="39"/>
      <c r="CN1963" s="35"/>
      <c r="CO1963" s="42"/>
    </row>
    <row r="1964" spans="1:93" ht="11.25" customHeight="1">
      <c r="A1964" s="33"/>
      <c r="B1964" s="34"/>
      <c r="F1964" s="34"/>
      <c r="H1964" s="34"/>
      <c r="I1964" s="34"/>
      <c r="J1964" s="35"/>
      <c r="K1964" s="35"/>
      <c r="L1964" s="34"/>
      <c r="M1964" s="34"/>
      <c r="N1964" s="35"/>
      <c r="O1964" s="35"/>
      <c r="P1964" s="35"/>
      <c r="Q1964" s="34"/>
      <c r="R1964" s="34"/>
      <c r="U1964" s="36"/>
      <c r="V1964" s="38"/>
      <c r="W1964" s="36"/>
      <c r="X1964" s="35"/>
      <c r="Y1964" s="34"/>
      <c r="Z1964" s="35"/>
      <c r="AA1964" s="34"/>
      <c r="AB1964" s="34"/>
      <c r="AC1964" s="34"/>
      <c r="AD1964" s="34"/>
      <c r="AE1964" s="39"/>
      <c r="AF1964" s="39"/>
      <c r="AG1964" s="39"/>
      <c r="AH1964" s="35"/>
      <c r="AI1964" s="35"/>
      <c r="AJ1964" s="35"/>
      <c r="AK1964" s="35"/>
      <c r="AL1964" s="35"/>
      <c r="AM1964" s="35"/>
      <c r="AN1964" s="38"/>
      <c r="AO1964" s="38"/>
      <c r="AP1964" s="38"/>
      <c r="AQ1964" s="36"/>
      <c r="AR1964" s="36"/>
      <c r="AS1964" s="36"/>
      <c r="AT1964" s="36"/>
      <c r="AU1964" s="36"/>
      <c r="AV1964" s="36"/>
      <c r="AW1964" s="36"/>
      <c r="AX1964" s="36"/>
      <c r="AY1964" s="36"/>
      <c r="AZ1964" s="40"/>
      <c r="BA1964" s="40"/>
      <c r="BB1964" s="40"/>
      <c r="BC1964" s="40"/>
      <c r="BD1964" s="40"/>
      <c r="BE1964" s="40"/>
      <c r="BF1964" s="36"/>
      <c r="BG1964" s="36"/>
      <c r="BH1964" s="36"/>
      <c r="BJ1964" s="41"/>
      <c r="BK1964" s="41"/>
      <c r="BL1964" s="35"/>
      <c r="BM1964" s="35"/>
      <c r="BN1964" s="35"/>
      <c r="BO1964" s="35"/>
      <c r="BP1964" s="35"/>
      <c r="BQ1964" s="35"/>
      <c r="BR1964" s="35"/>
      <c r="BS1964" s="34"/>
      <c r="BT1964" s="35"/>
      <c r="BU1964" s="35"/>
      <c r="BV1964" s="35"/>
      <c r="BW1964" s="35"/>
      <c r="BX1964" s="37"/>
      <c r="BY1964" s="40"/>
      <c r="CA1964" s="38"/>
      <c r="CB1964" s="38"/>
      <c r="CC1964" s="36"/>
      <c r="CD1964" s="36"/>
      <c r="CE1964" s="35"/>
      <c r="CF1964" s="36"/>
      <c r="CG1964" s="42"/>
      <c r="CH1964" s="35"/>
      <c r="CI1964" s="42"/>
      <c r="CJ1964" s="42"/>
      <c r="CK1964" s="43"/>
      <c r="CM1964" s="39"/>
      <c r="CN1964" s="35"/>
      <c r="CO1964" s="42"/>
    </row>
    <row r="1965" spans="1:93" ht="11.25" customHeight="1">
      <c r="A1965" s="33"/>
      <c r="B1965" s="34"/>
      <c r="F1965" s="34"/>
      <c r="H1965" s="34"/>
      <c r="I1965" s="34"/>
      <c r="J1965" s="35"/>
      <c r="K1965" s="35"/>
      <c r="L1965" s="34"/>
      <c r="M1965" s="34"/>
      <c r="N1965" s="35"/>
      <c r="O1965" s="35"/>
      <c r="P1965" s="35"/>
      <c r="Q1965" s="34"/>
      <c r="R1965" s="34"/>
      <c r="U1965" s="36"/>
      <c r="V1965" s="38"/>
      <c r="W1965" s="36"/>
      <c r="X1965" s="35"/>
      <c r="Y1965" s="34"/>
      <c r="Z1965" s="35"/>
      <c r="AA1965" s="34"/>
      <c r="AB1965" s="34"/>
      <c r="AC1965" s="34"/>
      <c r="AD1965" s="34"/>
      <c r="AE1965" s="39"/>
      <c r="AF1965" s="39"/>
      <c r="AG1965" s="39"/>
      <c r="AH1965" s="35"/>
      <c r="AI1965" s="35"/>
      <c r="AJ1965" s="35"/>
      <c r="AK1965" s="35"/>
      <c r="AL1965" s="35"/>
      <c r="AM1965" s="35"/>
      <c r="AN1965" s="38"/>
      <c r="AO1965" s="38"/>
      <c r="AP1965" s="38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40"/>
      <c r="BA1965" s="40"/>
      <c r="BB1965" s="40"/>
      <c r="BC1965" s="40"/>
      <c r="BD1965" s="40"/>
      <c r="BE1965" s="40"/>
      <c r="BF1965" s="36"/>
      <c r="BG1965" s="36"/>
      <c r="BH1965" s="36"/>
      <c r="BJ1965" s="41"/>
      <c r="BK1965" s="41"/>
      <c r="BL1965" s="35"/>
      <c r="BM1965" s="35"/>
      <c r="BN1965" s="35"/>
      <c r="BO1965" s="35"/>
      <c r="BP1965" s="35"/>
      <c r="BQ1965" s="35"/>
      <c r="BR1965" s="35"/>
      <c r="BS1965" s="34"/>
      <c r="BT1965" s="35"/>
      <c r="BU1965" s="35"/>
      <c r="BV1965" s="35"/>
      <c r="BW1965" s="35"/>
      <c r="BX1965" s="37"/>
      <c r="BY1965" s="40"/>
      <c r="CA1965" s="38"/>
      <c r="CB1965" s="38"/>
      <c r="CC1965" s="36"/>
      <c r="CD1965" s="36"/>
      <c r="CE1965" s="35"/>
      <c r="CF1965" s="36"/>
      <c r="CG1965" s="42"/>
      <c r="CH1965" s="35"/>
      <c r="CI1965" s="42"/>
      <c r="CJ1965" s="42"/>
      <c r="CK1965" s="43"/>
      <c r="CM1965" s="39"/>
      <c r="CN1965" s="35"/>
      <c r="CO1965" s="42"/>
    </row>
    <row r="1966" spans="1:93" ht="11.25" customHeight="1">
      <c r="A1966" s="33"/>
      <c r="B1966" s="34"/>
      <c r="F1966" s="34"/>
      <c r="H1966" s="34"/>
      <c r="I1966" s="34"/>
      <c r="J1966" s="35"/>
      <c r="K1966" s="35"/>
      <c r="L1966" s="34"/>
      <c r="M1966" s="34"/>
      <c r="N1966" s="35"/>
      <c r="O1966" s="35"/>
      <c r="P1966" s="35"/>
      <c r="Q1966" s="34"/>
      <c r="R1966" s="34"/>
      <c r="U1966" s="36"/>
      <c r="V1966" s="38"/>
      <c r="W1966" s="36"/>
      <c r="X1966" s="35"/>
      <c r="Y1966" s="34"/>
      <c r="Z1966" s="35"/>
      <c r="AA1966" s="34"/>
      <c r="AB1966" s="34"/>
      <c r="AC1966" s="34"/>
      <c r="AD1966" s="34"/>
      <c r="AE1966" s="39"/>
      <c r="AF1966" s="39"/>
      <c r="AG1966" s="39"/>
      <c r="AH1966" s="35"/>
      <c r="AI1966" s="35"/>
      <c r="AJ1966" s="35"/>
      <c r="AK1966" s="35"/>
      <c r="AL1966" s="35"/>
      <c r="AM1966" s="35"/>
      <c r="AN1966" s="38"/>
      <c r="AO1966" s="38"/>
      <c r="AP1966" s="38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40"/>
      <c r="BA1966" s="40"/>
      <c r="BB1966" s="40"/>
      <c r="BC1966" s="40"/>
      <c r="BD1966" s="40"/>
      <c r="BE1966" s="40"/>
      <c r="BF1966" s="36"/>
      <c r="BG1966" s="36"/>
      <c r="BH1966" s="36"/>
      <c r="BJ1966" s="41"/>
      <c r="BK1966" s="41"/>
      <c r="BL1966" s="35"/>
      <c r="BM1966" s="35"/>
      <c r="BN1966" s="35"/>
      <c r="BO1966" s="35"/>
      <c r="BP1966" s="35"/>
      <c r="BQ1966" s="35"/>
      <c r="BR1966" s="35"/>
      <c r="BS1966" s="34"/>
      <c r="BT1966" s="35"/>
      <c r="BU1966" s="35"/>
      <c r="BV1966" s="35"/>
      <c r="BW1966" s="35"/>
      <c r="BX1966" s="37"/>
      <c r="BY1966" s="40"/>
      <c r="CA1966" s="38"/>
      <c r="CB1966" s="38"/>
      <c r="CC1966" s="36"/>
      <c r="CD1966" s="36"/>
      <c r="CE1966" s="35"/>
      <c r="CF1966" s="36"/>
      <c r="CG1966" s="42"/>
      <c r="CH1966" s="35"/>
      <c r="CI1966" s="42"/>
      <c r="CJ1966" s="42"/>
      <c r="CK1966" s="43"/>
      <c r="CM1966" s="39"/>
      <c r="CN1966" s="35"/>
      <c r="CO1966" s="42"/>
    </row>
    <row r="1967" spans="1:93" ht="11.25" customHeight="1">
      <c r="A1967" s="33"/>
      <c r="B1967" s="34"/>
      <c r="F1967" s="34"/>
      <c r="H1967" s="34"/>
      <c r="I1967" s="34"/>
      <c r="J1967" s="35"/>
      <c r="K1967" s="35"/>
      <c r="L1967" s="34"/>
      <c r="M1967" s="34"/>
      <c r="N1967" s="35"/>
      <c r="O1967" s="35"/>
      <c r="P1967" s="35"/>
      <c r="Q1967" s="34"/>
      <c r="R1967" s="34"/>
      <c r="U1967" s="36"/>
      <c r="V1967" s="38"/>
      <c r="W1967" s="36"/>
      <c r="X1967" s="35"/>
      <c r="Y1967" s="34"/>
      <c r="Z1967" s="35"/>
      <c r="AA1967" s="34"/>
      <c r="AB1967" s="34"/>
      <c r="AC1967" s="34"/>
      <c r="AD1967" s="34"/>
      <c r="AE1967" s="39"/>
      <c r="AF1967" s="39"/>
      <c r="AG1967" s="39"/>
      <c r="AH1967" s="35"/>
      <c r="AI1967" s="35"/>
      <c r="AJ1967" s="35"/>
      <c r="AK1967" s="35"/>
      <c r="AL1967" s="35"/>
      <c r="AM1967" s="35"/>
      <c r="AN1967" s="38"/>
      <c r="AO1967" s="38"/>
      <c r="AP1967" s="38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40"/>
      <c r="BA1967" s="40"/>
      <c r="BB1967" s="40"/>
      <c r="BC1967" s="40"/>
      <c r="BD1967" s="40"/>
      <c r="BE1967" s="40"/>
      <c r="BF1967" s="36"/>
      <c r="BG1967" s="36"/>
      <c r="BH1967" s="36"/>
      <c r="BJ1967" s="41"/>
      <c r="BK1967" s="41"/>
      <c r="BL1967" s="35"/>
      <c r="BM1967" s="35"/>
      <c r="BN1967" s="35"/>
      <c r="BO1967" s="35"/>
      <c r="BP1967" s="35"/>
      <c r="BQ1967" s="35"/>
      <c r="BR1967" s="35"/>
      <c r="BS1967" s="34"/>
      <c r="BT1967" s="35"/>
      <c r="BU1967" s="35"/>
      <c r="BV1967" s="35"/>
      <c r="BW1967" s="35"/>
      <c r="BX1967" s="37"/>
      <c r="BY1967" s="40"/>
      <c r="CA1967" s="38"/>
      <c r="CB1967" s="38"/>
      <c r="CC1967" s="36"/>
      <c r="CD1967" s="36"/>
      <c r="CE1967" s="35"/>
      <c r="CF1967" s="36"/>
      <c r="CG1967" s="42"/>
      <c r="CH1967" s="35"/>
      <c r="CI1967" s="42"/>
      <c r="CJ1967" s="42"/>
      <c r="CK1967" s="43"/>
      <c r="CM1967" s="39"/>
      <c r="CN1967" s="35"/>
      <c r="CO1967" s="42"/>
    </row>
    <row r="1968" spans="1:93" ht="11.25" customHeight="1">
      <c r="A1968" s="33"/>
      <c r="B1968" s="34"/>
      <c r="F1968" s="34"/>
      <c r="H1968" s="34"/>
      <c r="I1968" s="34"/>
      <c r="J1968" s="35"/>
      <c r="K1968" s="35"/>
      <c r="L1968" s="34"/>
      <c r="M1968" s="34"/>
      <c r="N1968" s="35"/>
      <c r="O1968" s="35"/>
      <c r="P1968" s="35"/>
      <c r="Q1968" s="34"/>
      <c r="R1968" s="34"/>
      <c r="U1968" s="36"/>
      <c r="V1968" s="38"/>
      <c r="W1968" s="36"/>
      <c r="X1968" s="35"/>
      <c r="Y1968" s="34"/>
      <c r="Z1968" s="35"/>
      <c r="AA1968" s="34"/>
      <c r="AB1968" s="34"/>
      <c r="AC1968" s="34"/>
      <c r="AD1968" s="34"/>
      <c r="AE1968" s="39"/>
      <c r="AF1968" s="39"/>
      <c r="AG1968" s="39"/>
      <c r="AH1968" s="35"/>
      <c r="AI1968" s="35"/>
      <c r="AJ1968" s="35"/>
      <c r="AK1968" s="35"/>
      <c r="AL1968" s="35"/>
      <c r="AM1968" s="35"/>
      <c r="AN1968" s="38"/>
      <c r="AO1968" s="38"/>
      <c r="AP1968" s="38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40"/>
      <c r="BA1968" s="40"/>
      <c r="BB1968" s="40"/>
      <c r="BC1968" s="40"/>
      <c r="BD1968" s="40"/>
      <c r="BE1968" s="40"/>
      <c r="BF1968" s="36"/>
      <c r="BG1968" s="36"/>
      <c r="BH1968" s="36"/>
      <c r="BJ1968" s="41"/>
      <c r="BK1968" s="41"/>
      <c r="BL1968" s="35"/>
      <c r="BM1968" s="35"/>
      <c r="BN1968" s="35"/>
      <c r="BO1968" s="35"/>
      <c r="BP1968" s="35"/>
      <c r="BQ1968" s="35"/>
      <c r="BR1968" s="35"/>
      <c r="BS1968" s="34"/>
      <c r="BT1968" s="35"/>
      <c r="BU1968" s="35"/>
      <c r="BV1968" s="35"/>
      <c r="BW1968" s="35"/>
      <c r="BX1968" s="37"/>
      <c r="BY1968" s="40"/>
      <c r="CA1968" s="38"/>
      <c r="CB1968" s="38"/>
      <c r="CC1968" s="36"/>
      <c r="CD1968" s="36"/>
      <c r="CE1968" s="35"/>
      <c r="CF1968" s="36"/>
      <c r="CG1968" s="42"/>
      <c r="CH1968" s="35"/>
      <c r="CI1968" s="42"/>
      <c r="CJ1968" s="42"/>
      <c r="CK1968" s="43"/>
      <c r="CM1968" s="39"/>
      <c r="CN1968" s="35"/>
      <c r="CO1968" s="42"/>
    </row>
    <row r="1969" spans="1:93" ht="11.25" customHeight="1">
      <c r="A1969" s="33"/>
      <c r="B1969" s="34"/>
      <c r="F1969" s="34"/>
      <c r="H1969" s="34"/>
      <c r="I1969" s="34"/>
      <c r="J1969" s="35"/>
      <c r="K1969" s="35"/>
      <c r="L1969" s="34"/>
      <c r="M1969" s="34"/>
      <c r="N1969" s="35"/>
      <c r="O1969" s="35"/>
      <c r="P1969" s="35"/>
      <c r="Q1969" s="34"/>
      <c r="R1969" s="34"/>
      <c r="U1969" s="36"/>
      <c r="V1969" s="38"/>
      <c r="W1969" s="36"/>
      <c r="X1969" s="35"/>
      <c r="Y1969" s="34"/>
      <c r="Z1969" s="35"/>
      <c r="AA1969" s="34"/>
      <c r="AB1969" s="34"/>
      <c r="AC1969" s="34"/>
      <c r="AD1969" s="34"/>
      <c r="AE1969" s="39"/>
      <c r="AF1969" s="39"/>
      <c r="AG1969" s="39"/>
      <c r="AH1969" s="35"/>
      <c r="AI1969" s="35"/>
      <c r="AJ1969" s="35"/>
      <c r="AK1969" s="35"/>
      <c r="AL1969" s="35"/>
      <c r="AM1969" s="35"/>
      <c r="AN1969" s="38"/>
      <c r="AO1969" s="38"/>
      <c r="AP1969" s="38"/>
      <c r="AQ1969" s="36"/>
      <c r="AR1969" s="36"/>
      <c r="AS1969" s="36"/>
      <c r="AT1969" s="36"/>
      <c r="AU1969" s="36"/>
      <c r="AV1969" s="36"/>
      <c r="AW1969" s="36"/>
      <c r="AX1969" s="36"/>
      <c r="AY1969" s="36"/>
      <c r="AZ1969" s="40"/>
      <c r="BA1969" s="40"/>
      <c r="BB1969" s="40"/>
      <c r="BC1969" s="40"/>
      <c r="BD1969" s="40"/>
      <c r="BE1969" s="40"/>
      <c r="BF1969" s="36"/>
      <c r="BG1969" s="36"/>
      <c r="BH1969" s="36"/>
      <c r="BJ1969" s="41"/>
      <c r="BK1969" s="41"/>
      <c r="BL1969" s="35"/>
      <c r="BM1969" s="35"/>
      <c r="BN1969" s="35"/>
      <c r="BO1969" s="35"/>
      <c r="BP1969" s="35"/>
      <c r="BQ1969" s="35"/>
      <c r="BR1969" s="35"/>
      <c r="BS1969" s="34"/>
      <c r="BT1969" s="35"/>
      <c r="BU1969" s="35"/>
      <c r="BV1969" s="35"/>
      <c r="BW1969" s="35"/>
      <c r="BX1969" s="37"/>
      <c r="BY1969" s="40"/>
      <c r="CA1969" s="38"/>
      <c r="CB1969" s="38"/>
      <c r="CC1969" s="36"/>
      <c r="CD1969" s="36"/>
      <c r="CE1969" s="35"/>
      <c r="CF1969" s="36"/>
      <c r="CG1969" s="42"/>
      <c r="CH1969" s="35"/>
      <c r="CI1969" s="42"/>
      <c r="CJ1969" s="42"/>
      <c r="CK1969" s="43"/>
      <c r="CM1969" s="39"/>
      <c r="CN1969" s="35"/>
      <c r="CO1969" s="42"/>
    </row>
    <row r="1970" spans="1:93" ht="11.25" customHeight="1">
      <c r="A1970" s="33"/>
      <c r="B1970" s="34"/>
      <c r="F1970" s="34"/>
      <c r="H1970" s="34"/>
      <c r="I1970" s="34"/>
      <c r="J1970" s="35"/>
      <c r="K1970" s="35"/>
      <c r="L1970" s="34"/>
      <c r="M1970" s="34"/>
      <c r="N1970" s="35"/>
      <c r="O1970" s="35"/>
      <c r="P1970" s="35"/>
      <c r="Q1970" s="34"/>
      <c r="R1970" s="34"/>
      <c r="U1970" s="36"/>
      <c r="V1970" s="38"/>
      <c r="W1970" s="36"/>
      <c r="X1970" s="35"/>
      <c r="Y1970" s="34"/>
      <c r="Z1970" s="35"/>
      <c r="AA1970" s="34"/>
      <c r="AB1970" s="34"/>
      <c r="AC1970" s="34"/>
      <c r="AD1970" s="34"/>
      <c r="AE1970" s="39"/>
      <c r="AF1970" s="39"/>
      <c r="AG1970" s="39"/>
      <c r="AH1970" s="35"/>
      <c r="AI1970" s="35"/>
      <c r="AJ1970" s="35"/>
      <c r="AK1970" s="35"/>
      <c r="AL1970" s="35"/>
      <c r="AM1970" s="35"/>
      <c r="AN1970" s="38"/>
      <c r="AO1970" s="38"/>
      <c r="AP1970" s="38"/>
      <c r="AQ1970" s="36"/>
      <c r="AR1970" s="36"/>
      <c r="AS1970" s="36"/>
      <c r="AT1970" s="36"/>
      <c r="AU1970" s="36"/>
      <c r="AV1970" s="36"/>
      <c r="AW1970" s="36"/>
      <c r="AX1970" s="36"/>
      <c r="AY1970" s="36"/>
      <c r="AZ1970" s="40"/>
      <c r="BA1970" s="40"/>
      <c r="BB1970" s="40"/>
      <c r="BC1970" s="40"/>
      <c r="BD1970" s="40"/>
      <c r="BE1970" s="40"/>
      <c r="BF1970" s="36"/>
      <c r="BG1970" s="36"/>
      <c r="BH1970" s="36"/>
      <c r="BJ1970" s="41"/>
      <c r="BK1970" s="41"/>
      <c r="BL1970" s="35"/>
      <c r="BM1970" s="35"/>
      <c r="BN1970" s="35"/>
      <c r="BO1970" s="35"/>
      <c r="BP1970" s="35"/>
      <c r="BQ1970" s="35"/>
      <c r="BR1970" s="35"/>
      <c r="BS1970" s="34"/>
      <c r="BT1970" s="35"/>
      <c r="BU1970" s="35"/>
      <c r="BV1970" s="35"/>
      <c r="BW1970" s="35"/>
      <c r="BX1970" s="37"/>
      <c r="BY1970" s="40"/>
      <c r="CA1970" s="38"/>
      <c r="CB1970" s="38"/>
      <c r="CC1970" s="36"/>
      <c r="CD1970" s="36"/>
      <c r="CE1970" s="35"/>
      <c r="CF1970" s="36"/>
      <c r="CG1970" s="42"/>
      <c r="CH1970" s="35"/>
      <c r="CI1970" s="42"/>
      <c r="CJ1970" s="42"/>
      <c r="CK1970" s="43"/>
      <c r="CM1970" s="39"/>
      <c r="CN1970" s="35"/>
      <c r="CO1970" s="42"/>
    </row>
    <row r="1971" spans="1:93" ht="11.25" customHeight="1">
      <c r="A1971" s="33"/>
      <c r="B1971" s="34"/>
      <c r="F1971" s="34"/>
      <c r="H1971" s="34"/>
      <c r="I1971" s="34"/>
      <c r="J1971" s="35"/>
      <c r="K1971" s="35"/>
      <c r="L1971" s="34"/>
      <c r="M1971" s="34"/>
      <c r="N1971" s="35"/>
      <c r="O1971" s="35"/>
      <c r="P1971" s="35"/>
      <c r="Q1971" s="34"/>
      <c r="R1971" s="34"/>
      <c r="U1971" s="36"/>
      <c r="V1971" s="38"/>
      <c r="W1971" s="36"/>
      <c r="X1971" s="35"/>
      <c r="Y1971" s="34"/>
      <c r="Z1971" s="35"/>
      <c r="AA1971" s="34"/>
      <c r="AB1971" s="34"/>
      <c r="AC1971" s="34"/>
      <c r="AD1971" s="34"/>
      <c r="AE1971" s="39"/>
      <c r="AF1971" s="39"/>
      <c r="AG1971" s="39"/>
      <c r="AH1971" s="35"/>
      <c r="AI1971" s="35"/>
      <c r="AJ1971" s="35"/>
      <c r="AK1971" s="35"/>
      <c r="AL1971" s="35"/>
      <c r="AM1971" s="35"/>
      <c r="AN1971" s="38"/>
      <c r="AO1971" s="38"/>
      <c r="AP1971" s="38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40"/>
      <c r="BA1971" s="40"/>
      <c r="BB1971" s="40"/>
      <c r="BC1971" s="40"/>
      <c r="BD1971" s="40"/>
      <c r="BE1971" s="40"/>
      <c r="BF1971" s="36"/>
      <c r="BG1971" s="36"/>
      <c r="BH1971" s="36"/>
      <c r="BJ1971" s="41"/>
      <c r="BK1971" s="41"/>
      <c r="BL1971" s="35"/>
      <c r="BM1971" s="35"/>
      <c r="BN1971" s="35"/>
      <c r="BO1971" s="35"/>
      <c r="BP1971" s="35"/>
      <c r="BQ1971" s="35"/>
      <c r="BR1971" s="35"/>
      <c r="BS1971" s="34"/>
      <c r="BT1971" s="35"/>
      <c r="BU1971" s="35"/>
      <c r="BV1971" s="35"/>
      <c r="BW1971" s="35"/>
      <c r="BX1971" s="37"/>
      <c r="BY1971" s="40"/>
      <c r="CA1971" s="38"/>
      <c r="CB1971" s="38"/>
      <c r="CC1971" s="36"/>
      <c r="CD1971" s="36"/>
      <c r="CE1971" s="35"/>
      <c r="CF1971" s="36"/>
      <c r="CG1971" s="42"/>
      <c r="CH1971" s="35"/>
      <c r="CI1971" s="42"/>
      <c r="CJ1971" s="42"/>
      <c r="CK1971" s="43"/>
      <c r="CM1971" s="39"/>
      <c r="CN1971" s="35"/>
      <c r="CO1971" s="42"/>
    </row>
    <row r="1972" spans="1:93" ht="11.25" customHeight="1">
      <c r="A1972" s="33"/>
      <c r="B1972" s="34"/>
      <c r="F1972" s="34"/>
      <c r="H1972" s="34"/>
      <c r="I1972" s="34"/>
      <c r="J1972" s="35"/>
      <c r="K1972" s="35"/>
      <c r="L1972" s="34"/>
      <c r="M1972" s="34"/>
      <c r="N1972" s="35"/>
      <c r="O1972" s="35"/>
      <c r="P1972" s="35"/>
      <c r="Q1972" s="34"/>
      <c r="R1972" s="34"/>
      <c r="U1972" s="36"/>
      <c r="V1972" s="38"/>
      <c r="W1972" s="36"/>
      <c r="X1972" s="35"/>
      <c r="Y1972" s="34"/>
      <c r="Z1972" s="35"/>
      <c r="AA1972" s="34"/>
      <c r="AB1972" s="34"/>
      <c r="AC1972" s="34"/>
      <c r="AD1972" s="34"/>
      <c r="AE1972" s="39"/>
      <c r="AF1972" s="39"/>
      <c r="AG1972" s="39"/>
      <c r="AH1972" s="35"/>
      <c r="AI1972" s="35"/>
      <c r="AJ1972" s="35"/>
      <c r="AK1972" s="35"/>
      <c r="AL1972" s="35"/>
      <c r="AM1972" s="35"/>
      <c r="AN1972" s="38"/>
      <c r="AO1972" s="38"/>
      <c r="AP1972" s="38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40"/>
      <c r="BA1972" s="40"/>
      <c r="BB1972" s="40"/>
      <c r="BC1972" s="40"/>
      <c r="BD1972" s="40"/>
      <c r="BE1972" s="40"/>
      <c r="BF1972" s="36"/>
      <c r="BG1972" s="36"/>
      <c r="BH1972" s="36"/>
      <c r="BJ1972" s="41"/>
      <c r="BK1972" s="41"/>
      <c r="BL1972" s="35"/>
      <c r="BM1972" s="35"/>
      <c r="BN1972" s="35"/>
      <c r="BO1972" s="35"/>
      <c r="BP1972" s="35"/>
      <c r="BQ1972" s="35"/>
      <c r="BR1972" s="35"/>
      <c r="BS1972" s="34"/>
      <c r="BT1972" s="35"/>
      <c r="BU1972" s="35"/>
      <c r="BV1972" s="35"/>
      <c r="BW1972" s="35"/>
      <c r="BX1972" s="37"/>
      <c r="BY1972" s="40"/>
      <c r="CA1972" s="38"/>
      <c r="CB1972" s="38"/>
      <c r="CC1972" s="36"/>
      <c r="CD1972" s="36"/>
      <c r="CE1972" s="35"/>
      <c r="CF1972" s="36"/>
      <c r="CG1972" s="42"/>
      <c r="CH1972" s="35"/>
      <c r="CI1972" s="42"/>
      <c r="CJ1972" s="42"/>
      <c r="CK1972" s="43"/>
      <c r="CM1972" s="39"/>
      <c r="CN1972" s="35"/>
      <c r="CO1972" s="42"/>
    </row>
    <row r="1973" spans="1:93" ht="11.25" customHeight="1">
      <c r="A1973" s="33"/>
      <c r="B1973" s="34"/>
      <c r="F1973" s="34"/>
      <c r="H1973" s="34"/>
      <c r="I1973" s="34"/>
      <c r="J1973" s="35"/>
      <c r="K1973" s="35"/>
      <c r="L1973" s="34"/>
      <c r="M1973" s="34"/>
      <c r="N1973" s="35"/>
      <c r="O1973" s="35"/>
      <c r="P1973" s="35"/>
      <c r="Q1973" s="34"/>
      <c r="R1973" s="34"/>
      <c r="U1973" s="36"/>
      <c r="V1973" s="38"/>
      <c r="W1973" s="36"/>
      <c r="X1973" s="35"/>
      <c r="Y1973" s="34"/>
      <c r="Z1973" s="35"/>
      <c r="AA1973" s="34"/>
      <c r="AB1973" s="34"/>
      <c r="AC1973" s="34"/>
      <c r="AD1973" s="34"/>
      <c r="AE1973" s="39"/>
      <c r="AF1973" s="39"/>
      <c r="AG1973" s="39"/>
      <c r="AH1973" s="35"/>
      <c r="AI1973" s="35"/>
      <c r="AJ1973" s="35"/>
      <c r="AK1973" s="35"/>
      <c r="AL1973" s="35"/>
      <c r="AM1973" s="35"/>
      <c r="AN1973" s="38"/>
      <c r="AO1973" s="38"/>
      <c r="AP1973" s="38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40"/>
      <c r="BA1973" s="40"/>
      <c r="BB1973" s="40"/>
      <c r="BC1973" s="40"/>
      <c r="BD1973" s="40"/>
      <c r="BE1973" s="40"/>
      <c r="BF1973" s="36"/>
      <c r="BG1973" s="36"/>
      <c r="BH1973" s="36"/>
      <c r="BJ1973" s="41"/>
      <c r="BK1973" s="41"/>
      <c r="BL1973" s="35"/>
      <c r="BM1973" s="35"/>
      <c r="BN1973" s="35"/>
      <c r="BO1973" s="35"/>
      <c r="BP1973" s="35"/>
      <c r="BQ1973" s="35"/>
      <c r="BR1973" s="35"/>
      <c r="BS1973" s="34"/>
      <c r="BT1973" s="35"/>
      <c r="BU1973" s="35"/>
      <c r="BV1973" s="35"/>
      <c r="BW1973" s="35"/>
      <c r="BX1973" s="37"/>
      <c r="BY1973" s="40"/>
      <c r="CA1973" s="38"/>
      <c r="CB1973" s="38"/>
      <c r="CC1973" s="36"/>
      <c r="CD1973" s="36"/>
      <c r="CE1973" s="35"/>
      <c r="CF1973" s="36"/>
      <c r="CG1973" s="42"/>
      <c r="CH1973" s="35"/>
      <c r="CI1973" s="42"/>
      <c r="CJ1973" s="42"/>
      <c r="CK1973" s="43"/>
      <c r="CM1973" s="39"/>
      <c r="CN1973" s="35"/>
      <c r="CO1973" s="42"/>
    </row>
    <row r="1974" spans="1:93" ht="11.25" customHeight="1">
      <c r="A1974" s="33"/>
      <c r="B1974" s="34"/>
      <c r="F1974" s="34"/>
      <c r="H1974" s="34"/>
      <c r="I1974" s="34"/>
      <c r="J1974" s="35"/>
      <c r="K1974" s="35"/>
      <c r="L1974" s="34"/>
      <c r="M1974" s="34"/>
      <c r="N1974" s="35"/>
      <c r="O1974" s="35"/>
      <c r="P1974" s="35"/>
      <c r="Q1974" s="34"/>
      <c r="R1974" s="34"/>
      <c r="U1974" s="36"/>
      <c r="V1974" s="38"/>
      <c r="W1974" s="36"/>
      <c r="X1974" s="35"/>
      <c r="Y1974" s="34"/>
      <c r="Z1974" s="35"/>
      <c r="AA1974" s="34"/>
      <c r="AB1974" s="34"/>
      <c r="AC1974" s="34"/>
      <c r="AD1974" s="34"/>
      <c r="AE1974" s="39"/>
      <c r="AF1974" s="39"/>
      <c r="AG1974" s="39"/>
      <c r="AH1974" s="35"/>
      <c r="AI1974" s="35"/>
      <c r="AJ1974" s="35"/>
      <c r="AK1974" s="35"/>
      <c r="AL1974" s="35"/>
      <c r="AM1974" s="35"/>
      <c r="AN1974" s="38"/>
      <c r="AO1974" s="38"/>
      <c r="AP1974" s="38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40"/>
      <c r="BA1974" s="40"/>
      <c r="BB1974" s="40"/>
      <c r="BC1974" s="40"/>
      <c r="BD1974" s="40"/>
      <c r="BE1974" s="40"/>
      <c r="BF1974" s="36"/>
      <c r="BG1974" s="36"/>
      <c r="BH1974" s="36"/>
      <c r="BJ1974" s="41"/>
      <c r="BK1974" s="41"/>
      <c r="BL1974" s="35"/>
      <c r="BM1974" s="35"/>
      <c r="BN1974" s="35"/>
      <c r="BO1974" s="35"/>
      <c r="BP1974" s="35"/>
      <c r="BQ1974" s="35"/>
      <c r="BR1974" s="35"/>
      <c r="BS1974" s="34"/>
      <c r="BT1974" s="35"/>
      <c r="BU1974" s="35"/>
      <c r="BV1974" s="35"/>
      <c r="BW1974" s="35"/>
      <c r="BX1974" s="37"/>
      <c r="BY1974" s="40"/>
      <c r="CA1974" s="38"/>
      <c r="CB1974" s="38"/>
      <c r="CC1974" s="36"/>
      <c r="CD1974" s="36"/>
      <c r="CE1974" s="35"/>
      <c r="CF1974" s="36"/>
      <c r="CG1974" s="42"/>
      <c r="CH1974" s="35"/>
      <c r="CI1974" s="42"/>
      <c r="CJ1974" s="42"/>
      <c r="CK1974" s="43"/>
      <c r="CM1974" s="39"/>
      <c r="CN1974" s="35"/>
      <c r="CO1974" s="42"/>
    </row>
    <row r="1975" spans="1:93" ht="11.25" customHeight="1">
      <c r="A1975" s="33"/>
      <c r="B1975" s="34"/>
      <c r="F1975" s="34"/>
      <c r="H1975" s="34"/>
      <c r="I1975" s="34"/>
      <c r="J1975" s="35"/>
      <c r="K1975" s="35"/>
      <c r="L1975" s="34"/>
      <c r="M1975" s="34"/>
      <c r="N1975" s="35"/>
      <c r="O1975" s="35"/>
      <c r="P1975" s="35"/>
      <c r="Q1975" s="34"/>
      <c r="R1975" s="34"/>
      <c r="U1975" s="36"/>
      <c r="V1975" s="38"/>
      <c r="W1975" s="36"/>
      <c r="X1975" s="35"/>
      <c r="Y1975" s="34"/>
      <c r="Z1975" s="35"/>
      <c r="AA1975" s="34"/>
      <c r="AB1975" s="34"/>
      <c r="AC1975" s="34"/>
      <c r="AD1975" s="34"/>
      <c r="AE1975" s="39"/>
      <c r="AF1975" s="39"/>
      <c r="AG1975" s="39"/>
      <c r="AH1975" s="35"/>
      <c r="AI1975" s="35"/>
      <c r="AJ1975" s="35"/>
      <c r="AK1975" s="35"/>
      <c r="AL1975" s="35"/>
      <c r="AM1975" s="35"/>
      <c r="AN1975" s="38"/>
      <c r="AO1975" s="38"/>
      <c r="AP1975" s="38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40"/>
      <c r="BA1975" s="40"/>
      <c r="BB1975" s="40"/>
      <c r="BC1975" s="40"/>
      <c r="BD1975" s="40"/>
      <c r="BE1975" s="40"/>
      <c r="BF1975" s="36"/>
      <c r="BG1975" s="36"/>
      <c r="BH1975" s="36"/>
      <c r="BJ1975" s="41"/>
      <c r="BK1975" s="41"/>
      <c r="BL1975" s="35"/>
      <c r="BM1975" s="35"/>
      <c r="BN1975" s="35"/>
      <c r="BO1975" s="35"/>
      <c r="BP1975" s="35"/>
      <c r="BQ1975" s="35"/>
      <c r="BR1975" s="35"/>
      <c r="BS1975" s="34"/>
      <c r="BT1975" s="35"/>
      <c r="BU1975" s="35"/>
      <c r="BV1975" s="35"/>
      <c r="BW1975" s="35"/>
      <c r="BX1975" s="37"/>
      <c r="BY1975" s="40"/>
      <c r="CA1975" s="38"/>
      <c r="CB1975" s="38"/>
      <c r="CC1975" s="36"/>
      <c r="CD1975" s="36"/>
      <c r="CE1975" s="35"/>
      <c r="CF1975" s="36"/>
      <c r="CG1975" s="42"/>
      <c r="CH1975" s="35"/>
      <c r="CI1975" s="42"/>
      <c r="CJ1975" s="42"/>
      <c r="CK1975" s="43"/>
      <c r="CM1975" s="39"/>
      <c r="CN1975" s="35"/>
      <c r="CO1975" s="42"/>
    </row>
    <row r="1976" spans="1:93" ht="11.25" customHeight="1">
      <c r="A1976" s="33"/>
      <c r="B1976" s="34"/>
      <c r="F1976" s="34"/>
      <c r="H1976" s="34"/>
      <c r="I1976" s="34"/>
      <c r="J1976" s="35"/>
      <c r="K1976" s="35"/>
      <c r="L1976" s="34"/>
      <c r="M1976" s="34"/>
      <c r="N1976" s="35"/>
      <c r="O1976" s="35"/>
      <c r="P1976" s="35"/>
      <c r="Q1976" s="34"/>
      <c r="R1976" s="34"/>
      <c r="U1976" s="36"/>
      <c r="V1976" s="38"/>
      <c r="W1976" s="36"/>
      <c r="X1976" s="35"/>
      <c r="Y1976" s="34"/>
      <c r="Z1976" s="35"/>
      <c r="AA1976" s="34"/>
      <c r="AB1976" s="34"/>
      <c r="AC1976" s="34"/>
      <c r="AD1976" s="34"/>
      <c r="AE1976" s="39"/>
      <c r="AF1976" s="39"/>
      <c r="AG1976" s="39"/>
      <c r="AH1976" s="35"/>
      <c r="AI1976" s="35"/>
      <c r="AJ1976" s="35"/>
      <c r="AK1976" s="35"/>
      <c r="AL1976" s="35"/>
      <c r="AM1976" s="35"/>
      <c r="AN1976" s="38"/>
      <c r="AO1976" s="38"/>
      <c r="AP1976" s="38"/>
      <c r="AQ1976" s="36"/>
      <c r="AR1976" s="36"/>
      <c r="AS1976" s="36"/>
      <c r="AT1976" s="36"/>
      <c r="AU1976" s="36"/>
      <c r="AV1976" s="36"/>
      <c r="AW1976" s="36"/>
      <c r="AX1976" s="36"/>
      <c r="AY1976" s="36"/>
      <c r="AZ1976" s="40"/>
      <c r="BA1976" s="40"/>
      <c r="BB1976" s="40"/>
      <c r="BC1976" s="40"/>
      <c r="BD1976" s="40"/>
      <c r="BE1976" s="40"/>
      <c r="BF1976" s="36"/>
      <c r="BG1976" s="36"/>
      <c r="BH1976" s="36"/>
      <c r="BJ1976" s="41"/>
      <c r="BK1976" s="41"/>
      <c r="BL1976" s="35"/>
      <c r="BM1976" s="35"/>
      <c r="BN1976" s="35"/>
      <c r="BO1976" s="35"/>
      <c r="BP1976" s="35"/>
      <c r="BQ1976" s="35"/>
      <c r="BR1976" s="35"/>
      <c r="BS1976" s="34"/>
      <c r="BT1976" s="35"/>
      <c r="BU1976" s="35"/>
      <c r="BV1976" s="35"/>
      <c r="BW1976" s="35"/>
      <c r="BX1976" s="37"/>
      <c r="BY1976" s="40"/>
      <c r="CA1976" s="38"/>
      <c r="CB1976" s="38"/>
      <c r="CC1976" s="36"/>
      <c r="CD1976" s="36"/>
      <c r="CE1976" s="35"/>
      <c r="CF1976" s="36"/>
      <c r="CG1976" s="42"/>
      <c r="CH1976" s="35"/>
      <c r="CI1976" s="42"/>
      <c r="CJ1976" s="42"/>
      <c r="CK1976" s="43"/>
      <c r="CM1976" s="39"/>
      <c r="CN1976" s="35"/>
      <c r="CO1976" s="42"/>
    </row>
    <row r="1977" spans="1:93" ht="11.25" customHeight="1">
      <c r="A1977" s="33"/>
      <c r="B1977" s="34"/>
      <c r="F1977" s="34"/>
      <c r="H1977" s="34"/>
      <c r="I1977" s="34"/>
      <c r="J1977" s="35"/>
      <c r="K1977" s="35"/>
      <c r="L1977" s="34"/>
      <c r="M1977" s="34"/>
      <c r="N1977" s="35"/>
      <c r="O1977" s="35"/>
      <c r="P1977" s="35"/>
      <c r="Q1977" s="34"/>
      <c r="R1977" s="34"/>
      <c r="U1977" s="36"/>
      <c r="V1977" s="38"/>
      <c r="W1977" s="36"/>
      <c r="X1977" s="35"/>
      <c r="Y1977" s="34"/>
      <c r="Z1977" s="35"/>
      <c r="AA1977" s="34"/>
      <c r="AB1977" s="34"/>
      <c r="AC1977" s="34"/>
      <c r="AD1977" s="34"/>
      <c r="AE1977" s="39"/>
      <c r="AF1977" s="39"/>
      <c r="AG1977" s="39"/>
      <c r="AH1977" s="35"/>
      <c r="AI1977" s="35"/>
      <c r="AJ1977" s="35"/>
      <c r="AK1977" s="35"/>
      <c r="AL1977" s="35"/>
      <c r="AM1977" s="35"/>
      <c r="AN1977" s="38"/>
      <c r="AO1977" s="38"/>
      <c r="AP1977" s="38"/>
      <c r="AQ1977" s="36"/>
      <c r="AR1977" s="36"/>
      <c r="AS1977" s="36"/>
      <c r="AT1977" s="36"/>
      <c r="AU1977" s="36"/>
      <c r="AV1977" s="36"/>
      <c r="AW1977" s="36"/>
      <c r="AX1977" s="36"/>
      <c r="AY1977" s="36"/>
      <c r="AZ1977" s="40"/>
      <c r="BA1977" s="40"/>
      <c r="BB1977" s="40"/>
      <c r="BC1977" s="40"/>
      <c r="BD1977" s="40"/>
      <c r="BE1977" s="40"/>
      <c r="BF1977" s="36"/>
      <c r="BG1977" s="36"/>
      <c r="BH1977" s="36"/>
      <c r="BJ1977" s="41"/>
      <c r="BK1977" s="41"/>
      <c r="BL1977" s="35"/>
      <c r="BM1977" s="35"/>
      <c r="BN1977" s="35"/>
      <c r="BO1977" s="35"/>
      <c r="BP1977" s="35"/>
      <c r="BQ1977" s="35"/>
      <c r="BR1977" s="35"/>
      <c r="BS1977" s="34"/>
      <c r="BT1977" s="35"/>
      <c r="BU1977" s="35"/>
      <c r="BV1977" s="35"/>
      <c r="BW1977" s="35"/>
      <c r="BX1977" s="37"/>
      <c r="BY1977" s="40"/>
      <c r="CA1977" s="38"/>
      <c r="CB1977" s="38"/>
      <c r="CC1977" s="36"/>
      <c r="CD1977" s="36"/>
      <c r="CE1977" s="35"/>
      <c r="CF1977" s="36"/>
      <c r="CG1977" s="42"/>
      <c r="CH1977" s="35"/>
      <c r="CI1977" s="42"/>
      <c r="CJ1977" s="42"/>
      <c r="CK1977" s="43"/>
      <c r="CM1977" s="39"/>
      <c r="CN1977" s="35"/>
      <c r="CO1977" s="42"/>
    </row>
    <row r="1978" spans="1:93" ht="11.25" customHeight="1">
      <c r="A1978" s="33"/>
      <c r="B1978" s="34"/>
      <c r="F1978" s="34"/>
      <c r="H1978" s="34"/>
      <c r="I1978" s="34"/>
      <c r="J1978" s="35"/>
      <c r="K1978" s="35"/>
      <c r="L1978" s="34"/>
      <c r="M1978" s="34"/>
      <c r="N1978" s="35"/>
      <c r="O1978" s="35"/>
      <c r="P1978" s="35"/>
      <c r="Q1978" s="34"/>
      <c r="R1978" s="34"/>
      <c r="U1978" s="36"/>
      <c r="V1978" s="38"/>
      <c r="W1978" s="36"/>
      <c r="X1978" s="35"/>
      <c r="Y1978" s="34"/>
      <c r="Z1978" s="35"/>
      <c r="AA1978" s="34"/>
      <c r="AB1978" s="34"/>
      <c r="AC1978" s="34"/>
      <c r="AD1978" s="34"/>
      <c r="AE1978" s="39"/>
      <c r="AF1978" s="39"/>
      <c r="AG1978" s="39"/>
      <c r="AH1978" s="35"/>
      <c r="AI1978" s="35"/>
      <c r="AJ1978" s="35"/>
      <c r="AK1978" s="35"/>
      <c r="AL1978" s="35"/>
      <c r="AM1978" s="35"/>
      <c r="AN1978" s="38"/>
      <c r="AO1978" s="38"/>
      <c r="AP1978" s="38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40"/>
      <c r="BA1978" s="40"/>
      <c r="BB1978" s="40"/>
      <c r="BC1978" s="40"/>
      <c r="BD1978" s="40"/>
      <c r="BE1978" s="40"/>
      <c r="BF1978" s="36"/>
      <c r="BG1978" s="36"/>
      <c r="BH1978" s="36"/>
      <c r="BJ1978" s="41"/>
      <c r="BK1978" s="41"/>
      <c r="BL1978" s="35"/>
      <c r="BM1978" s="35"/>
      <c r="BN1978" s="35"/>
      <c r="BO1978" s="35"/>
      <c r="BP1978" s="35"/>
      <c r="BQ1978" s="35"/>
      <c r="BR1978" s="35"/>
      <c r="BS1978" s="34"/>
      <c r="BT1978" s="35"/>
      <c r="BU1978" s="35"/>
      <c r="BV1978" s="35"/>
      <c r="BW1978" s="35"/>
      <c r="BX1978" s="37"/>
      <c r="BY1978" s="40"/>
      <c r="CA1978" s="38"/>
      <c r="CB1978" s="38"/>
      <c r="CC1978" s="36"/>
      <c r="CD1978" s="36"/>
      <c r="CE1978" s="35"/>
      <c r="CF1978" s="36"/>
      <c r="CG1978" s="42"/>
      <c r="CH1978" s="35"/>
      <c r="CI1978" s="42"/>
      <c r="CJ1978" s="42"/>
      <c r="CK1978" s="43"/>
      <c r="CM1978" s="39"/>
      <c r="CN1978" s="35"/>
      <c r="CO1978" s="42"/>
    </row>
    <row r="1979" spans="1:93" ht="11.25" customHeight="1">
      <c r="A1979" s="33"/>
      <c r="B1979" s="34"/>
      <c r="F1979" s="34"/>
      <c r="H1979" s="34"/>
      <c r="I1979" s="34"/>
      <c r="J1979" s="35"/>
      <c r="K1979" s="35"/>
      <c r="L1979" s="34"/>
      <c r="M1979" s="34"/>
      <c r="N1979" s="35"/>
      <c r="O1979" s="35"/>
      <c r="P1979" s="35"/>
      <c r="Q1979" s="34"/>
      <c r="R1979" s="34"/>
      <c r="U1979" s="36"/>
      <c r="V1979" s="38"/>
      <c r="W1979" s="36"/>
      <c r="X1979" s="35"/>
      <c r="Y1979" s="34"/>
      <c r="Z1979" s="35"/>
      <c r="AA1979" s="34"/>
      <c r="AB1979" s="34"/>
      <c r="AC1979" s="34"/>
      <c r="AD1979" s="34"/>
      <c r="AE1979" s="39"/>
      <c r="AF1979" s="39"/>
      <c r="AG1979" s="39"/>
      <c r="AH1979" s="35"/>
      <c r="AI1979" s="35"/>
      <c r="AJ1979" s="35"/>
      <c r="AK1979" s="35"/>
      <c r="AL1979" s="35"/>
      <c r="AM1979" s="35"/>
      <c r="AN1979" s="38"/>
      <c r="AO1979" s="38"/>
      <c r="AP1979" s="38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40"/>
      <c r="BA1979" s="40"/>
      <c r="BB1979" s="40"/>
      <c r="BC1979" s="40"/>
      <c r="BD1979" s="40"/>
      <c r="BE1979" s="40"/>
      <c r="BF1979" s="36"/>
      <c r="BG1979" s="36"/>
      <c r="BH1979" s="36"/>
      <c r="BJ1979" s="41"/>
      <c r="BK1979" s="41"/>
      <c r="BL1979" s="35"/>
      <c r="BM1979" s="35"/>
      <c r="BN1979" s="35"/>
      <c r="BO1979" s="35"/>
      <c r="BP1979" s="35"/>
      <c r="BQ1979" s="35"/>
      <c r="BR1979" s="35"/>
      <c r="BS1979" s="34"/>
      <c r="BT1979" s="35"/>
      <c r="BU1979" s="35"/>
      <c r="BV1979" s="35"/>
      <c r="BW1979" s="35"/>
      <c r="BX1979" s="37"/>
      <c r="BY1979" s="40"/>
      <c r="CA1979" s="38"/>
      <c r="CB1979" s="38"/>
      <c r="CC1979" s="36"/>
      <c r="CD1979" s="36"/>
      <c r="CE1979" s="35"/>
      <c r="CF1979" s="36"/>
      <c r="CG1979" s="42"/>
      <c r="CH1979" s="35"/>
      <c r="CI1979" s="42"/>
      <c r="CJ1979" s="42"/>
      <c r="CK1979" s="43"/>
      <c r="CM1979" s="39"/>
      <c r="CN1979" s="35"/>
      <c r="CO1979" s="42"/>
    </row>
    <row r="1980" spans="1:93" ht="11.25" customHeight="1">
      <c r="A1980" s="33"/>
      <c r="B1980" s="34"/>
      <c r="F1980" s="34"/>
      <c r="H1980" s="34"/>
      <c r="I1980" s="34"/>
      <c r="J1980" s="35"/>
      <c r="K1980" s="35"/>
      <c r="L1980" s="34"/>
      <c r="M1980" s="34"/>
      <c r="N1980" s="35"/>
      <c r="O1980" s="35"/>
      <c r="P1980" s="35"/>
      <c r="Q1980" s="34"/>
      <c r="R1980" s="34"/>
      <c r="U1980" s="36"/>
      <c r="V1980" s="38"/>
      <c r="W1980" s="36"/>
      <c r="X1980" s="35"/>
      <c r="Y1980" s="34"/>
      <c r="Z1980" s="35"/>
      <c r="AA1980" s="34"/>
      <c r="AB1980" s="34"/>
      <c r="AC1980" s="34"/>
      <c r="AD1980" s="34"/>
      <c r="AE1980" s="39"/>
      <c r="AF1980" s="39"/>
      <c r="AG1980" s="39"/>
      <c r="AH1980" s="35"/>
      <c r="AI1980" s="35"/>
      <c r="AJ1980" s="35"/>
      <c r="AK1980" s="35"/>
      <c r="AL1980" s="35"/>
      <c r="AM1980" s="35"/>
      <c r="AN1980" s="38"/>
      <c r="AO1980" s="38"/>
      <c r="AP1980" s="38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40"/>
      <c r="BA1980" s="40"/>
      <c r="BB1980" s="40"/>
      <c r="BC1980" s="40"/>
      <c r="BD1980" s="40"/>
      <c r="BE1980" s="40"/>
      <c r="BF1980" s="36"/>
      <c r="BG1980" s="36"/>
      <c r="BH1980" s="36"/>
      <c r="BJ1980" s="41"/>
      <c r="BK1980" s="41"/>
      <c r="BL1980" s="35"/>
      <c r="BM1980" s="35"/>
      <c r="BN1980" s="35"/>
      <c r="BO1980" s="35"/>
      <c r="BP1980" s="35"/>
      <c r="BQ1980" s="35"/>
      <c r="BR1980" s="35"/>
      <c r="BS1980" s="34"/>
      <c r="BT1980" s="35"/>
      <c r="BU1980" s="35"/>
      <c r="BV1980" s="35"/>
      <c r="BW1980" s="35"/>
      <c r="BX1980" s="37"/>
      <c r="BY1980" s="40"/>
      <c r="CA1980" s="38"/>
      <c r="CB1980" s="38"/>
      <c r="CC1980" s="36"/>
      <c r="CD1980" s="36"/>
      <c r="CE1980" s="35"/>
      <c r="CF1980" s="36"/>
      <c r="CG1980" s="42"/>
      <c r="CH1980" s="35"/>
      <c r="CI1980" s="42"/>
      <c r="CJ1980" s="42"/>
      <c r="CK1980" s="43"/>
      <c r="CM1980" s="39"/>
      <c r="CN1980" s="35"/>
      <c r="CO1980" s="42"/>
    </row>
    <row r="1981" spans="1:93" ht="11.25" customHeight="1">
      <c r="A1981" s="33"/>
      <c r="B1981" s="34"/>
      <c r="F1981" s="34"/>
      <c r="H1981" s="34"/>
      <c r="I1981" s="34"/>
      <c r="J1981" s="35"/>
      <c r="K1981" s="35"/>
      <c r="L1981" s="34"/>
      <c r="M1981" s="34"/>
      <c r="N1981" s="35"/>
      <c r="O1981" s="35"/>
      <c r="P1981" s="35"/>
      <c r="Q1981" s="34"/>
      <c r="R1981" s="34"/>
      <c r="U1981" s="36"/>
      <c r="V1981" s="38"/>
      <c r="W1981" s="36"/>
      <c r="X1981" s="35"/>
      <c r="Y1981" s="34"/>
      <c r="Z1981" s="35"/>
      <c r="AA1981" s="34"/>
      <c r="AB1981" s="34"/>
      <c r="AC1981" s="34"/>
      <c r="AD1981" s="34"/>
      <c r="AE1981" s="39"/>
      <c r="AF1981" s="39"/>
      <c r="AG1981" s="39"/>
      <c r="AH1981" s="35"/>
      <c r="AI1981" s="35"/>
      <c r="AJ1981" s="35"/>
      <c r="AK1981" s="35"/>
      <c r="AL1981" s="35"/>
      <c r="AM1981" s="35"/>
      <c r="AN1981" s="38"/>
      <c r="AO1981" s="38"/>
      <c r="AP1981" s="38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40"/>
      <c r="BA1981" s="40"/>
      <c r="BB1981" s="40"/>
      <c r="BC1981" s="40"/>
      <c r="BD1981" s="40"/>
      <c r="BE1981" s="40"/>
      <c r="BF1981" s="36"/>
      <c r="BG1981" s="36"/>
      <c r="BH1981" s="36"/>
      <c r="BJ1981" s="41"/>
      <c r="BK1981" s="41"/>
      <c r="BL1981" s="35"/>
      <c r="BM1981" s="35"/>
      <c r="BN1981" s="35"/>
      <c r="BO1981" s="35"/>
      <c r="BP1981" s="35"/>
      <c r="BQ1981" s="35"/>
      <c r="BR1981" s="35"/>
      <c r="BS1981" s="34"/>
      <c r="BT1981" s="35"/>
      <c r="BU1981" s="35"/>
      <c r="BV1981" s="35"/>
      <c r="BW1981" s="35"/>
      <c r="BX1981" s="37"/>
      <c r="BY1981" s="40"/>
      <c r="CA1981" s="38"/>
      <c r="CB1981" s="38"/>
      <c r="CC1981" s="36"/>
      <c r="CD1981" s="36"/>
      <c r="CE1981" s="35"/>
      <c r="CF1981" s="36"/>
      <c r="CG1981" s="42"/>
      <c r="CH1981" s="35"/>
      <c r="CI1981" s="42"/>
      <c r="CJ1981" s="42"/>
      <c r="CK1981" s="43"/>
      <c r="CM1981" s="39"/>
      <c r="CN1981" s="35"/>
      <c r="CO1981" s="42"/>
    </row>
    <row r="1982" spans="1:93" ht="11.25" customHeight="1">
      <c r="A1982" s="33"/>
      <c r="B1982" s="34"/>
      <c r="F1982" s="34"/>
      <c r="H1982" s="34"/>
      <c r="I1982" s="34"/>
      <c r="J1982" s="35"/>
      <c r="K1982" s="35"/>
      <c r="L1982" s="34"/>
      <c r="M1982" s="34"/>
      <c r="N1982" s="35"/>
      <c r="O1982" s="35"/>
      <c r="P1982" s="35"/>
      <c r="Q1982" s="34"/>
      <c r="R1982" s="34"/>
      <c r="U1982" s="36"/>
      <c r="V1982" s="38"/>
      <c r="W1982" s="36"/>
      <c r="X1982" s="35"/>
      <c r="Y1982" s="34"/>
      <c r="Z1982" s="35"/>
      <c r="AA1982" s="34"/>
      <c r="AB1982" s="34"/>
      <c r="AC1982" s="34"/>
      <c r="AD1982" s="34"/>
      <c r="AE1982" s="39"/>
      <c r="AF1982" s="39"/>
      <c r="AG1982" s="39"/>
      <c r="AH1982" s="35"/>
      <c r="AI1982" s="35"/>
      <c r="AJ1982" s="35"/>
      <c r="AK1982" s="35"/>
      <c r="AL1982" s="35"/>
      <c r="AM1982" s="35"/>
      <c r="AN1982" s="38"/>
      <c r="AO1982" s="38"/>
      <c r="AP1982" s="38"/>
      <c r="AQ1982" s="36"/>
      <c r="AR1982" s="36"/>
      <c r="AS1982" s="36"/>
      <c r="AT1982" s="36"/>
      <c r="AU1982" s="36"/>
      <c r="AV1982" s="36"/>
      <c r="AW1982" s="36"/>
      <c r="AX1982" s="36"/>
      <c r="AY1982" s="36"/>
      <c r="AZ1982" s="40"/>
      <c r="BA1982" s="40"/>
      <c r="BB1982" s="40"/>
      <c r="BC1982" s="40"/>
      <c r="BD1982" s="40"/>
      <c r="BE1982" s="40"/>
      <c r="BF1982" s="36"/>
      <c r="BG1982" s="36"/>
      <c r="BH1982" s="36"/>
      <c r="BJ1982" s="41"/>
      <c r="BK1982" s="41"/>
      <c r="BL1982" s="35"/>
      <c r="BM1982" s="35"/>
      <c r="BN1982" s="35"/>
      <c r="BO1982" s="35"/>
      <c r="BP1982" s="35"/>
      <c r="BQ1982" s="35"/>
      <c r="BR1982" s="35"/>
      <c r="BS1982" s="34"/>
      <c r="BT1982" s="35"/>
      <c r="BU1982" s="35"/>
      <c r="BV1982" s="35"/>
      <c r="BW1982" s="35"/>
      <c r="BX1982" s="37"/>
      <c r="BY1982" s="40"/>
      <c r="CA1982" s="38"/>
      <c r="CB1982" s="38"/>
      <c r="CC1982" s="36"/>
      <c r="CD1982" s="36"/>
      <c r="CE1982" s="35"/>
      <c r="CF1982" s="36"/>
      <c r="CG1982" s="42"/>
      <c r="CH1982" s="35"/>
      <c r="CI1982" s="42"/>
      <c r="CJ1982" s="42"/>
      <c r="CK1982" s="43"/>
      <c r="CM1982" s="39"/>
      <c r="CN1982" s="35"/>
      <c r="CO1982" s="42"/>
    </row>
    <row r="1983" spans="1:93" ht="11.25" customHeight="1">
      <c r="A1983" s="33"/>
      <c r="B1983" s="34"/>
      <c r="F1983" s="34"/>
      <c r="H1983" s="34"/>
      <c r="I1983" s="34"/>
      <c r="J1983" s="35"/>
      <c r="K1983" s="35"/>
      <c r="L1983" s="34"/>
      <c r="M1983" s="34"/>
      <c r="N1983" s="35"/>
      <c r="O1983" s="35"/>
      <c r="P1983" s="35"/>
      <c r="Q1983" s="34"/>
      <c r="R1983" s="34"/>
      <c r="U1983" s="36"/>
      <c r="V1983" s="38"/>
      <c r="W1983" s="36"/>
      <c r="X1983" s="35"/>
      <c r="Y1983" s="34"/>
      <c r="Z1983" s="35"/>
      <c r="AA1983" s="34"/>
      <c r="AB1983" s="34"/>
      <c r="AC1983" s="34"/>
      <c r="AD1983" s="34"/>
      <c r="AE1983" s="39"/>
      <c r="AF1983" s="39"/>
      <c r="AG1983" s="39"/>
      <c r="AH1983" s="35"/>
      <c r="AI1983" s="35"/>
      <c r="AJ1983" s="35"/>
      <c r="AK1983" s="35"/>
      <c r="AL1983" s="35"/>
      <c r="AM1983" s="35"/>
      <c r="AN1983" s="38"/>
      <c r="AO1983" s="38"/>
      <c r="AP1983" s="38"/>
      <c r="AQ1983" s="36"/>
      <c r="AR1983" s="36"/>
      <c r="AS1983" s="36"/>
      <c r="AT1983" s="36"/>
      <c r="AU1983" s="36"/>
      <c r="AV1983" s="36"/>
      <c r="AW1983" s="36"/>
      <c r="AX1983" s="36"/>
      <c r="AY1983" s="36"/>
      <c r="AZ1983" s="40"/>
      <c r="BA1983" s="40"/>
      <c r="BB1983" s="40"/>
      <c r="BC1983" s="40"/>
      <c r="BD1983" s="40"/>
      <c r="BE1983" s="40"/>
      <c r="BF1983" s="36"/>
      <c r="BG1983" s="36"/>
      <c r="BH1983" s="36"/>
      <c r="BJ1983" s="41"/>
      <c r="BK1983" s="41"/>
      <c r="BL1983" s="35"/>
      <c r="BM1983" s="35"/>
      <c r="BN1983" s="35"/>
      <c r="BO1983" s="35"/>
      <c r="BP1983" s="35"/>
      <c r="BQ1983" s="35"/>
      <c r="BR1983" s="35"/>
      <c r="BS1983" s="34"/>
      <c r="BT1983" s="35"/>
      <c r="BU1983" s="35"/>
      <c r="BV1983" s="35"/>
      <c r="BW1983" s="35"/>
      <c r="BX1983" s="37"/>
      <c r="BY1983" s="40"/>
      <c r="CA1983" s="38"/>
      <c r="CB1983" s="38"/>
      <c r="CC1983" s="36"/>
      <c r="CD1983" s="36"/>
      <c r="CE1983" s="35"/>
      <c r="CF1983" s="36"/>
      <c r="CG1983" s="42"/>
      <c r="CH1983" s="35"/>
      <c r="CI1983" s="42"/>
      <c r="CJ1983" s="42"/>
      <c r="CK1983" s="43"/>
      <c r="CM1983" s="39"/>
      <c r="CN1983" s="35"/>
      <c r="CO1983" s="42"/>
    </row>
    <row r="1984" spans="1:93" ht="11.25" customHeight="1">
      <c r="A1984" s="33"/>
      <c r="B1984" s="34"/>
      <c r="F1984" s="34"/>
      <c r="H1984" s="34"/>
      <c r="I1984" s="34"/>
      <c r="J1984" s="35"/>
      <c r="K1984" s="35"/>
      <c r="L1984" s="34"/>
      <c r="M1984" s="34"/>
      <c r="N1984" s="35"/>
      <c r="O1984" s="35"/>
      <c r="P1984" s="35"/>
      <c r="Q1984" s="34"/>
      <c r="R1984" s="34"/>
      <c r="U1984" s="36"/>
      <c r="V1984" s="38"/>
      <c r="W1984" s="36"/>
      <c r="X1984" s="35"/>
      <c r="Y1984" s="34"/>
      <c r="Z1984" s="35"/>
      <c r="AA1984" s="34"/>
      <c r="AB1984" s="34"/>
      <c r="AC1984" s="34"/>
      <c r="AD1984" s="34"/>
      <c r="AE1984" s="39"/>
      <c r="AF1984" s="39"/>
      <c r="AG1984" s="39"/>
      <c r="AH1984" s="35"/>
      <c r="AI1984" s="35"/>
      <c r="AJ1984" s="35"/>
      <c r="AK1984" s="35"/>
      <c r="AL1984" s="35"/>
      <c r="AM1984" s="35"/>
      <c r="AN1984" s="38"/>
      <c r="AO1984" s="38"/>
      <c r="AP1984" s="38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40"/>
      <c r="BA1984" s="40"/>
      <c r="BB1984" s="40"/>
      <c r="BC1984" s="40"/>
      <c r="BD1984" s="40"/>
      <c r="BE1984" s="40"/>
      <c r="BF1984" s="36"/>
      <c r="BG1984" s="36"/>
      <c r="BH1984" s="36"/>
      <c r="BJ1984" s="41"/>
      <c r="BK1984" s="41"/>
      <c r="BL1984" s="35"/>
      <c r="BM1984" s="35"/>
      <c r="BN1984" s="35"/>
      <c r="BO1984" s="35"/>
      <c r="BP1984" s="35"/>
      <c r="BQ1984" s="35"/>
      <c r="BR1984" s="35"/>
      <c r="BS1984" s="34"/>
      <c r="BT1984" s="35"/>
      <c r="BU1984" s="35"/>
      <c r="BV1984" s="35"/>
      <c r="BW1984" s="35"/>
      <c r="BX1984" s="37"/>
      <c r="BY1984" s="40"/>
      <c r="CA1984" s="38"/>
      <c r="CB1984" s="38"/>
      <c r="CC1984" s="36"/>
      <c r="CD1984" s="36"/>
      <c r="CE1984" s="35"/>
      <c r="CF1984" s="36"/>
      <c r="CG1984" s="42"/>
      <c r="CH1984" s="35"/>
      <c r="CI1984" s="42"/>
      <c r="CJ1984" s="42"/>
      <c r="CK1984" s="43"/>
      <c r="CM1984" s="39"/>
      <c r="CN1984" s="35"/>
      <c r="CO1984" s="42"/>
    </row>
    <row r="1985" spans="1:93" ht="11.25" customHeight="1">
      <c r="A1985" s="33"/>
      <c r="B1985" s="34"/>
      <c r="F1985" s="34"/>
      <c r="H1985" s="34"/>
      <c r="I1985" s="34"/>
      <c r="J1985" s="35"/>
      <c r="K1985" s="35"/>
      <c r="L1985" s="34"/>
      <c r="M1985" s="34"/>
      <c r="N1985" s="35"/>
      <c r="O1985" s="35"/>
      <c r="P1985" s="35"/>
      <c r="Q1985" s="34"/>
      <c r="R1985" s="34"/>
      <c r="U1985" s="36"/>
      <c r="V1985" s="38"/>
      <c r="W1985" s="36"/>
      <c r="X1985" s="35"/>
      <c r="Y1985" s="34"/>
      <c r="Z1985" s="35"/>
      <c r="AA1985" s="34"/>
      <c r="AB1985" s="34"/>
      <c r="AC1985" s="34"/>
      <c r="AD1985" s="34"/>
      <c r="AE1985" s="39"/>
      <c r="AF1985" s="39"/>
      <c r="AG1985" s="39"/>
      <c r="AH1985" s="35"/>
      <c r="AI1985" s="35"/>
      <c r="AJ1985" s="35"/>
      <c r="AK1985" s="35"/>
      <c r="AL1985" s="35"/>
      <c r="AM1985" s="35"/>
      <c r="AN1985" s="38"/>
      <c r="AO1985" s="38"/>
      <c r="AP1985" s="38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40"/>
      <c r="BA1985" s="40"/>
      <c r="BB1985" s="40"/>
      <c r="BC1985" s="40"/>
      <c r="BD1985" s="40"/>
      <c r="BE1985" s="40"/>
      <c r="BF1985" s="36"/>
      <c r="BG1985" s="36"/>
      <c r="BH1985" s="36"/>
      <c r="BJ1985" s="41"/>
      <c r="BK1985" s="41"/>
      <c r="BL1985" s="35"/>
      <c r="BM1985" s="35"/>
      <c r="BN1985" s="35"/>
      <c r="BO1985" s="35"/>
      <c r="BP1985" s="35"/>
      <c r="BQ1985" s="35"/>
      <c r="BR1985" s="35"/>
      <c r="BS1985" s="34"/>
      <c r="BT1985" s="35"/>
      <c r="BU1985" s="35"/>
      <c r="BV1985" s="35"/>
      <c r="BW1985" s="35"/>
      <c r="BX1985" s="37"/>
      <c r="BY1985" s="40"/>
      <c r="CA1985" s="38"/>
      <c r="CB1985" s="38"/>
      <c r="CC1985" s="36"/>
      <c r="CD1985" s="36"/>
      <c r="CE1985" s="35"/>
      <c r="CF1985" s="36"/>
      <c r="CG1985" s="42"/>
      <c r="CH1985" s="35"/>
      <c r="CI1985" s="42"/>
      <c r="CJ1985" s="42"/>
      <c r="CK1985" s="43"/>
      <c r="CM1985" s="39"/>
      <c r="CN1985" s="35"/>
      <c r="CO1985" s="42"/>
    </row>
    <row r="1986" spans="1:93" ht="11.25" customHeight="1">
      <c r="A1986" s="33"/>
      <c r="B1986" s="34"/>
      <c r="F1986" s="34"/>
      <c r="H1986" s="34"/>
      <c r="I1986" s="34"/>
      <c r="J1986" s="35"/>
      <c r="K1986" s="35"/>
      <c r="L1986" s="34"/>
      <c r="M1986" s="34"/>
      <c r="N1986" s="35"/>
      <c r="O1986" s="35"/>
      <c r="P1986" s="35"/>
      <c r="Q1986" s="34"/>
      <c r="R1986" s="34"/>
      <c r="U1986" s="36"/>
      <c r="V1986" s="38"/>
      <c r="W1986" s="36"/>
      <c r="X1986" s="35"/>
      <c r="Y1986" s="34"/>
      <c r="Z1986" s="35"/>
      <c r="AA1986" s="34"/>
      <c r="AB1986" s="34"/>
      <c r="AC1986" s="34"/>
      <c r="AD1986" s="34"/>
      <c r="AE1986" s="39"/>
      <c r="AF1986" s="39"/>
      <c r="AG1986" s="39"/>
      <c r="AH1986" s="35"/>
      <c r="AI1986" s="35"/>
      <c r="AJ1986" s="35"/>
      <c r="AK1986" s="35"/>
      <c r="AL1986" s="35"/>
      <c r="AM1986" s="35"/>
      <c r="AN1986" s="38"/>
      <c r="AO1986" s="38"/>
      <c r="AP1986" s="38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40"/>
      <c r="BA1986" s="40"/>
      <c r="BB1986" s="40"/>
      <c r="BC1986" s="40"/>
      <c r="BD1986" s="40"/>
      <c r="BE1986" s="40"/>
      <c r="BF1986" s="36"/>
      <c r="BG1986" s="36"/>
      <c r="BH1986" s="36"/>
      <c r="BJ1986" s="41"/>
      <c r="BK1986" s="41"/>
      <c r="BL1986" s="35"/>
      <c r="BM1986" s="35"/>
      <c r="BN1986" s="35"/>
      <c r="BO1986" s="35"/>
      <c r="BP1986" s="35"/>
      <c r="BQ1986" s="35"/>
      <c r="BR1986" s="35"/>
      <c r="BS1986" s="34"/>
      <c r="BT1986" s="35"/>
      <c r="BU1986" s="35"/>
      <c r="BV1986" s="35"/>
      <c r="BW1986" s="35"/>
      <c r="BX1986" s="37"/>
      <c r="BY1986" s="40"/>
      <c r="CA1986" s="38"/>
      <c r="CB1986" s="38"/>
      <c r="CC1986" s="36"/>
      <c r="CD1986" s="36"/>
      <c r="CE1986" s="35"/>
      <c r="CF1986" s="36"/>
      <c r="CG1986" s="42"/>
      <c r="CH1986" s="35"/>
      <c r="CI1986" s="42"/>
      <c r="CJ1986" s="42"/>
      <c r="CK1986" s="43"/>
      <c r="CM1986" s="39"/>
      <c r="CN1986" s="35"/>
      <c r="CO1986" s="42"/>
    </row>
    <row r="1987" spans="1:93" ht="11.25" customHeight="1">
      <c r="A1987" s="33"/>
      <c r="B1987" s="34"/>
      <c r="F1987" s="34"/>
      <c r="H1987" s="34"/>
      <c r="I1987" s="34"/>
      <c r="J1987" s="35"/>
      <c r="K1987" s="35"/>
      <c r="L1987" s="34"/>
      <c r="M1987" s="34"/>
      <c r="N1987" s="35"/>
      <c r="O1987" s="35"/>
      <c r="P1987" s="35"/>
      <c r="Q1987" s="34"/>
      <c r="R1987" s="34"/>
      <c r="U1987" s="36"/>
      <c r="V1987" s="38"/>
      <c r="W1987" s="36"/>
      <c r="X1987" s="35"/>
      <c r="Y1987" s="34"/>
      <c r="Z1987" s="35"/>
      <c r="AA1987" s="34"/>
      <c r="AB1987" s="34"/>
      <c r="AC1987" s="34"/>
      <c r="AD1987" s="34"/>
      <c r="AE1987" s="39"/>
      <c r="AF1987" s="39"/>
      <c r="AG1987" s="39"/>
      <c r="AH1987" s="35"/>
      <c r="AI1987" s="35"/>
      <c r="AJ1987" s="35"/>
      <c r="AK1987" s="35"/>
      <c r="AL1987" s="35"/>
      <c r="AM1987" s="35"/>
      <c r="AN1987" s="38"/>
      <c r="AO1987" s="38"/>
      <c r="AP1987" s="38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40"/>
      <c r="BA1987" s="40"/>
      <c r="BB1987" s="40"/>
      <c r="BC1987" s="40"/>
      <c r="BD1987" s="40"/>
      <c r="BE1987" s="40"/>
      <c r="BF1987" s="36"/>
      <c r="BG1987" s="36"/>
      <c r="BH1987" s="36"/>
      <c r="BJ1987" s="41"/>
      <c r="BK1987" s="41"/>
      <c r="BL1987" s="35"/>
      <c r="BM1987" s="35"/>
      <c r="BN1987" s="35"/>
      <c r="BO1987" s="35"/>
      <c r="BP1987" s="35"/>
      <c r="BQ1987" s="35"/>
      <c r="BR1987" s="35"/>
      <c r="BS1987" s="34"/>
      <c r="BT1987" s="35"/>
      <c r="BU1987" s="35"/>
      <c r="BV1987" s="35"/>
      <c r="BW1987" s="35"/>
      <c r="BX1987" s="37"/>
      <c r="BY1987" s="40"/>
      <c r="CA1987" s="38"/>
      <c r="CB1987" s="38"/>
      <c r="CC1987" s="36"/>
      <c r="CD1987" s="36"/>
      <c r="CE1987" s="35"/>
      <c r="CF1987" s="36"/>
      <c r="CG1987" s="42"/>
      <c r="CH1987" s="35"/>
      <c r="CI1987" s="42"/>
      <c r="CJ1987" s="42"/>
      <c r="CK1987" s="43"/>
      <c r="CM1987" s="39"/>
      <c r="CN1987" s="35"/>
      <c r="CO1987" s="42"/>
    </row>
    <row r="1988" spans="1:93" ht="11.25" customHeight="1">
      <c r="A1988" s="33"/>
      <c r="B1988" s="34"/>
      <c r="F1988" s="34"/>
      <c r="H1988" s="34"/>
      <c r="I1988" s="34"/>
      <c r="J1988" s="35"/>
      <c r="K1988" s="35"/>
      <c r="L1988" s="34"/>
      <c r="M1988" s="34"/>
      <c r="N1988" s="35"/>
      <c r="O1988" s="35"/>
      <c r="P1988" s="35"/>
      <c r="Q1988" s="34"/>
      <c r="R1988" s="34"/>
      <c r="U1988" s="36"/>
      <c r="V1988" s="38"/>
      <c r="W1988" s="36"/>
      <c r="X1988" s="35"/>
      <c r="Y1988" s="34"/>
      <c r="Z1988" s="35"/>
      <c r="AA1988" s="34"/>
      <c r="AB1988" s="34"/>
      <c r="AC1988" s="34"/>
      <c r="AD1988" s="34"/>
      <c r="AE1988" s="39"/>
      <c r="AF1988" s="39"/>
      <c r="AG1988" s="39"/>
      <c r="AH1988" s="35"/>
      <c r="AI1988" s="35"/>
      <c r="AJ1988" s="35"/>
      <c r="AK1988" s="35"/>
      <c r="AL1988" s="35"/>
      <c r="AM1988" s="35"/>
      <c r="AN1988" s="38"/>
      <c r="AO1988" s="38"/>
      <c r="AP1988" s="38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40"/>
      <c r="BA1988" s="40"/>
      <c r="BB1988" s="40"/>
      <c r="BC1988" s="40"/>
      <c r="BD1988" s="40"/>
      <c r="BE1988" s="40"/>
      <c r="BF1988" s="36"/>
      <c r="BG1988" s="36"/>
      <c r="BH1988" s="36"/>
      <c r="BJ1988" s="41"/>
      <c r="BK1988" s="41"/>
      <c r="BL1988" s="35"/>
      <c r="BM1988" s="35"/>
      <c r="BN1988" s="35"/>
      <c r="BO1988" s="35"/>
      <c r="BP1988" s="35"/>
      <c r="BQ1988" s="35"/>
      <c r="BR1988" s="35"/>
      <c r="BS1988" s="34"/>
      <c r="BT1988" s="35"/>
      <c r="BU1988" s="35"/>
      <c r="BV1988" s="35"/>
      <c r="BW1988" s="35"/>
      <c r="BX1988" s="37"/>
      <c r="BY1988" s="40"/>
      <c r="CA1988" s="38"/>
      <c r="CB1988" s="38"/>
      <c r="CC1988" s="36"/>
      <c r="CD1988" s="36"/>
      <c r="CE1988" s="35"/>
      <c r="CF1988" s="36"/>
      <c r="CG1988" s="42"/>
      <c r="CH1988" s="35"/>
      <c r="CI1988" s="42"/>
      <c r="CJ1988" s="42"/>
      <c r="CK1988" s="43"/>
      <c r="CM1988" s="39"/>
      <c r="CN1988" s="35"/>
      <c r="CO1988" s="42"/>
    </row>
    <row r="1989" spans="1:93" ht="11.25" customHeight="1">
      <c r="A1989" s="33"/>
      <c r="B1989" s="34"/>
      <c r="F1989" s="34"/>
      <c r="H1989" s="34"/>
      <c r="I1989" s="34"/>
      <c r="J1989" s="35"/>
      <c r="K1989" s="35"/>
      <c r="L1989" s="34"/>
      <c r="M1989" s="34"/>
      <c r="N1989" s="35"/>
      <c r="O1989" s="35"/>
      <c r="P1989" s="35"/>
      <c r="Q1989" s="34"/>
      <c r="R1989" s="34"/>
      <c r="U1989" s="36"/>
      <c r="V1989" s="38"/>
      <c r="W1989" s="36"/>
      <c r="X1989" s="35"/>
      <c r="Y1989" s="34"/>
      <c r="Z1989" s="35"/>
      <c r="AA1989" s="34"/>
      <c r="AB1989" s="34"/>
      <c r="AC1989" s="34"/>
      <c r="AD1989" s="34"/>
      <c r="AE1989" s="39"/>
      <c r="AF1989" s="39"/>
      <c r="AG1989" s="39"/>
      <c r="AH1989" s="35"/>
      <c r="AI1989" s="35"/>
      <c r="AJ1989" s="35"/>
      <c r="AK1989" s="35"/>
      <c r="AL1989" s="35"/>
      <c r="AM1989" s="35"/>
      <c r="AN1989" s="38"/>
      <c r="AO1989" s="38"/>
      <c r="AP1989" s="38"/>
      <c r="AQ1989" s="36"/>
      <c r="AR1989" s="36"/>
      <c r="AS1989" s="36"/>
      <c r="AT1989" s="36"/>
      <c r="AU1989" s="36"/>
      <c r="AV1989" s="36"/>
      <c r="AW1989" s="36"/>
      <c r="AX1989" s="36"/>
      <c r="AY1989" s="36"/>
      <c r="AZ1989" s="40"/>
      <c r="BA1989" s="40"/>
      <c r="BB1989" s="40"/>
      <c r="BC1989" s="40"/>
      <c r="BD1989" s="40"/>
      <c r="BE1989" s="40"/>
      <c r="BF1989" s="36"/>
      <c r="BG1989" s="36"/>
      <c r="BH1989" s="36"/>
      <c r="BJ1989" s="41"/>
      <c r="BK1989" s="41"/>
      <c r="BL1989" s="35"/>
      <c r="BM1989" s="35"/>
      <c r="BN1989" s="35"/>
      <c r="BO1989" s="35"/>
      <c r="BP1989" s="35"/>
      <c r="BQ1989" s="35"/>
      <c r="BR1989" s="35"/>
      <c r="BS1989" s="34"/>
      <c r="BT1989" s="35"/>
      <c r="BU1989" s="35"/>
      <c r="BV1989" s="35"/>
      <c r="BW1989" s="35"/>
      <c r="BX1989" s="37"/>
      <c r="BY1989" s="40"/>
      <c r="CA1989" s="38"/>
      <c r="CB1989" s="38"/>
      <c r="CC1989" s="36"/>
      <c r="CD1989" s="36"/>
      <c r="CE1989" s="35"/>
      <c r="CF1989" s="36"/>
      <c r="CG1989" s="42"/>
      <c r="CH1989" s="35"/>
      <c r="CI1989" s="42"/>
      <c r="CJ1989" s="42"/>
      <c r="CK1989" s="43"/>
      <c r="CM1989" s="39"/>
      <c r="CN1989" s="35"/>
      <c r="CO1989" s="42"/>
    </row>
    <row r="1990" spans="1:93" ht="11.25" customHeight="1">
      <c r="A1990" s="33"/>
      <c r="B1990" s="34"/>
      <c r="F1990" s="34"/>
      <c r="H1990" s="34"/>
      <c r="I1990" s="34"/>
      <c r="J1990" s="35"/>
      <c r="K1990" s="35"/>
      <c r="L1990" s="34"/>
      <c r="M1990" s="34"/>
      <c r="N1990" s="35"/>
      <c r="O1990" s="35"/>
      <c r="P1990" s="35"/>
      <c r="Q1990" s="34"/>
      <c r="R1990" s="34"/>
      <c r="U1990" s="36"/>
      <c r="V1990" s="38"/>
      <c r="W1990" s="36"/>
      <c r="X1990" s="35"/>
      <c r="Y1990" s="34"/>
      <c r="Z1990" s="35"/>
      <c r="AA1990" s="34"/>
      <c r="AB1990" s="34"/>
      <c r="AC1990" s="34"/>
      <c r="AD1990" s="34"/>
      <c r="AE1990" s="39"/>
      <c r="AF1990" s="39"/>
      <c r="AG1990" s="39"/>
      <c r="AH1990" s="35"/>
      <c r="AI1990" s="35"/>
      <c r="AJ1990" s="35"/>
      <c r="AK1990" s="35"/>
      <c r="AL1990" s="35"/>
      <c r="AM1990" s="35"/>
      <c r="AN1990" s="38"/>
      <c r="AO1990" s="38"/>
      <c r="AP1990" s="38"/>
      <c r="AQ1990" s="36"/>
      <c r="AR1990" s="36"/>
      <c r="AS1990" s="36"/>
      <c r="AT1990" s="36"/>
      <c r="AU1990" s="36"/>
      <c r="AV1990" s="36"/>
      <c r="AW1990" s="36"/>
      <c r="AX1990" s="36"/>
      <c r="AY1990" s="36"/>
      <c r="AZ1990" s="40"/>
      <c r="BA1990" s="40"/>
      <c r="BB1990" s="40"/>
      <c r="BC1990" s="40"/>
      <c r="BD1990" s="40"/>
      <c r="BE1990" s="40"/>
      <c r="BF1990" s="36"/>
      <c r="BG1990" s="36"/>
      <c r="BH1990" s="36"/>
      <c r="BJ1990" s="41"/>
      <c r="BK1990" s="41"/>
      <c r="BL1990" s="35"/>
      <c r="BM1990" s="35"/>
      <c r="BN1990" s="35"/>
      <c r="BO1990" s="35"/>
      <c r="BP1990" s="35"/>
      <c r="BQ1990" s="35"/>
      <c r="BR1990" s="35"/>
      <c r="BS1990" s="34"/>
      <c r="BT1990" s="35"/>
      <c r="BU1990" s="35"/>
      <c r="BV1990" s="35"/>
      <c r="BW1990" s="35"/>
      <c r="BX1990" s="37"/>
      <c r="BY1990" s="40"/>
      <c r="CA1990" s="38"/>
      <c r="CB1990" s="38"/>
      <c r="CC1990" s="36"/>
      <c r="CD1990" s="36"/>
      <c r="CE1990" s="35"/>
      <c r="CF1990" s="36"/>
      <c r="CG1990" s="42"/>
      <c r="CH1990" s="35"/>
      <c r="CI1990" s="42"/>
      <c r="CJ1990" s="42"/>
      <c r="CK1990" s="43"/>
      <c r="CM1990" s="39"/>
      <c r="CN1990" s="35"/>
      <c r="CO1990" s="42"/>
    </row>
    <row r="1991" spans="1:93" ht="11.25" customHeight="1">
      <c r="A1991" s="33"/>
      <c r="B1991" s="34"/>
      <c r="F1991" s="34"/>
      <c r="H1991" s="34"/>
      <c r="I1991" s="34"/>
      <c r="J1991" s="35"/>
      <c r="K1991" s="35"/>
      <c r="L1991" s="34"/>
      <c r="M1991" s="34"/>
      <c r="N1991" s="35"/>
      <c r="O1991" s="35"/>
      <c r="P1991" s="35"/>
      <c r="Q1991" s="34"/>
      <c r="R1991" s="34"/>
      <c r="U1991" s="36"/>
      <c r="V1991" s="38"/>
      <c r="W1991" s="36"/>
      <c r="X1991" s="35"/>
      <c r="Y1991" s="34"/>
      <c r="Z1991" s="35"/>
      <c r="AA1991" s="34"/>
      <c r="AB1991" s="34"/>
      <c r="AC1991" s="34"/>
      <c r="AD1991" s="34"/>
      <c r="AE1991" s="39"/>
      <c r="AF1991" s="39"/>
      <c r="AG1991" s="39"/>
      <c r="AH1991" s="35"/>
      <c r="AI1991" s="35"/>
      <c r="AJ1991" s="35"/>
      <c r="AK1991" s="35"/>
      <c r="AL1991" s="35"/>
      <c r="AM1991" s="35"/>
      <c r="AN1991" s="38"/>
      <c r="AO1991" s="38"/>
      <c r="AP1991" s="38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40"/>
      <c r="BA1991" s="40"/>
      <c r="BB1991" s="40"/>
      <c r="BC1991" s="40"/>
      <c r="BD1991" s="40"/>
      <c r="BE1991" s="40"/>
      <c r="BF1991" s="36"/>
      <c r="BG1991" s="36"/>
      <c r="BH1991" s="36"/>
      <c r="BJ1991" s="41"/>
      <c r="BK1991" s="41"/>
      <c r="BL1991" s="35"/>
      <c r="BM1991" s="35"/>
      <c r="BN1991" s="35"/>
      <c r="BO1991" s="35"/>
      <c r="BP1991" s="35"/>
      <c r="BQ1991" s="35"/>
      <c r="BR1991" s="35"/>
      <c r="BS1991" s="34"/>
      <c r="BT1991" s="35"/>
      <c r="BU1991" s="35"/>
      <c r="BV1991" s="35"/>
      <c r="BW1991" s="35"/>
      <c r="BX1991" s="37"/>
      <c r="BY1991" s="40"/>
      <c r="CA1991" s="38"/>
      <c r="CB1991" s="38"/>
      <c r="CC1991" s="36"/>
      <c r="CD1991" s="36"/>
      <c r="CE1991" s="35"/>
      <c r="CF1991" s="36"/>
      <c r="CG1991" s="42"/>
      <c r="CH1991" s="35"/>
      <c r="CI1991" s="42"/>
      <c r="CJ1991" s="42"/>
      <c r="CK1991" s="43"/>
      <c r="CM1991" s="39"/>
      <c r="CN1991" s="35"/>
      <c r="CO1991" s="42"/>
    </row>
    <row r="1992" spans="1:93" ht="11.25" customHeight="1">
      <c r="A1992" s="33"/>
      <c r="B1992" s="34"/>
      <c r="F1992" s="34"/>
      <c r="H1992" s="34"/>
      <c r="I1992" s="34"/>
      <c r="J1992" s="35"/>
      <c r="K1992" s="35"/>
      <c r="L1992" s="34"/>
      <c r="M1992" s="34"/>
      <c r="N1992" s="35"/>
      <c r="O1992" s="35"/>
      <c r="P1992" s="35"/>
      <c r="Q1992" s="34"/>
      <c r="R1992" s="34"/>
      <c r="U1992" s="36"/>
      <c r="V1992" s="38"/>
      <c r="W1992" s="36"/>
      <c r="X1992" s="35"/>
      <c r="Y1992" s="34"/>
      <c r="Z1992" s="35"/>
      <c r="AA1992" s="34"/>
      <c r="AB1992" s="34"/>
      <c r="AC1992" s="34"/>
      <c r="AD1992" s="34"/>
      <c r="AE1992" s="39"/>
      <c r="AF1992" s="39"/>
      <c r="AG1992" s="39"/>
      <c r="AH1992" s="35"/>
      <c r="AI1992" s="35"/>
      <c r="AJ1992" s="35"/>
      <c r="AK1992" s="35"/>
      <c r="AL1992" s="35"/>
      <c r="AM1992" s="35"/>
      <c r="AN1992" s="38"/>
      <c r="AO1992" s="38"/>
      <c r="AP1992" s="38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40"/>
      <c r="BA1992" s="40"/>
      <c r="BB1992" s="40"/>
      <c r="BC1992" s="40"/>
      <c r="BD1992" s="40"/>
      <c r="BE1992" s="40"/>
      <c r="BF1992" s="36"/>
      <c r="BG1992" s="36"/>
      <c r="BH1992" s="36"/>
      <c r="BJ1992" s="41"/>
      <c r="BK1992" s="41"/>
      <c r="BL1992" s="35"/>
      <c r="BM1992" s="35"/>
      <c r="BN1992" s="35"/>
      <c r="BO1992" s="35"/>
      <c r="BP1992" s="35"/>
      <c r="BQ1992" s="35"/>
      <c r="BR1992" s="35"/>
      <c r="BS1992" s="34"/>
      <c r="BT1992" s="35"/>
      <c r="BU1992" s="35"/>
      <c r="BV1992" s="35"/>
      <c r="BW1992" s="35"/>
      <c r="BX1992" s="37"/>
      <c r="BY1992" s="40"/>
      <c r="CA1992" s="38"/>
      <c r="CB1992" s="38"/>
      <c r="CC1992" s="36"/>
      <c r="CD1992" s="36"/>
      <c r="CE1992" s="35"/>
      <c r="CF1992" s="36"/>
      <c r="CG1992" s="42"/>
      <c r="CH1992" s="35"/>
      <c r="CI1992" s="42"/>
      <c r="CJ1992" s="42"/>
      <c r="CK1992" s="43"/>
      <c r="CM1992" s="39"/>
      <c r="CN1992" s="35"/>
      <c r="CO1992" s="42"/>
    </row>
    <row r="1993" spans="1:93" ht="11.25" customHeight="1">
      <c r="A1993" s="33"/>
      <c r="B1993" s="34"/>
      <c r="F1993" s="34"/>
      <c r="H1993" s="34"/>
      <c r="I1993" s="34"/>
      <c r="J1993" s="35"/>
      <c r="K1993" s="35"/>
      <c r="L1993" s="34"/>
      <c r="M1993" s="34"/>
      <c r="N1993" s="35"/>
      <c r="O1993" s="35"/>
      <c r="P1993" s="35"/>
      <c r="Q1993" s="34"/>
      <c r="R1993" s="34"/>
      <c r="U1993" s="36"/>
      <c r="V1993" s="38"/>
      <c r="W1993" s="36"/>
      <c r="X1993" s="35"/>
      <c r="Y1993" s="34"/>
      <c r="Z1993" s="35"/>
      <c r="AA1993" s="34"/>
      <c r="AB1993" s="34"/>
      <c r="AC1993" s="34"/>
      <c r="AD1993" s="34"/>
      <c r="AE1993" s="39"/>
      <c r="AF1993" s="39"/>
      <c r="AG1993" s="39"/>
      <c r="AH1993" s="35"/>
      <c r="AI1993" s="35"/>
      <c r="AJ1993" s="35"/>
      <c r="AK1993" s="35"/>
      <c r="AL1993" s="35"/>
      <c r="AM1993" s="35"/>
      <c r="AN1993" s="38"/>
      <c r="AO1993" s="38"/>
      <c r="AP1993" s="38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40"/>
      <c r="BA1993" s="40"/>
      <c r="BB1993" s="40"/>
      <c r="BC1993" s="40"/>
      <c r="BD1993" s="40"/>
      <c r="BE1993" s="40"/>
      <c r="BF1993" s="36"/>
      <c r="BG1993" s="36"/>
      <c r="BH1993" s="36"/>
      <c r="BJ1993" s="41"/>
      <c r="BK1993" s="41"/>
      <c r="BL1993" s="35"/>
      <c r="BM1993" s="35"/>
      <c r="BN1993" s="35"/>
      <c r="BO1993" s="35"/>
      <c r="BP1993" s="35"/>
      <c r="BQ1993" s="35"/>
      <c r="BR1993" s="35"/>
      <c r="BS1993" s="34"/>
      <c r="BT1993" s="35"/>
      <c r="BU1993" s="35"/>
      <c r="BV1993" s="35"/>
      <c r="BW1993" s="35"/>
      <c r="BX1993" s="37"/>
      <c r="BY1993" s="40"/>
      <c r="CA1993" s="38"/>
      <c r="CB1993" s="38"/>
      <c r="CC1993" s="36"/>
      <c r="CD1993" s="36"/>
      <c r="CE1993" s="35"/>
      <c r="CF1993" s="36"/>
      <c r="CG1993" s="42"/>
      <c r="CH1993" s="35"/>
      <c r="CI1993" s="42"/>
      <c r="CJ1993" s="42"/>
      <c r="CK1993" s="43"/>
      <c r="CM1993" s="39"/>
      <c r="CN1993" s="35"/>
      <c r="CO1993" s="42"/>
    </row>
    <row r="1994" spans="1:93" ht="11.25" customHeight="1">
      <c r="A1994" s="33"/>
      <c r="B1994" s="34"/>
      <c r="F1994" s="34"/>
      <c r="H1994" s="34"/>
      <c r="I1994" s="34"/>
      <c r="J1994" s="35"/>
      <c r="K1994" s="35"/>
      <c r="L1994" s="34"/>
      <c r="M1994" s="34"/>
      <c r="N1994" s="35"/>
      <c r="O1994" s="35"/>
      <c r="P1994" s="35"/>
      <c r="Q1994" s="34"/>
      <c r="R1994" s="34"/>
      <c r="U1994" s="36"/>
      <c r="V1994" s="38"/>
      <c r="W1994" s="36"/>
      <c r="X1994" s="35"/>
      <c r="Y1994" s="34"/>
      <c r="Z1994" s="35"/>
      <c r="AA1994" s="34"/>
      <c r="AB1994" s="34"/>
      <c r="AC1994" s="34"/>
      <c r="AD1994" s="34"/>
      <c r="AE1994" s="39"/>
      <c r="AF1994" s="39"/>
      <c r="AG1994" s="39"/>
      <c r="AH1994" s="35"/>
      <c r="AI1994" s="35"/>
      <c r="AJ1994" s="35"/>
      <c r="AK1994" s="35"/>
      <c r="AL1994" s="35"/>
      <c r="AM1994" s="35"/>
      <c r="AN1994" s="38"/>
      <c r="AO1994" s="38"/>
      <c r="AP1994" s="38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40"/>
      <c r="BA1994" s="40"/>
      <c r="BB1994" s="40"/>
      <c r="BC1994" s="40"/>
      <c r="BD1994" s="40"/>
      <c r="BE1994" s="40"/>
      <c r="BF1994" s="36"/>
      <c r="BG1994" s="36"/>
      <c r="BH1994" s="36"/>
      <c r="BJ1994" s="41"/>
      <c r="BK1994" s="41"/>
      <c r="BL1994" s="35"/>
      <c r="BM1994" s="35"/>
      <c r="BN1994" s="35"/>
      <c r="BO1994" s="35"/>
      <c r="BP1994" s="35"/>
      <c r="BQ1994" s="35"/>
      <c r="BR1994" s="35"/>
      <c r="BS1994" s="34"/>
      <c r="BT1994" s="35"/>
      <c r="BU1994" s="35"/>
      <c r="BV1994" s="35"/>
      <c r="BW1994" s="35"/>
      <c r="BX1994" s="37"/>
      <c r="BY1994" s="40"/>
      <c r="CA1994" s="38"/>
      <c r="CB1994" s="38"/>
      <c r="CC1994" s="36"/>
      <c r="CD1994" s="36"/>
      <c r="CE1994" s="35"/>
      <c r="CF1994" s="36"/>
      <c r="CG1994" s="42"/>
      <c r="CH1994" s="35"/>
      <c r="CI1994" s="42"/>
      <c r="CJ1994" s="42"/>
      <c r="CK1994" s="43"/>
      <c r="CM1994" s="39"/>
      <c r="CN1994" s="35"/>
      <c r="CO1994" s="42"/>
    </row>
    <row r="1995" spans="1:93" ht="11.25" customHeight="1">
      <c r="A1995" s="33"/>
      <c r="B1995" s="34"/>
      <c r="F1995" s="34"/>
      <c r="H1995" s="34"/>
      <c r="I1995" s="34"/>
      <c r="J1995" s="35"/>
      <c r="K1995" s="35"/>
      <c r="L1995" s="34"/>
      <c r="M1995" s="34"/>
      <c r="N1995" s="35"/>
      <c r="O1995" s="35"/>
      <c r="P1995" s="35"/>
      <c r="Q1995" s="34"/>
      <c r="R1995" s="34"/>
      <c r="U1995" s="36"/>
      <c r="V1995" s="38"/>
      <c r="W1995" s="36"/>
      <c r="X1995" s="35"/>
      <c r="Y1995" s="34"/>
      <c r="Z1995" s="35"/>
      <c r="AA1995" s="34"/>
      <c r="AB1995" s="34"/>
      <c r="AC1995" s="34"/>
      <c r="AD1995" s="34"/>
      <c r="AE1995" s="39"/>
      <c r="AF1995" s="39"/>
      <c r="AG1995" s="39"/>
      <c r="AH1995" s="35"/>
      <c r="AI1995" s="35"/>
      <c r="AJ1995" s="35"/>
      <c r="AK1995" s="35"/>
      <c r="AL1995" s="35"/>
      <c r="AM1995" s="35"/>
      <c r="AN1995" s="38"/>
      <c r="AO1995" s="38"/>
      <c r="AP1995" s="38"/>
      <c r="AQ1995" s="36"/>
      <c r="AR1995" s="36"/>
      <c r="AS1995" s="36"/>
      <c r="AT1995" s="36"/>
      <c r="AU1995" s="36"/>
      <c r="AV1995" s="36"/>
      <c r="AW1995" s="36"/>
      <c r="AX1995" s="36"/>
      <c r="AY1995" s="36"/>
      <c r="AZ1995" s="40"/>
      <c r="BA1995" s="40"/>
      <c r="BB1995" s="40"/>
      <c r="BC1995" s="40"/>
      <c r="BD1995" s="40"/>
      <c r="BE1995" s="40"/>
      <c r="BF1995" s="36"/>
      <c r="BG1995" s="36"/>
      <c r="BH1995" s="36"/>
      <c r="BJ1995" s="41"/>
      <c r="BK1995" s="41"/>
      <c r="BL1995" s="35"/>
      <c r="BM1995" s="35"/>
      <c r="BN1995" s="35"/>
      <c r="BO1995" s="35"/>
      <c r="BP1995" s="35"/>
      <c r="BQ1995" s="35"/>
      <c r="BR1995" s="35"/>
      <c r="BS1995" s="34"/>
      <c r="BT1995" s="35"/>
      <c r="BU1995" s="35"/>
      <c r="BV1995" s="35"/>
      <c r="BW1995" s="35"/>
      <c r="BX1995" s="37"/>
      <c r="BY1995" s="40"/>
      <c r="CA1995" s="38"/>
      <c r="CB1995" s="38"/>
      <c r="CC1995" s="36"/>
      <c r="CD1995" s="36"/>
      <c r="CE1995" s="35"/>
      <c r="CF1995" s="36"/>
      <c r="CG1995" s="42"/>
      <c r="CH1995" s="35"/>
      <c r="CI1995" s="42"/>
      <c r="CJ1995" s="42"/>
      <c r="CK1995" s="43"/>
      <c r="CM1995" s="39"/>
      <c r="CN1995" s="35"/>
      <c r="CO1995" s="42"/>
    </row>
    <row r="1996" spans="1:93" ht="11.25" customHeight="1">
      <c r="A1996" s="33"/>
      <c r="B1996" s="34"/>
      <c r="F1996" s="34"/>
      <c r="H1996" s="34"/>
      <c r="I1996" s="34"/>
      <c r="J1996" s="35"/>
      <c r="K1996" s="35"/>
      <c r="L1996" s="34"/>
      <c r="M1996" s="34"/>
      <c r="N1996" s="35"/>
      <c r="O1996" s="35"/>
      <c r="P1996" s="35"/>
      <c r="Q1996" s="34"/>
      <c r="R1996" s="34"/>
      <c r="U1996" s="36"/>
      <c r="V1996" s="38"/>
      <c r="W1996" s="36"/>
      <c r="X1996" s="35"/>
      <c r="Y1996" s="34"/>
      <c r="Z1996" s="35"/>
      <c r="AA1996" s="34"/>
      <c r="AB1996" s="34"/>
      <c r="AC1996" s="34"/>
      <c r="AD1996" s="34"/>
      <c r="AE1996" s="39"/>
      <c r="AF1996" s="39"/>
      <c r="AG1996" s="39"/>
      <c r="AH1996" s="35"/>
      <c r="AI1996" s="35"/>
      <c r="AJ1996" s="35"/>
      <c r="AK1996" s="35"/>
      <c r="AL1996" s="35"/>
      <c r="AM1996" s="35"/>
      <c r="AN1996" s="38"/>
      <c r="AO1996" s="38"/>
      <c r="AP1996" s="38"/>
      <c r="AQ1996" s="36"/>
      <c r="AR1996" s="36"/>
      <c r="AS1996" s="36"/>
      <c r="AT1996" s="36"/>
      <c r="AU1996" s="36"/>
      <c r="AV1996" s="36"/>
      <c r="AW1996" s="36"/>
      <c r="AX1996" s="36"/>
      <c r="AY1996" s="36"/>
      <c r="AZ1996" s="40"/>
      <c r="BA1996" s="40"/>
      <c r="BB1996" s="40"/>
      <c r="BC1996" s="40"/>
      <c r="BD1996" s="40"/>
      <c r="BE1996" s="40"/>
      <c r="BF1996" s="36"/>
      <c r="BG1996" s="36"/>
      <c r="BH1996" s="36"/>
      <c r="BJ1996" s="41"/>
      <c r="BK1996" s="41"/>
      <c r="BL1996" s="35"/>
      <c r="BM1996" s="35"/>
      <c r="BN1996" s="35"/>
      <c r="BO1996" s="35"/>
      <c r="BP1996" s="35"/>
      <c r="BQ1996" s="35"/>
      <c r="BR1996" s="35"/>
      <c r="BS1996" s="34"/>
      <c r="BT1996" s="35"/>
      <c r="BU1996" s="35"/>
      <c r="BV1996" s="35"/>
      <c r="BW1996" s="35"/>
      <c r="BX1996" s="37"/>
      <c r="BY1996" s="40"/>
      <c r="CA1996" s="38"/>
      <c r="CB1996" s="38"/>
      <c r="CC1996" s="36"/>
      <c r="CD1996" s="36"/>
      <c r="CE1996" s="35"/>
      <c r="CF1996" s="36"/>
      <c r="CG1996" s="42"/>
      <c r="CH1996" s="35"/>
      <c r="CI1996" s="42"/>
      <c r="CJ1996" s="42"/>
      <c r="CK1996" s="43"/>
      <c r="CM1996" s="39"/>
      <c r="CN1996" s="35"/>
      <c r="CO1996" s="42"/>
    </row>
    <row r="1997" spans="1:93" ht="11.25" customHeight="1">
      <c r="A1997" s="33"/>
      <c r="B1997" s="34"/>
      <c r="F1997" s="34"/>
      <c r="H1997" s="34"/>
      <c r="I1997" s="34"/>
      <c r="J1997" s="35"/>
      <c r="K1997" s="35"/>
      <c r="L1997" s="34"/>
      <c r="M1997" s="34"/>
      <c r="N1997" s="35"/>
      <c r="O1997" s="35"/>
      <c r="P1997" s="35"/>
      <c r="Q1997" s="34"/>
      <c r="R1997" s="34"/>
      <c r="U1997" s="36"/>
      <c r="V1997" s="38"/>
      <c r="W1997" s="36"/>
      <c r="X1997" s="35"/>
      <c r="Y1997" s="34"/>
      <c r="Z1997" s="35"/>
      <c r="AA1997" s="34"/>
      <c r="AB1997" s="34"/>
      <c r="AC1997" s="34"/>
      <c r="AD1997" s="34"/>
      <c r="AE1997" s="39"/>
      <c r="AF1997" s="39"/>
      <c r="AG1997" s="39"/>
      <c r="AH1997" s="35"/>
      <c r="AI1997" s="35"/>
      <c r="AJ1997" s="35"/>
      <c r="AK1997" s="35"/>
      <c r="AL1997" s="35"/>
      <c r="AM1997" s="35"/>
      <c r="AN1997" s="38"/>
      <c r="AO1997" s="38"/>
      <c r="AP1997" s="38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40"/>
      <c r="BA1997" s="40"/>
      <c r="BB1997" s="40"/>
      <c r="BC1997" s="40"/>
      <c r="BD1997" s="40"/>
      <c r="BE1997" s="40"/>
      <c r="BF1997" s="36"/>
      <c r="BG1997" s="36"/>
      <c r="BH1997" s="36"/>
      <c r="BJ1997" s="41"/>
      <c r="BK1997" s="41"/>
      <c r="BL1997" s="35"/>
      <c r="BM1997" s="35"/>
      <c r="BN1997" s="35"/>
      <c r="BO1997" s="35"/>
      <c r="BP1997" s="35"/>
      <c r="BQ1997" s="35"/>
      <c r="BR1997" s="35"/>
      <c r="BS1997" s="34"/>
      <c r="BT1997" s="35"/>
      <c r="BU1997" s="35"/>
      <c r="BV1997" s="35"/>
      <c r="BW1997" s="35"/>
      <c r="BX1997" s="37"/>
      <c r="BY1997" s="40"/>
      <c r="CA1997" s="38"/>
      <c r="CB1997" s="38"/>
      <c r="CC1997" s="36"/>
      <c r="CD1997" s="36"/>
      <c r="CE1997" s="35"/>
      <c r="CF1997" s="36"/>
      <c r="CG1997" s="42"/>
      <c r="CH1997" s="35"/>
      <c r="CI1997" s="42"/>
      <c r="CJ1997" s="42"/>
      <c r="CK1997" s="43"/>
      <c r="CM1997" s="39"/>
      <c r="CN1997" s="35"/>
      <c r="CO1997" s="42"/>
    </row>
    <row r="1998" spans="1:93" ht="11.25" customHeight="1">
      <c r="A1998" s="33"/>
      <c r="B1998" s="34"/>
      <c r="F1998" s="34"/>
      <c r="H1998" s="34"/>
      <c r="I1998" s="34"/>
      <c r="J1998" s="35"/>
      <c r="K1998" s="35"/>
      <c r="L1998" s="34"/>
      <c r="M1998" s="34"/>
      <c r="N1998" s="35"/>
      <c r="O1998" s="35"/>
      <c r="P1998" s="35"/>
      <c r="Q1998" s="34"/>
      <c r="R1998" s="34"/>
      <c r="U1998" s="36"/>
      <c r="V1998" s="38"/>
      <c r="W1998" s="36"/>
      <c r="X1998" s="35"/>
      <c r="Y1998" s="34"/>
      <c r="Z1998" s="35"/>
      <c r="AA1998" s="34"/>
      <c r="AB1998" s="34"/>
      <c r="AC1998" s="34"/>
      <c r="AD1998" s="34"/>
      <c r="AE1998" s="39"/>
      <c r="AF1998" s="39"/>
      <c r="AG1998" s="39"/>
      <c r="AH1998" s="35"/>
      <c r="AI1998" s="35"/>
      <c r="AJ1998" s="35"/>
      <c r="AK1998" s="35"/>
      <c r="AL1998" s="35"/>
      <c r="AM1998" s="35"/>
      <c r="AN1998" s="38"/>
      <c r="AO1998" s="38"/>
      <c r="AP1998" s="38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40"/>
      <c r="BA1998" s="40"/>
      <c r="BB1998" s="40"/>
      <c r="BC1998" s="40"/>
      <c r="BD1998" s="40"/>
      <c r="BE1998" s="40"/>
      <c r="BF1998" s="36"/>
      <c r="BG1998" s="36"/>
      <c r="BH1998" s="36"/>
      <c r="BJ1998" s="41"/>
      <c r="BK1998" s="41"/>
      <c r="BL1998" s="35"/>
      <c r="BM1998" s="35"/>
      <c r="BN1998" s="35"/>
      <c r="BO1998" s="35"/>
      <c r="BP1998" s="35"/>
      <c r="BQ1998" s="35"/>
      <c r="BR1998" s="35"/>
      <c r="BS1998" s="34"/>
      <c r="BT1998" s="35"/>
      <c r="BU1998" s="35"/>
      <c r="BV1998" s="35"/>
      <c r="BW1998" s="35"/>
      <c r="BX1998" s="37"/>
      <c r="BY1998" s="40"/>
      <c r="CA1998" s="38"/>
      <c r="CB1998" s="38"/>
      <c r="CC1998" s="36"/>
      <c r="CD1998" s="36"/>
      <c r="CE1998" s="35"/>
      <c r="CF1998" s="36"/>
      <c r="CG1998" s="42"/>
      <c r="CH1998" s="35"/>
      <c r="CI1998" s="42"/>
      <c r="CJ1998" s="42"/>
      <c r="CK1998" s="43"/>
      <c r="CM1998" s="39"/>
      <c r="CN1998" s="35"/>
      <c r="CO1998" s="42"/>
    </row>
    <row r="1999" spans="1:93" ht="11.25" customHeight="1">
      <c r="A1999" s="33"/>
      <c r="B1999" s="34"/>
      <c r="F1999" s="34"/>
      <c r="H1999" s="34"/>
      <c r="I1999" s="34"/>
      <c r="J1999" s="35"/>
      <c r="K1999" s="35"/>
      <c r="L1999" s="34"/>
      <c r="M1999" s="34"/>
      <c r="N1999" s="35"/>
      <c r="O1999" s="35"/>
      <c r="P1999" s="35"/>
      <c r="Q1999" s="34"/>
      <c r="R1999" s="34"/>
      <c r="U1999" s="36"/>
      <c r="V1999" s="38"/>
      <c r="W1999" s="36"/>
      <c r="X1999" s="35"/>
      <c r="Y1999" s="34"/>
      <c r="Z1999" s="35"/>
      <c r="AA1999" s="34"/>
      <c r="AB1999" s="34"/>
      <c r="AC1999" s="34"/>
      <c r="AD1999" s="34"/>
      <c r="AE1999" s="39"/>
      <c r="AF1999" s="39"/>
      <c r="AG1999" s="39"/>
      <c r="AH1999" s="35"/>
      <c r="AI1999" s="35"/>
      <c r="AJ1999" s="35"/>
      <c r="AK1999" s="35"/>
      <c r="AL1999" s="35"/>
      <c r="AM1999" s="35"/>
      <c r="AN1999" s="38"/>
      <c r="AO1999" s="38"/>
      <c r="AP1999" s="38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40"/>
      <c r="BA1999" s="40"/>
      <c r="BB1999" s="40"/>
      <c r="BC1999" s="40"/>
      <c r="BD1999" s="40"/>
      <c r="BE1999" s="40"/>
      <c r="BF1999" s="36"/>
      <c r="BG1999" s="36"/>
      <c r="BH1999" s="36"/>
      <c r="BJ1999" s="41"/>
      <c r="BK1999" s="41"/>
      <c r="BL1999" s="35"/>
      <c r="BM1999" s="35"/>
      <c r="BN1999" s="35"/>
      <c r="BO1999" s="35"/>
      <c r="BP1999" s="35"/>
      <c r="BQ1999" s="35"/>
      <c r="BR1999" s="35"/>
      <c r="BS1999" s="34"/>
      <c r="BT1999" s="35"/>
      <c r="BU1999" s="35"/>
      <c r="BV1999" s="35"/>
      <c r="BW1999" s="35"/>
      <c r="BX1999" s="37"/>
      <c r="BY1999" s="40"/>
      <c r="CA1999" s="38"/>
      <c r="CB1999" s="38"/>
      <c r="CC1999" s="36"/>
      <c r="CD1999" s="36"/>
      <c r="CE1999" s="35"/>
      <c r="CF1999" s="36"/>
      <c r="CG1999" s="42"/>
      <c r="CH1999" s="35"/>
      <c r="CI1999" s="42"/>
      <c r="CJ1999" s="42"/>
      <c r="CK1999" s="43"/>
      <c r="CM1999" s="39"/>
      <c r="CN1999" s="35"/>
      <c r="CO1999" s="42"/>
    </row>
    <row r="2000" spans="1:93" ht="11.25" customHeight="1">
      <c r="A2000" s="33"/>
      <c r="B2000" s="34"/>
      <c r="F2000" s="34"/>
      <c r="H2000" s="34"/>
      <c r="I2000" s="34"/>
      <c r="J2000" s="35"/>
      <c r="K2000" s="35"/>
      <c r="L2000" s="34"/>
      <c r="M2000" s="34"/>
      <c r="N2000" s="35"/>
      <c r="O2000" s="35"/>
      <c r="P2000" s="35"/>
      <c r="Q2000" s="34"/>
      <c r="R2000" s="34"/>
      <c r="U2000" s="36"/>
      <c r="V2000" s="38"/>
      <c r="W2000" s="36"/>
      <c r="X2000" s="35"/>
      <c r="Y2000" s="34"/>
      <c r="Z2000" s="35"/>
      <c r="AA2000" s="34"/>
      <c r="AB2000" s="34"/>
      <c r="AC2000" s="34"/>
      <c r="AD2000" s="34"/>
      <c r="AE2000" s="39"/>
      <c r="AF2000" s="39"/>
      <c r="AG2000" s="39"/>
      <c r="AH2000" s="35"/>
      <c r="AI2000" s="35"/>
      <c r="AJ2000" s="35"/>
      <c r="AK2000" s="35"/>
      <c r="AL2000" s="35"/>
      <c r="AM2000" s="35"/>
      <c r="AN2000" s="38"/>
      <c r="AO2000" s="38"/>
      <c r="AP2000" s="38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40"/>
      <c r="BA2000" s="40"/>
      <c r="BB2000" s="40"/>
      <c r="BC2000" s="40"/>
      <c r="BD2000" s="40"/>
      <c r="BE2000" s="40"/>
      <c r="BF2000" s="36"/>
      <c r="BG2000" s="36"/>
      <c r="BH2000" s="36"/>
      <c r="BJ2000" s="41"/>
      <c r="BK2000" s="41"/>
      <c r="BL2000" s="35"/>
      <c r="BM2000" s="35"/>
      <c r="BN2000" s="35"/>
      <c r="BO2000" s="35"/>
      <c r="BP2000" s="35"/>
      <c r="BQ2000" s="35"/>
      <c r="BR2000" s="35"/>
      <c r="BS2000" s="34"/>
      <c r="BT2000" s="35"/>
      <c r="BU2000" s="35"/>
      <c r="BV2000" s="35"/>
      <c r="BW2000" s="35"/>
      <c r="BX2000" s="37"/>
      <c r="BY2000" s="40"/>
      <c r="CA2000" s="38"/>
      <c r="CB2000" s="38"/>
      <c r="CC2000" s="36"/>
      <c r="CD2000" s="36"/>
      <c r="CE2000" s="35"/>
      <c r="CF2000" s="36"/>
      <c r="CG2000" s="42"/>
      <c r="CH2000" s="35"/>
      <c r="CI2000" s="42"/>
      <c r="CJ2000" s="42"/>
      <c r="CK2000" s="43"/>
      <c r="CM2000" s="39"/>
      <c r="CN2000" s="35"/>
      <c r="CO2000" s="42"/>
    </row>
    <row r="2001" spans="1:93" ht="11.25" customHeight="1">
      <c r="A2001" s="33"/>
      <c r="B2001" s="34"/>
      <c r="F2001" s="34"/>
      <c r="H2001" s="34"/>
      <c r="I2001" s="34"/>
      <c r="J2001" s="35"/>
      <c r="K2001" s="35"/>
      <c r="L2001" s="34"/>
      <c r="M2001" s="34"/>
      <c r="N2001" s="35"/>
      <c r="O2001" s="35"/>
      <c r="P2001" s="35"/>
      <c r="Q2001" s="34"/>
      <c r="R2001" s="34"/>
      <c r="U2001" s="36"/>
      <c r="V2001" s="38"/>
      <c r="W2001" s="36"/>
      <c r="X2001" s="35"/>
      <c r="Y2001" s="34"/>
      <c r="Z2001" s="35"/>
      <c r="AA2001" s="34"/>
      <c r="AB2001" s="34"/>
      <c r="AC2001" s="34"/>
      <c r="AD2001" s="34"/>
      <c r="AE2001" s="39"/>
      <c r="AF2001" s="39"/>
      <c r="AG2001" s="39"/>
      <c r="AH2001" s="35"/>
      <c r="AI2001" s="35"/>
      <c r="AJ2001" s="35"/>
      <c r="AK2001" s="35"/>
      <c r="AL2001" s="35"/>
      <c r="AM2001" s="35"/>
      <c r="AN2001" s="38"/>
      <c r="AO2001" s="38"/>
      <c r="AP2001" s="38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40"/>
      <c r="BA2001" s="40"/>
      <c r="BB2001" s="40"/>
      <c r="BC2001" s="40"/>
      <c r="BD2001" s="40"/>
      <c r="BE2001" s="40"/>
      <c r="BF2001" s="36"/>
      <c r="BG2001" s="36"/>
      <c r="BH2001" s="36"/>
      <c r="BJ2001" s="41"/>
      <c r="BK2001" s="41"/>
      <c r="BL2001" s="35"/>
      <c r="BM2001" s="35"/>
      <c r="BN2001" s="35"/>
      <c r="BO2001" s="35"/>
      <c r="BP2001" s="35"/>
      <c r="BQ2001" s="35"/>
      <c r="BR2001" s="35"/>
      <c r="BS2001" s="34"/>
      <c r="BT2001" s="35"/>
      <c r="BU2001" s="35"/>
      <c r="BV2001" s="35"/>
      <c r="BW2001" s="35"/>
      <c r="BX2001" s="37"/>
      <c r="BY2001" s="40"/>
      <c r="CA2001" s="38"/>
      <c r="CB2001" s="38"/>
      <c r="CC2001" s="36"/>
      <c r="CD2001" s="36"/>
      <c r="CE2001" s="35"/>
      <c r="CF2001" s="36"/>
      <c r="CG2001" s="42"/>
      <c r="CH2001" s="35"/>
      <c r="CI2001" s="42"/>
      <c r="CJ2001" s="42"/>
      <c r="CK2001" s="43"/>
      <c r="CM2001" s="39"/>
      <c r="CN2001" s="35"/>
      <c r="CO2001" s="42"/>
    </row>
    <row r="2002" spans="1:93" ht="11.25" customHeight="1">
      <c r="A2002" s="33"/>
      <c r="B2002" s="34"/>
      <c r="F2002" s="34"/>
      <c r="H2002" s="34"/>
      <c r="I2002" s="34"/>
      <c r="J2002" s="35"/>
      <c r="K2002" s="35"/>
      <c r="L2002" s="34"/>
      <c r="M2002" s="34"/>
      <c r="N2002" s="35"/>
      <c r="O2002" s="35"/>
      <c r="P2002" s="35"/>
      <c r="Q2002" s="34"/>
      <c r="R2002" s="34"/>
      <c r="U2002" s="36"/>
      <c r="V2002" s="38"/>
      <c r="W2002" s="36"/>
      <c r="X2002" s="35"/>
      <c r="Y2002" s="34"/>
      <c r="Z2002" s="35"/>
      <c r="AA2002" s="34"/>
      <c r="AB2002" s="34"/>
      <c r="AC2002" s="34"/>
      <c r="AD2002" s="34"/>
      <c r="AE2002" s="39"/>
      <c r="AF2002" s="39"/>
      <c r="AG2002" s="39"/>
      <c r="AH2002" s="35"/>
      <c r="AI2002" s="35"/>
      <c r="AJ2002" s="35"/>
      <c r="AK2002" s="35"/>
      <c r="AL2002" s="35"/>
      <c r="AM2002" s="35"/>
      <c r="AN2002" s="38"/>
      <c r="AO2002" s="38"/>
      <c r="AP2002" s="38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40"/>
      <c r="BA2002" s="40"/>
      <c r="BB2002" s="40"/>
      <c r="BC2002" s="40"/>
      <c r="BD2002" s="40"/>
      <c r="BE2002" s="40"/>
      <c r="BF2002" s="36"/>
      <c r="BG2002" s="36"/>
      <c r="BH2002" s="36"/>
      <c r="BJ2002" s="41"/>
      <c r="BK2002" s="41"/>
      <c r="BL2002" s="35"/>
      <c r="BM2002" s="35"/>
      <c r="BN2002" s="35"/>
      <c r="BO2002" s="35"/>
      <c r="BP2002" s="35"/>
      <c r="BQ2002" s="35"/>
      <c r="BR2002" s="35"/>
      <c r="BS2002" s="34"/>
      <c r="BT2002" s="35"/>
      <c r="BU2002" s="35"/>
      <c r="BV2002" s="35"/>
      <c r="BW2002" s="35"/>
      <c r="BX2002" s="37"/>
      <c r="BY2002" s="40"/>
      <c r="CA2002" s="38"/>
      <c r="CB2002" s="38"/>
      <c r="CC2002" s="36"/>
      <c r="CD2002" s="36"/>
      <c r="CE2002" s="35"/>
      <c r="CF2002" s="36"/>
      <c r="CG2002" s="42"/>
      <c r="CH2002" s="35"/>
      <c r="CI2002" s="42"/>
      <c r="CJ2002" s="42"/>
      <c r="CK2002" s="43"/>
      <c r="CM2002" s="39"/>
      <c r="CN2002" s="35"/>
      <c r="CO2002" s="42"/>
    </row>
    <row r="2003" spans="1:93" ht="11.25" customHeight="1">
      <c r="A2003" s="33"/>
      <c r="B2003" s="34"/>
      <c r="F2003" s="34"/>
      <c r="H2003" s="34"/>
      <c r="I2003" s="34"/>
      <c r="J2003" s="35"/>
      <c r="K2003" s="35"/>
      <c r="L2003" s="34"/>
      <c r="M2003" s="34"/>
      <c r="N2003" s="35"/>
      <c r="O2003" s="35"/>
      <c r="P2003" s="35"/>
      <c r="Q2003" s="34"/>
      <c r="R2003" s="34"/>
      <c r="U2003" s="36"/>
      <c r="V2003" s="38"/>
      <c r="W2003" s="36"/>
      <c r="X2003" s="35"/>
      <c r="Y2003" s="34"/>
      <c r="Z2003" s="35"/>
      <c r="AA2003" s="34"/>
      <c r="AB2003" s="34"/>
      <c r="AC2003" s="34"/>
      <c r="AD2003" s="34"/>
      <c r="AE2003" s="39"/>
      <c r="AF2003" s="39"/>
      <c r="AG2003" s="39"/>
      <c r="AH2003" s="35"/>
      <c r="AI2003" s="35"/>
      <c r="AJ2003" s="35"/>
      <c r="AK2003" s="35"/>
      <c r="AL2003" s="35"/>
      <c r="AM2003" s="35"/>
      <c r="AN2003" s="38"/>
      <c r="AO2003" s="38"/>
      <c r="AP2003" s="38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40"/>
      <c r="BA2003" s="40"/>
      <c r="BB2003" s="40"/>
      <c r="BC2003" s="40"/>
      <c r="BD2003" s="40"/>
      <c r="BE2003" s="40"/>
      <c r="BF2003" s="36"/>
      <c r="BG2003" s="36"/>
      <c r="BH2003" s="36"/>
      <c r="BJ2003" s="41"/>
      <c r="BK2003" s="41"/>
      <c r="BL2003" s="35"/>
      <c r="BM2003" s="35"/>
      <c r="BN2003" s="35"/>
      <c r="BO2003" s="35"/>
      <c r="BP2003" s="35"/>
      <c r="BQ2003" s="35"/>
      <c r="BR2003" s="35"/>
      <c r="BS2003" s="34"/>
      <c r="BT2003" s="35"/>
      <c r="BU2003" s="35"/>
      <c r="BV2003" s="35"/>
      <c r="BW2003" s="35"/>
      <c r="BX2003" s="37"/>
      <c r="BY2003" s="40"/>
      <c r="CA2003" s="38"/>
      <c r="CB2003" s="38"/>
      <c r="CC2003" s="36"/>
      <c r="CD2003" s="36"/>
      <c r="CE2003" s="35"/>
      <c r="CF2003" s="36"/>
      <c r="CG2003" s="42"/>
      <c r="CH2003" s="35"/>
      <c r="CI2003" s="42"/>
      <c r="CJ2003" s="42"/>
      <c r="CK2003" s="43"/>
      <c r="CM2003" s="39"/>
      <c r="CN2003" s="35"/>
      <c r="CO2003" s="42"/>
    </row>
    <row r="2004" spans="1:93" ht="11.25" customHeight="1">
      <c r="A2004" s="33"/>
      <c r="B2004" s="34"/>
      <c r="F2004" s="34"/>
      <c r="H2004" s="34"/>
      <c r="I2004" s="34"/>
      <c r="J2004" s="35"/>
      <c r="K2004" s="35"/>
      <c r="L2004" s="34"/>
      <c r="M2004" s="34"/>
      <c r="N2004" s="35"/>
      <c r="O2004" s="35"/>
      <c r="P2004" s="35"/>
      <c r="Q2004" s="34"/>
      <c r="R2004" s="34"/>
      <c r="U2004" s="36"/>
      <c r="V2004" s="38"/>
      <c r="W2004" s="36"/>
      <c r="X2004" s="35"/>
      <c r="Y2004" s="34"/>
      <c r="Z2004" s="35"/>
      <c r="AA2004" s="34"/>
      <c r="AB2004" s="34"/>
      <c r="AC2004" s="34"/>
      <c r="AD2004" s="34"/>
      <c r="AE2004" s="39"/>
      <c r="AF2004" s="39"/>
      <c r="AG2004" s="39"/>
      <c r="AH2004" s="35"/>
      <c r="AI2004" s="35"/>
      <c r="AJ2004" s="35"/>
      <c r="AK2004" s="35"/>
      <c r="AL2004" s="35"/>
      <c r="AM2004" s="35"/>
      <c r="AN2004" s="38"/>
      <c r="AO2004" s="38"/>
      <c r="AP2004" s="38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40"/>
      <c r="BA2004" s="40"/>
      <c r="BB2004" s="40"/>
      <c r="BC2004" s="40"/>
      <c r="BD2004" s="40"/>
      <c r="BE2004" s="40"/>
      <c r="BF2004" s="36"/>
      <c r="BG2004" s="36"/>
      <c r="BH2004" s="36"/>
      <c r="BJ2004" s="41"/>
      <c r="BK2004" s="41"/>
      <c r="BL2004" s="35"/>
      <c r="BM2004" s="35"/>
      <c r="BN2004" s="35"/>
      <c r="BO2004" s="35"/>
      <c r="BP2004" s="35"/>
      <c r="BQ2004" s="35"/>
      <c r="BR2004" s="35"/>
      <c r="BS2004" s="34"/>
      <c r="BT2004" s="35"/>
      <c r="BU2004" s="35"/>
      <c r="BV2004" s="35"/>
      <c r="BW2004" s="35"/>
      <c r="BX2004" s="37"/>
      <c r="BY2004" s="40"/>
      <c r="CA2004" s="38"/>
      <c r="CB2004" s="38"/>
      <c r="CC2004" s="36"/>
      <c r="CD2004" s="36"/>
      <c r="CE2004" s="35"/>
      <c r="CF2004" s="36"/>
      <c r="CG2004" s="42"/>
      <c r="CH2004" s="35"/>
      <c r="CI2004" s="42"/>
      <c r="CJ2004" s="42"/>
      <c r="CK2004" s="43"/>
      <c r="CM2004" s="39"/>
      <c r="CN2004" s="35"/>
      <c r="CO2004" s="42"/>
    </row>
    <row r="2005" spans="1:93" ht="11.25" customHeight="1">
      <c r="A2005" s="33"/>
      <c r="B2005" s="34"/>
      <c r="F2005" s="34"/>
      <c r="H2005" s="34"/>
      <c r="I2005" s="34"/>
      <c r="J2005" s="35"/>
      <c r="K2005" s="35"/>
      <c r="L2005" s="34"/>
      <c r="M2005" s="34"/>
      <c r="N2005" s="35"/>
      <c r="O2005" s="35"/>
      <c r="P2005" s="35"/>
      <c r="Q2005" s="34"/>
      <c r="R2005" s="34"/>
      <c r="U2005" s="36"/>
      <c r="V2005" s="38"/>
      <c r="W2005" s="36"/>
      <c r="X2005" s="35"/>
      <c r="Y2005" s="34"/>
      <c r="Z2005" s="35"/>
      <c r="AA2005" s="34"/>
      <c r="AB2005" s="34"/>
      <c r="AC2005" s="34"/>
      <c r="AD2005" s="34"/>
      <c r="AE2005" s="39"/>
      <c r="AF2005" s="39"/>
      <c r="AG2005" s="39"/>
      <c r="AH2005" s="35"/>
      <c r="AI2005" s="35"/>
      <c r="AJ2005" s="35"/>
      <c r="AK2005" s="35"/>
      <c r="AL2005" s="35"/>
      <c r="AM2005" s="35"/>
      <c r="AN2005" s="38"/>
      <c r="AO2005" s="38"/>
      <c r="AP2005" s="38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40"/>
      <c r="BA2005" s="40"/>
      <c r="BB2005" s="40"/>
      <c r="BC2005" s="40"/>
      <c r="BD2005" s="40"/>
      <c r="BE2005" s="40"/>
      <c r="BF2005" s="36"/>
      <c r="BG2005" s="36"/>
      <c r="BH2005" s="36"/>
      <c r="BJ2005" s="41"/>
      <c r="BK2005" s="41"/>
      <c r="BL2005" s="35"/>
      <c r="BM2005" s="35"/>
      <c r="BN2005" s="35"/>
      <c r="BO2005" s="35"/>
      <c r="BP2005" s="35"/>
      <c r="BQ2005" s="35"/>
      <c r="BR2005" s="35"/>
      <c r="BS2005" s="34"/>
      <c r="BT2005" s="35"/>
      <c r="BU2005" s="35"/>
      <c r="BV2005" s="35"/>
      <c r="BW2005" s="35"/>
      <c r="BX2005" s="37"/>
      <c r="BY2005" s="40"/>
      <c r="CA2005" s="38"/>
      <c r="CB2005" s="38"/>
      <c r="CC2005" s="36"/>
      <c r="CD2005" s="36"/>
      <c r="CE2005" s="35"/>
      <c r="CF2005" s="36"/>
      <c r="CG2005" s="42"/>
      <c r="CH2005" s="35"/>
      <c r="CI2005" s="42"/>
      <c r="CJ2005" s="42"/>
      <c r="CK2005" s="43"/>
      <c r="CM2005" s="39"/>
      <c r="CN2005" s="35"/>
      <c r="CO2005" s="42"/>
    </row>
    <row r="2006" spans="1:93" ht="11.25" customHeight="1">
      <c r="A2006" s="33"/>
      <c r="B2006" s="34"/>
      <c r="F2006" s="34"/>
      <c r="H2006" s="34"/>
      <c r="I2006" s="34"/>
      <c r="J2006" s="35"/>
      <c r="K2006" s="35"/>
      <c r="L2006" s="34"/>
      <c r="M2006" s="34"/>
      <c r="N2006" s="35"/>
      <c r="O2006" s="35"/>
      <c r="P2006" s="35"/>
      <c r="Q2006" s="34"/>
      <c r="R2006" s="34"/>
      <c r="U2006" s="36"/>
      <c r="V2006" s="38"/>
      <c r="W2006" s="36"/>
      <c r="X2006" s="35"/>
      <c r="Y2006" s="34"/>
      <c r="Z2006" s="35"/>
      <c r="AA2006" s="34"/>
      <c r="AB2006" s="34"/>
      <c r="AC2006" s="34"/>
      <c r="AD2006" s="34"/>
      <c r="AE2006" s="39"/>
      <c r="AF2006" s="39"/>
      <c r="AG2006" s="39"/>
      <c r="AH2006" s="35"/>
      <c r="AI2006" s="35"/>
      <c r="AJ2006" s="35"/>
      <c r="AK2006" s="35"/>
      <c r="AL2006" s="35"/>
      <c r="AM2006" s="35"/>
      <c r="AN2006" s="38"/>
      <c r="AO2006" s="38"/>
      <c r="AP2006" s="38"/>
      <c r="AQ2006" s="36"/>
      <c r="AR2006" s="36"/>
      <c r="AS2006" s="36"/>
      <c r="AT2006" s="36"/>
      <c r="AU2006" s="36"/>
      <c r="AV2006" s="36"/>
      <c r="AW2006" s="36"/>
      <c r="AX2006" s="36"/>
      <c r="AY2006" s="36"/>
      <c r="AZ2006" s="40"/>
      <c r="BA2006" s="40"/>
      <c r="BB2006" s="40"/>
      <c r="BC2006" s="40"/>
      <c r="BD2006" s="40"/>
      <c r="BE2006" s="40"/>
      <c r="BF2006" s="36"/>
      <c r="BG2006" s="36"/>
      <c r="BH2006" s="36"/>
      <c r="BJ2006" s="41"/>
      <c r="BK2006" s="41"/>
      <c r="BL2006" s="35"/>
      <c r="BM2006" s="35"/>
      <c r="BN2006" s="35"/>
      <c r="BO2006" s="35"/>
      <c r="BP2006" s="35"/>
      <c r="BQ2006" s="35"/>
      <c r="BR2006" s="35"/>
      <c r="BS2006" s="34"/>
      <c r="BT2006" s="35"/>
      <c r="BU2006" s="35"/>
      <c r="BV2006" s="35"/>
      <c r="BW2006" s="35"/>
      <c r="BX2006" s="37"/>
      <c r="BY2006" s="40"/>
      <c r="CA2006" s="38"/>
      <c r="CB2006" s="38"/>
      <c r="CC2006" s="36"/>
      <c r="CD2006" s="36"/>
      <c r="CE2006" s="35"/>
      <c r="CF2006" s="36"/>
      <c r="CG2006" s="42"/>
      <c r="CH2006" s="35"/>
      <c r="CI2006" s="42"/>
      <c r="CJ2006" s="42"/>
      <c r="CK2006" s="43"/>
      <c r="CM2006" s="39"/>
      <c r="CN2006" s="35"/>
      <c r="CO2006" s="42"/>
    </row>
    <row r="2007" spans="1:93" ht="11.25" customHeight="1">
      <c r="A2007" s="33"/>
      <c r="B2007" s="34"/>
      <c r="F2007" s="34"/>
      <c r="H2007" s="34"/>
      <c r="I2007" s="34"/>
      <c r="J2007" s="35"/>
      <c r="K2007" s="35"/>
      <c r="L2007" s="34"/>
      <c r="M2007" s="34"/>
      <c r="N2007" s="35"/>
      <c r="O2007" s="35"/>
      <c r="P2007" s="35"/>
      <c r="Q2007" s="34"/>
      <c r="R2007" s="34"/>
      <c r="U2007" s="36"/>
      <c r="V2007" s="38"/>
      <c r="W2007" s="36"/>
      <c r="X2007" s="35"/>
      <c r="Y2007" s="34"/>
      <c r="Z2007" s="35"/>
      <c r="AA2007" s="34"/>
      <c r="AB2007" s="34"/>
      <c r="AC2007" s="34"/>
      <c r="AD2007" s="34"/>
      <c r="AE2007" s="39"/>
      <c r="AF2007" s="39"/>
      <c r="AG2007" s="39"/>
      <c r="AH2007" s="35"/>
      <c r="AI2007" s="35"/>
      <c r="AJ2007" s="35"/>
      <c r="AK2007" s="35"/>
      <c r="AL2007" s="35"/>
      <c r="AM2007" s="35"/>
      <c r="AN2007" s="38"/>
      <c r="AO2007" s="38"/>
      <c r="AP2007" s="38"/>
      <c r="AQ2007" s="36"/>
      <c r="AR2007" s="36"/>
      <c r="AS2007" s="36"/>
      <c r="AT2007" s="36"/>
      <c r="AU2007" s="36"/>
      <c r="AV2007" s="36"/>
      <c r="AW2007" s="36"/>
      <c r="AX2007" s="36"/>
      <c r="AY2007" s="36"/>
      <c r="AZ2007" s="40"/>
      <c r="BA2007" s="40"/>
      <c r="BB2007" s="40"/>
      <c r="BC2007" s="40"/>
      <c r="BD2007" s="40"/>
      <c r="BE2007" s="40"/>
      <c r="BF2007" s="36"/>
      <c r="BG2007" s="36"/>
      <c r="BH2007" s="36"/>
      <c r="BJ2007" s="41"/>
      <c r="BK2007" s="41"/>
      <c r="BL2007" s="35"/>
      <c r="BM2007" s="35"/>
      <c r="BN2007" s="35"/>
      <c r="BO2007" s="35"/>
      <c r="BP2007" s="35"/>
      <c r="BQ2007" s="35"/>
      <c r="BR2007" s="35"/>
      <c r="BS2007" s="34"/>
      <c r="BT2007" s="35"/>
      <c r="BU2007" s="35"/>
      <c r="BV2007" s="35"/>
      <c r="BW2007" s="35"/>
      <c r="BX2007" s="37"/>
      <c r="BY2007" s="40"/>
      <c r="CA2007" s="38"/>
      <c r="CB2007" s="38"/>
      <c r="CC2007" s="36"/>
      <c r="CD2007" s="36"/>
      <c r="CE2007" s="35"/>
      <c r="CF2007" s="36"/>
      <c r="CG2007" s="42"/>
      <c r="CH2007" s="35"/>
      <c r="CI2007" s="42"/>
      <c r="CJ2007" s="42"/>
      <c r="CK2007" s="43"/>
      <c r="CM2007" s="39"/>
      <c r="CN2007" s="35"/>
      <c r="CO2007" s="42"/>
    </row>
    <row r="2008" spans="1:93" ht="11.25" customHeight="1">
      <c r="A2008" s="33"/>
      <c r="B2008" s="34"/>
      <c r="F2008" s="34"/>
      <c r="H2008" s="34"/>
      <c r="I2008" s="34"/>
      <c r="J2008" s="35"/>
      <c r="K2008" s="35"/>
      <c r="L2008" s="34"/>
      <c r="M2008" s="34"/>
      <c r="N2008" s="35"/>
      <c r="O2008" s="35"/>
      <c r="P2008" s="35"/>
      <c r="Q2008" s="34"/>
      <c r="R2008" s="34"/>
      <c r="U2008" s="36"/>
      <c r="V2008" s="38"/>
      <c r="W2008" s="36"/>
      <c r="X2008" s="35"/>
      <c r="Y2008" s="34"/>
      <c r="Z2008" s="35"/>
      <c r="AA2008" s="34"/>
      <c r="AB2008" s="34"/>
      <c r="AC2008" s="34"/>
      <c r="AD2008" s="34"/>
      <c r="AE2008" s="39"/>
      <c r="AF2008" s="39"/>
      <c r="AG2008" s="39"/>
      <c r="AH2008" s="35"/>
      <c r="AI2008" s="35"/>
      <c r="AJ2008" s="35"/>
      <c r="AK2008" s="35"/>
      <c r="AL2008" s="35"/>
      <c r="AM2008" s="35"/>
      <c r="AN2008" s="38"/>
      <c r="AO2008" s="38"/>
      <c r="AP2008" s="38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40"/>
      <c r="BA2008" s="40"/>
      <c r="BB2008" s="40"/>
      <c r="BC2008" s="40"/>
      <c r="BD2008" s="40"/>
      <c r="BE2008" s="40"/>
      <c r="BF2008" s="36"/>
      <c r="BG2008" s="36"/>
      <c r="BH2008" s="36"/>
      <c r="BJ2008" s="41"/>
      <c r="BK2008" s="41"/>
      <c r="BL2008" s="35"/>
      <c r="BM2008" s="35"/>
      <c r="BN2008" s="35"/>
      <c r="BO2008" s="35"/>
      <c r="BP2008" s="35"/>
      <c r="BQ2008" s="35"/>
      <c r="BR2008" s="35"/>
      <c r="BS2008" s="34"/>
      <c r="BT2008" s="35"/>
      <c r="BU2008" s="35"/>
      <c r="BV2008" s="35"/>
      <c r="BW2008" s="35"/>
      <c r="BX2008" s="37"/>
      <c r="BY2008" s="40"/>
      <c r="CA2008" s="38"/>
      <c r="CB2008" s="38"/>
      <c r="CC2008" s="36"/>
      <c r="CD2008" s="36"/>
      <c r="CE2008" s="35"/>
      <c r="CF2008" s="36"/>
      <c r="CG2008" s="42"/>
      <c r="CH2008" s="35"/>
      <c r="CI2008" s="42"/>
      <c r="CJ2008" s="42"/>
      <c r="CK2008" s="43"/>
      <c r="CM2008" s="39"/>
      <c r="CN2008" s="35"/>
      <c r="CO2008" s="42"/>
    </row>
    <row r="2009" spans="1:93" ht="11.25" customHeight="1">
      <c r="A2009" s="33"/>
      <c r="B2009" s="34"/>
      <c r="F2009" s="34"/>
      <c r="H2009" s="34"/>
      <c r="I2009" s="34"/>
      <c r="J2009" s="35"/>
      <c r="K2009" s="35"/>
      <c r="L2009" s="34"/>
      <c r="M2009" s="34"/>
      <c r="N2009" s="35"/>
      <c r="O2009" s="35"/>
      <c r="P2009" s="35"/>
      <c r="Q2009" s="34"/>
      <c r="R2009" s="34"/>
      <c r="U2009" s="36"/>
      <c r="V2009" s="38"/>
      <c r="W2009" s="36"/>
      <c r="X2009" s="35"/>
      <c r="Y2009" s="34"/>
      <c r="Z2009" s="35"/>
      <c r="AA2009" s="34"/>
      <c r="AB2009" s="34"/>
      <c r="AC2009" s="34"/>
      <c r="AD2009" s="34"/>
      <c r="AE2009" s="39"/>
      <c r="AF2009" s="39"/>
      <c r="AG2009" s="39"/>
      <c r="AH2009" s="35"/>
      <c r="AI2009" s="35"/>
      <c r="AJ2009" s="35"/>
      <c r="AK2009" s="35"/>
      <c r="AL2009" s="35"/>
      <c r="AM2009" s="35"/>
      <c r="AN2009" s="38"/>
      <c r="AO2009" s="38"/>
      <c r="AP2009" s="38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40"/>
      <c r="BA2009" s="40"/>
      <c r="BB2009" s="40"/>
      <c r="BC2009" s="40"/>
      <c r="BD2009" s="40"/>
      <c r="BE2009" s="40"/>
      <c r="BF2009" s="36"/>
      <c r="BG2009" s="36"/>
      <c r="BH2009" s="36"/>
      <c r="BJ2009" s="41"/>
      <c r="BK2009" s="41"/>
      <c r="BL2009" s="35"/>
      <c r="BM2009" s="35"/>
      <c r="BN2009" s="35"/>
      <c r="BO2009" s="35"/>
      <c r="BP2009" s="35"/>
      <c r="BQ2009" s="35"/>
      <c r="BR2009" s="35"/>
      <c r="BS2009" s="34"/>
      <c r="BT2009" s="35"/>
      <c r="BU2009" s="35"/>
      <c r="BV2009" s="35"/>
      <c r="BW2009" s="35"/>
      <c r="BX2009" s="37"/>
      <c r="BY2009" s="40"/>
      <c r="CA2009" s="38"/>
      <c r="CB2009" s="38"/>
      <c r="CC2009" s="36"/>
      <c r="CD2009" s="36"/>
      <c r="CE2009" s="35"/>
      <c r="CF2009" s="36"/>
      <c r="CG2009" s="42"/>
      <c r="CH2009" s="35"/>
      <c r="CI2009" s="42"/>
      <c r="CJ2009" s="42"/>
      <c r="CK2009" s="43"/>
      <c r="CM2009" s="39"/>
      <c r="CN2009" s="35"/>
      <c r="CO2009" s="42"/>
    </row>
    <row r="2010" spans="1:93" ht="11.25" customHeight="1">
      <c r="A2010" s="33"/>
      <c r="B2010" s="34"/>
      <c r="F2010" s="34"/>
      <c r="H2010" s="34"/>
      <c r="I2010" s="34"/>
      <c r="J2010" s="35"/>
      <c r="K2010" s="35"/>
      <c r="L2010" s="34"/>
      <c r="M2010" s="34"/>
      <c r="N2010" s="35"/>
      <c r="O2010" s="35"/>
      <c r="P2010" s="35"/>
      <c r="Q2010" s="34"/>
      <c r="R2010" s="34"/>
      <c r="U2010" s="36"/>
      <c r="V2010" s="38"/>
      <c r="W2010" s="36"/>
      <c r="X2010" s="35"/>
      <c r="Y2010" s="34"/>
      <c r="Z2010" s="35"/>
      <c r="AA2010" s="34"/>
      <c r="AB2010" s="34"/>
      <c r="AC2010" s="34"/>
      <c r="AD2010" s="34"/>
      <c r="AE2010" s="39"/>
      <c r="AF2010" s="39"/>
      <c r="AG2010" s="39"/>
      <c r="AH2010" s="35"/>
      <c r="AI2010" s="35"/>
      <c r="AJ2010" s="35"/>
      <c r="AK2010" s="35"/>
      <c r="AL2010" s="35"/>
      <c r="AM2010" s="35"/>
      <c r="AN2010" s="38"/>
      <c r="AO2010" s="38"/>
      <c r="AP2010" s="38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40"/>
      <c r="BA2010" s="40"/>
      <c r="BB2010" s="40"/>
      <c r="BC2010" s="40"/>
      <c r="BD2010" s="40"/>
      <c r="BE2010" s="40"/>
      <c r="BF2010" s="36"/>
      <c r="BG2010" s="36"/>
      <c r="BH2010" s="36"/>
      <c r="BJ2010" s="41"/>
      <c r="BK2010" s="41"/>
      <c r="BL2010" s="35"/>
      <c r="BM2010" s="35"/>
      <c r="BN2010" s="35"/>
      <c r="BO2010" s="35"/>
      <c r="BP2010" s="35"/>
      <c r="BQ2010" s="35"/>
      <c r="BR2010" s="35"/>
      <c r="BS2010" s="34"/>
      <c r="BT2010" s="35"/>
      <c r="BU2010" s="35"/>
      <c r="BV2010" s="35"/>
      <c r="BW2010" s="35"/>
      <c r="BX2010" s="37"/>
      <c r="BY2010" s="40"/>
      <c r="CA2010" s="38"/>
      <c r="CB2010" s="38"/>
      <c r="CC2010" s="36"/>
      <c r="CD2010" s="36"/>
      <c r="CE2010" s="35"/>
      <c r="CF2010" s="36"/>
      <c r="CG2010" s="42"/>
      <c r="CH2010" s="35"/>
      <c r="CI2010" s="42"/>
      <c r="CJ2010" s="42"/>
      <c r="CK2010" s="43"/>
      <c r="CM2010" s="39"/>
      <c r="CN2010" s="35"/>
      <c r="CO2010" s="42"/>
    </row>
    <row r="2011" spans="1:93" ht="11.25" customHeight="1">
      <c r="A2011" s="33"/>
      <c r="B2011" s="34"/>
      <c r="F2011" s="34"/>
      <c r="H2011" s="34"/>
      <c r="I2011" s="34"/>
      <c r="J2011" s="35"/>
      <c r="K2011" s="35"/>
      <c r="L2011" s="34"/>
      <c r="M2011" s="34"/>
      <c r="N2011" s="35"/>
      <c r="O2011" s="35"/>
      <c r="P2011" s="35"/>
      <c r="Q2011" s="34"/>
      <c r="R2011" s="34"/>
      <c r="U2011" s="36"/>
      <c r="V2011" s="38"/>
      <c r="W2011" s="36"/>
      <c r="X2011" s="35"/>
      <c r="Y2011" s="34"/>
      <c r="Z2011" s="35"/>
      <c r="AA2011" s="34"/>
      <c r="AB2011" s="34"/>
      <c r="AC2011" s="34"/>
      <c r="AD2011" s="34"/>
      <c r="AE2011" s="39"/>
      <c r="AF2011" s="39"/>
      <c r="AG2011" s="39"/>
      <c r="AH2011" s="35"/>
      <c r="AI2011" s="35"/>
      <c r="AJ2011" s="35"/>
      <c r="AK2011" s="35"/>
      <c r="AL2011" s="35"/>
      <c r="AM2011" s="35"/>
      <c r="AN2011" s="38"/>
      <c r="AO2011" s="38"/>
      <c r="AP2011" s="38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40"/>
      <c r="BA2011" s="40"/>
      <c r="BB2011" s="40"/>
      <c r="BC2011" s="40"/>
      <c r="BD2011" s="40"/>
      <c r="BE2011" s="40"/>
      <c r="BF2011" s="36"/>
      <c r="BG2011" s="36"/>
      <c r="BH2011" s="36"/>
      <c r="BJ2011" s="41"/>
      <c r="BK2011" s="41"/>
      <c r="BL2011" s="35"/>
      <c r="BM2011" s="35"/>
      <c r="BN2011" s="35"/>
      <c r="BO2011" s="35"/>
      <c r="BP2011" s="35"/>
      <c r="BQ2011" s="35"/>
      <c r="BR2011" s="35"/>
      <c r="BS2011" s="34"/>
      <c r="BT2011" s="35"/>
      <c r="BU2011" s="35"/>
      <c r="BV2011" s="35"/>
      <c r="BW2011" s="35"/>
      <c r="BX2011" s="37"/>
      <c r="BY2011" s="40"/>
      <c r="CA2011" s="38"/>
      <c r="CB2011" s="38"/>
      <c r="CC2011" s="36"/>
      <c r="CD2011" s="36"/>
      <c r="CE2011" s="35"/>
      <c r="CF2011" s="36"/>
      <c r="CG2011" s="42"/>
      <c r="CH2011" s="35"/>
      <c r="CI2011" s="42"/>
      <c r="CJ2011" s="42"/>
      <c r="CK2011" s="43"/>
      <c r="CM2011" s="39"/>
      <c r="CN2011" s="35"/>
      <c r="CO2011" s="42"/>
    </row>
    <row r="2012" spans="1:93" ht="11.25" customHeight="1">
      <c r="A2012" s="33"/>
      <c r="B2012" s="34"/>
      <c r="F2012" s="34"/>
      <c r="H2012" s="34"/>
      <c r="I2012" s="34"/>
      <c r="J2012" s="35"/>
      <c r="K2012" s="35"/>
      <c r="L2012" s="34"/>
      <c r="M2012" s="34"/>
      <c r="N2012" s="35"/>
      <c r="O2012" s="35"/>
      <c r="P2012" s="35"/>
      <c r="Q2012" s="34"/>
      <c r="R2012" s="34"/>
      <c r="U2012" s="36"/>
      <c r="V2012" s="38"/>
      <c r="W2012" s="36"/>
      <c r="X2012" s="35"/>
      <c r="Y2012" s="34"/>
      <c r="Z2012" s="35"/>
      <c r="AA2012" s="34"/>
      <c r="AB2012" s="34"/>
      <c r="AC2012" s="34"/>
      <c r="AD2012" s="34"/>
      <c r="AE2012" s="39"/>
      <c r="AF2012" s="39"/>
      <c r="AG2012" s="39"/>
      <c r="AH2012" s="35"/>
      <c r="AI2012" s="35"/>
      <c r="AJ2012" s="35"/>
      <c r="AK2012" s="35"/>
      <c r="AL2012" s="35"/>
      <c r="AM2012" s="35"/>
      <c r="AN2012" s="38"/>
      <c r="AO2012" s="38"/>
      <c r="AP2012" s="38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40"/>
      <c r="BA2012" s="40"/>
      <c r="BB2012" s="40"/>
      <c r="BC2012" s="40"/>
      <c r="BD2012" s="40"/>
      <c r="BE2012" s="40"/>
      <c r="BF2012" s="36"/>
      <c r="BG2012" s="36"/>
      <c r="BH2012" s="36"/>
      <c r="BJ2012" s="41"/>
      <c r="BK2012" s="41"/>
      <c r="BL2012" s="35"/>
      <c r="BM2012" s="35"/>
      <c r="BN2012" s="35"/>
      <c r="BO2012" s="35"/>
      <c r="BP2012" s="35"/>
      <c r="BQ2012" s="35"/>
      <c r="BR2012" s="35"/>
      <c r="BS2012" s="34"/>
      <c r="BT2012" s="35"/>
      <c r="BU2012" s="35"/>
      <c r="BV2012" s="35"/>
      <c r="BW2012" s="35"/>
      <c r="BX2012" s="37"/>
      <c r="BY2012" s="40"/>
      <c r="CA2012" s="38"/>
      <c r="CB2012" s="38"/>
      <c r="CC2012" s="36"/>
      <c r="CD2012" s="36"/>
      <c r="CE2012" s="35"/>
      <c r="CF2012" s="36"/>
      <c r="CG2012" s="42"/>
      <c r="CH2012" s="35"/>
      <c r="CI2012" s="42"/>
      <c r="CJ2012" s="42"/>
      <c r="CK2012" s="43"/>
      <c r="CM2012" s="39"/>
      <c r="CN2012" s="35"/>
      <c r="CO2012" s="42"/>
    </row>
    <row r="2013" spans="1:93" ht="11.25" customHeight="1">
      <c r="A2013" s="33"/>
      <c r="B2013" s="34"/>
      <c r="F2013" s="34"/>
      <c r="H2013" s="34"/>
      <c r="I2013" s="34"/>
      <c r="J2013" s="35"/>
      <c r="K2013" s="35"/>
      <c r="L2013" s="34"/>
      <c r="M2013" s="34"/>
      <c r="N2013" s="35"/>
      <c r="O2013" s="35"/>
      <c r="P2013" s="35"/>
      <c r="Q2013" s="34"/>
      <c r="R2013" s="34"/>
      <c r="U2013" s="36"/>
      <c r="V2013" s="38"/>
      <c r="W2013" s="36"/>
      <c r="X2013" s="35"/>
      <c r="Y2013" s="34"/>
      <c r="Z2013" s="35"/>
      <c r="AA2013" s="34"/>
      <c r="AB2013" s="34"/>
      <c r="AC2013" s="34"/>
      <c r="AD2013" s="34"/>
      <c r="AE2013" s="39"/>
      <c r="AF2013" s="39"/>
      <c r="AG2013" s="39"/>
      <c r="AH2013" s="35"/>
      <c r="AI2013" s="35"/>
      <c r="AJ2013" s="35"/>
      <c r="AK2013" s="35"/>
      <c r="AL2013" s="35"/>
      <c r="AM2013" s="35"/>
      <c r="AN2013" s="38"/>
      <c r="AO2013" s="38"/>
      <c r="AP2013" s="38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40"/>
      <c r="BA2013" s="40"/>
      <c r="BB2013" s="40"/>
      <c r="BC2013" s="40"/>
      <c r="BD2013" s="40"/>
      <c r="BE2013" s="40"/>
      <c r="BF2013" s="36"/>
      <c r="BG2013" s="36"/>
      <c r="BH2013" s="36"/>
      <c r="BJ2013" s="41"/>
      <c r="BK2013" s="41"/>
      <c r="BL2013" s="35"/>
      <c r="BM2013" s="35"/>
      <c r="BN2013" s="35"/>
      <c r="BO2013" s="35"/>
      <c r="BP2013" s="35"/>
      <c r="BQ2013" s="35"/>
      <c r="BR2013" s="35"/>
      <c r="BS2013" s="34"/>
      <c r="BT2013" s="35"/>
      <c r="BU2013" s="35"/>
      <c r="BV2013" s="35"/>
      <c r="BW2013" s="35"/>
      <c r="BX2013" s="37"/>
      <c r="BY2013" s="40"/>
      <c r="CA2013" s="38"/>
      <c r="CB2013" s="38"/>
      <c r="CC2013" s="36"/>
      <c r="CD2013" s="36"/>
      <c r="CE2013" s="35"/>
      <c r="CF2013" s="36"/>
      <c r="CG2013" s="42"/>
      <c r="CH2013" s="35"/>
      <c r="CI2013" s="42"/>
      <c r="CJ2013" s="42"/>
      <c r="CK2013" s="43"/>
      <c r="CM2013" s="39"/>
      <c r="CN2013" s="35"/>
      <c r="CO2013" s="42"/>
    </row>
    <row r="2014" spans="1:93" ht="11.25" customHeight="1">
      <c r="A2014" s="33"/>
      <c r="B2014" s="34"/>
      <c r="F2014" s="34"/>
      <c r="H2014" s="34"/>
      <c r="I2014" s="34"/>
      <c r="J2014" s="35"/>
      <c r="K2014" s="35"/>
      <c r="L2014" s="34"/>
      <c r="M2014" s="34"/>
      <c r="N2014" s="35"/>
      <c r="O2014" s="35"/>
      <c r="P2014" s="35"/>
      <c r="Q2014" s="34"/>
      <c r="R2014" s="34"/>
      <c r="U2014" s="36"/>
      <c r="V2014" s="38"/>
      <c r="W2014" s="36"/>
      <c r="X2014" s="35"/>
      <c r="Y2014" s="34"/>
      <c r="Z2014" s="35"/>
      <c r="AA2014" s="34"/>
      <c r="AB2014" s="34"/>
      <c r="AC2014" s="34"/>
      <c r="AD2014" s="34"/>
      <c r="AE2014" s="39"/>
      <c r="AF2014" s="39"/>
      <c r="AG2014" s="39"/>
      <c r="AH2014" s="35"/>
      <c r="AI2014" s="35"/>
      <c r="AJ2014" s="35"/>
      <c r="AK2014" s="35"/>
      <c r="AL2014" s="35"/>
      <c r="AM2014" s="35"/>
      <c r="AN2014" s="38"/>
      <c r="AO2014" s="38"/>
      <c r="AP2014" s="38"/>
      <c r="AQ2014" s="36"/>
      <c r="AR2014" s="36"/>
      <c r="AS2014" s="36"/>
      <c r="AT2014" s="36"/>
      <c r="AU2014" s="36"/>
      <c r="AV2014" s="36"/>
      <c r="AW2014" s="36"/>
      <c r="AX2014" s="36"/>
      <c r="AY2014" s="36"/>
      <c r="AZ2014" s="40"/>
      <c r="BA2014" s="40"/>
      <c r="BB2014" s="40"/>
      <c r="BC2014" s="40"/>
      <c r="BD2014" s="40"/>
      <c r="BE2014" s="40"/>
      <c r="BF2014" s="36"/>
      <c r="BG2014" s="36"/>
      <c r="BH2014" s="36"/>
      <c r="BJ2014" s="41"/>
      <c r="BK2014" s="41"/>
      <c r="BL2014" s="35"/>
      <c r="BM2014" s="35"/>
      <c r="BN2014" s="35"/>
      <c r="BO2014" s="35"/>
      <c r="BP2014" s="35"/>
      <c r="BQ2014" s="35"/>
      <c r="BR2014" s="35"/>
      <c r="BS2014" s="34"/>
      <c r="BT2014" s="35"/>
      <c r="BU2014" s="35"/>
      <c r="BV2014" s="35"/>
      <c r="BW2014" s="35"/>
      <c r="BX2014" s="37"/>
      <c r="BY2014" s="40"/>
      <c r="CA2014" s="38"/>
      <c r="CB2014" s="38"/>
      <c r="CC2014" s="36"/>
      <c r="CD2014" s="36"/>
      <c r="CE2014" s="35"/>
      <c r="CF2014" s="36"/>
      <c r="CG2014" s="42"/>
      <c r="CH2014" s="35"/>
      <c r="CI2014" s="42"/>
      <c r="CJ2014" s="42"/>
      <c r="CK2014" s="43"/>
      <c r="CM2014" s="39"/>
      <c r="CN2014" s="35"/>
      <c r="CO2014" s="42"/>
    </row>
    <row r="2015" spans="1:93" ht="11.25" customHeight="1">
      <c r="A2015" s="33"/>
      <c r="B2015" s="34"/>
      <c r="F2015" s="34"/>
      <c r="H2015" s="34"/>
      <c r="I2015" s="34"/>
      <c r="J2015" s="35"/>
      <c r="K2015" s="35"/>
      <c r="L2015" s="34"/>
      <c r="M2015" s="34"/>
      <c r="N2015" s="35"/>
      <c r="O2015" s="35"/>
      <c r="P2015" s="35"/>
      <c r="Q2015" s="34"/>
      <c r="R2015" s="34"/>
      <c r="U2015" s="36"/>
      <c r="V2015" s="38"/>
      <c r="W2015" s="36"/>
      <c r="X2015" s="35"/>
      <c r="Y2015" s="34"/>
      <c r="Z2015" s="35"/>
      <c r="AA2015" s="34"/>
      <c r="AB2015" s="34"/>
      <c r="AC2015" s="34"/>
      <c r="AD2015" s="34"/>
      <c r="AE2015" s="39"/>
      <c r="AF2015" s="39"/>
      <c r="AG2015" s="39"/>
      <c r="AH2015" s="35"/>
      <c r="AI2015" s="35"/>
      <c r="AJ2015" s="35"/>
      <c r="AK2015" s="35"/>
      <c r="AL2015" s="35"/>
      <c r="AM2015" s="35"/>
      <c r="AN2015" s="38"/>
      <c r="AO2015" s="38"/>
      <c r="AP2015" s="38"/>
      <c r="AQ2015" s="36"/>
      <c r="AR2015" s="36"/>
      <c r="AS2015" s="36"/>
      <c r="AT2015" s="36"/>
      <c r="AU2015" s="36"/>
      <c r="AV2015" s="36"/>
      <c r="AW2015" s="36"/>
      <c r="AX2015" s="36"/>
      <c r="AY2015" s="36"/>
      <c r="AZ2015" s="40"/>
      <c r="BA2015" s="40"/>
      <c r="BB2015" s="40"/>
      <c r="BC2015" s="40"/>
      <c r="BD2015" s="40"/>
      <c r="BE2015" s="40"/>
      <c r="BF2015" s="36"/>
      <c r="BG2015" s="36"/>
      <c r="BH2015" s="36"/>
      <c r="BJ2015" s="41"/>
      <c r="BK2015" s="41"/>
      <c r="BL2015" s="35"/>
      <c r="BM2015" s="35"/>
      <c r="BN2015" s="35"/>
      <c r="BO2015" s="35"/>
      <c r="BP2015" s="35"/>
      <c r="BQ2015" s="35"/>
      <c r="BR2015" s="35"/>
      <c r="BS2015" s="34"/>
      <c r="BT2015" s="35"/>
      <c r="BU2015" s="35"/>
      <c r="BV2015" s="35"/>
      <c r="BW2015" s="35"/>
      <c r="BX2015" s="37"/>
      <c r="BY2015" s="40"/>
      <c r="CA2015" s="38"/>
      <c r="CB2015" s="38"/>
      <c r="CC2015" s="36"/>
      <c r="CD2015" s="36"/>
      <c r="CE2015" s="35"/>
      <c r="CF2015" s="36"/>
      <c r="CG2015" s="42"/>
      <c r="CH2015" s="35"/>
      <c r="CI2015" s="42"/>
      <c r="CJ2015" s="42"/>
      <c r="CK2015" s="43"/>
      <c r="CM2015" s="39"/>
      <c r="CN2015" s="35"/>
      <c r="CO2015" s="42"/>
    </row>
    <row r="2016" spans="1:93" ht="11.25" customHeight="1">
      <c r="A2016" s="33"/>
      <c r="B2016" s="34"/>
      <c r="F2016" s="34"/>
      <c r="H2016" s="34"/>
      <c r="I2016" s="34"/>
      <c r="J2016" s="35"/>
      <c r="K2016" s="35"/>
      <c r="L2016" s="34"/>
      <c r="M2016" s="34"/>
      <c r="N2016" s="35"/>
      <c r="O2016" s="35"/>
      <c r="P2016" s="35"/>
      <c r="Q2016" s="34"/>
      <c r="R2016" s="34"/>
      <c r="U2016" s="36"/>
      <c r="V2016" s="38"/>
      <c r="W2016" s="36"/>
      <c r="X2016" s="35"/>
      <c r="Y2016" s="34"/>
      <c r="Z2016" s="35"/>
      <c r="AA2016" s="34"/>
      <c r="AB2016" s="34"/>
      <c r="AC2016" s="34"/>
      <c r="AD2016" s="34"/>
      <c r="AE2016" s="39"/>
      <c r="AF2016" s="39"/>
      <c r="AG2016" s="39"/>
      <c r="AH2016" s="35"/>
      <c r="AI2016" s="35"/>
      <c r="AJ2016" s="35"/>
      <c r="AK2016" s="35"/>
      <c r="AL2016" s="35"/>
      <c r="AM2016" s="35"/>
      <c r="AN2016" s="38"/>
      <c r="AO2016" s="38"/>
      <c r="AP2016" s="38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40"/>
      <c r="BA2016" s="40"/>
      <c r="BB2016" s="40"/>
      <c r="BC2016" s="40"/>
      <c r="BD2016" s="40"/>
      <c r="BE2016" s="40"/>
      <c r="BF2016" s="36"/>
      <c r="BG2016" s="36"/>
      <c r="BH2016" s="36"/>
      <c r="BJ2016" s="41"/>
      <c r="BK2016" s="41"/>
      <c r="BL2016" s="35"/>
      <c r="BM2016" s="35"/>
      <c r="BN2016" s="35"/>
      <c r="BO2016" s="35"/>
      <c r="BP2016" s="35"/>
      <c r="BQ2016" s="35"/>
      <c r="BR2016" s="35"/>
      <c r="BS2016" s="34"/>
      <c r="BT2016" s="35"/>
      <c r="BU2016" s="35"/>
      <c r="BV2016" s="35"/>
      <c r="BW2016" s="35"/>
      <c r="BX2016" s="37"/>
      <c r="BY2016" s="40"/>
      <c r="CA2016" s="38"/>
      <c r="CB2016" s="38"/>
      <c r="CC2016" s="36"/>
      <c r="CD2016" s="36"/>
      <c r="CE2016" s="35"/>
      <c r="CF2016" s="36"/>
      <c r="CG2016" s="42"/>
      <c r="CH2016" s="35"/>
      <c r="CI2016" s="42"/>
      <c r="CJ2016" s="42"/>
      <c r="CK2016" s="43"/>
      <c r="CM2016" s="39"/>
      <c r="CN2016" s="35"/>
      <c r="CO2016" s="42"/>
    </row>
    <row r="2017" spans="1:93" ht="11.25" customHeight="1">
      <c r="A2017" s="33"/>
      <c r="B2017" s="34"/>
      <c r="F2017" s="34"/>
      <c r="H2017" s="34"/>
      <c r="I2017" s="34"/>
      <c r="J2017" s="35"/>
      <c r="K2017" s="35"/>
      <c r="L2017" s="34"/>
      <c r="M2017" s="34"/>
      <c r="N2017" s="35"/>
      <c r="O2017" s="35"/>
      <c r="P2017" s="35"/>
      <c r="Q2017" s="34"/>
      <c r="R2017" s="34"/>
      <c r="U2017" s="36"/>
      <c r="V2017" s="38"/>
      <c r="W2017" s="36"/>
      <c r="X2017" s="35"/>
      <c r="Y2017" s="34"/>
      <c r="Z2017" s="35"/>
      <c r="AA2017" s="34"/>
      <c r="AB2017" s="34"/>
      <c r="AC2017" s="34"/>
      <c r="AD2017" s="34"/>
      <c r="AE2017" s="39"/>
      <c r="AF2017" s="39"/>
      <c r="AG2017" s="39"/>
      <c r="AH2017" s="35"/>
      <c r="AI2017" s="35"/>
      <c r="AJ2017" s="35"/>
      <c r="AK2017" s="35"/>
      <c r="AL2017" s="35"/>
      <c r="AM2017" s="35"/>
      <c r="AN2017" s="38"/>
      <c r="AO2017" s="38"/>
      <c r="AP2017" s="38"/>
      <c r="AQ2017" s="36"/>
      <c r="AR2017" s="36"/>
      <c r="AS2017" s="36"/>
      <c r="AT2017" s="36"/>
      <c r="AU2017" s="36"/>
      <c r="AV2017" s="36"/>
      <c r="AW2017" s="36"/>
      <c r="AX2017" s="36"/>
      <c r="AY2017" s="36"/>
      <c r="AZ2017" s="40"/>
      <c r="BA2017" s="40"/>
      <c r="BB2017" s="40"/>
      <c r="BC2017" s="40"/>
      <c r="BD2017" s="40"/>
      <c r="BE2017" s="40"/>
      <c r="BF2017" s="36"/>
      <c r="BG2017" s="36"/>
      <c r="BH2017" s="36"/>
      <c r="BJ2017" s="41"/>
      <c r="BK2017" s="41"/>
      <c r="BL2017" s="35"/>
      <c r="BM2017" s="35"/>
      <c r="BN2017" s="35"/>
      <c r="BO2017" s="35"/>
      <c r="BP2017" s="35"/>
      <c r="BQ2017" s="35"/>
      <c r="BR2017" s="35"/>
      <c r="BS2017" s="34"/>
      <c r="BT2017" s="35"/>
      <c r="BU2017" s="35"/>
      <c r="BV2017" s="35"/>
      <c r="BW2017" s="35"/>
      <c r="BX2017" s="37"/>
      <c r="BY2017" s="40"/>
      <c r="CA2017" s="38"/>
      <c r="CB2017" s="38"/>
      <c r="CC2017" s="36"/>
      <c r="CD2017" s="36"/>
      <c r="CE2017" s="35"/>
      <c r="CF2017" s="36"/>
      <c r="CG2017" s="42"/>
      <c r="CH2017" s="35"/>
      <c r="CI2017" s="42"/>
      <c r="CJ2017" s="42"/>
      <c r="CK2017" s="43"/>
      <c r="CM2017" s="39"/>
      <c r="CN2017" s="35"/>
      <c r="CO2017" s="42"/>
    </row>
    <row r="2018" spans="1:93" ht="11.25" customHeight="1">
      <c r="A2018" s="33"/>
      <c r="B2018" s="34"/>
      <c r="F2018" s="34"/>
      <c r="H2018" s="34"/>
      <c r="I2018" s="34"/>
      <c r="J2018" s="35"/>
      <c r="K2018" s="35"/>
      <c r="L2018" s="34"/>
      <c r="M2018" s="34"/>
      <c r="N2018" s="35"/>
      <c r="O2018" s="35"/>
      <c r="P2018" s="35"/>
      <c r="Q2018" s="34"/>
      <c r="R2018" s="34"/>
      <c r="U2018" s="36"/>
      <c r="V2018" s="38"/>
      <c r="W2018" s="36"/>
      <c r="X2018" s="35"/>
      <c r="Y2018" s="34"/>
      <c r="Z2018" s="35"/>
      <c r="AA2018" s="34"/>
      <c r="AB2018" s="34"/>
      <c r="AC2018" s="34"/>
      <c r="AD2018" s="34"/>
      <c r="AE2018" s="39"/>
      <c r="AF2018" s="39"/>
      <c r="AG2018" s="39"/>
      <c r="AH2018" s="35"/>
      <c r="AI2018" s="35"/>
      <c r="AJ2018" s="35"/>
      <c r="AK2018" s="35"/>
      <c r="AL2018" s="35"/>
      <c r="AM2018" s="35"/>
      <c r="AN2018" s="38"/>
      <c r="AO2018" s="38"/>
      <c r="AP2018" s="38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40"/>
      <c r="BA2018" s="40"/>
      <c r="BB2018" s="40"/>
      <c r="BC2018" s="40"/>
      <c r="BD2018" s="40"/>
      <c r="BE2018" s="40"/>
      <c r="BF2018" s="36"/>
      <c r="BG2018" s="36"/>
      <c r="BH2018" s="36"/>
      <c r="BJ2018" s="41"/>
      <c r="BK2018" s="41"/>
      <c r="BL2018" s="35"/>
      <c r="BM2018" s="35"/>
      <c r="BN2018" s="35"/>
      <c r="BO2018" s="35"/>
      <c r="BP2018" s="35"/>
      <c r="BQ2018" s="35"/>
      <c r="BR2018" s="35"/>
      <c r="BS2018" s="34"/>
      <c r="BT2018" s="35"/>
      <c r="BU2018" s="35"/>
      <c r="BV2018" s="35"/>
      <c r="BW2018" s="35"/>
      <c r="BX2018" s="37"/>
      <c r="BY2018" s="40"/>
      <c r="CA2018" s="38"/>
      <c r="CB2018" s="38"/>
      <c r="CC2018" s="36"/>
      <c r="CD2018" s="36"/>
      <c r="CE2018" s="35"/>
      <c r="CF2018" s="36"/>
      <c r="CG2018" s="42"/>
      <c r="CH2018" s="35"/>
      <c r="CI2018" s="42"/>
      <c r="CJ2018" s="42"/>
      <c r="CK2018" s="43"/>
      <c r="CM2018" s="39"/>
      <c r="CN2018" s="35"/>
      <c r="CO2018" s="42"/>
    </row>
    <row r="2019" spans="1:93" ht="11.25" customHeight="1">
      <c r="A2019" s="33"/>
      <c r="B2019" s="34"/>
      <c r="F2019" s="34"/>
      <c r="H2019" s="34"/>
      <c r="I2019" s="34"/>
      <c r="J2019" s="35"/>
      <c r="K2019" s="35"/>
      <c r="L2019" s="34"/>
      <c r="M2019" s="34"/>
      <c r="N2019" s="35"/>
      <c r="O2019" s="35"/>
      <c r="P2019" s="35"/>
      <c r="Q2019" s="34"/>
      <c r="R2019" s="34"/>
      <c r="U2019" s="36"/>
      <c r="V2019" s="38"/>
      <c r="W2019" s="36"/>
      <c r="X2019" s="35"/>
      <c r="Y2019" s="34"/>
      <c r="Z2019" s="35"/>
      <c r="AA2019" s="34"/>
      <c r="AB2019" s="34"/>
      <c r="AC2019" s="34"/>
      <c r="AD2019" s="34"/>
      <c r="AE2019" s="39"/>
      <c r="AF2019" s="39"/>
      <c r="AG2019" s="39"/>
      <c r="AH2019" s="35"/>
      <c r="AI2019" s="35"/>
      <c r="AJ2019" s="35"/>
      <c r="AK2019" s="35"/>
      <c r="AL2019" s="35"/>
      <c r="AM2019" s="35"/>
      <c r="AN2019" s="38"/>
      <c r="AO2019" s="38"/>
      <c r="AP2019" s="38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40"/>
      <c r="BA2019" s="40"/>
      <c r="BB2019" s="40"/>
      <c r="BC2019" s="40"/>
      <c r="BD2019" s="40"/>
      <c r="BE2019" s="40"/>
      <c r="BF2019" s="36"/>
      <c r="BG2019" s="36"/>
      <c r="BH2019" s="36"/>
      <c r="BJ2019" s="41"/>
      <c r="BK2019" s="41"/>
      <c r="BL2019" s="35"/>
      <c r="BM2019" s="35"/>
      <c r="BN2019" s="35"/>
      <c r="BO2019" s="35"/>
      <c r="BP2019" s="35"/>
      <c r="BQ2019" s="35"/>
      <c r="BR2019" s="35"/>
      <c r="BS2019" s="34"/>
      <c r="BT2019" s="35"/>
      <c r="BU2019" s="35"/>
      <c r="BV2019" s="35"/>
      <c r="BW2019" s="35"/>
      <c r="BX2019" s="37"/>
      <c r="BY2019" s="40"/>
      <c r="CA2019" s="38"/>
      <c r="CB2019" s="38"/>
      <c r="CC2019" s="36"/>
      <c r="CD2019" s="36"/>
      <c r="CE2019" s="35"/>
      <c r="CF2019" s="36"/>
      <c r="CG2019" s="42"/>
      <c r="CH2019" s="35"/>
      <c r="CI2019" s="42"/>
      <c r="CJ2019" s="42"/>
      <c r="CK2019" s="43"/>
      <c r="CM2019" s="39"/>
      <c r="CN2019" s="35"/>
      <c r="CO2019" s="42"/>
    </row>
    <row r="2020" spans="1:93" ht="11.25" customHeight="1">
      <c r="A2020" s="33"/>
      <c r="B2020" s="34"/>
      <c r="F2020" s="34"/>
      <c r="H2020" s="34"/>
      <c r="I2020" s="34"/>
      <c r="J2020" s="35"/>
      <c r="K2020" s="35"/>
      <c r="L2020" s="34"/>
      <c r="M2020" s="34"/>
      <c r="N2020" s="35"/>
      <c r="O2020" s="35"/>
      <c r="P2020" s="35"/>
      <c r="Q2020" s="34"/>
      <c r="R2020" s="34"/>
      <c r="U2020" s="36"/>
      <c r="V2020" s="38"/>
      <c r="W2020" s="36"/>
      <c r="X2020" s="35"/>
      <c r="Y2020" s="34"/>
      <c r="Z2020" s="35"/>
      <c r="AA2020" s="34"/>
      <c r="AB2020" s="34"/>
      <c r="AC2020" s="34"/>
      <c r="AD2020" s="34"/>
      <c r="AE2020" s="39"/>
      <c r="AF2020" s="39"/>
      <c r="AG2020" s="39"/>
      <c r="AH2020" s="35"/>
      <c r="AI2020" s="35"/>
      <c r="AJ2020" s="35"/>
      <c r="AK2020" s="35"/>
      <c r="AL2020" s="35"/>
      <c r="AM2020" s="35"/>
      <c r="AN2020" s="38"/>
      <c r="AO2020" s="38"/>
      <c r="AP2020" s="38"/>
      <c r="AQ2020" s="36"/>
      <c r="AR2020" s="36"/>
      <c r="AS2020" s="36"/>
      <c r="AT2020" s="36"/>
      <c r="AU2020" s="36"/>
      <c r="AV2020" s="36"/>
      <c r="AW2020" s="36"/>
      <c r="AX2020" s="36"/>
      <c r="AY2020" s="36"/>
      <c r="AZ2020" s="40"/>
      <c r="BA2020" s="40"/>
      <c r="BB2020" s="40"/>
      <c r="BC2020" s="40"/>
      <c r="BD2020" s="40"/>
      <c r="BE2020" s="40"/>
      <c r="BF2020" s="36"/>
      <c r="BG2020" s="36"/>
      <c r="BH2020" s="36"/>
      <c r="BJ2020" s="41"/>
      <c r="BK2020" s="41"/>
      <c r="BL2020" s="35"/>
      <c r="BM2020" s="35"/>
      <c r="BN2020" s="35"/>
      <c r="BO2020" s="35"/>
      <c r="BP2020" s="35"/>
      <c r="BQ2020" s="35"/>
      <c r="BR2020" s="35"/>
      <c r="BS2020" s="34"/>
      <c r="BT2020" s="35"/>
      <c r="BU2020" s="35"/>
      <c r="BV2020" s="35"/>
      <c r="BW2020" s="35"/>
      <c r="BX2020" s="37"/>
      <c r="BY2020" s="40"/>
      <c r="CA2020" s="38"/>
      <c r="CB2020" s="38"/>
      <c r="CC2020" s="36"/>
      <c r="CD2020" s="36"/>
      <c r="CE2020" s="35"/>
      <c r="CF2020" s="36"/>
      <c r="CG2020" s="42"/>
      <c r="CH2020" s="35"/>
      <c r="CI2020" s="42"/>
      <c r="CJ2020" s="42"/>
      <c r="CK2020" s="43"/>
      <c r="CM2020" s="39"/>
      <c r="CN2020" s="35"/>
      <c r="CO2020" s="42"/>
    </row>
    <row r="2021" spans="1:93" ht="11.25" customHeight="1">
      <c r="A2021" s="33"/>
      <c r="B2021" s="34"/>
      <c r="F2021" s="34"/>
      <c r="H2021" s="34"/>
      <c r="I2021" s="34"/>
      <c r="J2021" s="35"/>
      <c r="K2021" s="35"/>
      <c r="L2021" s="34"/>
      <c r="M2021" s="34"/>
      <c r="N2021" s="35"/>
      <c r="O2021" s="35"/>
      <c r="P2021" s="35"/>
      <c r="Q2021" s="34"/>
      <c r="R2021" s="34"/>
      <c r="U2021" s="36"/>
      <c r="V2021" s="38"/>
      <c r="W2021" s="36"/>
      <c r="X2021" s="35"/>
      <c r="Y2021" s="34"/>
      <c r="Z2021" s="35"/>
      <c r="AA2021" s="34"/>
      <c r="AB2021" s="34"/>
      <c r="AC2021" s="34"/>
      <c r="AD2021" s="34"/>
      <c r="AE2021" s="39"/>
      <c r="AF2021" s="39"/>
      <c r="AG2021" s="39"/>
      <c r="AH2021" s="35"/>
      <c r="AI2021" s="35"/>
      <c r="AJ2021" s="35"/>
      <c r="AK2021" s="35"/>
      <c r="AL2021" s="35"/>
      <c r="AM2021" s="35"/>
      <c r="AN2021" s="38"/>
      <c r="AO2021" s="38"/>
      <c r="AP2021" s="38"/>
      <c r="AQ2021" s="36"/>
      <c r="AR2021" s="36"/>
      <c r="AS2021" s="36"/>
      <c r="AT2021" s="36"/>
      <c r="AU2021" s="36"/>
      <c r="AV2021" s="36"/>
      <c r="AW2021" s="36"/>
      <c r="AX2021" s="36"/>
      <c r="AY2021" s="36"/>
      <c r="AZ2021" s="40"/>
      <c r="BA2021" s="40"/>
      <c r="BB2021" s="40"/>
      <c r="BC2021" s="40"/>
      <c r="BD2021" s="40"/>
      <c r="BE2021" s="40"/>
      <c r="BF2021" s="36"/>
      <c r="BG2021" s="36"/>
      <c r="BH2021" s="36"/>
      <c r="BJ2021" s="41"/>
      <c r="BK2021" s="41"/>
      <c r="BL2021" s="35"/>
      <c r="BM2021" s="35"/>
      <c r="BN2021" s="35"/>
      <c r="BO2021" s="35"/>
      <c r="BP2021" s="35"/>
      <c r="BQ2021" s="35"/>
      <c r="BR2021" s="35"/>
      <c r="BS2021" s="34"/>
      <c r="BT2021" s="35"/>
      <c r="BU2021" s="35"/>
      <c r="BV2021" s="35"/>
      <c r="BW2021" s="35"/>
      <c r="BX2021" s="37"/>
      <c r="BY2021" s="40"/>
      <c r="CA2021" s="38"/>
      <c r="CB2021" s="38"/>
      <c r="CC2021" s="36"/>
      <c r="CD2021" s="36"/>
      <c r="CE2021" s="35"/>
      <c r="CF2021" s="36"/>
      <c r="CG2021" s="42"/>
      <c r="CH2021" s="35"/>
      <c r="CI2021" s="42"/>
      <c r="CJ2021" s="42"/>
      <c r="CK2021" s="43"/>
      <c r="CM2021" s="39"/>
      <c r="CN2021" s="35"/>
      <c r="CO2021" s="42"/>
    </row>
    <row r="2022" spans="1:93" ht="11.25" customHeight="1">
      <c r="A2022" s="33"/>
      <c r="B2022" s="34"/>
      <c r="F2022" s="34"/>
      <c r="H2022" s="34"/>
      <c r="I2022" s="34"/>
      <c r="J2022" s="35"/>
      <c r="K2022" s="35"/>
      <c r="L2022" s="34"/>
      <c r="M2022" s="34"/>
      <c r="N2022" s="35"/>
      <c r="O2022" s="35"/>
      <c r="P2022" s="35"/>
      <c r="Q2022" s="34"/>
      <c r="R2022" s="34"/>
      <c r="U2022" s="36"/>
      <c r="V2022" s="38"/>
      <c r="W2022" s="36"/>
      <c r="X2022" s="35"/>
      <c r="Y2022" s="34"/>
      <c r="Z2022" s="35"/>
      <c r="AA2022" s="34"/>
      <c r="AB2022" s="34"/>
      <c r="AC2022" s="34"/>
      <c r="AD2022" s="34"/>
      <c r="AE2022" s="39"/>
      <c r="AF2022" s="39"/>
      <c r="AG2022" s="39"/>
      <c r="AH2022" s="35"/>
      <c r="AI2022" s="35"/>
      <c r="AJ2022" s="35"/>
      <c r="AK2022" s="35"/>
      <c r="AL2022" s="35"/>
      <c r="AM2022" s="35"/>
      <c r="AN2022" s="38"/>
      <c r="AO2022" s="38"/>
      <c r="AP2022" s="38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40"/>
      <c r="BA2022" s="40"/>
      <c r="BB2022" s="40"/>
      <c r="BC2022" s="40"/>
      <c r="BD2022" s="40"/>
      <c r="BE2022" s="40"/>
      <c r="BF2022" s="36"/>
      <c r="BG2022" s="36"/>
      <c r="BH2022" s="36"/>
      <c r="BJ2022" s="41"/>
      <c r="BK2022" s="41"/>
      <c r="BL2022" s="35"/>
      <c r="BM2022" s="35"/>
      <c r="BN2022" s="35"/>
      <c r="BO2022" s="35"/>
      <c r="BP2022" s="35"/>
      <c r="BQ2022" s="35"/>
      <c r="BR2022" s="35"/>
      <c r="BS2022" s="34"/>
      <c r="BT2022" s="35"/>
      <c r="BU2022" s="35"/>
      <c r="BV2022" s="35"/>
      <c r="BW2022" s="35"/>
      <c r="BX2022" s="37"/>
      <c r="BY2022" s="40"/>
      <c r="CA2022" s="38"/>
      <c r="CB2022" s="38"/>
      <c r="CC2022" s="36"/>
      <c r="CD2022" s="36"/>
      <c r="CE2022" s="35"/>
      <c r="CF2022" s="36"/>
      <c r="CG2022" s="42"/>
      <c r="CH2022" s="35"/>
      <c r="CI2022" s="42"/>
      <c r="CJ2022" s="42"/>
      <c r="CK2022" s="43"/>
      <c r="CM2022" s="39"/>
      <c r="CN2022" s="35"/>
      <c r="CO2022" s="42"/>
    </row>
    <row r="2023" spans="1:93" ht="11.25" customHeight="1">
      <c r="A2023" s="33"/>
      <c r="B2023" s="34"/>
      <c r="F2023" s="34"/>
      <c r="H2023" s="34"/>
      <c r="I2023" s="34"/>
      <c r="J2023" s="35"/>
      <c r="K2023" s="35"/>
      <c r="L2023" s="34"/>
      <c r="M2023" s="34"/>
      <c r="N2023" s="35"/>
      <c r="O2023" s="35"/>
      <c r="P2023" s="35"/>
      <c r="Q2023" s="34"/>
      <c r="R2023" s="34"/>
      <c r="U2023" s="36"/>
      <c r="V2023" s="38"/>
      <c r="W2023" s="36"/>
      <c r="X2023" s="35"/>
      <c r="Y2023" s="34"/>
      <c r="Z2023" s="35"/>
      <c r="AA2023" s="34"/>
      <c r="AB2023" s="34"/>
      <c r="AC2023" s="34"/>
      <c r="AD2023" s="34"/>
      <c r="AE2023" s="39"/>
      <c r="AF2023" s="39"/>
      <c r="AG2023" s="39"/>
      <c r="AH2023" s="35"/>
      <c r="AI2023" s="35"/>
      <c r="AJ2023" s="35"/>
      <c r="AK2023" s="35"/>
      <c r="AL2023" s="35"/>
      <c r="AM2023" s="35"/>
      <c r="AN2023" s="38"/>
      <c r="AO2023" s="38"/>
      <c r="AP2023" s="38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40"/>
      <c r="BA2023" s="40"/>
      <c r="BB2023" s="40"/>
      <c r="BC2023" s="40"/>
      <c r="BD2023" s="40"/>
      <c r="BE2023" s="40"/>
      <c r="BF2023" s="36"/>
      <c r="BG2023" s="36"/>
      <c r="BH2023" s="36"/>
      <c r="BJ2023" s="41"/>
      <c r="BK2023" s="41"/>
      <c r="BL2023" s="35"/>
      <c r="BM2023" s="35"/>
      <c r="BN2023" s="35"/>
      <c r="BO2023" s="35"/>
      <c r="BP2023" s="35"/>
      <c r="BQ2023" s="35"/>
      <c r="BR2023" s="35"/>
      <c r="BS2023" s="34"/>
      <c r="BT2023" s="35"/>
      <c r="BU2023" s="35"/>
      <c r="BV2023" s="35"/>
      <c r="BW2023" s="35"/>
      <c r="BX2023" s="37"/>
      <c r="BY2023" s="40"/>
      <c r="CA2023" s="38"/>
      <c r="CB2023" s="38"/>
      <c r="CC2023" s="36"/>
      <c r="CD2023" s="36"/>
      <c r="CE2023" s="35"/>
      <c r="CF2023" s="36"/>
      <c r="CG2023" s="42"/>
      <c r="CH2023" s="35"/>
      <c r="CI2023" s="42"/>
      <c r="CJ2023" s="42"/>
      <c r="CK2023" s="43"/>
      <c r="CM2023" s="39"/>
      <c r="CN2023" s="35"/>
      <c r="CO2023" s="42"/>
    </row>
    <row r="2024" spans="1:93" ht="11.25" customHeight="1">
      <c r="A2024" s="33"/>
      <c r="B2024" s="34"/>
      <c r="F2024" s="34"/>
      <c r="H2024" s="34"/>
      <c r="I2024" s="34"/>
      <c r="J2024" s="35"/>
      <c r="K2024" s="35"/>
      <c r="L2024" s="34"/>
      <c r="M2024" s="34"/>
      <c r="N2024" s="35"/>
      <c r="O2024" s="35"/>
      <c r="P2024" s="35"/>
      <c r="Q2024" s="34"/>
      <c r="R2024" s="34"/>
      <c r="U2024" s="36"/>
      <c r="V2024" s="38"/>
      <c r="W2024" s="36"/>
      <c r="X2024" s="35"/>
      <c r="Y2024" s="34"/>
      <c r="Z2024" s="35"/>
      <c r="AA2024" s="34"/>
      <c r="AB2024" s="34"/>
      <c r="AC2024" s="34"/>
      <c r="AD2024" s="34"/>
      <c r="AE2024" s="39"/>
      <c r="AF2024" s="39"/>
      <c r="AG2024" s="39"/>
      <c r="AH2024" s="35"/>
      <c r="AI2024" s="35"/>
      <c r="AJ2024" s="35"/>
      <c r="AK2024" s="35"/>
      <c r="AL2024" s="35"/>
      <c r="AM2024" s="35"/>
      <c r="AN2024" s="38"/>
      <c r="AO2024" s="38"/>
      <c r="AP2024" s="38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40"/>
      <c r="BA2024" s="40"/>
      <c r="BB2024" s="40"/>
      <c r="BC2024" s="40"/>
      <c r="BD2024" s="40"/>
      <c r="BE2024" s="40"/>
      <c r="BF2024" s="36"/>
      <c r="BG2024" s="36"/>
      <c r="BH2024" s="36"/>
      <c r="BJ2024" s="41"/>
      <c r="BK2024" s="41"/>
      <c r="BL2024" s="35"/>
      <c r="BM2024" s="35"/>
      <c r="BN2024" s="35"/>
      <c r="BO2024" s="35"/>
      <c r="BP2024" s="35"/>
      <c r="BQ2024" s="35"/>
      <c r="BR2024" s="35"/>
      <c r="BS2024" s="34"/>
      <c r="BT2024" s="35"/>
      <c r="BU2024" s="35"/>
      <c r="BV2024" s="35"/>
      <c r="BW2024" s="35"/>
      <c r="BX2024" s="37"/>
      <c r="BY2024" s="40"/>
      <c r="CA2024" s="38"/>
      <c r="CB2024" s="38"/>
      <c r="CC2024" s="36"/>
      <c r="CD2024" s="36"/>
      <c r="CE2024" s="35"/>
      <c r="CF2024" s="36"/>
      <c r="CG2024" s="42"/>
      <c r="CH2024" s="35"/>
      <c r="CI2024" s="42"/>
      <c r="CJ2024" s="42"/>
      <c r="CK2024" s="43"/>
      <c r="CM2024" s="39"/>
      <c r="CN2024" s="35"/>
      <c r="CO2024" s="42"/>
    </row>
    <row r="2025" spans="1:93" ht="11.25" customHeight="1">
      <c r="A2025" s="33"/>
      <c r="B2025" s="34"/>
      <c r="F2025" s="34"/>
      <c r="H2025" s="34"/>
      <c r="I2025" s="34"/>
      <c r="J2025" s="35"/>
      <c r="K2025" s="35"/>
      <c r="L2025" s="34"/>
      <c r="M2025" s="34"/>
      <c r="N2025" s="35"/>
      <c r="O2025" s="35"/>
      <c r="P2025" s="35"/>
      <c r="Q2025" s="34"/>
      <c r="R2025" s="34"/>
      <c r="U2025" s="36"/>
      <c r="V2025" s="38"/>
      <c r="W2025" s="36"/>
      <c r="X2025" s="35"/>
      <c r="Y2025" s="34"/>
      <c r="Z2025" s="35"/>
      <c r="AA2025" s="34"/>
      <c r="AB2025" s="34"/>
      <c r="AC2025" s="34"/>
      <c r="AD2025" s="34"/>
      <c r="AE2025" s="39"/>
      <c r="AF2025" s="39"/>
      <c r="AG2025" s="39"/>
      <c r="AH2025" s="35"/>
      <c r="AI2025" s="35"/>
      <c r="AJ2025" s="35"/>
      <c r="AK2025" s="35"/>
      <c r="AL2025" s="35"/>
      <c r="AM2025" s="35"/>
      <c r="AN2025" s="38"/>
      <c r="AO2025" s="38"/>
      <c r="AP2025" s="38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40"/>
      <c r="BA2025" s="40"/>
      <c r="BB2025" s="40"/>
      <c r="BC2025" s="40"/>
      <c r="BD2025" s="40"/>
      <c r="BE2025" s="40"/>
      <c r="BF2025" s="36"/>
      <c r="BG2025" s="36"/>
      <c r="BH2025" s="36"/>
      <c r="BJ2025" s="41"/>
      <c r="BK2025" s="41"/>
      <c r="BL2025" s="35"/>
      <c r="BM2025" s="35"/>
      <c r="BN2025" s="35"/>
      <c r="BO2025" s="35"/>
      <c r="BP2025" s="35"/>
      <c r="BQ2025" s="35"/>
      <c r="BR2025" s="35"/>
      <c r="BS2025" s="34"/>
      <c r="BT2025" s="35"/>
      <c r="BU2025" s="35"/>
      <c r="BV2025" s="35"/>
      <c r="BW2025" s="35"/>
      <c r="BX2025" s="37"/>
      <c r="BY2025" s="40"/>
      <c r="CA2025" s="38"/>
      <c r="CB2025" s="38"/>
      <c r="CC2025" s="36"/>
      <c r="CD2025" s="36"/>
      <c r="CE2025" s="35"/>
      <c r="CF2025" s="36"/>
      <c r="CG2025" s="42"/>
      <c r="CH2025" s="35"/>
      <c r="CI2025" s="42"/>
      <c r="CJ2025" s="42"/>
      <c r="CK2025" s="43"/>
      <c r="CM2025" s="39"/>
      <c r="CN2025" s="35"/>
      <c r="CO2025" s="42"/>
    </row>
    <row r="2026" spans="1:93" ht="11.25" customHeight="1">
      <c r="A2026" s="33"/>
      <c r="B2026" s="34"/>
      <c r="F2026" s="34"/>
      <c r="H2026" s="34"/>
      <c r="I2026" s="34"/>
      <c r="J2026" s="35"/>
      <c r="K2026" s="35"/>
      <c r="L2026" s="34"/>
      <c r="M2026" s="34"/>
      <c r="N2026" s="35"/>
      <c r="O2026" s="35"/>
      <c r="P2026" s="35"/>
      <c r="Q2026" s="34"/>
      <c r="R2026" s="34"/>
      <c r="U2026" s="36"/>
      <c r="V2026" s="38"/>
      <c r="W2026" s="36"/>
      <c r="X2026" s="35"/>
      <c r="Y2026" s="34"/>
      <c r="Z2026" s="35"/>
      <c r="AA2026" s="34"/>
      <c r="AB2026" s="34"/>
      <c r="AC2026" s="34"/>
      <c r="AD2026" s="34"/>
      <c r="AE2026" s="39"/>
      <c r="AF2026" s="39"/>
      <c r="AG2026" s="39"/>
      <c r="AH2026" s="35"/>
      <c r="AI2026" s="35"/>
      <c r="AJ2026" s="35"/>
      <c r="AK2026" s="35"/>
      <c r="AL2026" s="35"/>
      <c r="AM2026" s="35"/>
      <c r="AN2026" s="38"/>
      <c r="AO2026" s="38"/>
      <c r="AP2026" s="38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40"/>
      <c r="BA2026" s="40"/>
      <c r="BB2026" s="40"/>
      <c r="BC2026" s="40"/>
      <c r="BD2026" s="40"/>
      <c r="BE2026" s="40"/>
      <c r="BF2026" s="36"/>
      <c r="BG2026" s="36"/>
      <c r="BH2026" s="36"/>
      <c r="BJ2026" s="41"/>
      <c r="BK2026" s="41"/>
      <c r="BL2026" s="35"/>
      <c r="BM2026" s="35"/>
      <c r="BN2026" s="35"/>
      <c r="BO2026" s="35"/>
      <c r="BP2026" s="35"/>
      <c r="BQ2026" s="35"/>
      <c r="BR2026" s="35"/>
      <c r="BS2026" s="34"/>
      <c r="BT2026" s="35"/>
      <c r="BU2026" s="35"/>
      <c r="BV2026" s="35"/>
      <c r="BW2026" s="35"/>
      <c r="BX2026" s="37"/>
      <c r="BY2026" s="40"/>
      <c r="CA2026" s="38"/>
      <c r="CB2026" s="38"/>
      <c r="CC2026" s="36"/>
      <c r="CD2026" s="36"/>
      <c r="CE2026" s="35"/>
      <c r="CF2026" s="36"/>
      <c r="CG2026" s="42"/>
      <c r="CH2026" s="35"/>
      <c r="CI2026" s="42"/>
      <c r="CJ2026" s="42"/>
      <c r="CK2026" s="43"/>
      <c r="CM2026" s="39"/>
      <c r="CN2026" s="35"/>
      <c r="CO2026" s="42"/>
    </row>
    <row r="2027" spans="1:93" ht="11.25" customHeight="1">
      <c r="A2027" s="33"/>
      <c r="B2027" s="34"/>
      <c r="F2027" s="34"/>
      <c r="H2027" s="34"/>
      <c r="I2027" s="34"/>
      <c r="J2027" s="35"/>
      <c r="K2027" s="35"/>
      <c r="L2027" s="34"/>
      <c r="M2027" s="34"/>
      <c r="N2027" s="35"/>
      <c r="O2027" s="35"/>
      <c r="P2027" s="35"/>
      <c r="Q2027" s="34"/>
      <c r="R2027" s="34"/>
      <c r="U2027" s="36"/>
      <c r="V2027" s="38"/>
      <c r="W2027" s="36"/>
      <c r="X2027" s="35"/>
      <c r="Y2027" s="34"/>
      <c r="Z2027" s="35"/>
      <c r="AA2027" s="34"/>
      <c r="AB2027" s="34"/>
      <c r="AC2027" s="34"/>
      <c r="AD2027" s="34"/>
      <c r="AE2027" s="39"/>
      <c r="AF2027" s="39"/>
      <c r="AG2027" s="39"/>
      <c r="AH2027" s="35"/>
      <c r="AI2027" s="35"/>
      <c r="AJ2027" s="35"/>
      <c r="AK2027" s="35"/>
      <c r="AL2027" s="35"/>
      <c r="AM2027" s="35"/>
      <c r="AN2027" s="38"/>
      <c r="AO2027" s="38"/>
      <c r="AP2027" s="38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40"/>
      <c r="BA2027" s="40"/>
      <c r="BB2027" s="40"/>
      <c r="BC2027" s="40"/>
      <c r="BD2027" s="40"/>
      <c r="BE2027" s="40"/>
      <c r="BF2027" s="36"/>
      <c r="BG2027" s="36"/>
      <c r="BH2027" s="36"/>
      <c r="BJ2027" s="41"/>
      <c r="BK2027" s="41"/>
      <c r="BL2027" s="35"/>
      <c r="BM2027" s="35"/>
      <c r="BN2027" s="35"/>
      <c r="BO2027" s="35"/>
      <c r="BP2027" s="35"/>
      <c r="BQ2027" s="35"/>
      <c r="BR2027" s="35"/>
      <c r="BS2027" s="34"/>
      <c r="BT2027" s="35"/>
      <c r="BU2027" s="35"/>
      <c r="BV2027" s="35"/>
      <c r="BW2027" s="35"/>
      <c r="BX2027" s="37"/>
      <c r="BY2027" s="40"/>
      <c r="CA2027" s="38"/>
      <c r="CB2027" s="38"/>
      <c r="CC2027" s="36"/>
      <c r="CD2027" s="36"/>
      <c r="CE2027" s="35"/>
      <c r="CF2027" s="36"/>
      <c r="CG2027" s="42"/>
      <c r="CH2027" s="35"/>
      <c r="CI2027" s="42"/>
      <c r="CJ2027" s="42"/>
      <c r="CK2027" s="43"/>
      <c r="CM2027" s="39"/>
      <c r="CN2027" s="35"/>
      <c r="CO2027" s="42"/>
    </row>
    <row r="2028" spans="1:93" ht="11.25" customHeight="1">
      <c r="A2028" s="33"/>
      <c r="B2028" s="34"/>
      <c r="F2028" s="34"/>
      <c r="H2028" s="34"/>
      <c r="I2028" s="34"/>
      <c r="J2028" s="35"/>
      <c r="K2028" s="35"/>
      <c r="L2028" s="34"/>
      <c r="M2028" s="34"/>
      <c r="N2028" s="35"/>
      <c r="O2028" s="35"/>
      <c r="P2028" s="35"/>
      <c r="Q2028" s="34"/>
      <c r="R2028" s="34"/>
      <c r="U2028" s="36"/>
      <c r="V2028" s="38"/>
      <c r="W2028" s="36"/>
      <c r="X2028" s="35"/>
      <c r="Y2028" s="34"/>
      <c r="Z2028" s="35"/>
      <c r="AA2028" s="34"/>
      <c r="AB2028" s="34"/>
      <c r="AC2028" s="34"/>
      <c r="AD2028" s="34"/>
      <c r="AE2028" s="39"/>
      <c r="AF2028" s="39"/>
      <c r="AG2028" s="39"/>
      <c r="AH2028" s="35"/>
      <c r="AI2028" s="35"/>
      <c r="AJ2028" s="35"/>
      <c r="AK2028" s="35"/>
      <c r="AL2028" s="35"/>
      <c r="AM2028" s="35"/>
      <c r="AN2028" s="38"/>
      <c r="AO2028" s="38"/>
      <c r="AP2028" s="38"/>
      <c r="AQ2028" s="36"/>
      <c r="AR2028" s="36"/>
      <c r="AS2028" s="36"/>
      <c r="AT2028" s="36"/>
      <c r="AU2028" s="36"/>
      <c r="AV2028" s="36"/>
      <c r="AW2028" s="36"/>
      <c r="AX2028" s="36"/>
      <c r="AY2028" s="36"/>
      <c r="AZ2028" s="40"/>
      <c r="BA2028" s="40"/>
      <c r="BB2028" s="40"/>
      <c r="BC2028" s="40"/>
      <c r="BD2028" s="40"/>
      <c r="BE2028" s="40"/>
      <c r="BF2028" s="36"/>
      <c r="BG2028" s="36"/>
      <c r="BH2028" s="36"/>
      <c r="BJ2028" s="41"/>
      <c r="BK2028" s="41"/>
      <c r="BL2028" s="35"/>
      <c r="BM2028" s="35"/>
      <c r="BN2028" s="35"/>
      <c r="BO2028" s="35"/>
      <c r="BP2028" s="35"/>
      <c r="BQ2028" s="35"/>
      <c r="BR2028" s="35"/>
      <c r="BS2028" s="34"/>
      <c r="BT2028" s="35"/>
      <c r="BU2028" s="35"/>
      <c r="BV2028" s="35"/>
      <c r="BW2028" s="35"/>
      <c r="BX2028" s="37"/>
      <c r="BY2028" s="40"/>
      <c r="CA2028" s="38"/>
      <c r="CB2028" s="38"/>
      <c r="CC2028" s="36"/>
      <c r="CD2028" s="36"/>
      <c r="CE2028" s="35"/>
      <c r="CF2028" s="36"/>
      <c r="CG2028" s="42"/>
      <c r="CH2028" s="35"/>
      <c r="CI2028" s="42"/>
      <c r="CJ2028" s="42"/>
      <c r="CK2028" s="43"/>
      <c r="CM2028" s="39"/>
      <c r="CN2028" s="35"/>
      <c r="CO2028" s="42"/>
    </row>
    <row r="2029" spans="1:93" ht="11.25" customHeight="1">
      <c r="A2029" s="33"/>
      <c r="B2029" s="34"/>
      <c r="F2029" s="34"/>
      <c r="H2029" s="34"/>
      <c r="I2029" s="34"/>
      <c r="J2029" s="35"/>
      <c r="K2029" s="35"/>
      <c r="L2029" s="34"/>
      <c r="M2029" s="34"/>
      <c r="N2029" s="35"/>
      <c r="O2029" s="35"/>
      <c r="P2029" s="35"/>
      <c r="Q2029" s="34"/>
      <c r="R2029" s="34"/>
      <c r="U2029" s="36"/>
      <c r="V2029" s="38"/>
      <c r="W2029" s="36"/>
      <c r="X2029" s="35"/>
      <c r="Y2029" s="34"/>
      <c r="Z2029" s="35"/>
      <c r="AA2029" s="34"/>
      <c r="AB2029" s="34"/>
      <c r="AC2029" s="34"/>
      <c r="AD2029" s="34"/>
      <c r="AE2029" s="39"/>
      <c r="AF2029" s="39"/>
      <c r="AG2029" s="39"/>
      <c r="AH2029" s="35"/>
      <c r="AI2029" s="35"/>
      <c r="AJ2029" s="35"/>
      <c r="AK2029" s="35"/>
      <c r="AL2029" s="35"/>
      <c r="AM2029" s="35"/>
      <c r="AN2029" s="38"/>
      <c r="AO2029" s="38"/>
      <c r="AP2029" s="38"/>
      <c r="AQ2029" s="36"/>
      <c r="AR2029" s="36"/>
      <c r="AS2029" s="36"/>
      <c r="AT2029" s="36"/>
      <c r="AU2029" s="36"/>
      <c r="AV2029" s="36"/>
      <c r="AW2029" s="36"/>
      <c r="AX2029" s="36"/>
      <c r="AY2029" s="36"/>
      <c r="AZ2029" s="40"/>
      <c r="BA2029" s="40"/>
      <c r="BB2029" s="40"/>
      <c r="BC2029" s="40"/>
      <c r="BD2029" s="40"/>
      <c r="BE2029" s="40"/>
      <c r="BF2029" s="36"/>
      <c r="BG2029" s="36"/>
      <c r="BH2029" s="36"/>
      <c r="BJ2029" s="41"/>
      <c r="BK2029" s="41"/>
      <c r="BL2029" s="35"/>
      <c r="BM2029" s="35"/>
      <c r="BN2029" s="35"/>
      <c r="BO2029" s="35"/>
      <c r="BP2029" s="35"/>
      <c r="BQ2029" s="35"/>
      <c r="BR2029" s="35"/>
      <c r="BS2029" s="34"/>
      <c r="BT2029" s="35"/>
      <c r="BU2029" s="35"/>
      <c r="BV2029" s="35"/>
      <c r="BW2029" s="35"/>
      <c r="BX2029" s="37"/>
      <c r="BY2029" s="40"/>
      <c r="CA2029" s="38"/>
      <c r="CB2029" s="38"/>
      <c r="CC2029" s="36"/>
      <c r="CD2029" s="36"/>
      <c r="CE2029" s="35"/>
      <c r="CF2029" s="36"/>
      <c r="CG2029" s="42"/>
      <c r="CH2029" s="35"/>
      <c r="CI2029" s="42"/>
      <c r="CJ2029" s="42"/>
      <c r="CK2029" s="43"/>
      <c r="CM2029" s="39"/>
      <c r="CN2029" s="35"/>
      <c r="CO2029" s="42"/>
    </row>
    <row r="2030" spans="1:93" ht="11.25" customHeight="1">
      <c r="A2030" s="33"/>
      <c r="B2030" s="34"/>
      <c r="F2030" s="34"/>
      <c r="H2030" s="34"/>
      <c r="I2030" s="34"/>
      <c r="J2030" s="35"/>
      <c r="K2030" s="35"/>
      <c r="L2030" s="34"/>
      <c r="M2030" s="34"/>
      <c r="N2030" s="35"/>
      <c r="O2030" s="35"/>
      <c r="P2030" s="35"/>
      <c r="Q2030" s="34"/>
      <c r="R2030" s="34"/>
      <c r="U2030" s="36"/>
      <c r="V2030" s="38"/>
      <c r="W2030" s="36"/>
      <c r="X2030" s="35"/>
      <c r="Y2030" s="34"/>
      <c r="Z2030" s="35"/>
      <c r="AA2030" s="34"/>
      <c r="AB2030" s="34"/>
      <c r="AC2030" s="34"/>
      <c r="AD2030" s="34"/>
      <c r="AE2030" s="39"/>
      <c r="AF2030" s="39"/>
      <c r="AG2030" s="39"/>
      <c r="AH2030" s="35"/>
      <c r="AI2030" s="35"/>
      <c r="AJ2030" s="35"/>
      <c r="AK2030" s="35"/>
      <c r="AL2030" s="35"/>
      <c r="AM2030" s="35"/>
      <c r="AN2030" s="38"/>
      <c r="AO2030" s="38"/>
      <c r="AP2030" s="38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40"/>
      <c r="BA2030" s="40"/>
      <c r="BB2030" s="40"/>
      <c r="BC2030" s="40"/>
      <c r="BD2030" s="40"/>
      <c r="BE2030" s="40"/>
      <c r="BF2030" s="36"/>
      <c r="BG2030" s="36"/>
      <c r="BH2030" s="36"/>
      <c r="BJ2030" s="41"/>
      <c r="BK2030" s="41"/>
      <c r="BL2030" s="35"/>
      <c r="BM2030" s="35"/>
      <c r="BN2030" s="35"/>
      <c r="BO2030" s="35"/>
      <c r="BP2030" s="35"/>
      <c r="BQ2030" s="35"/>
      <c r="BR2030" s="35"/>
      <c r="BS2030" s="34"/>
      <c r="BT2030" s="35"/>
      <c r="BU2030" s="35"/>
      <c r="BV2030" s="35"/>
      <c r="BW2030" s="35"/>
      <c r="BX2030" s="37"/>
      <c r="BY2030" s="40"/>
      <c r="CA2030" s="38"/>
      <c r="CB2030" s="38"/>
      <c r="CC2030" s="36"/>
      <c r="CD2030" s="36"/>
      <c r="CE2030" s="35"/>
      <c r="CF2030" s="36"/>
      <c r="CG2030" s="42"/>
      <c r="CH2030" s="35"/>
      <c r="CI2030" s="42"/>
      <c r="CJ2030" s="42"/>
      <c r="CK2030" s="43"/>
      <c r="CM2030" s="39"/>
      <c r="CN2030" s="35"/>
      <c r="CO2030" s="42"/>
    </row>
    <row r="2031" spans="1:93" ht="11.25" customHeight="1">
      <c r="A2031" s="33"/>
      <c r="B2031" s="34"/>
      <c r="F2031" s="34"/>
      <c r="H2031" s="34"/>
      <c r="I2031" s="34"/>
      <c r="J2031" s="35"/>
      <c r="K2031" s="35"/>
      <c r="L2031" s="34"/>
      <c r="M2031" s="34"/>
      <c r="N2031" s="35"/>
      <c r="O2031" s="35"/>
      <c r="P2031" s="35"/>
      <c r="Q2031" s="34"/>
      <c r="R2031" s="34"/>
      <c r="U2031" s="36"/>
      <c r="V2031" s="38"/>
      <c r="W2031" s="36"/>
      <c r="X2031" s="35"/>
      <c r="Y2031" s="34"/>
      <c r="Z2031" s="35"/>
      <c r="AA2031" s="34"/>
      <c r="AB2031" s="34"/>
      <c r="AC2031" s="34"/>
      <c r="AD2031" s="34"/>
      <c r="AE2031" s="39"/>
      <c r="AF2031" s="39"/>
      <c r="AG2031" s="39"/>
      <c r="AH2031" s="35"/>
      <c r="AI2031" s="35"/>
      <c r="AJ2031" s="35"/>
      <c r="AK2031" s="35"/>
      <c r="AL2031" s="35"/>
      <c r="AM2031" s="35"/>
      <c r="AN2031" s="38"/>
      <c r="AO2031" s="38"/>
      <c r="AP2031" s="38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40"/>
      <c r="BA2031" s="40"/>
      <c r="BB2031" s="40"/>
      <c r="BC2031" s="40"/>
      <c r="BD2031" s="40"/>
      <c r="BE2031" s="40"/>
      <c r="BF2031" s="36"/>
      <c r="BG2031" s="36"/>
      <c r="BH2031" s="36"/>
      <c r="BJ2031" s="41"/>
      <c r="BK2031" s="41"/>
      <c r="BL2031" s="35"/>
      <c r="BM2031" s="35"/>
      <c r="BN2031" s="35"/>
      <c r="BO2031" s="35"/>
      <c r="BP2031" s="35"/>
      <c r="BQ2031" s="35"/>
      <c r="BR2031" s="35"/>
      <c r="BS2031" s="34"/>
      <c r="BT2031" s="35"/>
      <c r="BU2031" s="35"/>
      <c r="BV2031" s="35"/>
      <c r="BW2031" s="35"/>
      <c r="BX2031" s="37"/>
      <c r="BY2031" s="40"/>
      <c r="CA2031" s="38"/>
      <c r="CB2031" s="38"/>
      <c r="CC2031" s="36"/>
      <c r="CD2031" s="36"/>
      <c r="CE2031" s="35"/>
      <c r="CF2031" s="36"/>
      <c r="CG2031" s="42"/>
      <c r="CH2031" s="35"/>
      <c r="CI2031" s="42"/>
      <c r="CJ2031" s="42"/>
      <c r="CK2031" s="43"/>
      <c r="CM2031" s="39"/>
      <c r="CN2031" s="35"/>
      <c r="CO2031" s="42"/>
    </row>
    <row r="2032" spans="1:93" ht="11.25" customHeight="1">
      <c r="A2032" s="33"/>
      <c r="B2032" s="34"/>
      <c r="F2032" s="34"/>
      <c r="H2032" s="34"/>
      <c r="I2032" s="34"/>
      <c r="J2032" s="35"/>
      <c r="K2032" s="35"/>
      <c r="L2032" s="34"/>
      <c r="M2032" s="34"/>
      <c r="N2032" s="35"/>
      <c r="O2032" s="35"/>
      <c r="P2032" s="35"/>
      <c r="Q2032" s="34"/>
      <c r="R2032" s="34"/>
      <c r="U2032" s="36"/>
      <c r="V2032" s="38"/>
      <c r="W2032" s="36"/>
      <c r="X2032" s="35"/>
      <c r="Y2032" s="34"/>
      <c r="Z2032" s="35"/>
      <c r="AA2032" s="34"/>
      <c r="AB2032" s="34"/>
      <c r="AC2032" s="34"/>
      <c r="AD2032" s="34"/>
      <c r="AE2032" s="39"/>
      <c r="AF2032" s="39"/>
      <c r="AG2032" s="39"/>
      <c r="AH2032" s="35"/>
      <c r="AI2032" s="35"/>
      <c r="AJ2032" s="35"/>
      <c r="AK2032" s="35"/>
      <c r="AL2032" s="35"/>
      <c r="AM2032" s="35"/>
      <c r="AN2032" s="38"/>
      <c r="AO2032" s="38"/>
      <c r="AP2032" s="38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40"/>
      <c r="BA2032" s="40"/>
      <c r="BB2032" s="40"/>
      <c r="BC2032" s="40"/>
      <c r="BD2032" s="40"/>
      <c r="BE2032" s="40"/>
      <c r="BF2032" s="36"/>
      <c r="BG2032" s="36"/>
      <c r="BH2032" s="36"/>
      <c r="BJ2032" s="41"/>
      <c r="BK2032" s="41"/>
      <c r="BL2032" s="35"/>
      <c r="BM2032" s="35"/>
      <c r="BN2032" s="35"/>
      <c r="BO2032" s="35"/>
      <c r="BP2032" s="35"/>
      <c r="BQ2032" s="35"/>
      <c r="BR2032" s="35"/>
      <c r="BS2032" s="34"/>
      <c r="BT2032" s="35"/>
      <c r="BU2032" s="35"/>
      <c r="BV2032" s="35"/>
      <c r="BW2032" s="35"/>
      <c r="BX2032" s="37"/>
      <c r="BY2032" s="40"/>
      <c r="CA2032" s="38"/>
      <c r="CB2032" s="38"/>
      <c r="CC2032" s="36"/>
      <c r="CD2032" s="36"/>
      <c r="CE2032" s="35"/>
      <c r="CF2032" s="36"/>
      <c r="CG2032" s="42"/>
      <c r="CH2032" s="35"/>
      <c r="CI2032" s="42"/>
      <c r="CJ2032" s="42"/>
      <c r="CK2032" s="43"/>
      <c r="CM2032" s="39"/>
      <c r="CN2032" s="35"/>
      <c r="CO2032" s="42"/>
    </row>
    <row r="2033" spans="1:93" ht="11.25" customHeight="1">
      <c r="A2033" s="33"/>
      <c r="B2033" s="34"/>
      <c r="F2033" s="34"/>
      <c r="H2033" s="34"/>
      <c r="I2033" s="34"/>
      <c r="J2033" s="35"/>
      <c r="K2033" s="35"/>
      <c r="L2033" s="34"/>
      <c r="M2033" s="34"/>
      <c r="N2033" s="35"/>
      <c r="O2033" s="35"/>
      <c r="P2033" s="35"/>
      <c r="Q2033" s="34"/>
      <c r="R2033" s="34"/>
      <c r="U2033" s="36"/>
      <c r="V2033" s="38"/>
      <c r="W2033" s="36"/>
      <c r="X2033" s="35"/>
      <c r="Y2033" s="34"/>
      <c r="Z2033" s="35"/>
      <c r="AA2033" s="34"/>
      <c r="AB2033" s="34"/>
      <c r="AC2033" s="34"/>
      <c r="AD2033" s="34"/>
      <c r="AE2033" s="39"/>
      <c r="AF2033" s="39"/>
      <c r="AG2033" s="39"/>
      <c r="AH2033" s="35"/>
      <c r="AI2033" s="35"/>
      <c r="AJ2033" s="35"/>
      <c r="AK2033" s="35"/>
      <c r="AL2033" s="35"/>
      <c r="AM2033" s="35"/>
      <c r="AN2033" s="38"/>
      <c r="AO2033" s="38"/>
      <c r="AP2033" s="38"/>
      <c r="AQ2033" s="36"/>
      <c r="AR2033" s="36"/>
      <c r="AS2033" s="36"/>
      <c r="AT2033" s="36"/>
      <c r="AU2033" s="36"/>
      <c r="AV2033" s="36"/>
      <c r="AW2033" s="36"/>
      <c r="AX2033" s="36"/>
      <c r="AY2033" s="36"/>
      <c r="AZ2033" s="40"/>
      <c r="BA2033" s="40"/>
      <c r="BB2033" s="40"/>
      <c r="BC2033" s="40"/>
      <c r="BD2033" s="40"/>
      <c r="BE2033" s="40"/>
      <c r="BF2033" s="36"/>
      <c r="BG2033" s="36"/>
      <c r="BH2033" s="36"/>
      <c r="BJ2033" s="41"/>
      <c r="BK2033" s="41"/>
      <c r="BL2033" s="35"/>
      <c r="BM2033" s="35"/>
      <c r="BN2033" s="35"/>
      <c r="BO2033" s="35"/>
      <c r="BP2033" s="35"/>
      <c r="BQ2033" s="35"/>
      <c r="BR2033" s="35"/>
      <c r="BS2033" s="34"/>
      <c r="BT2033" s="35"/>
      <c r="BU2033" s="35"/>
      <c r="BV2033" s="35"/>
      <c r="BW2033" s="35"/>
      <c r="BX2033" s="37"/>
      <c r="BY2033" s="40"/>
      <c r="CA2033" s="38"/>
      <c r="CB2033" s="38"/>
      <c r="CC2033" s="36"/>
      <c r="CD2033" s="36"/>
      <c r="CE2033" s="35"/>
      <c r="CF2033" s="36"/>
      <c r="CG2033" s="42"/>
      <c r="CH2033" s="35"/>
      <c r="CI2033" s="42"/>
      <c r="CJ2033" s="42"/>
      <c r="CK2033" s="43"/>
      <c r="CM2033" s="39"/>
      <c r="CN2033" s="35"/>
      <c r="CO2033" s="42"/>
    </row>
    <row r="2034" spans="1:93" ht="11.25" customHeight="1">
      <c r="A2034" s="33"/>
      <c r="B2034" s="34"/>
      <c r="F2034" s="34"/>
      <c r="H2034" s="34"/>
      <c r="I2034" s="34"/>
      <c r="J2034" s="35"/>
      <c r="K2034" s="35"/>
      <c r="L2034" s="34"/>
      <c r="M2034" s="34"/>
      <c r="N2034" s="35"/>
      <c r="O2034" s="35"/>
      <c r="P2034" s="35"/>
      <c r="Q2034" s="34"/>
      <c r="R2034" s="34"/>
      <c r="U2034" s="36"/>
      <c r="V2034" s="38"/>
      <c r="W2034" s="36"/>
      <c r="X2034" s="35"/>
      <c r="Y2034" s="34"/>
      <c r="Z2034" s="35"/>
      <c r="AA2034" s="34"/>
      <c r="AB2034" s="34"/>
      <c r="AC2034" s="34"/>
      <c r="AD2034" s="34"/>
      <c r="AE2034" s="39"/>
      <c r="AF2034" s="39"/>
      <c r="AG2034" s="39"/>
      <c r="AH2034" s="35"/>
      <c r="AI2034" s="35"/>
      <c r="AJ2034" s="35"/>
      <c r="AK2034" s="35"/>
      <c r="AL2034" s="35"/>
      <c r="AM2034" s="35"/>
      <c r="AN2034" s="38"/>
      <c r="AO2034" s="38"/>
      <c r="AP2034" s="38"/>
      <c r="AQ2034" s="36"/>
      <c r="AR2034" s="36"/>
      <c r="AS2034" s="36"/>
      <c r="AT2034" s="36"/>
      <c r="AU2034" s="36"/>
      <c r="AV2034" s="36"/>
      <c r="AW2034" s="36"/>
      <c r="AX2034" s="36"/>
      <c r="AY2034" s="36"/>
      <c r="AZ2034" s="40"/>
      <c r="BA2034" s="40"/>
      <c r="BB2034" s="40"/>
      <c r="BC2034" s="40"/>
      <c r="BD2034" s="40"/>
      <c r="BE2034" s="40"/>
      <c r="BF2034" s="36"/>
      <c r="BG2034" s="36"/>
      <c r="BH2034" s="36"/>
      <c r="BJ2034" s="41"/>
      <c r="BK2034" s="41"/>
      <c r="BL2034" s="35"/>
      <c r="BM2034" s="35"/>
      <c r="BN2034" s="35"/>
      <c r="BO2034" s="35"/>
      <c r="BP2034" s="35"/>
      <c r="BQ2034" s="35"/>
      <c r="BR2034" s="35"/>
      <c r="BS2034" s="34"/>
      <c r="BT2034" s="35"/>
      <c r="BU2034" s="35"/>
      <c r="BV2034" s="35"/>
      <c r="BW2034" s="35"/>
      <c r="BX2034" s="37"/>
      <c r="BY2034" s="40"/>
      <c r="CA2034" s="38"/>
      <c r="CB2034" s="38"/>
      <c r="CC2034" s="36"/>
      <c r="CD2034" s="36"/>
      <c r="CE2034" s="35"/>
      <c r="CF2034" s="36"/>
      <c r="CG2034" s="42"/>
      <c r="CH2034" s="35"/>
      <c r="CI2034" s="42"/>
      <c r="CJ2034" s="42"/>
      <c r="CK2034" s="43"/>
      <c r="CM2034" s="39"/>
      <c r="CN2034" s="35"/>
      <c r="CO2034" s="42"/>
    </row>
    <row r="2035" spans="1:93" ht="11.25" customHeight="1">
      <c r="A2035" s="33"/>
      <c r="B2035" s="34"/>
      <c r="F2035" s="34"/>
      <c r="H2035" s="34"/>
      <c r="I2035" s="34"/>
      <c r="J2035" s="35"/>
      <c r="K2035" s="35"/>
      <c r="L2035" s="34"/>
      <c r="M2035" s="34"/>
      <c r="N2035" s="35"/>
      <c r="O2035" s="35"/>
      <c r="P2035" s="35"/>
      <c r="Q2035" s="34"/>
      <c r="R2035" s="34"/>
      <c r="U2035" s="36"/>
      <c r="V2035" s="38"/>
      <c r="W2035" s="36"/>
      <c r="X2035" s="35"/>
      <c r="Y2035" s="34"/>
      <c r="Z2035" s="35"/>
      <c r="AA2035" s="34"/>
      <c r="AB2035" s="34"/>
      <c r="AC2035" s="34"/>
      <c r="AD2035" s="34"/>
      <c r="AE2035" s="39"/>
      <c r="AF2035" s="39"/>
      <c r="AG2035" s="39"/>
      <c r="AH2035" s="35"/>
      <c r="AI2035" s="35"/>
      <c r="AJ2035" s="35"/>
      <c r="AK2035" s="35"/>
      <c r="AL2035" s="35"/>
      <c r="AM2035" s="35"/>
      <c r="AN2035" s="38"/>
      <c r="AO2035" s="38"/>
      <c r="AP2035" s="38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40"/>
      <c r="BA2035" s="40"/>
      <c r="BB2035" s="40"/>
      <c r="BC2035" s="40"/>
      <c r="BD2035" s="40"/>
      <c r="BE2035" s="40"/>
      <c r="BF2035" s="36"/>
      <c r="BG2035" s="36"/>
      <c r="BH2035" s="36"/>
      <c r="BJ2035" s="41"/>
      <c r="BK2035" s="41"/>
      <c r="BL2035" s="35"/>
      <c r="BM2035" s="35"/>
      <c r="BN2035" s="35"/>
      <c r="BO2035" s="35"/>
      <c r="BP2035" s="35"/>
      <c r="BQ2035" s="35"/>
      <c r="BR2035" s="35"/>
      <c r="BS2035" s="34"/>
      <c r="BT2035" s="35"/>
      <c r="BU2035" s="35"/>
      <c r="BV2035" s="35"/>
      <c r="BW2035" s="35"/>
      <c r="BX2035" s="37"/>
      <c r="BY2035" s="40"/>
      <c r="CA2035" s="38"/>
      <c r="CB2035" s="38"/>
      <c r="CC2035" s="36"/>
      <c r="CD2035" s="36"/>
      <c r="CE2035" s="35"/>
      <c r="CF2035" s="36"/>
      <c r="CG2035" s="42"/>
      <c r="CH2035" s="35"/>
      <c r="CI2035" s="42"/>
      <c r="CJ2035" s="42"/>
      <c r="CK2035" s="43"/>
      <c r="CM2035" s="39"/>
      <c r="CN2035" s="35"/>
      <c r="CO2035" s="42"/>
    </row>
    <row r="2036" spans="1:93" ht="11.25" customHeight="1">
      <c r="A2036" s="33"/>
      <c r="B2036" s="34"/>
      <c r="F2036" s="34"/>
      <c r="H2036" s="34"/>
      <c r="I2036" s="34"/>
      <c r="J2036" s="35"/>
      <c r="K2036" s="35"/>
      <c r="L2036" s="34"/>
      <c r="M2036" s="34"/>
      <c r="N2036" s="35"/>
      <c r="O2036" s="35"/>
      <c r="P2036" s="35"/>
      <c r="Q2036" s="34"/>
      <c r="R2036" s="34"/>
      <c r="U2036" s="36"/>
      <c r="V2036" s="38"/>
      <c r="W2036" s="36"/>
      <c r="X2036" s="35"/>
      <c r="Y2036" s="34"/>
      <c r="Z2036" s="35"/>
      <c r="AA2036" s="34"/>
      <c r="AB2036" s="34"/>
      <c r="AC2036" s="34"/>
      <c r="AD2036" s="34"/>
      <c r="AE2036" s="39"/>
      <c r="AF2036" s="39"/>
      <c r="AG2036" s="39"/>
      <c r="AH2036" s="35"/>
      <c r="AI2036" s="35"/>
      <c r="AJ2036" s="35"/>
      <c r="AK2036" s="35"/>
      <c r="AL2036" s="35"/>
      <c r="AM2036" s="35"/>
      <c r="AN2036" s="38"/>
      <c r="AO2036" s="38"/>
      <c r="AP2036" s="38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40"/>
      <c r="BA2036" s="40"/>
      <c r="BB2036" s="40"/>
      <c r="BC2036" s="40"/>
      <c r="BD2036" s="40"/>
      <c r="BE2036" s="40"/>
      <c r="BF2036" s="36"/>
      <c r="BG2036" s="36"/>
      <c r="BH2036" s="36"/>
      <c r="BJ2036" s="41"/>
      <c r="BK2036" s="41"/>
      <c r="BL2036" s="35"/>
      <c r="BM2036" s="35"/>
      <c r="BN2036" s="35"/>
      <c r="BO2036" s="35"/>
      <c r="BP2036" s="35"/>
      <c r="BQ2036" s="35"/>
      <c r="BR2036" s="35"/>
      <c r="BS2036" s="34"/>
      <c r="BT2036" s="35"/>
      <c r="BU2036" s="35"/>
      <c r="BV2036" s="35"/>
      <c r="BW2036" s="35"/>
      <c r="BX2036" s="37"/>
      <c r="BY2036" s="40"/>
      <c r="CA2036" s="38"/>
      <c r="CB2036" s="38"/>
      <c r="CC2036" s="36"/>
      <c r="CD2036" s="36"/>
      <c r="CE2036" s="35"/>
      <c r="CF2036" s="36"/>
      <c r="CG2036" s="42"/>
      <c r="CH2036" s="35"/>
      <c r="CI2036" s="42"/>
      <c r="CJ2036" s="42"/>
      <c r="CK2036" s="43"/>
      <c r="CM2036" s="39"/>
      <c r="CN2036" s="35"/>
      <c r="CO2036" s="42"/>
    </row>
    <row r="2037" spans="1:93" ht="11.25" customHeight="1">
      <c r="A2037" s="33"/>
      <c r="B2037" s="34"/>
      <c r="F2037" s="34"/>
      <c r="H2037" s="34"/>
      <c r="I2037" s="34"/>
      <c r="J2037" s="35"/>
      <c r="K2037" s="35"/>
      <c r="L2037" s="34"/>
      <c r="M2037" s="34"/>
      <c r="N2037" s="35"/>
      <c r="O2037" s="35"/>
      <c r="P2037" s="35"/>
      <c r="Q2037" s="34"/>
      <c r="R2037" s="34"/>
      <c r="U2037" s="36"/>
      <c r="V2037" s="38"/>
      <c r="W2037" s="36"/>
      <c r="X2037" s="35"/>
      <c r="Y2037" s="34"/>
      <c r="Z2037" s="35"/>
      <c r="AA2037" s="34"/>
      <c r="AB2037" s="34"/>
      <c r="AC2037" s="34"/>
      <c r="AD2037" s="34"/>
      <c r="AE2037" s="39"/>
      <c r="AF2037" s="39"/>
      <c r="AG2037" s="39"/>
      <c r="AH2037" s="35"/>
      <c r="AI2037" s="35"/>
      <c r="AJ2037" s="35"/>
      <c r="AK2037" s="35"/>
      <c r="AL2037" s="35"/>
      <c r="AM2037" s="35"/>
      <c r="AN2037" s="38"/>
      <c r="AO2037" s="38"/>
      <c r="AP2037" s="38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40"/>
      <c r="BA2037" s="40"/>
      <c r="BB2037" s="40"/>
      <c r="BC2037" s="40"/>
      <c r="BD2037" s="40"/>
      <c r="BE2037" s="40"/>
      <c r="BF2037" s="36"/>
      <c r="BG2037" s="36"/>
      <c r="BH2037" s="36"/>
      <c r="BJ2037" s="41"/>
      <c r="BK2037" s="41"/>
      <c r="BL2037" s="35"/>
      <c r="BM2037" s="35"/>
      <c r="BN2037" s="35"/>
      <c r="BO2037" s="35"/>
      <c r="BP2037" s="35"/>
      <c r="BQ2037" s="35"/>
      <c r="BR2037" s="35"/>
      <c r="BS2037" s="34"/>
      <c r="BT2037" s="35"/>
      <c r="BU2037" s="35"/>
      <c r="BV2037" s="35"/>
      <c r="BW2037" s="35"/>
      <c r="BX2037" s="37"/>
      <c r="BY2037" s="40"/>
      <c r="CA2037" s="38"/>
      <c r="CB2037" s="38"/>
      <c r="CC2037" s="36"/>
      <c r="CD2037" s="36"/>
      <c r="CE2037" s="35"/>
      <c r="CF2037" s="36"/>
      <c r="CG2037" s="42"/>
      <c r="CH2037" s="35"/>
      <c r="CI2037" s="42"/>
      <c r="CJ2037" s="42"/>
      <c r="CK2037" s="43"/>
      <c r="CM2037" s="39"/>
      <c r="CN2037" s="35"/>
      <c r="CO2037" s="42"/>
    </row>
    <row r="2038" spans="1:93" ht="11.25" customHeight="1">
      <c r="A2038" s="33"/>
      <c r="B2038" s="34"/>
      <c r="F2038" s="34"/>
      <c r="H2038" s="34"/>
      <c r="I2038" s="34"/>
      <c r="J2038" s="35"/>
      <c r="K2038" s="35"/>
      <c r="L2038" s="34"/>
      <c r="M2038" s="34"/>
      <c r="N2038" s="35"/>
      <c r="O2038" s="35"/>
      <c r="P2038" s="35"/>
      <c r="Q2038" s="34"/>
      <c r="R2038" s="34"/>
      <c r="U2038" s="36"/>
      <c r="V2038" s="38"/>
      <c r="W2038" s="36"/>
      <c r="X2038" s="35"/>
      <c r="Y2038" s="34"/>
      <c r="Z2038" s="35"/>
      <c r="AA2038" s="34"/>
      <c r="AB2038" s="34"/>
      <c r="AC2038" s="34"/>
      <c r="AD2038" s="34"/>
      <c r="AE2038" s="39"/>
      <c r="AF2038" s="39"/>
      <c r="AG2038" s="39"/>
      <c r="AH2038" s="35"/>
      <c r="AI2038" s="35"/>
      <c r="AJ2038" s="35"/>
      <c r="AK2038" s="35"/>
      <c r="AL2038" s="35"/>
      <c r="AM2038" s="35"/>
      <c r="AN2038" s="38"/>
      <c r="AO2038" s="38"/>
      <c r="AP2038" s="38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40"/>
      <c r="BA2038" s="40"/>
      <c r="BB2038" s="40"/>
      <c r="BC2038" s="40"/>
      <c r="BD2038" s="40"/>
      <c r="BE2038" s="40"/>
      <c r="BF2038" s="36"/>
      <c r="BG2038" s="36"/>
      <c r="BH2038" s="36"/>
      <c r="BJ2038" s="41"/>
      <c r="BK2038" s="41"/>
      <c r="BL2038" s="35"/>
      <c r="BM2038" s="35"/>
      <c r="BN2038" s="35"/>
      <c r="BO2038" s="35"/>
      <c r="BP2038" s="35"/>
      <c r="BQ2038" s="35"/>
      <c r="BR2038" s="35"/>
      <c r="BS2038" s="34"/>
      <c r="BT2038" s="35"/>
      <c r="BU2038" s="35"/>
      <c r="BV2038" s="35"/>
      <c r="BW2038" s="35"/>
      <c r="BX2038" s="37"/>
      <c r="BY2038" s="40"/>
      <c r="CA2038" s="38"/>
      <c r="CB2038" s="38"/>
      <c r="CC2038" s="36"/>
      <c r="CD2038" s="36"/>
      <c r="CE2038" s="35"/>
      <c r="CF2038" s="36"/>
      <c r="CG2038" s="42"/>
      <c r="CH2038" s="35"/>
      <c r="CI2038" s="42"/>
      <c r="CJ2038" s="42"/>
      <c r="CK2038" s="43"/>
      <c r="CM2038" s="39"/>
      <c r="CN2038" s="35"/>
      <c r="CO2038" s="42"/>
    </row>
    <row r="2039" spans="1:93" ht="11.25" customHeight="1">
      <c r="A2039" s="33"/>
      <c r="B2039" s="34"/>
      <c r="F2039" s="34"/>
      <c r="H2039" s="34"/>
      <c r="I2039" s="34"/>
      <c r="J2039" s="35"/>
      <c r="K2039" s="35"/>
      <c r="L2039" s="34"/>
      <c r="M2039" s="34"/>
      <c r="N2039" s="35"/>
      <c r="O2039" s="35"/>
      <c r="P2039" s="35"/>
      <c r="Q2039" s="34"/>
      <c r="R2039" s="34"/>
      <c r="U2039" s="36"/>
      <c r="V2039" s="38"/>
      <c r="W2039" s="36"/>
      <c r="X2039" s="35"/>
      <c r="Y2039" s="34"/>
      <c r="Z2039" s="35"/>
      <c r="AA2039" s="34"/>
      <c r="AB2039" s="34"/>
      <c r="AC2039" s="34"/>
      <c r="AD2039" s="34"/>
      <c r="AE2039" s="39"/>
      <c r="AF2039" s="39"/>
      <c r="AG2039" s="39"/>
      <c r="AH2039" s="35"/>
      <c r="AI2039" s="35"/>
      <c r="AJ2039" s="35"/>
      <c r="AK2039" s="35"/>
      <c r="AL2039" s="35"/>
      <c r="AM2039" s="35"/>
      <c r="AN2039" s="38"/>
      <c r="AO2039" s="38"/>
      <c r="AP2039" s="38"/>
      <c r="AQ2039" s="36"/>
      <c r="AR2039" s="36"/>
      <c r="AS2039" s="36"/>
      <c r="AT2039" s="36"/>
      <c r="AU2039" s="36"/>
      <c r="AV2039" s="36"/>
      <c r="AW2039" s="36"/>
      <c r="AX2039" s="36"/>
      <c r="AY2039" s="36"/>
      <c r="AZ2039" s="40"/>
      <c r="BA2039" s="40"/>
      <c r="BB2039" s="40"/>
      <c r="BC2039" s="40"/>
      <c r="BD2039" s="40"/>
      <c r="BE2039" s="40"/>
      <c r="BF2039" s="36"/>
      <c r="BG2039" s="36"/>
      <c r="BH2039" s="36"/>
      <c r="BJ2039" s="41"/>
      <c r="BK2039" s="41"/>
      <c r="BL2039" s="35"/>
      <c r="BM2039" s="35"/>
      <c r="BN2039" s="35"/>
      <c r="BO2039" s="35"/>
      <c r="BP2039" s="35"/>
      <c r="BQ2039" s="35"/>
      <c r="BR2039" s="35"/>
      <c r="BS2039" s="34"/>
      <c r="BT2039" s="35"/>
      <c r="BU2039" s="35"/>
      <c r="BV2039" s="35"/>
      <c r="BW2039" s="35"/>
      <c r="BX2039" s="37"/>
      <c r="BY2039" s="40"/>
      <c r="CA2039" s="38"/>
      <c r="CB2039" s="38"/>
      <c r="CC2039" s="36"/>
      <c r="CD2039" s="36"/>
      <c r="CE2039" s="35"/>
      <c r="CF2039" s="36"/>
      <c r="CG2039" s="42"/>
      <c r="CH2039" s="35"/>
      <c r="CI2039" s="42"/>
      <c r="CJ2039" s="42"/>
      <c r="CK2039" s="43"/>
      <c r="CM2039" s="39"/>
      <c r="CN2039" s="35"/>
      <c r="CO2039" s="42"/>
    </row>
    <row r="2040" spans="1:93" ht="11.25" customHeight="1">
      <c r="A2040" s="33"/>
      <c r="B2040" s="34"/>
      <c r="F2040" s="34"/>
      <c r="H2040" s="34"/>
      <c r="I2040" s="34"/>
      <c r="J2040" s="35"/>
      <c r="K2040" s="35"/>
      <c r="L2040" s="34"/>
      <c r="M2040" s="34"/>
      <c r="N2040" s="35"/>
      <c r="O2040" s="35"/>
      <c r="P2040" s="35"/>
      <c r="Q2040" s="34"/>
      <c r="R2040" s="34"/>
      <c r="U2040" s="36"/>
      <c r="V2040" s="38"/>
      <c r="W2040" s="36"/>
      <c r="X2040" s="35"/>
      <c r="Y2040" s="34"/>
      <c r="Z2040" s="35"/>
      <c r="AA2040" s="34"/>
      <c r="AB2040" s="34"/>
      <c r="AC2040" s="34"/>
      <c r="AD2040" s="34"/>
      <c r="AE2040" s="39"/>
      <c r="AF2040" s="39"/>
      <c r="AG2040" s="39"/>
      <c r="AH2040" s="35"/>
      <c r="AI2040" s="35"/>
      <c r="AJ2040" s="35"/>
      <c r="AK2040" s="35"/>
      <c r="AL2040" s="35"/>
      <c r="AM2040" s="35"/>
      <c r="AN2040" s="38"/>
      <c r="AO2040" s="38"/>
      <c r="AP2040" s="38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40"/>
      <c r="BA2040" s="40"/>
      <c r="BB2040" s="40"/>
      <c r="BC2040" s="40"/>
      <c r="BD2040" s="40"/>
      <c r="BE2040" s="40"/>
      <c r="BF2040" s="36"/>
      <c r="BG2040" s="36"/>
      <c r="BH2040" s="36"/>
      <c r="BJ2040" s="41"/>
      <c r="BK2040" s="41"/>
      <c r="BL2040" s="35"/>
      <c r="BM2040" s="35"/>
      <c r="BN2040" s="35"/>
      <c r="BO2040" s="35"/>
      <c r="BP2040" s="35"/>
      <c r="BQ2040" s="35"/>
      <c r="BR2040" s="35"/>
      <c r="BS2040" s="34"/>
      <c r="BT2040" s="35"/>
      <c r="BU2040" s="35"/>
      <c r="BV2040" s="35"/>
      <c r="BW2040" s="35"/>
      <c r="BX2040" s="37"/>
      <c r="BY2040" s="40"/>
      <c r="CA2040" s="38"/>
      <c r="CB2040" s="38"/>
      <c r="CC2040" s="36"/>
      <c r="CD2040" s="36"/>
      <c r="CE2040" s="35"/>
      <c r="CF2040" s="36"/>
      <c r="CG2040" s="42"/>
      <c r="CH2040" s="35"/>
      <c r="CI2040" s="42"/>
      <c r="CJ2040" s="42"/>
      <c r="CK2040" s="43"/>
      <c r="CM2040" s="39"/>
      <c r="CN2040" s="35"/>
      <c r="CO2040" s="42"/>
    </row>
    <row r="2041" spans="1:93" ht="11.25" customHeight="1">
      <c r="A2041" s="33"/>
      <c r="B2041" s="34"/>
      <c r="F2041" s="34"/>
      <c r="H2041" s="34"/>
      <c r="I2041" s="34"/>
      <c r="J2041" s="35"/>
      <c r="K2041" s="35"/>
      <c r="L2041" s="34"/>
      <c r="M2041" s="34"/>
      <c r="N2041" s="35"/>
      <c r="O2041" s="35"/>
      <c r="P2041" s="35"/>
      <c r="Q2041" s="34"/>
      <c r="R2041" s="34"/>
      <c r="U2041" s="36"/>
      <c r="V2041" s="38"/>
      <c r="W2041" s="36"/>
      <c r="X2041" s="35"/>
      <c r="Y2041" s="34"/>
      <c r="Z2041" s="35"/>
      <c r="AA2041" s="34"/>
      <c r="AB2041" s="34"/>
      <c r="AC2041" s="34"/>
      <c r="AD2041" s="34"/>
      <c r="AE2041" s="39"/>
      <c r="AF2041" s="39"/>
      <c r="AG2041" s="39"/>
      <c r="AH2041" s="35"/>
      <c r="AI2041" s="35"/>
      <c r="AJ2041" s="35"/>
      <c r="AK2041" s="35"/>
      <c r="AL2041" s="35"/>
      <c r="AM2041" s="35"/>
      <c r="AN2041" s="38"/>
      <c r="AO2041" s="38"/>
      <c r="AP2041" s="38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40"/>
      <c r="BA2041" s="40"/>
      <c r="BB2041" s="40"/>
      <c r="BC2041" s="40"/>
      <c r="BD2041" s="40"/>
      <c r="BE2041" s="40"/>
      <c r="BF2041" s="36"/>
      <c r="BG2041" s="36"/>
      <c r="BH2041" s="36"/>
      <c r="BJ2041" s="41"/>
      <c r="BK2041" s="41"/>
      <c r="BL2041" s="35"/>
      <c r="BM2041" s="35"/>
      <c r="BN2041" s="35"/>
      <c r="BO2041" s="35"/>
      <c r="BP2041" s="35"/>
      <c r="BQ2041" s="35"/>
      <c r="BR2041" s="35"/>
      <c r="BS2041" s="34"/>
      <c r="BT2041" s="35"/>
      <c r="BU2041" s="35"/>
      <c r="BV2041" s="35"/>
      <c r="BW2041" s="35"/>
      <c r="BX2041" s="37"/>
      <c r="BY2041" s="40"/>
      <c r="CA2041" s="38"/>
      <c r="CB2041" s="38"/>
      <c r="CC2041" s="36"/>
      <c r="CD2041" s="36"/>
      <c r="CE2041" s="35"/>
      <c r="CF2041" s="36"/>
      <c r="CG2041" s="42"/>
      <c r="CH2041" s="35"/>
      <c r="CI2041" s="42"/>
      <c r="CJ2041" s="42"/>
      <c r="CK2041" s="43"/>
      <c r="CM2041" s="39"/>
      <c r="CN2041" s="35"/>
      <c r="CO2041" s="42"/>
    </row>
    <row r="2042" spans="1:93" ht="11.25" customHeight="1">
      <c r="A2042" s="33"/>
      <c r="B2042" s="34"/>
      <c r="F2042" s="34"/>
      <c r="H2042" s="34"/>
      <c r="I2042" s="34"/>
      <c r="J2042" s="35"/>
      <c r="K2042" s="35"/>
      <c r="L2042" s="34"/>
      <c r="M2042" s="34"/>
      <c r="N2042" s="35"/>
      <c r="O2042" s="35"/>
      <c r="P2042" s="35"/>
      <c r="Q2042" s="34"/>
      <c r="R2042" s="34"/>
      <c r="U2042" s="36"/>
      <c r="V2042" s="38"/>
      <c r="W2042" s="36"/>
      <c r="X2042" s="35"/>
      <c r="Y2042" s="34"/>
      <c r="Z2042" s="35"/>
      <c r="AA2042" s="34"/>
      <c r="AB2042" s="34"/>
      <c r="AC2042" s="34"/>
      <c r="AD2042" s="34"/>
      <c r="AE2042" s="39"/>
      <c r="AF2042" s="39"/>
      <c r="AG2042" s="39"/>
      <c r="AH2042" s="35"/>
      <c r="AI2042" s="35"/>
      <c r="AJ2042" s="35"/>
      <c r="AK2042" s="35"/>
      <c r="AL2042" s="35"/>
      <c r="AM2042" s="35"/>
      <c r="AN2042" s="38"/>
      <c r="AO2042" s="38"/>
      <c r="AP2042" s="38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40"/>
      <c r="BA2042" s="40"/>
      <c r="BB2042" s="40"/>
      <c r="BC2042" s="40"/>
      <c r="BD2042" s="40"/>
      <c r="BE2042" s="40"/>
      <c r="BF2042" s="36"/>
      <c r="BG2042" s="36"/>
      <c r="BH2042" s="36"/>
      <c r="BJ2042" s="41"/>
      <c r="BK2042" s="41"/>
      <c r="BL2042" s="35"/>
      <c r="BM2042" s="35"/>
      <c r="BN2042" s="35"/>
      <c r="BO2042" s="35"/>
      <c r="BP2042" s="35"/>
      <c r="BQ2042" s="35"/>
      <c r="BR2042" s="35"/>
      <c r="BS2042" s="34"/>
      <c r="BT2042" s="35"/>
      <c r="BU2042" s="35"/>
      <c r="BV2042" s="35"/>
      <c r="BW2042" s="35"/>
      <c r="BX2042" s="37"/>
      <c r="BY2042" s="40"/>
      <c r="CA2042" s="38"/>
      <c r="CB2042" s="38"/>
      <c r="CC2042" s="36"/>
      <c r="CD2042" s="36"/>
      <c r="CE2042" s="35"/>
      <c r="CF2042" s="36"/>
      <c r="CG2042" s="42"/>
      <c r="CH2042" s="35"/>
      <c r="CI2042" s="42"/>
      <c r="CJ2042" s="42"/>
      <c r="CK2042" s="43"/>
      <c r="CM2042" s="39"/>
      <c r="CN2042" s="35"/>
      <c r="CO2042" s="42"/>
    </row>
    <row r="2043" spans="1:93" ht="11.25" customHeight="1">
      <c r="A2043" s="33"/>
      <c r="B2043" s="34"/>
      <c r="F2043" s="34"/>
      <c r="H2043" s="34"/>
      <c r="I2043" s="34"/>
      <c r="J2043" s="35"/>
      <c r="K2043" s="35"/>
      <c r="L2043" s="34"/>
      <c r="M2043" s="34"/>
      <c r="N2043" s="35"/>
      <c r="O2043" s="35"/>
      <c r="P2043" s="35"/>
      <c r="Q2043" s="34"/>
      <c r="R2043" s="34"/>
      <c r="U2043" s="36"/>
      <c r="V2043" s="38"/>
      <c r="W2043" s="36"/>
      <c r="X2043" s="35"/>
      <c r="Y2043" s="34"/>
      <c r="Z2043" s="35"/>
      <c r="AA2043" s="34"/>
      <c r="AB2043" s="34"/>
      <c r="AC2043" s="34"/>
      <c r="AD2043" s="34"/>
      <c r="AE2043" s="39"/>
      <c r="AF2043" s="39"/>
      <c r="AG2043" s="39"/>
      <c r="AH2043" s="35"/>
      <c r="AI2043" s="35"/>
      <c r="AJ2043" s="35"/>
      <c r="AK2043" s="35"/>
      <c r="AL2043" s="35"/>
      <c r="AM2043" s="35"/>
      <c r="AN2043" s="38"/>
      <c r="AO2043" s="38"/>
      <c r="AP2043" s="38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40"/>
      <c r="BA2043" s="40"/>
      <c r="BB2043" s="40"/>
      <c r="BC2043" s="40"/>
      <c r="BD2043" s="40"/>
      <c r="BE2043" s="40"/>
      <c r="BF2043" s="36"/>
      <c r="BG2043" s="36"/>
      <c r="BH2043" s="36"/>
      <c r="BJ2043" s="41"/>
      <c r="BK2043" s="41"/>
      <c r="BL2043" s="35"/>
      <c r="BM2043" s="35"/>
      <c r="BN2043" s="35"/>
      <c r="BO2043" s="35"/>
      <c r="BP2043" s="35"/>
      <c r="BQ2043" s="35"/>
      <c r="BR2043" s="35"/>
      <c r="BS2043" s="34"/>
      <c r="BT2043" s="35"/>
      <c r="BU2043" s="35"/>
      <c r="BV2043" s="35"/>
      <c r="BW2043" s="35"/>
      <c r="BX2043" s="37"/>
      <c r="BY2043" s="40"/>
      <c r="CA2043" s="38"/>
      <c r="CB2043" s="38"/>
      <c r="CC2043" s="36"/>
      <c r="CD2043" s="36"/>
      <c r="CE2043" s="35"/>
      <c r="CF2043" s="36"/>
      <c r="CG2043" s="42"/>
      <c r="CH2043" s="35"/>
      <c r="CI2043" s="42"/>
      <c r="CJ2043" s="42"/>
      <c r="CK2043" s="43"/>
      <c r="CM2043" s="39"/>
      <c r="CN2043" s="35"/>
      <c r="CO2043" s="42"/>
    </row>
    <row r="2044" spans="1:93" ht="11.25" customHeight="1">
      <c r="A2044" s="33"/>
      <c r="B2044" s="34"/>
      <c r="F2044" s="34"/>
      <c r="H2044" s="34"/>
      <c r="I2044" s="34"/>
      <c r="J2044" s="35"/>
      <c r="K2044" s="35"/>
      <c r="L2044" s="34"/>
      <c r="M2044" s="34"/>
      <c r="N2044" s="35"/>
      <c r="O2044" s="35"/>
      <c r="P2044" s="35"/>
      <c r="Q2044" s="34"/>
      <c r="R2044" s="34"/>
      <c r="U2044" s="36"/>
      <c r="V2044" s="38"/>
      <c r="W2044" s="36"/>
      <c r="X2044" s="35"/>
      <c r="Y2044" s="34"/>
      <c r="Z2044" s="35"/>
      <c r="AA2044" s="34"/>
      <c r="AB2044" s="34"/>
      <c r="AC2044" s="34"/>
      <c r="AD2044" s="34"/>
      <c r="AE2044" s="39"/>
      <c r="AF2044" s="39"/>
      <c r="AG2044" s="39"/>
      <c r="AH2044" s="35"/>
      <c r="AI2044" s="35"/>
      <c r="AJ2044" s="35"/>
      <c r="AK2044" s="35"/>
      <c r="AL2044" s="35"/>
      <c r="AM2044" s="35"/>
      <c r="AN2044" s="38"/>
      <c r="AO2044" s="38"/>
      <c r="AP2044" s="38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40"/>
      <c r="BA2044" s="40"/>
      <c r="BB2044" s="40"/>
      <c r="BC2044" s="40"/>
      <c r="BD2044" s="40"/>
      <c r="BE2044" s="40"/>
      <c r="BF2044" s="36"/>
      <c r="BG2044" s="36"/>
      <c r="BH2044" s="36"/>
      <c r="BJ2044" s="41"/>
      <c r="BK2044" s="41"/>
      <c r="BL2044" s="35"/>
      <c r="BM2044" s="35"/>
      <c r="BN2044" s="35"/>
      <c r="BO2044" s="35"/>
      <c r="BP2044" s="35"/>
      <c r="BQ2044" s="35"/>
      <c r="BR2044" s="35"/>
      <c r="BS2044" s="34"/>
      <c r="BT2044" s="35"/>
      <c r="BU2044" s="35"/>
      <c r="BV2044" s="35"/>
      <c r="BW2044" s="35"/>
      <c r="BX2044" s="37"/>
      <c r="BY2044" s="40"/>
      <c r="CA2044" s="38"/>
      <c r="CB2044" s="38"/>
      <c r="CC2044" s="36"/>
      <c r="CD2044" s="36"/>
      <c r="CE2044" s="35"/>
      <c r="CF2044" s="36"/>
      <c r="CG2044" s="42"/>
      <c r="CH2044" s="35"/>
      <c r="CI2044" s="42"/>
      <c r="CJ2044" s="42"/>
      <c r="CK2044" s="43"/>
      <c r="CM2044" s="39"/>
      <c r="CN2044" s="35"/>
      <c r="CO2044" s="42"/>
    </row>
    <row r="2045" spans="1:93" ht="11.25" customHeight="1">
      <c r="A2045" s="33"/>
      <c r="B2045" s="34"/>
      <c r="F2045" s="34"/>
      <c r="H2045" s="34"/>
      <c r="I2045" s="34"/>
      <c r="J2045" s="35"/>
      <c r="K2045" s="35"/>
      <c r="L2045" s="34"/>
      <c r="M2045" s="34"/>
      <c r="N2045" s="35"/>
      <c r="O2045" s="35"/>
      <c r="P2045" s="35"/>
      <c r="Q2045" s="34"/>
      <c r="R2045" s="34"/>
      <c r="U2045" s="36"/>
      <c r="V2045" s="38"/>
      <c r="W2045" s="36"/>
      <c r="X2045" s="35"/>
      <c r="Y2045" s="34"/>
      <c r="Z2045" s="35"/>
      <c r="AA2045" s="34"/>
      <c r="AB2045" s="34"/>
      <c r="AC2045" s="34"/>
      <c r="AD2045" s="34"/>
      <c r="AE2045" s="39"/>
      <c r="AF2045" s="39"/>
      <c r="AG2045" s="39"/>
      <c r="AH2045" s="35"/>
      <c r="AI2045" s="35"/>
      <c r="AJ2045" s="35"/>
      <c r="AK2045" s="35"/>
      <c r="AL2045" s="35"/>
      <c r="AM2045" s="35"/>
      <c r="AN2045" s="38"/>
      <c r="AO2045" s="38"/>
      <c r="AP2045" s="38"/>
      <c r="AQ2045" s="36"/>
      <c r="AR2045" s="36"/>
      <c r="AS2045" s="36"/>
      <c r="AT2045" s="36"/>
      <c r="AU2045" s="36"/>
      <c r="AV2045" s="36"/>
      <c r="AW2045" s="36"/>
      <c r="AX2045" s="36"/>
      <c r="AY2045" s="36"/>
      <c r="AZ2045" s="40"/>
      <c r="BA2045" s="40"/>
      <c r="BB2045" s="40"/>
      <c r="BC2045" s="40"/>
      <c r="BD2045" s="40"/>
      <c r="BE2045" s="40"/>
      <c r="BF2045" s="36"/>
      <c r="BG2045" s="36"/>
      <c r="BH2045" s="36"/>
      <c r="BJ2045" s="41"/>
      <c r="BK2045" s="41"/>
      <c r="BL2045" s="35"/>
      <c r="BM2045" s="35"/>
      <c r="BN2045" s="35"/>
      <c r="BO2045" s="35"/>
      <c r="BP2045" s="35"/>
      <c r="BQ2045" s="35"/>
      <c r="BR2045" s="35"/>
      <c r="BS2045" s="34"/>
      <c r="BT2045" s="35"/>
      <c r="BU2045" s="35"/>
      <c r="BV2045" s="35"/>
      <c r="BW2045" s="35"/>
      <c r="BX2045" s="37"/>
      <c r="BY2045" s="40"/>
      <c r="CA2045" s="38"/>
      <c r="CB2045" s="38"/>
      <c r="CC2045" s="36"/>
      <c r="CD2045" s="36"/>
      <c r="CE2045" s="35"/>
      <c r="CF2045" s="36"/>
      <c r="CG2045" s="42"/>
      <c r="CH2045" s="35"/>
      <c r="CI2045" s="42"/>
      <c r="CJ2045" s="42"/>
      <c r="CK2045" s="43"/>
      <c r="CM2045" s="39"/>
      <c r="CN2045" s="35"/>
      <c r="CO2045" s="42"/>
    </row>
    <row r="2046" spans="1:93" ht="11.25" customHeight="1">
      <c r="A2046" s="33"/>
      <c r="B2046" s="34"/>
      <c r="F2046" s="34"/>
      <c r="H2046" s="34"/>
      <c r="I2046" s="34"/>
      <c r="J2046" s="35"/>
      <c r="K2046" s="35"/>
      <c r="L2046" s="34"/>
      <c r="M2046" s="34"/>
      <c r="N2046" s="35"/>
      <c r="O2046" s="35"/>
      <c r="P2046" s="35"/>
      <c r="Q2046" s="34"/>
      <c r="R2046" s="34"/>
      <c r="U2046" s="36"/>
      <c r="V2046" s="38"/>
      <c r="W2046" s="36"/>
      <c r="X2046" s="35"/>
      <c r="Y2046" s="34"/>
      <c r="Z2046" s="35"/>
      <c r="AA2046" s="34"/>
      <c r="AB2046" s="34"/>
      <c r="AC2046" s="34"/>
      <c r="AD2046" s="34"/>
      <c r="AE2046" s="39"/>
      <c r="AF2046" s="39"/>
      <c r="AG2046" s="39"/>
      <c r="AH2046" s="35"/>
      <c r="AI2046" s="35"/>
      <c r="AJ2046" s="35"/>
      <c r="AK2046" s="35"/>
      <c r="AL2046" s="35"/>
      <c r="AM2046" s="35"/>
      <c r="AN2046" s="38"/>
      <c r="AO2046" s="38"/>
      <c r="AP2046" s="38"/>
      <c r="AQ2046" s="36"/>
      <c r="AR2046" s="36"/>
      <c r="AS2046" s="36"/>
      <c r="AT2046" s="36"/>
      <c r="AU2046" s="36"/>
      <c r="AV2046" s="36"/>
      <c r="AW2046" s="36"/>
      <c r="AX2046" s="36"/>
      <c r="AY2046" s="36"/>
      <c r="AZ2046" s="40"/>
      <c r="BA2046" s="40"/>
      <c r="BB2046" s="40"/>
      <c r="BC2046" s="40"/>
      <c r="BD2046" s="40"/>
      <c r="BE2046" s="40"/>
      <c r="BF2046" s="36"/>
      <c r="BG2046" s="36"/>
      <c r="BH2046" s="36"/>
      <c r="BJ2046" s="41"/>
      <c r="BK2046" s="41"/>
      <c r="BL2046" s="35"/>
      <c r="BM2046" s="35"/>
      <c r="BN2046" s="35"/>
      <c r="BO2046" s="35"/>
      <c r="BP2046" s="35"/>
      <c r="BQ2046" s="35"/>
      <c r="BR2046" s="35"/>
      <c r="BS2046" s="34"/>
      <c r="BT2046" s="35"/>
      <c r="BU2046" s="35"/>
      <c r="BV2046" s="35"/>
      <c r="BW2046" s="35"/>
      <c r="BX2046" s="37"/>
      <c r="BY2046" s="40"/>
      <c r="CA2046" s="38"/>
      <c r="CB2046" s="38"/>
      <c r="CC2046" s="36"/>
      <c r="CD2046" s="36"/>
      <c r="CE2046" s="35"/>
      <c r="CF2046" s="36"/>
      <c r="CG2046" s="42"/>
      <c r="CH2046" s="35"/>
      <c r="CI2046" s="42"/>
      <c r="CJ2046" s="42"/>
      <c r="CK2046" s="43"/>
      <c r="CM2046" s="39"/>
      <c r="CN2046" s="35"/>
      <c r="CO2046" s="42"/>
    </row>
    <row r="2047" spans="1:93" ht="11.25" customHeight="1">
      <c r="A2047" s="33"/>
      <c r="B2047" s="34"/>
      <c r="F2047" s="34"/>
      <c r="H2047" s="34"/>
      <c r="I2047" s="34"/>
      <c r="J2047" s="35"/>
      <c r="K2047" s="35"/>
      <c r="L2047" s="34"/>
      <c r="M2047" s="34"/>
      <c r="N2047" s="35"/>
      <c r="O2047" s="35"/>
      <c r="P2047" s="35"/>
      <c r="Q2047" s="34"/>
      <c r="R2047" s="34"/>
      <c r="U2047" s="36"/>
      <c r="V2047" s="38"/>
      <c r="W2047" s="36"/>
      <c r="X2047" s="35"/>
      <c r="Y2047" s="34"/>
      <c r="Z2047" s="35"/>
      <c r="AA2047" s="34"/>
      <c r="AB2047" s="34"/>
      <c r="AC2047" s="34"/>
      <c r="AD2047" s="34"/>
      <c r="AE2047" s="39"/>
      <c r="AF2047" s="39"/>
      <c r="AG2047" s="39"/>
      <c r="AH2047" s="35"/>
      <c r="AI2047" s="35"/>
      <c r="AJ2047" s="35"/>
      <c r="AK2047" s="35"/>
      <c r="AL2047" s="35"/>
      <c r="AM2047" s="35"/>
      <c r="AN2047" s="38"/>
      <c r="AO2047" s="38"/>
      <c r="AP2047" s="38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40"/>
      <c r="BA2047" s="40"/>
      <c r="BB2047" s="40"/>
      <c r="BC2047" s="40"/>
      <c r="BD2047" s="40"/>
      <c r="BE2047" s="40"/>
      <c r="BF2047" s="36"/>
      <c r="BG2047" s="36"/>
      <c r="BH2047" s="36"/>
      <c r="BJ2047" s="41"/>
      <c r="BK2047" s="41"/>
      <c r="BL2047" s="35"/>
      <c r="BM2047" s="35"/>
      <c r="BN2047" s="35"/>
      <c r="BO2047" s="35"/>
      <c r="BP2047" s="35"/>
      <c r="BQ2047" s="35"/>
      <c r="BR2047" s="35"/>
      <c r="BS2047" s="34"/>
      <c r="BT2047" s="35"/>
      <c r="BU2047" s="35"/>
      <c r="BV2047" s="35"/>
      <c r="BW2047" s="35"/>
      <c r="BX2047" s="37"/>
      <c r="BY2047" s="40"/>
      <c r="CA2047" s="38"/>
      <c r="CB2047" s="38"/>
      <c r="CC2047" s="36"/>
      <c r="CD2047" s="36"/>
      <c r="CE2047" s="35"/>
      <c r="CF2047" s="36"/>
      <c r="CG2047" s="42"/>
      <c r="CH2047" s="35"/>
      <c r="CI2047" s="42"/>
      <c r="CJ2047" s="42"/>
      <c r="CK2047" s="43"/>
      <c r="CM2047" s="39"/>
      <c r="CN2047" s="35"/>
      <c r="CO2047" s="42"/>
    </row>
    <row r="2048" spans="1:93" ht="11.25" customHeight="1">
      <c r="A2048" s="33"/>
      <c r="B2048" s="34"/>
      <c r="F2048" s="34"/>
      <c r="H2048" s="34"/>
      <c r="I2048" s="34"/>
      <c r="J2048" s="35"/>
      <c r="K2048" s="35"/>
      <c r="L2048" s="34"/>
      <c r="M2048" s="34"/>
      <c r="N2048" s="35"/>
      <c r="O2048" s="35"/>
      <c r="P2048" s="35"/>
      <c r="Q2048" s="34"/>
      <c r="R2048" s="34"/>
      <c r="U2048" s="36"/>
      <c r="V2048" s="38"/>
      <c r="W2048" s="36"/>
      <c r="X2048" s="35"/>
      <c r="Y2048" s="34"/>
      <c r="Z2048" s="35"/>
      <c r="AA2048" s="34"/>
      <c r="AB2048" s="34"/>
      <c r="AC2048" s="34"/>
      <c r="AD2048" s="34"/>
      <c r="AE2048" s="39"/>
      <c r="AF2048" s="39"/>
      <c r="AG2048" s="39"/>
      <c r="AH2048" s="35"/>
      <c r="AI2048" s="35"/>
      <c r="AJ2048" s="35"/>
      <c r="AK2048" s="35"/>
      <c r="AL2048" s="35"/>
      <c r="AM2048" s="35"/>
      <c r="AN2048" s="38"/>
      <c r="AO2048" s="38"/>
      <c r="AP2048" s="38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40"/>
      <c r="BA2048" s="40"/>
      <c r="BB2048" s="40"/>
      <c r="BC2048" s="40"/>
      <c r="BD2048" s="40"/>
      <c r="BE2048" s="40"/>
      <c r="BF2048" s="36"/>
      <c r="BG2048" s="36"/>
      <c r="BH2048" s="36"/>
      <c r="BJ2048" s="41"/>
      <c r="BK2048" s="41"/>
      <c r="BL2048" s="35"/>
      <c r="BM2048" s="35"/>
      <c r="BN2048" s="35"/>
      <c r="BO2048" s="35"/>
      <c r="BP2048" s="35"/>
      <c r="BQ2048" s="35"/>
      <c r="BR2048" s="35"/>
      <c r="BS2048" s="34"/>
      <c r="BT2048" s="35"/>
      <c r="BU2048" s="35"/>
      <c r="BV2048" s="35"/>
      <c r="BW2048" s="35"/>
      <c r="BX2048" s="37"/>
      <c r="BY2048" s="40"/>
      <c r="CA2048" s="38"/>
      <c r="CB2048" s="38"/>
      <c r="CC2048" s="36"/>
      <c r="CD2048" s="36"/>
      <c r="CE2048" s="35"/>
      <c r="CF2048" s="36"/>
      <c r="CG2048" s="42"/>
      <c r="CH2048" s="35"/>
      <c r="CI2048" s="42"/>
      <c r="CJ2048" s="42"/>
      <c r="CK2048" s="43"/>
      <c r="CM2048" s="39"/>
      <c r="CN2048" s="35"/>
      <c r="CO2048" s="42"/>
    </row>
    <row r="2049" spans="1:93" ht="11.25" customHeight="1">
      <c r="A2049" s="33"/>
      <c r="B2049" s="34"/>
      <c r="F2049" s="34"/>
      <c r="H2049" s="34"/>
      <c r="I2049" s="34"/>
      <c r="J2049" s="35"/>
      <c r="K2049" s="35"/>
      <c r="L2049" s="34"/>
      <c r="M2049" s="34"/>
      <c r="N2049" s="35"/>
      <c r="O2049" s="35"/>
      <c r="P2049" s="35"/>
      <c r="Q2049" s="34"/>
      <c r="R2049" s="34"/>
      <c r="U2049" s="36"/>
      <c r="V2049" s="38"/>
      <c r="W2049" s="36"/>
      <c r="X2049" s="35"/>
      <c r="Y2049" s="34"/>
      <c r="Z2049" s="35"/>
      <c r="AA2049" s="34"/>
      <c r="AB2049" s="34"/>
      <c r="AC2049" s="34"/>
      <c r="AD2049" s="34"/>
      <c r="AE2049" s="39"/>
      <c r="AF2049" s="39"/>
      <c r="AG2049" s="39"/>
      <c r="AH2049" s="35"/>
      <c r="AI2049" s="35"/>
      <c r="AJ2049" s="35"/>
      <c r="AK2049" s="35"/>
      <c r="AL2049" s="35"/>
      <c r="AM2049" s="35"/>
      <c r="AN2049" s="38"/>
      <c r="AO2049" s="38"/>
      <c r="AP2049" s="38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40"/>
      <c r="BA2049" s="40"/>
      <c r="BB2049" s="40"/>
      <c r="BC2049" s="40"/>
      <c r="BD2049" s="40"/>
      <c r="BE2049" s="40"/>
      <c r="BF2049" s="36"/>
      <c r="BG2049" s="36"/>
      <c r="BH2049" s="36"/>
      <c r="BJ2049" s="41"/>
      <c r="BK2049" s="41"/>
      <c r="BL2049" s="35"/>
      <c r="BM2049" s="35"/>
      <c r="BN2049" s="35"/>
      <c r="BO2049" s="35"/>
      <c r="BP2049" s="35"/>
      <c r="BQ2049" s="35"/>
      <c r="BR2049" s="35"/>
      <c r="BS2049" s="34"/>
      <c r="BT2049" s="35"/>
      <c r="BU2049" s="35"/>
      <c r="BV2049" s="35"/>
      <c r="BW2049" s="35"/>
      <c r="BX2049" s="37"/>
      <c r="BY2049" s="40"/>
      <c r="CA2049" s="38"/>
      <c r="CB2049" s="38"/>
      <c r="CC2049" s="36"/>
      <c r="CD2049" s="36"/>
      <c r="CE2049" s="35"/>
      <c r="CF2049" s="36"/>
      <c r="CG2049" s="42"/>
      <c r="CH2049" s="35"/>
      <c r="CI2049" s="42"/>
      <c r="CJ2049" s="42"/>
      <c r="CK2049" s="43"/>
      <c r="CM2049" s="39"/>
      <c r="CN2049" s="35"/>
      <c r="CO2049" s="42"/>
    </row>
    <row r="2050" spans="1:93" ht="11.25" customHeight="1">
      <c r="A2050" s="33"/>
      <c r="B2050" s="34"/>
      <c r="F2050" s="34"/>
      <c r="H2050" s="34"/>
      <c r="I2050" s="34"/>
      <c r="J2050" s="35"/>
      <c r="K2050" s="35"/>
      <c r="L2050" s="34"/>
      <c r="M2050" s="34"/>
      <c r="N2050" s="35"/>
      <c r="O2050" s="35"/>
      <c r="P2050" s="35"/>
      <c r="Q2050" s="34"/>
      <c r="R2050" s="34"/>
      <c r="U2050" s="36"/>
      <c r="V2050" s="38"/>
      <c r="W2050" s="36"/>
      <c r="X2050" s="35"/>
      <c r="Y2050" s="34"/>
      <c r="Z2050" s="35"/>
      <c r="AA2050" s="34"/>
      <c r="AB2050" s="34"/>
      <c r="AC2050" s="34"/>
      <c r="AD2050" s="34"/>
      <c r="AE2050" s="39"/>
      <c r="AF2050" s="39"/>
      <c r="AG2050" s="39"/>
      <c r="AH2050" s="35"/>
      <c r="AI2050" s="35"/>
      <c r="AJ2050" s="35"/>
      <c r="AK2050" s="35"/>
      <c r="AL2050" s="35"/>
      <c r="AM2050" s="35"/>
      <c r="AN2050" s="38"/>
      <c r="AO2050" s="38"/>
      <c r="AP2050" s="38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40"/>
      <c r="BA2050" s="40"/>
      <c r="BB2050" s="40"/>
      <c r="BC2050" s="40"/>
      <c r="BD2050" s="40"/>
      <c r="BE2050" s="40"/>
      <c r="BF2050" s="36"/>
      <c r="BG2050" s="36"/>
      <c r="BH2050" s="36"/>
      <c r="BJ2050" s="41"/>
      <c r="BK2050" s="41"/>
      <c r="BL2050" s="35"/>
      <c r="BM2050" s="35"/>
      <c r="BN2050" s="35"/>
      <c r="BO2050" s="35"/>
      <c r="BP2050" s="35"/>
      <c r="BQ2050" s="35"/>
      <c r="BR2050" s="35"/>
      <c r="BS2050" s="34"/>
      <c r="BT2050" s="35"/>
      <c r="BU2050" s="35"/>
      <c r="BV2050" s="35"/>
      <c r="BW2050" s="35"/>
      <c r="BX2050" s="37"/>
      <c r="BY2050" s="40"/>
      <c r="CA2050" s="38"/>
      <c r="CB2050" s="38"/>
      <c r="CC2050" s="36"/>
      <c r="CD2050" s="36"/>
      <c r="CE2050" s="35"/>
      <c r="CF2050" s="36"/>
      <c r="CG2050" s="42"/>
      <c r="CH2050" s="35"/>
      <c r="CI2050" s="42"/>
      <c r="CJ2050" s="42"/>
      <c r="CK2050" s="43"/>
      <c r="CM2050" s="39"/>
      <c r="CN2050" s="35"/>
      <c r="CO2050" s="42"/>
    </row>
    <row r="2051" spans="1:93" ht="11.25" customHeight="1">
      <c r="A2051" s="33"/>
      <c r="B2051" s="34"/>
      <c r="F2051" s="34"/>
      <c r="H2051" s="34"/>
      <c r="I2051" s="34"/>
      <c r="J2051" s="35"/>
      <c r="K2051" s="35"/>
      <c r="L2051" s="34"/>
      <c r="M2051" s="34"/>
      <c r="N2051" s="35"/>
      <c r="O2051" s="35"/>
      <c r="P2051" s="35"/>
      <c r="Q2051" s="34"/>
      <c r="R2051" s="34"/>
      <c r="U2051" s="36"/>
      <c r="V2051" s="38"/>
      <c r="W2051" s="36"/>
      <c r="X2051" s="35"/>
      <c r="Y2051" s="34"/>
      <c r="Z2051" s="35"/>
      <c r="AA2051" s="34"/>
      <c r="AB2051" s="34"/>
      <c r="AC2051" s="34"/>
      <c r="AD2051" s="34"/>
      <c r="AE2051" s="39"/>
      <c r="AF2051" s="39"/>
      <c r="AG2051" s="39"/>
      <c r="AH2051" s="35"/>
      <c r="AI2051" s="35"/>
      <c r="AJ2051" s="35"/>
      <c r="AK2051" s="35"/>
      <c r="AL2051" s="35"/>
      <c r="AM2051" s="35"/>
      <c r="AN2051" s="38"/>
      <c r="AO2051" s="38"/>
      <c r="AP2051" s="38"/>
      <c r="AQ2051" s="36"/>
      <c r="AR2051" s="36"/>
      <c r="AS2051" s="36"/>
      <c r="AT2051" s="36"/>
      <c r="AU2051" s="36"/>
      <c r="AV2051" s="36"/>
      <c r="AW2051" s="36"/>
      <c r="AX2051" s="36"/>
      <c r="AY2051" s="36"/>
      <c r="AZ2051" s="40"/>
      <c r="BA2051" s="40"/>
      <c r="BB2051" s="40"/>
      <c r="BC2051" s="40"/>
      <c r="BD2051" s="40"/>
      <c r="BE2051" s="40"/>
      <c r="BF2051" s="36"/>
      <c r="BG2051" s="36"/>
      <c r="BH2051" s="36"/>
      <c r="BJ2051" s="41"/>
      <c r="BK2051" s="41"/>
      <c r="BL2051" s="35"/>
      <c r="BM2051" s="35"/>
      <c r="BN2051" s="35"/>
      <c r="BO2051" s="35"/>
      <c r="BP2051" s="35"/>
      <c r="BQ2051" s="35"/>
      <c r="BR2051" s="35"/>
      <c r="BS2051" s="34"/>
      <c r="BT2051" s="35"/>
      <c r="BU2051" s="35"/>
      <c r="BV2051" s="35"/>
      <c r="BW2051" s="35"/>
      <c r="BX2051" s="37"/>
      <c r="BY2051" s="40"/>
      <c r="CA2051" s="38"/>
      <c r="CB2051" s="38"/>
      <c r="CC2051" s="36"/>
      <c r="CD2051" s="36"/>
      <c r="CE2051" s="35"/>
      <c r="CF2051" s="36"/>
      <c r="CG2051" s="42"/>
      <c r="CH2051" s="35"/>
      <c r="CI2051" s="42"/>
      <c r="CJ2051" s="42"/>
      <c r="CK2051" s="43"/>
      <c r="CM2051" s="39"/>
      <c r="CN2051" s="35"/>
      <c r="CO2051" s="42"/>
    </row>
    <row r="2052" spans="1:93" ht="11.25" customHeight="1">
      <c r="A2052" s="33"/>
      <c r="B2052" s="34"/>
      <c r="F2052" s="34"/>
      <c r="H2052" s="34"/>
      <c r="I2052" s="34"/>
      <c r="J2052" s="35"/>
      <c r="K2052" s="35"/>
      <c r="L2052" s="34"/>
      <c r="M2052" s="34"/>
      <c r="N2052" s="35"/>
      <c r="O2052" s="35"/>
      <c r="P2052" s="35"/>
      <c r="Q2052" s="34"/>
      <c r="R2052" s="34"/>
      <c r="U2052" s="36"/>
      <c r="V2052" s="38"/>
      <c r="W2052" s="36"/>
      <c r="X2052" s="35"/>
      <c r="Y2052" s="34"/>
      <c r="Z2052" s="35"/>
      <c r="AA2052" s="34"/>
      <c r="AB2052" s="34"/>
      <c r="AC2052" s="34"/>
      <c r="AD2052" s="34"/>
      <c r="AE2052" s="39"/>
      <c r="AF2052" s="39"/>
      <c r="AG2052" s="39"/>
      <c r="AH2052" s="35"/>
      <c r="AI2052" s="35"/>
      <c r="AJ2052" s="35"/>
      <c r="AK2052" s="35"/>
      <c r="AL2052" s="35"/>
      <c r="AM2052" s="35"/>
      <c r="AN2052" s="38"/>
      <c r="AO2052" s="38"/>
      <c r="AP2052" s="38"/>
      <c r="AQ2052" s="36"/>
      <c r="AR2052" s="36"/>
      <c r="AS2052" s="36"/>
      <c r="AT2052" s="36"/>
      <c r="AU2052" s="36"/>
      <c r="AV2052" s="36"/>
      <c r="AW2052" s="36"/>
      <c r="AX2052" s="36"/>
      <c r="AY2052" s="36"/>
      <c r="AZ2052" s="40"/>
      <c r="BA2052" s="40"/>
      <c r="BB2052" s="40"/>
      <c r="BC2052" s="40"/>
      <c r="BD2052" s="40"/>
      <c r="BE2052" s="40"/>
      <c r="BF2052" s="36"/>
      <c r="BG2052" s="36"/>
      <c r="BH2052" s="36"/>
      <c r="BJ2052" s="41"/>
      <c r="BK2052" s="41"/>
      <c r="BL2052" s="35"/>
      <c r="BM2052" s="35"/>
      <c r="BN2052" s="35"/>
      <c r="BO2052" s="35"/>
      <c r="BP2052" s="35"/>
      <c r="BQ2052" s="35"/>
      <c r="BR2052" s="35"/>
      <c r="BS2052" s="34"/>
      <c r="BT2052" s="35"/>
      <c r="BU2052" s="35"/>
      <c r="BV2052" s="35"/>
      <c r="BW2052" s="35"/>
      <c r="BX2052" s="37"/>
      <c r="BY2052" s="40"/>
      <c r="CA2052" s="38"/>
      <c r="CB2052" s="38"/>
      <c r="CC2052" s="36"/>
      <c r="CD2052" s="36"/>
      <c r="CE2052" s="35"/>
      <c r="CF2052" s="36"/>
      <c r="CG2052" s="42"/>
      <c r="CH2052" s="35"/>
      <c r="CI2052" s="42"/>
      <c r="CJ2052" s="42"/>
      <c r="CK2052" s="43"/>
      <c r="CM2052" s="39"/>
      <c r="CN2052" s="35"/>
      <c r="CO2052" s="42"/>
    </row>
    <row r="2053" spans="1:93" ht="11.25" customHeight="1">
      <c r="A2053" s="33"/>
      <c r="B2053" s="34"/>
      <c r="F2053" s="34"/>
      <c r="H2053" s="34"/>
      <c r="I2053" s="34"/>
      <c r="J2053" s="35"/>
      <c r="K2053" s="35"/>
      <c r="L2053" s="34"/>
      <c r="M2053" s="34"/>
      <c r="N2053" s="35"/>
      <c r="O2053" s="35"/>
      <c r="P2053" s="35"/>
      <c r="Q2053" s="34"/>
      <c r="R2053" s="34"/>
      <c r="U2053" s="36"/>
      <c r="V2053" s="38"/>
      <c r="W2053" s="36"/>
      <c r="X2053" s="35"/>
      <c r="Y2053" s="34"/>
      <c r="Z2053" s="35"/>
      <c r="AA2053" s="34"/>
      <c r="AB2053" s="34"/>
      <c r="AC2053" s="34"/>
      <c r="AD2053" s="34"/>
      <c r="AE2053" s="39"/>
      <c r="AF2053" s="39"/>
      <c r="AG2053" s="39"/>
      <c r="AH2053" s="35"/>
      <c r="AI2053" s="35"/>
      <c r="AJ2053" s="35"/>
      <c r="AK2053" s="35"/>
      <c r="AL2053" s="35"/>
      <c r="AM2053" s="35"/>
      <c r="AN2053" s="38"/>
      <c r="AO2053" s="38"/>
      <c r="AP2053" s="38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40"/>
      <c r="BA2053" s="40"/>
      <c r="BB2053" s="40"/>
      <c r="BC2053" s="40"/>
      <c r="BD2053" s="40"/>
      <c r="BE2053" s="40"/>
      <c r="BF2053" s="36"/>
      <c r="BG2053" s="36"/>
      <c r="BH2053" s="36"/>
      <c r="BJ2053" s="41"/>
      <c r="BK2053" s="41"/>
      <c r="BL2053" s="35"/>
      <c r="BM2053" s="35"/>
      <c r="BN2053" s="35"/>
      <c r="BO2053" s="35"/>
      <c r="BP2053" s="35"/>
      <c r="BQ2053" s="35"/>
      <c r="BR2053" s="35"/>
      <c r="BS2053" s="34"/>
      <c r="BT2053" s="35"/>
      <c r="BU2053" s="35"/>
      <c r="BV2053" s="35"/>
      <c r="BW2053" s="35"/>
      <c r="BX2053" s="37"/>
      <c r="BY2053" s="40"/>
      <c r="CA2053" s="38"/>
      <c r="CB2053" s="38"/>
      <c r="CC2053" s="36"/>
      <c r="CD2053" s="36"/>
      <c r="CE2053" s="35"/>
      <c r="CF2053" s="36"/>
      <c r="CG2053" s="42"/>
      <c r="CH2053" s="35"/>
      <c r="CI2053" s="42"/>
      <c r="CJ2053" s="42"/>
      <c r="CK2053" s="43"/>
      <c r="CM2053" s="39"/>
      <c r="CN2053" s="35"/>
      <c r="CO2053" s="42"/>
    </row>
    <row r="2054" spans="1:93" ht="11.25" customHeight="1">
      <c r="A2054" s="33"/>
      <c r="B2054" s="34"/>
      <c r="F2054" s="34"/>
      <c r="H2054" s="34"/>
      <c r="I2054" s="34"/>
      <c r="J2054" s="35"/>
      <c r="K2054" s="35"/>
      <c r="L2054" s="34"/>
      <c r="M2054" s="34"/>
      <c r="N2054" s="35"/>
      <c r="O2054" s="35"/>
      <c r="P2054" s="35"/>
      <c r="Q2054" s="34"/>
      <c r="R2054" s="34"/>
      <c r="U2054" s="36"/>
      <c r="V2054" s="38"/>
      <c r="W2054" s="36"/>
      <c r="X2054" s="35"/>
      <c r="Y2054" s="34"/>
      <c r="Z2054" s="35"/>
      <c r="AA2054" s="34"/>
      <c r="AB2054" s="34"/>
      <c r="AC2054" s="34"/>
      <c r="AD2054" s="34"/>
      <c r="AE2054" s="39"/>
      <c r="AF2054" s="39"/>
      <c r="AG2054" s="39"/>
      <c r="AH2054" s="35"/>
      <c r="AI2054" s="35"/>
      <c r="AJ2054" s="35"/>
      <c r="AK2054" s="35"/>
      <c r="AL2054" s="35"/>
      <c r="AM2054" s="35"/>
      <c r="AN2054" s="38"/>
      <c r="AO2054" s="38"/>
      <c r="AP2054" s="38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40"/>
      <c r="BA2054" s="40"/>
      <c r="BB2054" s="40"/>
      <c r="BC2054" s="40"/>
      <c r="BD2054" s="40"/>
      <c r="BE2054" s="40"/>
      <c r="BF2054" s="36"/>
      <c r="BG2054" s="36"/>
      <c r="BH2054" s="36"/>
      <c r="BJ2054" s="41"/>
      <c r="BK2054" s="41"/>
      <c r="BL2054" s="35"/>
      <c r="BM2054" s="35"/>
      <c r="BN2054" s="35"/>
      <c r="BO2054" s="35"/>
      <c r="BP2054" s="35"/>
      <c r="BQ2054" s="35"/>
      <c r="BR2054" s="35"/>
      <c r="BS2054" s="34"/>
      <c r="BT2054" s="35"/>
      <c r="BU2054" s="35"/>
      <c r="BV2054" s="35"/>
      <c r="BW2054" s="35"/>
      <c r="BX2054" s="37"/>
      <c r="BY2054" s="40"/>
      <c r="CA2054" s="38"/>
      <c r="CB2054" s="38"/>
      <c r="CC2054" s="36"/>
      <c r="CD2054" s="36"/>
      <c r="CE2054" s="35"/>
      <c r="CF2054" s="36"/>
      <c r="CG2054" s="42"/>
      <c r="CH2054" s="35"/>
      <c r="CI2054" s="42"/>
      <c r="CJ2054" s="42"/>
      <c r="CK2054" s="43"/>
      <c r="CM2054" s="39"/>
      <c r="CN2054" s="35"/>
      <c r="CO2054" s="42"/>
    </row>
    <row r="2055" spans="1:93" ht="11.25" customHeight="1">
      <c r="A2055" s="33"/>
      <c r="B2055" s="34"/>
      <c r="F2055" s="34"/>
      <c r="H2055" s="34"/>
      <c r="I2055" s="34"/>
      <c r="J2055" s="35"/>
      <c r="K2055" s="35"/>
      <c r="L2055" s="34"/>
      <c r="M2055" s="34"/>
      <c r="N2055" s="35"/>
      <c r="O2055" s="35"/>
      <c r="P2055" s="35"/>
      <c r="Q2055" s="34"/>
      <c r="R2055" s="34"/>
      <c r="U2055" s="36"/>
      <c r="V2055" s="38"/>
      <c r="W2055" s="36"/>
      <c r="X2055" s="35"/>
      <c r="Y2055" s="34"/>
      <c r="Z2055" s="35"/>
      <c r="AA2055" s="34"/>
      <c r="AB2055" s="34"/>
      <c r="AC2055" s="34"/>
      <c r="AD2055" s="34"/>
      <c r="AE2055" s="39"/>
      <c r="AF2055" s="39"/>
      <c r="AG2055" s="39"/>
      <c r="AH2055" s="35"/>
      <c r="AI2055" s="35"/>
      <c r="AJ2055" s="35"/>
      <c r="AK2055" s="35"/>
      <c r="AL2055" s="35"/>
      <c r="AM2055" s="35"/>
      <c r="AN2055" s="38"/>
      <c r="AO2055" s="38"/>
      <c r="AP2055" s="38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40"/>
      <c r="BA2055" s="40"/>
      <c r="BB2055" s="40"/>
      <c r="BC2055" s="40"/>
      <c r="BD2055" s="40"/>
      <c r="BE2055" s="40"/>
      <c r="BF2055" s="36"/>
      <c r="BG2055" s="36"/>
      <c r="BH2055" s="36"/>
      <c r="BJ2055" s="41"/>
      <c r="BK2055" s="41"/>
      <c r="BL2055" s="35"/>
      <c r="BM2055" s="35"/>
      <c r="BN2055" s="35"/>
      <c r="BO2055" s="35"/>
      <c r="BP2055" s="35"/>
      <c r="BQ2055" s="35"/>
      <c r="BR2055" s="35"/>
      <c r="BS2055" s="34"/>
      <c r="BT2055" s="35"/>
      <c r="BU2055" s="35"/>
      <c r="BV2055" s="35"/>
      <c r="BW2055" s="35"/>
      <c r="BX2055" s="37"/>
      <c r="BY2055" s="40"/>
      <c r="CA2055" s="38"/>
      <c r="CB2055" s="38"/>
      <c r="CC2055" s="36"/>
      <c r="CD2055" s="36"/>
      <c r="CE2055" s="35"/>
      <c r="CF2055" s="36"/>
      <c r="CG2055" s="42"/>
      <c r="CH2055" s="35"/>
      <c r="CI2055" s="42"/>
      <c r="CJ2055" s="42"/>
      <c r="CK2055" s="43"/>
      <c r="CM2055" s="39"/>
      <c r="CN2055" s="35"/>
      <c r="CO2055" s="42"/>
    </row>
    <row r="2056" spans="1:93" ht="11.25" customHeight="1">
      <c r="A2056" s="33"/>
      <c r="B2056" s="34"/>
      <c r="F2056" s="34"/>
      <c r="H2056" s="34"/>
      <c r="I2056" s="34"/>
      <c r="J2056" s="35"/>
      <c r="K2056" s="35"/>
      <c r="L2056" s="34"/>
      <c r="M2056" s="34"/>
      <c r="N2056" s="35"/>
      <c r="O2056" s="35"/>
      <c r="P2056" s="35"/>
      <c r="Q2056" s="34"/>
      <c r="R2056" s="34"/>
      <c r="U2056" s="36"/>
      <c r="V2056" s="38"/>
      <c r="W2056" s="36"/>
      <c r="X2056" s="35"/>
      <c r="Y2056" s="34"/>
      <c r="Z2056" s="35"/>
      <c r="AA2056" s="34"/>
      <c r="AB2056" s="34"/>
      <c r="AC2056" s="34"/>
      <c r="AD2056" s="34"/>
      <c r="AE2056" s="39"/>
      <c r="AF2056" s="39"/>
      <c r="AG2056" s="39"/>
      <c r="AH2056" s="35"/>
      <c r="AI2056" s="35"/>
      <c r="AJ2056" s="35"/>
      <c r="AK2056" s="35"/>
      <c r="AL2056" s="35"/>
      <c r="AM2056" s="35"/>
      <c r="AN2056" s="38"/>
      <c r="AO2056" s="38"/>
      <c r="AP2056" s="38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40"/>
      <c r="BA2056" s="40"/>
      <c r="BB2056" s="40"/>
      <c r="BC2056" s="40"/>
      <c r="BD2056" s="40"/>
      <c r="BE2056" s="40"/>
      <c r="BF2056" s="36"/>
      <c r="BG2056" s="36"/>
      <c r="BH2056" s="36"/>
      <c r="BJ2056" s="41"/>
      <c r="BK2056" s="41"/>
      <c r="BL2056" s="35"/>
      <c r="BM2056" s="35"/>
      <c r="BN2056" s="35"/>
      <c r="BO2056" s="35"/>
      <c r="BP2056" s="35"/>
      <c r="BQ2056" s="35"/>
      <c r="BR2056" s="35"/>
      <c r="BS2056" s="34"/>
      <c r="BT2056" s="35"/>
      <c r="BU2056" s="35"/>
      <c r="BV2056" s="35"/>
      <c r="BW2056" s="35"/>
      <c r="BX2056" s="37"/>
      <c r="BY2056" s="40"/>
      <c r="CA2056" s="38"/>
      <c r="CB2056" s="38"/>
      <c r="CC2056" s="36"/>
      <c r="CD2056" s="36"/>
      <c r="CE2056" s="35"/>
      <c r="CF2056" s="36"/>
      <c r="CG2056" s="42"/>
      <c r="CH2056" s="35"/>
      <c r="CI2056" s="42"/>
      <c r="CJ2056" s="42"/>
      <c r="CK2056" s="43"/>
      <c r="CM2056" s="39"/>
      <c r="CN2056" s="35"/>
      <c r="CO2056" s="42"/>
    </row>
    <row r="2057" spans="1:93" ht="11.25" customHeight="1">
      <c r="A2057" s="33"/>
      <c r="B2057" s="34"/>
      <c r="F2057" s="34"/>
      <c r="H2057" s="34"/>
      <c r="I2057" s="34"/>
      <c r="J2057" s="35"/>
      <c r="K2057" s="35"/>
      <c r="L2057" s="34"/>
      <c r="M2057" s="34"/>
      <c r="N2057" s="35"/>
      <c r="O2057" s="35"/>
      <c r="P2057" s="35"/>
      <c r="Q2057" s="34"/>
      <c r="R2057" s="34"/>
      <c r="U2057" s="36"/>
      <c r="V2057" s="38"/>
      <c r="W2057" s="36"/>
      <c r="X2057" s="35"/>
      <c r="Y2057" s="34"/>
      <c r="Z2057" s="35"/>
      <c r="AA2057" s="34"/>
      <c r="AB2057" s="34"/>
      <c r="AC2057" s="34"/>
      <c r="AD2057" s="34"/>
      <c r="AE2057" s="39"/>
      <c r="AF2057" s="39"/>
      <c r="AG2057" s="39"/>
      <c r="AH2057" s="35"/>
      <c r="AI2057" s="35"/>
      <c r="AJ2057" s="35"/>
      <c r="AK2057" s="35"/>
      <c r="AL2057" s="35"/>
      <c r="AM2057" s="35"/>
      <c r="AN2057" s="38"/>
      <c r="AO2057" s="38"/>
      <c r="AP2057" s="38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40"/>
      <c r="BA2057" s="40"/>
      <c r="BB2057" s="40"/>
      <c r="BC2057" s="40"/>
      <c r="BD2057" s="40"/>
      <c r="BE2057" s="40"/>
      <c r="BF2057" s="36"/>
      <c r="BG2057" s="36"/>
      <c r="BH2057" s="36"/>
      <c r="BJ2057" s="41"/>
      <c r="BK2057" s="41"/>
      <c r="BL2057" s="35"/>
      <c r="BM2057" s="35"/>
      <c r="BN2057" s="35"/>
      <c r="BO2057" s="35"/>
      <c r="BP2057" s="35"/>
      <c r="BQ2057" s="35"/>
      <c r="BR2057" s="35"/>
      <c r="BS2057" s="34"/>
      <c r="BT2057" s="35"/>
      <c r="BU2057" s="35"/>
      <c r="BV2057" s="35"/>
      <c r="BW2057" s="35"/>
      <c r="BX2057" s="37"/>
      <c r="BY2057" s="40"/>
      <c r="CA2057" s="38"/>
      <c r="CB2057" s="38"/>
      <c r="CC2057" s="36"/>
      <c r="CD2057" s="36"/>
      <c r="CE2057" s="35"/>
      <c r="CF2057" s="36"/>
      <c r="CG2057" s="42"/>
      <c r="CH2057" s="35"/>
      <c r="CI2057" s="42"/>
      <c r="CJ2057" s="42"/>
      <c r="CK2057" s="43"/>
      <c r="CM2057" s="39"/>
      <c r="CN2057" s="35"/>
      <c r="CO2057" s="42"/>
    </row>
    <row r="2058" spans="1:93" ht="11.25" customHeight="1">
      <c r="A2058" s="33"/>
      <c r="B2058" s="34"/>
      <c r="F2058" s="34"/>
      <c r="H2058" s="34"/>
      <c r="I2058" s="34"/>
      <c r="J2058" s="35"/>
      <c r="K2058" s="35"/>
      <c r="L2058" s="34"/>
      <c r="M2058" s="34"/>
      <c r="N2058" s="35"/>
      <c r="O2058" s="35"/>
      <c r="P2058" s="35"/>
      <c r="Q2058" s="34"/>
      <c r="R2058" s="34"/>
      <c r="U2058" s="36"/>
      <c r="V2058" s="38"/>
      <c r="W2058" s="36"/>
      <c r="X2058" s="35"/>
      <c r="Y2058" s="34"/>
      <c r="Z2058" s="35"/>
      <c r="AA2058" s="34"/>
      <c r="AB2058" s="34"/>
      <c r="AC2058" s="34"/>
      <c r="AD2058" s="34"/>
      <c r="AE2058" s="39"/>
      <c r="AF2058" s="39"/>
      <c r="AG2058" s="39"/>
      <c r="AH2058" s="35"/>
      <c r="AI2058" s="35"/>
      <c r="AJ2058" s="35"/>
      <c r="AK2058" s="35"/>
      <c r="AL2058" s="35"/>
      <c r="AM2058" s="35"/>
      <c r="AN2058" s="38"/>
      <c r="AO2058" s="38"/>
      <c r="AP2058" s="38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40"/>
      <c r="BA2058" s="40"/>
      <c r="BB2058" s="40"/>
      <c r="BC2058" s="40"/>
      <c r="BD2058" s="40"/>
      <c r="BE2058" s="40"/>
      <c r="BF2058" s="36"/>
      <c r="BG2058" s="36"/>
      <c r="BH2058" s="36"/>
      <c r="BJ2058" s="41"/>
      <c r="BK2058" s="41"/>
      <c r="BL2058" s="35"/>
      <c r="BM2058" s="35"/>
      <c r="BN2058" s="35"/>
      <c r="BO2058" s="35"/>
      <c r="BP2058" s="35"/>
      <c r="BQ2058" s="35"/>
      <c r="BR2058" s="35"/>
      <c r="BS2058" s="34"/>
      <c r="BT2058" s="35"/>
      <c r="BU2058" s="35"/>
      <c r="BV2058" s="35"/>
      <c r="BW2058" s="35"/>
      <c r="BX2058" s="37"/>
      <c r="BY2058" s="40"/>
      <c r="CA2058" s="38"/>
      <c r="CB2058" s="38"/>
      <c r="CC2058" s="36"/>
      <c r="CD2058" s="36"/>
      <c r="CE2058" s="35"/>
      <c r="CF2058" s="36"/>
      <c r="CG2058" s="42"/>
      <c r="CH2058" s="35"/>
      <c r="CI2058" s="42"/>
      <c r="CJ2058" s="42"/>
      <c r="CK2058" s="43"/>
      <c r="CM2058" s="39"/>
      <c r="CN2058" s="35"/>
      <c r="CO2058" s="42"/>
    </row>
    <row r="2059" spans="1:93" ht="11.25" customHeight="1">
      <c r="A2059" s="33"/>
      <c r="B2059" s="34"/>
      <c r="F2059" s="34"/>
      <c r="H2059" s="34"/>
      <c r="I2059" s="34"/>
      <c r="J2059" s="35"/>
      <c r="K2059" s="35"/>
      <c r="L2059" s="34"/>
      <c r="M2059" s="34"/>
      <c r="N2059" s="35"/>
      <c r="O2059" s="35"/>
      <c r="P2059" s="35"/>
      <c r="Q2059" s="34"/>
      <c r="R2059" s="34"/>
      <c r="U2059" s="36"/>
      <c r="V2059" s="38"/>
      <c r="W2059" s="36"/>
      <c r="X2059" s="35"/>
      <c r="Y2059" s="34"/>
      <c r="Z2059" s="35"/>
      <c r="AA2059" s="34"/>
      <c r="AB2059" s="34"/>
      <c r="AC2059" s="34"/>
      <c r="AD2059" s="34"/>
      <c r="AE2059" s="39"/>
      <c r="AF2059" s="39"/>
      <c r="AG2059" s="39"/>
      <c r="AH2059" s="35"/>
      <c r="AI2059" s="35"/>
      <c r="AJ2059" s="35"/>
      <c r="AK2059" s="35"/>
      <c r="AL2059" s="35"/>
      <c r="AM2059" s="35"/>
      <c r="AN2059" s="38"/>
      <c r="AO2059" s="38"/>
      <c r="AP2059" s="38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40"/>
      <c r="BA2059" s="40"/>
      <c r="BB2059" s="40"/>
      <c r="BC2059" s="40"/>
      <c r="BD2059" s="40"/>
      <c r="BE2059" s="40"/>
      <c r="BF2059" s="36"/>
      <c r="BG2059" s="36"/>
      <c r="BH2059" s="36"/>
      <c r="BJ2059" s="41"/>
      <c r="BK2059" s="41"/>
      <c r="BL2059" s="35"/>
      <c r="BM2059" s="35"/>
      <c r="BN2059" s="35"/>
      <c r="BO2059" s="35"/>
      <c r="BP2059" s="35"/>
      <c r="BQ2059" s="35"/>
      <c r="BR2059" s="35"/>
      <c r="BS2059" s="34"/>
      <c r="BT2059" s="35"/>
      <c r="BU2059" s="35"/>
      <c r="BV2059" s="35"/>
      <c r="BW2059" s="35"/>
      <c r="BX2059" s="37"/>
      <c r="BY2059" s="40"/>
      <c r="CA2059" s="38"/>
      <c r="CB2059" s="38"/>
      <c r="CC2059" s="36"/>
      <c r="CD2059" s="36"/>
      <c r="CE2059" s="35"/>
      <c r="CF2059" s="36"/>
      <c r="CG2059" s="42"/>
      <c r="CH2059" s="35"/>
      <c r="CI2059" s="42"/>
      <c r="CJ2059" s="42"/>
      <c r="CK2059" s="43"/>
      <c r="CM2059" s="39"/>
      <c r="CN2059" s="35"/>
      <c r="CO2059" s="42"/>
    </row>
    <row r="2060" spans="1:93" ht="11.25" customHeight="1">
      <c r="A2060" s="33"/>
      <c r="B2060" s="34"/>
      <c r="F2060" s="34"/>
      <c r="H2060" s="34"/>
      <c r="I2060" s="34"/>
      <c r="J2060" s="35"/>
      <c r="K2060" s="35"/>
      <c r="L2060" s="34"/>
      <c r="M2060" s="34"/>
      <c r="N2060" s="35"/>
      <c r="O2060" s="35"/>
      <c r="P2060" s="35"/>
      <c r="Q2060" s="34"/>
      <c r="R2060" s="34"/>
      <c r="U2060" s="36"/>
      <c r="V2060" s="38"/>
      <c r="W2060" s="36"/>
      <c r="X2060" s="35"/>
      <c r="Y2060" s="34"/>
      <c r="Z2060" s="35"/>
      <c r="AA2060" s="34"/>
      <c r="AB2060" s="34"/>
      <c r="AC2060" s="34"/>
      <c r="AD2060" s="34"/>
      <c r="AE2060" s="39"/>
      <c r="AF2060" s="39"/>
      <c r="AG2060" s="39"/>
      <c r="AH2060" s="35"/>
      <c r="AI2060" s="35"/>
      <c r="AJ2060" s="35"/>
      <c r="AK2060" s="35"/>
      <c r="AL2060" s="35"/>
      <c r="AM2060" s="35"/>
      <c r="AN2060" s="38"/>
      <c r="AO2060" s="38"/>
      <c r="AP2060" s="38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40"/>
      <c r="BA2060" s="40"/>
      <c r="BB2060" s="40"/>
      <c r="BC2060" s="40"/>
      <c r="BD2060" s="40"/>
      <c r="BE2060" s="40"/>
      <c r="BF2060" s="36"/>
      <c r="BG2060" s="36"/>
      <c r="BH2060" s="36"/>
      <c r="BJ2060" s="41"/>
      <c r="BK2060" s="41"/>
      <c r="BL2060" s="35"/>
      <c r="BM2060" s="35"/>
      <c r="BN2060" s="35"/>
      <c r="BO2060" s="35"/>
      <c r="BP2060" s="35"/>
      <c r="BQ2060" s="35"/>
      <c r="BR2060" s="35"/>
      <c r="BS2060" s="34"/>
      <c r="BT2060" s="35"/>
      <c r="BU2060" s="35"/>
      <c r="BV2060" s="35"/>
      <c r="BW2060" s="35"/>
      <c r="BX2060" s="37"/>
      <c r="BY2060" s="40"/>
      <c r="CA2060" s="38"/>
      <c r="CB2060" s="38"/>
      <c r="CC2060" s="36"/>
      <c r="CD2060" s="36"/>
      <c r="CE2060" s="35"/>
      <c r="CF2060" s="36"/>
      <c r="CG2060" s="42"/>
      <c r="CH2060" s="35"/>
      <c r="CI2060" s="42"/>
      <c r="CJ2060" s="42"/>
      <c r="CK2060" s="43"/>
      <c r="CM2060" s="39"/>
      <c r="CN2060" s="35"/>
      <c r="CO2060" s="42"/>
    </row>
    <row r="2061" spans="1:93" ht="11.25" customHeight="1">
      <c r="A2061" s="33"/>
      <c r="B2061" s="34"/>
      <c r="F2061" s="34"/>
      <c r="H2061" s="34"/>
      <c r="I2061" s="34"/>
      <c r="J2061" s="35"/>
      <c r="K2061" s="35"/>
      <c r="L2061" s="34"/>
      <c r="M2061" s="34"/>
      <c r="N2061" s="35"/>
      <c r="O2061" s="35"/>
      <c r="P2061" s="35"/>
      <c r="Q2061" s="34"/>
      <c r="R2061" s="34"/>
      <c r="U2061" s="36"/>
      <c r="V2061" s="38"/>
      <c r="W2061" s="36"/>
      <c r="X2061" s="35"/>
      <c r="Y2061" s="34"/>
      <c r="Z2061" s="35"/>
      <c r="AA2061" s="34"/>
      <c r="AB2061" s="34"/>
      <c r="AC2061" s="34"/>
      <c r="AD2061" s="34"/>
      <c r="AE2061" s="39"/>
      <c r="AF2061" s="39"/>
      <c r="AG2061" s="39"/>
      <c r="AH2061" s="35"/>
      <c r="AI2061" s="35"/>
      <c r="AJ2061" s="35"/>
      <c r="AK2061" s="35"/>
      <c r="AL2061" s="35"/>
      <c r="AM2061" s="35"/>
      <c r="AN2061" s="38"/>
      <c r="AO2061" s="38"/>
      <c r="AP2061" s="38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40"/>
      <c r="BA2061" s="40"/>
      <c r="BB2061" s="40"/>
      <c r="BC2061" s="40"/>
      <c r="BD2061" s="40"/>
      <c r="BE2061" s="40"/>
      <c r="BF2061" s="36"/>
      <c r="BG2061" s="36"/>
      <c r="BH2061" s="36"/>
      <c r="BJ2061" s="41"/>
      <c r="BK2061" s="41"/>
      <c r="BL2061" s="35"/>
      <c r="BM2061" s="35"/>
      <c r="BN2061" s="35"/>
      <c r="BO2061" s="35"/>
      <c r="BP2061" s="35"/>
      <c r="BQ2061" s="35"/>
      <c r="BR2061" s="35"/>
      <c r="BS2061" s="34"/>
      <c r="BT2061" s="35"/>
      <c r="BU2061" s="35"/>
      <c r="BV2061" s="35"/>
      <c r="BW2061" s="35"/>
      <c r="BX2061" s="37"/>
      <c r="BY2061" s="40"/>
      <c r="CA2061" s="38"/>
      <c r="CB2061" s="38"/>
      <c r="CC2061" s="36"/>
      <c r="CD2061" s="36"/>
      <c r="CE2061" s="35"/>
      <c r="CF2061" s="36"/>
      <c r="CG2061" s="42"/>
      <c r="CH2061" s="35"/>
      <c r="CI2061" s="42"/>
      <c r="CJ2061" s="42"/>
      <c r="CK2061" s="43"/>
      <c r="CM2061" s="39"/>
      <c r="CN2061" s="35"/>
      <c r="CO2061" s="42"/>
    </row>
    <row r="2062" spans="1:93" ht="11.25" customHeight="1">
      <c r="A2062" s="33"/>
      <c r="B2062" s="34"/>
      <c r="F2062" s="34"/>
      <c r="H2062" s="34"/>
      <c r="I2062" s="34"/>
      <c r="J2062" s="35"/>
      <c r="K2062" s="35"/>
      <c r="L2062" s="34"/>
      <c r="M2062" s="34"/>
      <c r="N2062" s="35"/>
      <c r="O2062" s="35"/>
      <c r="P2062" s="35"/>
      <c r="Q2062" s="34"/>
      <c r="R2062" s="34"/>
      <c r="U2062" s="36"/>
      <c r="V2062" s="38"/>
      <c r="W2062" s="36"/>
      <c r="X2062" s="35"/>
      <c r="Y2062" s="34"/>
      <c r="Z2062" s="35"/>
      <c r="AA2062" s="34"/>
      <c r="AB2062" s="34"/>
      <c r="AC2062" s="34"/>
      <c r="AD2062" s="34"/>
      <c r="AE2062" s="39"/>
      <c r="AF2062" s="39"/>
      <c r="AG2062" s="39"/>
      <c r="AH2062" s="35"/>
      <c r="AI2062" s="35"/>
      <c r="AJ2062" s="35"/>
      <c r="AK2062" s="35"/>
      <c r="AL2062" s="35"/>
      <c r="AM2062" s="35"/>
      <c r="AN2062" s="38"/>
      <c r="AO2062" s="38"/>
      <c r="AP2062" s="38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40"/>
      <c r="BA2062" s="40"/>
      <c r="BB2062" s="40"/>
      <c r="BC2062" s="40"/>
      <c r="BD2062" s="40"/>
      <c r="BE2062" s="40"/>
      <c r="BF2062" s="36"/>
      <c r="BG2062" s="36"/>
      <c r="BH2062" s="36"/>
      <c r="BJ2062" s="41"/>
      <c r="BK2062" s="41"/>
      <c r="BL2062" s="35"/>
      <c r="BM2062" s="35"/>
      <c r="BN2062" s="35"/>
      <c r="BO2062" s="35"/>
      <c r="BP2062" s="35"/>
      <c r="BQ2062" s="35"/>
      <c r="BR2062" s="35"/>
      <c r="BS2062" s="34"/>
      <c r="BT2062" s="35"/>
      <c r="BU2062" s="35"/>
      <c r="BV2062" s="35"/>
      <c r="BW2062" s="35"/>
      <c r="BX2062" s="37"/>
      <c r="BY2062" s="40"/>
      <c r="CA2062" s="38"/>
      <c r="CB2062" s="38"/>
      <c r="CC2062" s="36"/>
      <c r="CD2062" s="36"/>
      <c r="CE2062" s="35"/>
      <c r="CF2062" s="36"/>
      <c r="CG2062" s="42"/>
      <c r="CH2062" s="35"/>
      <c r="CI2062" s="42"/>
      <c r="CJ2062" s="42"/>
      <c r="CK2062" s="43"/>
      <c r="CM2062" s="39"/>
      <c r="CN2062" s="35"/>
      <c r="CO2062" s="42"/>
    </row>
    <row r="2063" spans="1:93" ht="11.25" customHeight="1">
      <c r="A2063" s="33"/>
      <c r="B2063" s="34"/>
      <c r="F2063" s="34"/>
      <c r="H2063" s="34"/>
      <c r="I2063" s="34"/>
      <c r="J2063" s="35"/>
      <c r="K2063" s="35"/>
      <c r="L2063" s="34"/>
      <c r="M2063" s="34"/>
      <c r="N2063" s="35"/>
      <c r="O2063" s="35"/>
      <c r="P2063" s="35"/>
      <c r="Q2063" s="34"/>
      <c r="R2063" s="34"/>
      <c r="U2063" s="36"/>
      <c r="V2063" s="38"/>
      <c r="W2063" s="36"/>
      <c r="X2063" s="35"/>
      <c r="Y2063" s="34"/>
      <c r="Z2063" s="35"/>
      <c r="AA2063" s="34"/>
      <c r="AB2063" s="34"/>
      <c r="AC2063" s="34"/>
      <c r="AD2063" s="34"/>
      <c r="AE2063" s="39"/>
      <c r="AF2063" s="39"/>
      <c r="AG2063" s="39"/>
      <c r="AH2063" s="35"/>
      <c r="AI2063" s="35"/>
      <c r="AJ2063" s="35"/>
      <c r="AK2063" s="35"/>
      <c r="AL2063" s="35"/>
      <c r="AM2063" s="35"/>
      <c r="AN2063" s="38"/>
      <c r="AO2063" s="38"/>
      <c r="AP2063" s="38"/>
      <c r="AQ2063" s="36"/>
      <c r="AR2063" s="36"/>
      <c r="AS2063" s="36"/>
      <c r="AT2063" s="36"/>
      <c r="AU2063" s="36"/>
      <c r="AV2063" s="36"/>
      <c r="AW2063" s="36"/>
      <c r="AX2063" s="36"/>
      <c r="AY2063" s="36"/>
      <c r="AZ2063" s="40"/>
      <c r="BA2063" s="40"/>
      <c r="BB2063" s="40"/>
      <c r="BC2063" s="40"/>
      <c r="BD2063" s="40"/>
      <c r="BE2063" s="40"/>
      <c r="BF2063" s="36"/>
      <c r="BG2063" s="36"/>
      <c r="BH2063" s="36"/>
      <c r="BJ2063" s="41"/>
      <c r="BK2063" s="41"/>
      <c r="BL2063" s="35"/>
      <c r="BM2063" s="35"/>
      <c r="BN2063" s="35"/>
      <c r="BO2063" s="35"/>
      <c r="BP2063" s="35"/>
      <c r="BQ2063" s="35"/>
      <c r="BR2063" s="35"/>
      <c r="BS2063" s="34"/>
      <c r="BT2063" s="35"/>
      <c r="BU2063" s="35"/>
      <c r="BV2063" s="35"/>
      <c r="BW2063" s="35"/>
      <c r="BX2063" s="37"/>
      <c r="BY2063" s="40"/>
      <c r="CA2063" s="38"/>
      <c r="CB2063" s="38"/>
      <c r="CC2063" s="36"/>
      <c r="CD2063" s="36"/>
      <c r="CE2063" s="35"/>
      <c r="CF2063" s="36"/>
      <c r="CG2063" s="42"/>
      <c r="CH2063" s="35"/>
      <c r="CI2063" s="42"/>
      <c r="CJ2063" s="42"/>
      <c r="CK2063" s="43"/>
      <c r="CM2063" s="39"/>
      <c r="CN2063" s="35"/>
      <c r="CO2063" s="42"/>
    </row>
    <row r="2064" spans="1:93" ht="11.25" customHeight="1">
      <c r="A2064" s="33"/>
      <c r="B2064" s="34"/>
      <c r="F2064" s="34"/>
      <c r="H2064" s="34"/>
      <c r="I2064" s="34"/>
      <c r="J2064" s="35"/>
      <c r="K2064" s="35"/>
      <c r="L2064" s="34"/>
      <c r="M2064" s="34"/>
      <c r="N2064" s="35"/>
      <c r="O2064" s="35"/>
      <c r="P2064" s="35"/>
      <c r="Q2064" s="34"/>
      <c r="R2064" s="34"/>
      <c r="U2064" s="36"/>
      <c r="V2064" s="38"/>
      <c r="W2064" s="36"/>
      <c r="X2064" s="35"/>
      <c r="Y2064" s="34"/>
      <c r="Z2064" s="35"/>
      <c r="AA2064" s="34"/>
      <c r="AB2064" s="34"/>
      <c r="AC2064" s="34"/>
      <c r="AD2064" s="34"/>
      <c r="AE2064" s="39"/>
      <c r="AF2064" s="39"/>
      <c r="AG2064" s="39"/>
      <c r="AH2064" s="35"/>
      <c r="AI2064" s="35"/>
      <c r="AJ2064" s="35"/>
      <c r="AK2064" s="35"/>
      <c r="AL2064" s="35"/>
      <c r="AM2064" s="35"/>
      <c r="AN2064" s="38"/>
      <c r="AO2064" s="38"/>
      <c r="AP2064" s="38"/>
      <c r="AQ2064" s="36"/>
      <c r="AR2064" s="36"/>
      <c r="AS2064" s="36"/>
      <c r="AT2064" s="36"/>
      <c r="AU2064" s="36"/>
      <c r="AV2064" s="36"/>
      <c r="AW2064" s="36"/>
      <c r="AX2064" s="36"/>
      <c r="AY2064" s="36"/>
      <c r="AZ2064" s="40"/>
      <c r="BA2064" s="40"/>
      <c r="BB2064" s="40"/>
      <c r="BC2064" s="40"/>
      <c r="BD2064" s="40"/>
      <c r="BE2064" s="40"/>
      <c r="BF2064" s="36"/>
      <c r="BG2064" s="36"/>
      <c r="BH2064" s="36"/>
      <c r="BJ2064" s="41"/>
      <c r="BK2064" s="41"/>
      <c r="BL2064" s="35"/>
      <c r="BM2064" s="35"/>
      <c r="BN2064" s="35"/>
      <c r="BO2064" s="35"/>
      <c r="BP2064" s="35"/>
      <c r="BQ2064" s="35"/>
      <c r="BR2064" s="35"/>
      <c r="BS2064" s="34"/>
      <c r="BT2064" s="35"/>
      <c r="BU2064" s="35"/>
      <c r="BV2064" s="35"/>
      <c r="BW2064" s="35"/>
      <c r="BX2064" s="37"/>
      <c r="BY2064" s="40"/>
      <c r="CA2064" s="38"/>
      <c r="CB2064" s="38"/>
      <c r="CC2064" s="36"/>
      <c r="CD2064" s="36"/>
      <c r="CE2064" s="35"/>
      <c r="CF2064" s="36"/>
      <c r="CG2064" s="42"/>
      <c r="CH2064" s="35"/>
      <c r="CI2064" s="42"/>
      <c r="CJ2064" s="42"/>
      <c r="CK2064" s="43"/>
      <c r="CM2064" s="39"/>
      <c r="CN2064" s="35"/>
      <c r="CO2064" s="42"/>
    </row>
    <row r="2065" spans="1:93" ht="11.25" customHeight="1">
      <c r="A2065" s="33"/>
      <c r="B2065" s="34"/>
      <c r="F2065" s="34"/>
      <c r="H2065" s="34"/>
      <c r="I2065" s="34"/>
      <c r="J2065" s="35"/>
      <c r="K2065" s="35"/>
      <c r="L2065" s="34"/>
      <c r="M2065" s="34"/>
      <c r="N2065" s="35"/>
      <c r="O2065" s="35"/>
      <c r="P2065" s="35"/>
      <c r="Q2065" s="34"/>
      <c r="R2065" s="34"/>
      <c r="U2065" s="36"/>
      <c r="V2065" s="38"/>
      <c r="W2065" s="36"/>
      <c r="X2065" s="35"/>
      <c r="Y2065" s="34"/>
      <c r="Z2065" s="35"/>
      <c r="AA2065" s="34"/>
      <c r="AB2065" s="34"/>
      <c r="AC2065" s="34"/>
      <c r="AD2065" s="34"/>
      <c r="AE2065" s="39"/>
      <c r="AF2065" s="39"/>
      <c r="AG2065" s="39"/>
      <c r="AH2065" s="35"/>
      <c r="AI2065" s="35"/>
      <c r="AJ2065" s="35"/>
      <c r="AK2065" s="35"/>
      <c r="AL2065" s="35"/>
      <c r="AM2065" s="35"/>
      <c r="AN2065" s="38"/>
      <c r="AO2065" s="38"/>
      <c r="AP2065" s="38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40"/>
      <c r="BA2065" s="40"/>
      <c r="BB2065" s="40"/>
      <c r="BC2065" s="40"/>
      <c r="BD2065" s="40"/>
      <c r="BE2065" s="40"/>
      <c r="BF2065" s="36"/>
      <c r="BG2065" s="36"/>
      <c r="BH2065" s="36"/>
      <c r="BJ2065" s="41"/>
      <c r="BK2065" s="41"/>
      <c r="BL2065" s="35"/>
      <c r="BM2065" s="35"/>
      <c r="BN2065" s="35"/>
      <c r="BO2065" s="35"/>
      <c r="BP2065" s="35"/>
      <c r="BQ2065" s="35"/>
      <c r="BR2065" s="35"/>
      <c r="BS2065" s="34"/>
      <c r="BT2065" s="35"/>
      <c r="BU2065" s="35"/>
      <c r="BV2065" s="35"/>
      <c r="BW2065" s="35"/>
      <c r="BX2065" s="37"/>
      <c r="BY2065" s="40"/>
      <c r="CA2065" s="38"/>
      <c r="CB2065" s="38"/>
      <c r="CC2065" s="36"/>
      <c r="CD2065" s="36"/>
      <c r="CE2065" s="35"/>
      <c r="CF2065" s="36"/>
      <c r="CG2065" s="42"/>
      <c r="CH2065" s="35"/>
      <c r="CI2065" s="42"/>
      <c r="CJ2065" s="42"/>
      <c r="CK2065" s="43"/>
      <c r="CM2065" s="39"/>
      <c r="CN2065" s="35"/>
      <c r="CO2065" s="42"/>
    </row>
    <row r="2066" spans="1:93" ht="11.25" customHeight="1">
      <c r="A2066" s="33"/>
      <c r="B2066" s="34"/>
      <c r="F2066" s="34"/>
      <c r="H2066" s="34"/>
      <c r="I2066" s="34"/>
      <c r="J2066" s="35"/>
      <c r="K2066" s="35"/>
      <c r="L2066" s="34"/>
      <c r="M2066" s="34"/>
      <c r="N2066" s="35"/>
      <c r="O2066" s="35"/>
      <c r="P2066" s="35"/>
      <c r="Q2066" s="34"/>
      <c r="R2066" s="34"/>
      <c r="U2066" s="36"/>
      <c r="V2066" s="38"/>
      <c r="W2066" s="36"/>
      <c r="X2066" s="35"/>
      <c r="Y2066" s="34"/>
      <c r="Z2066" s="35"/>
      <c r="AA2066" s="34"/>
      <c r="AB2066" s="34"/>
      <c r="AC2066" s="34"/>
      <c r="AD2066" s="34"/>
      <c r="AE2066" s="39"/>
      <c r="AF2066" s="39"/>
      <c r="AG2066" s="39"/>
      <c r="AH2066" s="35"/>
      <c r="AI2066" s="35"/>
      <c r="AJ2066" s="35"/>
      <c r="AK2066" s="35"/>
      <c r="AL2066" s="35"/>
      <c r="AM2066" s="35"/>
      <c r="AN2066" s="38"/>
      <c r="AO2066" s="38"/>
      <c r="AP2066" s="38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40"/>
      <c r="BA2066" s="40"/>
      <c r="BB2066" s="40"/>
      <c r="BC2066" s="40"/>
      <c r="BD2066" s="40"/>
      <c r="BE2066" s="40"/>
      <c r="BF2066" s="36"/>
      <c r="BG2066" s="36"/>
      <c r="BH2066" s="36"/>
      <c r="BJ2066" s="41"/>
      <c r="BK2066" s="41"/>
      <c r="BL2066" s="35"/>
      <c r="BM2066" s="35"/>
      <c r="BN2066" s="35"/>
      <c r="BO2066" s="35"/>
      <c r="BP2066" s="35"/>
      <c r="BQ2066" s="35"/>
      <c r="BR2066" s="35"/>
      <c r="BS2066" s="34"/>
      <c r="BT2066" s="35"/>
      <c r="BU2066" s="35"/>
      <c r="BV2066" s="35"/>
      <c r="BW2066" s="35"/>
      <c r="BX2066" s="37"/>
      <c r="BY2066" s="40"/>
      <c r="CA2066" s="38"/>
      <c r="CB2066" s="38"/>
      <c r="CC2066" s="36"/>
      <c r="CD2066" s="36"/>
      <c r="CE2066" s="35"/>
      <c r="CF2066" s="36"/>
      <c r="CG2066" s="42"/>
      <c r="CH2066" s="35"/>
      <c r="CI2066" s="42"/>
      <c r="CJ2066" s="42"/>
      <c r="CK2066" s="43"/>
      <c r="CM2066" s="39"/>
      <c r="CN2066" s="35"/>
      <c r="CO2066" s="42"/>
    </row>
    <row r="2067" spans="1:93" ht="11.25" customHeight="1">
      <c r="A2067" s="33"/>
      <c r="B2067" s="34"/>
      <c r="F2067" s="34"/>
      <c r="H2067" s="34"/>
      <c r="I2067" s="34"/>
      <c r="J2067" s="35"/>
      <c r="K2067" s="35"/>
      <c r="L2067" s="34"/>
      <c r="M2067" s="34"/>
      <c r="N2067" s="35"/>
      <c r="O2067" s="35"/>
      <c r="P2067" s="35"/>
      <c r="Q2067" s="34"/>
      <c r="R2067" s="34"/>
      <c r="U2067" s="36"/>
      <c r="V2067" s="38"/>
      <c r="W2067" s="36"/>
      <c r="X2067" s="35"/>
      <c r="Y2067" s="34"/>
      <c r="Z2067" s="35"/>
      <c r="AA2067" s="34"/>
      <c r="AB2067" s="34"/>
      <c r="AC2067" s="34"/>
      <c r="AD2067" s="34"/>
      <c r="AE2067" s="39"/>
      <c r="AF2067" s="39"/>
      <c r="AG2067" s="39"/>
      <c r="AH2067" s="35"/>
      <c r="AI2067" s="35"/>
      <c r="AJ2067" s="35"/>
      <c r="AK2067" s="35"/>
      <c r="AL2067" s="35"/>
      <c r="AM2067" s="35"/>
      <c r="AN2067" s="38"/>
      <c r="AO2067" s="38"/>
      <c r="AP2067" s="38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40"/>
      <c r="BA2067" s="40"/>
      <c r="BB2067" s="40"/>
      <c r="BC2067" s="40"/>
      <c r="BD2067" s="40"/>
      <c r="BE2067" s="40"/>
      <c r="BF2067" s="36"/>
      <c r="BG2067" s="36"/>
      <c r="BH2067" s="36"/>
      <c r="BJ2067" s="41"/>
      <c r="BK2067" s="41"/>
      <c r="BL2067" s="35"/>
      <c r="BM2067" s="35"/>
      <c r="BN2067" s="35"/>
      <c r="BO2067" s="35"/>
      <c r="BP2067" s="35"/>
      <c r="BQ2067" s="35"/>
      <c r="BR2067" s="35"/>
      <c r="BS2067" s="34"/>
      <c r="BT2067" s="35"/>
      <c r="BU2067" s="35"/>
      <c r="BV2067" s="35"/>
      <c r="BW2067" s="35"/>
      <c r="BX2067" s="37"/>
      <c r="BY2067" s="40"/>
      <c r="CA2067" s="38"/>
      <c r="CB2067" s="38"/>
      <c r="CC2067" s="36"/>
      <c r="CD2067" s="36"/>
      <c r="CE2067" s="35"/>
      <c r="CF2067" s="36"/>
      <c r="CG2067" s="42"/>
      <c r="CH2067" s="35"/>
      <c r="CI2067" s="42"/>
      <c r="CJ2067" s="42"/>
      <c r="CK2067" s="43"/>
      <c r="CM2067" s="39"/>
      <c r="CN2067" s="35"/>
      <c r="CO2067" s="42"/>
    </row>
    <row r="2068" spans="1:93" ht="11.25" customHeight="1">
      <c r="A2068" s="33"/>
      <c r="B2068" s="34"/>
      <c r="F2068" s="34"/>
      <c r="H2068" s="34"/>
      <c r="I2068" s="34"/>
      <c r="J2068" s="35"/>
      <c r="K2068" s="35"/>
      <c r="L2068" s="34"/>
      <c r="M2068" s="34"/>
      <c r="N2068" s="35"/>
      <c r="O2068" s="35"/>
      <c r="P2068" s="35"/>
      <c r="Q2068" s="34"/>
      <c r="R2068" s="34"/>
      <c r="U2068" s="36"/>
      <c r="V2068" s="38"/>
      <c r="W2068" s="36"/>
      <c r="X2068" s="35"/>
      <c r="Y2068" s="34"/>
      <c r="Z2068" s="35"/>
      <c r="AA2068" s="34"/>
      <c r="AB2068" s="34"/>
      <c r="AC2068" s="34"/>
      <c r="AD2068" s="34"/>
      <c r="AE2068" s="39"/>
      <c r="AF2068" s="39"/>
      <c r="AG2068" s="39"/>
      <c r="AH2068" s="35"/>
      <c r="AI2068" s="35"/>
      <c r="AJ2068" s="35"/>
      <c r="AK2068" s="35"/>
      <c r="AL2068" s="35"/>
      <c r="AM2068" s="35"/>
      <c r="AN2068" s="38"/>
      <c r="AO2068" s="38"/>
      <c r="AP2068" s="38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40"/>
      <c r="BA2068" s="40"/>
      <c r="BB2068" s="40"/>
      <c r="BC2068" s="40"/>
      <c r="BD2068" s="40"/>
      <c r="BE2068" s="40"/>
      <c r="BF2068" s="36"/>
      <c r="BG2068" s="36"/>
      <c r="BH2068" s="36"/>
      <c r="BJ2068" s="41"/>
      <c r="BK2068" s="41"/>
      <c r="BL2068" s="35"/>
      <c r="BM2068" s="35"/>
      <c r="BN2068" s="35"/>
      <c r="BO2068" s="35"/>
      <c r="BP2068" s="35"/>
      <c r="BQ2068" s="35"/>
      <c r="BR2068" s="35"/>
      <c r="BS2068" s="34"/>
      <c r="BT2068" s="35"/>
      <c r="BU2068" s="35"/>
      <c r="BV2068" s="35"/>
      <c r="BW2068" s="35"/>
      <c r="BX2068" s="37"/>
      <c r="BY2068" s="40"/>
      <c r="CA2068" s="38"/>
      <c r="CB2068" s="38"/>
      <c r="CC2068" s="36"/>
      <c r="CD2068" s="36"/>
      <c r="CE2068" s="35"/>
      <c r="CF2068" s="36"/>
      <c r="CG2068" s="42"/>
      <c r="CH2068" s="35"/>
      <c r="CI2068" s="42"/>
      <c r="CJ2068" s="42"/>
      <c r="CK2068" s="43"/>
      <c r="CM2068" s="39"/>
      <c r="CN2068" s="35"/>
      <c r="CO2068" s="42"/>
    </row>
    <row r="2069" spans="1:93" ht="11.25" customHeight="1">
      <c r="A2069" s="33"/>
      <c r="B2069" s="34"/>
      <c r="F2069" s="34"/>
      <c r="H2069" s="34"/>
      <c r="I2069" s="34"/>
      <c r="J2069" s="35"/>
      <c r="K2069" s="35"/>
      <c r="L2069" s="34"/>
      <c r="M2069" s="34"/>
      <c r="N2069" s="35"/>
      <c r="O2069" s="35"/>
      <c r="P2069" s="35"/>
      <c r="Q2069" s="34"/>
      <c r="R2069" s="34"/>
      <c r="U2069" s="36"/>
      <c r="V2069" s="38"/>
      <c r="W2069" s="36"/>
      <c r="X2069" s="35"/>
      <c r="Y2069" s="34"/>
      <c r="Z2069" s="35"/>
      <c r="AA2069" s="34"/>
      <c r="AB2069" s="34"/>
      <c r="AC2069" s="34"/>
      <c r="AD2069" s="34"/>
      <c r="AE2069" s="39"/>
      <c r="AF2069" s="39"/>
      <c r="AG2069" s="39"/>
      <c r="AH2069" s="35"/>
      <c r="AI2069" s="35"/>
      <c r="AJ2069" s="35"/>
      <c r="AK2069" s="35"/>
      <c r="AL2069" s="35"/>
      <c r="AM2069" s="35"/>
      <c r="AN2069" s="38"/>
      <c r="AO2069" s="38"/>
      <c r="AP2069" s="38"/>
      <c r="AQ2069" s="36"/>
      <c r="AR2069" s="36"/>
      <c r="AS2069" s="36"/>
      <c r="AT2069" s="36"/>
      <c r="AU2069" s="36"/>
      <c r="AV2069" s="36"/>
      <c r="AW2069" s="36"/>
      <c r="AX2069" s="36"/>
      <c r="AY2069" s="36"/>
      <c r="AZ2069" s="40"/>
      <c r="BA2069" s="40"/>
      <c r="BB2069" s="40"/>
      <c r="BC2069" s="40"/>
      <c r="BD2069" s="40"/>
      <c r="BE2069" s="40"/>
      <c r="BF2069" s="36"/>
      <c r="BG2069" s="36"/>
      <c r="BH2069" s="36"/>
      <c r="BJ2069" s="41"/>
      <c r="BK2069" s="41"/>
      <c r="BL2069" s="35"/>
      <c r="BM2069" s="35"/>
      <c r="BN2069" s="35"/>
      <c r="BO2069" s="35"/>
      <c r="BP2069" s="35"/>
      <c r="BQ2069" s="35"/>
      <c r="BR2069" s="35"/>
      <c r="BS2069" s="34"/>
      <c r="BT2069" s="35"/>
      <c r="BU2069" s="35"/>
      <c r="BV2069" s="35"/>
      <c r="BW2069" s="35"/>
      <c r="BX2069" s="37"/>
      <c r="BY2069" s="40"/>
      <c r="CA2069" s="38"/>
      <c r="CB2069" s="38"/>
      <c r="CC2069" s="36"/>
      <c r="CD2069" s="36"/>
      <c r="CE2069" s="35"/>
      <c r="CF2069" s="36"/>
      <c r="CG2069" s="42"/>
      <c r="CH2069" s="35"/>
      <c r="CI2069" s="42"/>
      <c r="CJ2069" s="42"/>
      <c r="CK2069" s="43"/>
      <c r="CM2069" s="39"/>
      <c r="CN2069" s="35"/>
      <c r="CO2069" s="42"/>
    </row>
    <row r="2070" spans="1:93" ht="11.25" customHeight="1">
      <c r="A2070" s="33"/>
      <c r="B2070" s="34"/>
      <c r="F2070" s="34"/>
      <c r="H2070" s="34"/>
      <c r="I2070" s="34"/>
      <c r="J2070" s="35"/>
      <c r="K2070" s="35"/>
      <c r="L2070" s="34"/>
      <c r="M2070" s="34"/>
      <c r="N2070" s="35"/>
      <c r="O2070" s="35"/>
      <c r="P2070" s="35"/>
      <c r="Q2070" s="34"/>
      <c r="R2070" s="34"/>
      <c r="U2070" s="36"/>
      <c r="V2070" s="38"/>
      <c r="W2070" s="36"/>
      <c r="X2070" s="35"/>
      <c r="Y2070" s="34"/>
      <c r="Z2070" s="35"/>
      <c r="AA2070" s="34"/>
      <c r="AB2070" s="34"/>
      <c r="AC2070" s="34"/>
      <c r="AD2070" s="34"/>
      <c r="AE2070" s="39"/>
      <c r="AF2070" s="39"/>
      <c r="AG2070" s="39"/>
      <c r="AH2070" s="35"/>
      <c r="AI2070" s="35"/>
      <c r="AJ2070" s="35"/>
      <c r="AK2070" s="35"/>
      <c r="AL2070" s="35"/>
      <c r="AM2070" s="35"/>
      <c r="AN2070" s="38"/>
      <c r="AO2070" s="38"/>
      <c r="AP2070" s="38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40"/>
      <c r="BA2070" s="40"/>
      <c r="BB2070" s="40"/>
      <c r="BC2070" s="40"/>
      <c r="BD2070" s="40"/>
      <c r="BE2070" s="40"/>
      <c r="BF2070" s="36"/>
      <c r="BG2070" s="36"/>
      <c r="BH2070" s="36"/>
      <c r="BJ2070" s="41"/>
      <c r="BK2070" s="41"/>
      <c r="BL2070" s="35"/>
      <c r="BM2070" s="35"/>
      <c r="BN2070" s="35"/>
      <c r="BO2070" s="35"/>
      <c r="BP2070" s="35"/>
      <c r="BQ2070" s="35"/>
      <c r="BR2070" s="35"/>
      <c r="BS2070" s="34"/>
      <c r="BT2070" s="35"/>
      <c r="BU2070" s="35"/>
      <c r="BV2070" s="35"/>
      <c r="BW2070" s="35"/>
      <c r="BX2070" s="37"/>
      <c r="BY2070" s="40"/>
      <c r="CA2070" s="38"/>
      <c r="CB2070" s="38"/>
      <c r="CC2070" s="36"/>
      <c r="CD2070" s="36"/>
      <c r="CE2070" s="35"/>
      <c r="CF2070" s="36"/>
      <c r="CG2070" s="42"/>
      <c r="CH2070" s="35"/>
      <c r="CI2070" s="42"/>
      <c r="CJ2070" s="42"/>
      <c r="CK2070" s="43"/>
      <c r="CM2070" s="39"/>
      <c r="CN2070" s="35"/>
      <c r="CO2070" s="42"/>
    </row>
    <row r="2071" spans="1:93" ht="11.25" customHeight="1">
      <c r="A2071" s="33"/>
      <c r="B2071" s="34"/>
      <c r="F2071" s="34"/>
      <c r="H2071" s="34"/>
      <c r="I2071" s="34"/>
      <c r="J2071" s="35"/>
      <c r="K2071" s="35"/>
      <c r="L2071" s="34"/>
      <c r="M2071" s="34"/>
      <c r="N2071" s="35"/>
      <c r="O2071" s="35"/>
      <c r="P2071" s="35"/>
      <c r="Q2071" s="34"/>
      <c r="R2071" s="34"/>
      <c r="U2071" s="36"/>
      <c r="V2071" s="38"/>
      <c r="W2071" s="36"/>
      <c r="X2071" s="35"/>
      <c r="Y2071" s="34"/>
      <c r="Z2071" s="35"/>
      <c r="AA2071" s="34"/>
      <c r="AB2071" s="34"/>
      <c r="AC2071" s="34"/>
      <c r="AD2071" s="34"/>
      <c r="AE2071" s="39"/>
      <c r="AF2071" s="39"/>
      <c r="AG2071" s="39"/>
      <c r="AH2071" s="35"/>
      <c r="AI2071" s="35"/>
      <c r="AJ2071" s="35"/>
      <c r="AK2071" s="35"/>
      <c r="AL2071" s="35"/>
      <c r="AM2071" s="35"/>
      <c r="AN2071" s="38"/>
      <c r="AO2071" s="38"/>
      <c r="AP2071" s="38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40"/>
      <c r="BA2071" s="40"/>
      <c r="BB2071" s="40"/>
      <c r="BC2071" s="40"/>
      <c r="BD2071" s="40"/>
      <c r="BE2071" s="40"/>
      <c r="BF2071" s="36"/>
      <c r="BG2071" s="36"/>
      <c r="BH2071" s="36"/>
      <c r="BJ2071" s="41"/>
      <c r="BK2071" s="41"/>
      <c r="BL2071" s="35"/>
      <c r="BM2071" s="35"/>
      <c r="BN2071" s="35"/>
      <c r="BO2071" s="35"/>
      <c r="BP2071" s="35"/>
      <c r="BQ2071" s="35"/>
      <c r="BR2071" s="35"/>
      <c r="BS2071" s="34"/>
      <c r="BT2071" s="35"/>
      <c r="BU2071" s="35"/>
      <c r="BV2071" s="35"/>
      <c r="BW2071" s="35"/>
      <c r="BX2071" s="37"/>
      <c r="BY2071" s="40"/>
      <c r="CA2071" s="38"/>
      <c r="CB2071" s="38"/>
      <c r="CC2071" s="36"/>
      <c r="CD2071" s="36"/>
      <c r="CE2071" s="35"/>
      <c r="CF2071" s="36"/>
      <c r="CG2071" s="42"/>
      <c r="CH2071" s="35"/>
      <c r="CI2071" s="42"/>
      <c r="CJ2071" s="42"/>
      <c r="CK2071" s="43"/>
      <c r="CM2071" s="39"/>
      <c r="CN2071" s="35"/>
      <c r="CO2071" s="42"/>
    </row>
    <row r="2072" spans="1:93" ht="11.25" customHeight="1">
      <c r="A2072" s="33"/>
      <c r="B2072" s="34"/>
      <c r="F2072" s="34"/>
      <c r="H2072" s="34"/>
      <c r="I2072" s="34"/>
      <c r="J2072" s="35"/>
      <c r="K2072" s="35"/>
      <c r="L2072" s="34"/>
      <c r="M2072" s="34"/>
      <c r="N2072" s="35"/>
      <c r="O2072" s="35"/>
      <c r="P2072" s="35"/>
      <c r="Q2072" s="34"/>
      <c r="R2072" s="34"/>
      <c r="U2072" s="36"/>
      <c r="V2072" s="38"/>
      <c r="W2072" s="36"/>
      <c r="X2072" s="35"/>
      <c r="Y2072" s="34"/>
      <c r="Z2072" s="35"/>
      <c r="AA2072" s="34"/>
      <c r="AB2072" s="34"/>
      <c r="AC2072" s="34"/>
      <c r="AD2072" s="34"/>
      <c r="AE2072" s="39"/>
      <c r="AF2072" s="39"/>
      <c r="AG2072" s="39"/>
      <c r="AH2072" s="35"/>
      <c r="AI2072" s="35"/>
      <c r="AJ2072" s="35"/>
      <c r="AK2072" s="35"/>
      <c r="AL2072" s="35"/>
      <c r="AM2072" s="35"/>
      <c r="AN2072" s="38"/>
      <c r="AO2072" s="38"/>
      <c r="AP2072" s="38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40"/>
      <c r="BA2072" s="40"/>
      <c r="BB2072" s="40"/>
      <c r="BC2072" s="40"/>
      <c r="BD2072" s="40"/>
      <c r="BE2072" s="40"/>
      <c r="BF2072" s="36"/>
      <c r="BG2072" s="36"/>
      <c r="BH2072" s="36"/>
      <c r="BJ2072" s="41"/>
      <c r="BK2072" s="41"/>
      <c r="BL2072" s="35"/>
      <c r="BM2072" s="35"/>
      <c r="BN2072" s="35"/>
      <c r="BO2072" s="35"/>
      <c r="BP2072" s="35"/>
      <c r="BQ2072" s="35"/>
      <c r="BR2072" s="35"/>
      <c r="BS2072" s="34"/>
      <c r="BT2072" s="35"/>
      <c r="BU2072" s="35"/>
      <c r="BV2072" s="35"/>
      <c r="BW2072" s="35"/>
      <c r="BX2072" s="37"/>
      <c r="BY2072" s="40"/>
      <c r="CA2072" s="38"/>
      <c r="CB2072" s="38"/>
      <c r="CC2072" s="36"/>
      <c r="CD2072" s="36"/>
      <c r="CE2072" s="35"/>
      <c r="CF2072" s="36"/>
      <c r="CG2072" s="42"/>
      <c r="CH2072" s="35"/>
      <c r="CI2072" s="42"/>
      <c r="CJ2072" s="42"/>
      <c r="CK2072" s="43"/>
      <c r="CM2072" s="39"/>
      <c r="CN2072" s="35"/>
      <c r="CO2072" s="42"/>
    </row>
    <row r="2073" spans="1:93" ht="11.25" customHeight="1">
      <c r="A2073" s="33"/>
      <c r="B2073" s="34"/>
      <c r="F2073" s="34"/>
      <c r="H2073" s="34"/>
      <c r="I2073" s="34"/>
      <c r="J2073" s="35"/>
      <c r="K2073" s="35"/>
      <c r="L2073" s="34"/>
      <c r="M2073" s="34"/>
      <c r="N2073" s="35"/>
      <c r="O2073" s="35"/>
      <c r="P2073" s="35"/>
      <c r="Q2073" s="34"/>
      <c r="R2073" s="34"/>
      <c r="U2073" s="36"/>
      <c r="V2073" s="38"/>
      <c r="W2073" s="36"/>
      <c r="X2073" s="35"/>
      <c r="Y2073" s="34"/>
      <c r="Z2073" s="35"/>
      <c r="AA2073" s="34"/>
      <c r="AB2073" s="34"/>
      <c r="AC2073" s="34"/>
      <c r="AD2073" s="34"/>
      <c r="AE2073" s="39"/>
      <c r="AF2073" s="39"/>
      <c r="AG2073" s="39"/>
      <c r="AH2073" s="35"/>
      <c r="AI2073" s="35"/>
      <c r="AJ2073" s="35"/>
      <c r="AK2073" s="35"/>
      <c r="AL2073" s="35"/>
      <c r="AM2073" s="35"/>
      <c r="AN2073" s="38"/>
      <c r="AO2073" s="38"/>
      <c r="AP2073" s="38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40"/>
      <c r="BA2073" s="40"/>
      <c r="BB2073" s="40"/>
      <c r="BC2073" s="40"/>
      <c r="BD2073" s="40"/>
      <c r="BE2073" s="40"/>
      <c r="BF2073" s="36"/>
      <c r="BG2073" s="36"/>
      <c r="BH2073" s="36"/>
      <c r="BJ2073" s="41"/>
      <c r="BK2073" s="41"/>
      <c r="BL2073" s="35"/>
      <c r="BM2073" s="35"/>
      <c r="BN2073" s="35"/>
      <c r="BO2073" s="35"/>
      <c r="BP2073" s="35"/>
      <c r="BQ2073" s="35"/>
      <c r="BR2073" s="35"/>
      <c r="BS2073" s="34"/>
      <c r="BT2073" s="35"/>
      <c r="BU2073" s="35"/>
      <c r="BV2073" s="35"/>
      <c r="BW2073" s="35"/>
      <c r="BX2073" s="37"/>
      <c r="BY2073" s="40"/>
      <c r="CA2073" s="38"/>
      <c r="CB2073" s="38"/>
      <c r="CC2073" s="36"/>
      <c r="CD2073" s="36"/>
      <c r="CE2073" s="35"/>
      <c r="CF2073" s="36"/>
      <c r="CG2073" s="42"/>
      <c r="CH2073" s="35"/>
      <c r="CI2073" s="42"/>
      <c r="CJ2073" s="42"/>
      <c r="CK2073" s="43"/>
      <c r="CM2073" s="39"/>
      <c r="CN2073" s="35"/>
      <c r="CO2073" s="42"/>
    </row>
    <row r="2074" spans="1:93" ht="11.25" customHeight="1">
      <c r="A2074" s="33"/>
      <c r="B2074" s="34"/>
      <c r="F2074" s="34"/>
      <c r="H2074" s="34"/>
      <c r="I2074" s="34"/>
      <c r="J2074" s="35"/>
      <c r="K2074" s="35"/>
      <c r="L2074" s="34"/>
      <c r="M2074" s="34"/>
      <c r="N2074" s="35"/>
      <c r="O2074" s="35"/>
      <c r="P2074" s="35"/>
      <c r="Q2074" s="34"/>
      <c r="R2074" s="34"/>
      <c r="U2074" s="36"/>
      <c r="V2074" s="38"/>
      <c r="W2074" s="36"/>
      <c r="X2074" s="35"/>
      <c r="Y2074" s="34"/>
      <c r="Z2074" s="35"/>
      <c r="AA2074" s="34"/>
      <c r="AB2074" s="34"/>
      <c r="AC2074" s="34"/>
      <c r="AD2074" s="34"/>
      <c r="AE2074" s="39"/>
      <c r="AF2074" s="39"/>
      <c r="AG2074" s="39"/>
      <c r="AH2074" s="35"/>
      <c r="AI2074" s="35"/>
      <c r="AJ2074" s="35"/>
      <c r="AK2074" s="35"/>
      <c r="AL2074" s="35"/>
      <c r="AM2074" s="35"/>
      <c r="AN2074" s="38"/>
      <c r="AO2074" s="38"/>
      <c r="AP2074" s="38"/>
      <c r="AQ2074" s="36"/>
      <c r="AR2074" s="36"/>
      <c r="AS2074" s="36"/>
      <c r="AT2074" s="36"/>
      <c r="AU2074" s="36"/>
      <c r="AV2074" s="36"/>
      <c r="AW2074" s="36"/>
      <c r="AX2074" s="36"/>
      <c r="AY2074" s="36"/>
      <c r="AZ2074" s="40"/>
      <c r="BA2074" s="40"/>
      <c r="BB2074" s="40"/>
      <c r="BC2074" s="40"/>
      <c r="BD2074" s="40"/>
      <c r="BE2074" s="40"/>
      <c r="BF2074" s="36"/>
      <c r="BG2074" s="36"/>
      <c r="BH2074" s="36"/>
      <c r="BJ2074" s="41"/>
      <c r="BK2074" s="41"/>
      <c r="BL2074" s="35"/>
      <c r="BM2074" s="35"/>
      <c r="BN2074" s="35"/>
      <c r="BO2074" s="35"/>
      <c r="BP2074" s="35"/>
      <c r="BQ2074" s="35"/>
      <c r="BR2074" s="35"/>
      <c r="BS2074" s="34"/>
      <c r="BT2074" s="35"/>
      <c r="BU2074" s="35"/>
      <c r="BV2074" s="35"/>
      <c r="BW2074" s="35"/>
      <c r="BX2074" s="37"/>
      <c r="BY2074" s="40"/>
      <c r="CA2074" s="38"/>
      <c r="CB2074" s="38"/>
      <c r="CC2074" s="36"/>
      <c r="CD2074" s="36"/>
      <c r="CE2074" s="35"/>
      <c r="CF2074" s="36"/>
      <c r="CG2074" s="42"/>
      <c r="CH2074" s="35"/>
      <c r="CI2074" s="42"/>
      <c r="CJ2074" s="42"/>
      <c r="CK2074" s="43"/>
      <c r="CM2074" s="39"/>
      <c r="CN2074" s="35"/>
      <c r="CO2074" s="42"/>
    </row>
    <row r="2075" spans="1:93" ht="11.25" customHeight="1">
      <c r="A2075" s="33"/>
      <c r="B2075" s="34"/>
      <c r="F2075" s="34"/>
      <c r="H2075" s="34"/>
      <c r="I2075" s="34"/>
      <c r="J2075" s="35"/>
      <c r="K2075" s="35"/>
      <c r="L2075" s="34"/>
      <c r="M2075" s="34"/>
      <c r="N2075" s="35"/>
      <c r="O2075" s="35"/>
      <c r="P2075" s="35"/>
      <c r="Q2075" s="34"/>
      <c r="R2075" s="34"/>
      <c r="U2075" s="36"/>
      <c r="V2075" s="38"/>
      <c r="W2075" s="36"/>
      <c r="X2075" s="35"/>
      <c r="Y2075" s="34"/>
      <c r="Z2075" s="35"/>
      <c r="AA2075" s="34"/>
      <c r="AB2075" s="34"/>
      <c r="AC2075" s="34"/>
      <c r="AD2075" s="34"/>
      <c r="AE2075" s="39"/>
      <c r="AF2075" s="39"/>
      <c r="AG2075" s="39"/>
      <c r="AH2075" s="35"/>
      <c r="AI2075" s="35"/>
      <c r="AJ2075" s="35"/>
      <c r="AK2075" s="35"/>
      <c r="AL2075" s="35"/>
      <c r="AM2075" s="35"/>
      <c r="AN2075" s="38"/>
      <c r="AO2075" s="38"/>
      <c r="AP2075" s="38"/>
      <c r="AQ2075" s="36"/>
      <c r="AR2075" s="36"/>
      <c r="AS2075" s="36"/>
      <c r="AT2075" s="36"/>
      <c r="AU2075" s="36"/>
      <c r="AV2075" s="36"/>
      <c r="AW2075" s="36"/>
      <c r="AX2075" s="36"/>
      <c r="AY2075" s="36"/>
      <c r="AZ2075" s="40"/>
      <c r="BA2075" s="40"/>
      <c r="BB2075" s="40"/>
      <c r="BC2075" s="40"/>
      <c r="BD2075" s="40"/>
      <c r="BE2075" s="40"/>
      <c r="BF2075" s="36"/>
      <c r="BG2075" s="36"/>
      <c r="BH2075" s="36"/>
      <c r="BJ2075" s="41"/>
      <c r="BK2075" s="41"/>
      <c r="BL2075" s="35"/>
      <c r="BM2075" s="35"/>
      <c r="BN2075" s="35"/>
      <c r="BO2075" s="35"/>
      <c r="BP2075" s="35"/>
      <c r="BQ2075" s="35"/>
      <c r="BR2075" s="35"/>
      <c r="BS2075" s="34"/>
      <c r="BT2075" s="35"/>
      <c r="BU2075" s="35"/>
      <c r="BV2075" s="35"/>
      <c r="BW2075" s="35"/>
      <c r="BX2075" s="37"/>
      <c r="BY2075" s="40"/>
      <c r="CA2075" s="38"/>
      <c r="CB2075" s="38"/>
      <c r="CC2075" s="36"/>
      <c r="CD2075" s="36"/>
      <c r="CE2075" s="35"/>
      <c r="CF2075" s="36"/>
      <c r="CG2075" s="42"/>
      <c r="CH2075" s="35"/>
      <c r="CI2075" s="42"/>
      <c r="CJ2075" s="42"/>
      <c r="CK2075" s="43"/>
      <c r="CM2075" s="39"/>
      <c r="CN2075" s="35"/>
      <c r="CO2075" s="42"/>
    </row>
    <row r="2076" spans="1:93" ht="11.25" customHeight="1">
      <c r="A2076" s="33"/>
      <c r="B2076" s="34"/>
      <c r="F2076" s="34"/>
      <c r="H2076" s="34"/>
      <c r="I2076" s="34"/>
      <c r="J2076" s="35"/>
      <c r="K2076" s="35"/>
      <c r="L2076" s="34"/>
      <c r="M2076" s="34"/>
      <c r="N2076" s="35"/>
      <c r="O2076" s="35"/>
      <c r="P2076" s="35"/>
      <c r="Q2076" s="34"/>
      <c r="R2076" s="34"/>
      <c r="U2076" s="36"/>
      <c r="V2076" s="38"/>
      <c r="W2076" s="36"/>
      <c r="X2076" s="35"/>
      <c r="Y2076" s="34"/>
      <c r="Z2076" s="35"/>
      <c r="AA2076" s="34"/>
      <c r="AB2076" s="34"/>
      <c r="AC2076" s="34"/>
      <c r="AD2076" s="34"/>
      <c r="AE2076" s="39"/>
      <c r="AF2076" s="39"/>
      <c r="AG2076" s="39"/>
      <c r="AH2076" s="35"/>
      <c r="AI2076" s="35"/>
      <c r="AJ2076" s="35"/>
      <c r="AK2076" s="35"/>
      <c r="AL2076" s="35"/>
      <c r="AM2076" s="35"/>
      <c r="AN2076" s="38"/>
      <c r="AO2076" s="38"/>
      <c r="AP2076" s="38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40"/>
      <c r="BA2076" s="40"/>
      <c r="BB2076" s="40"/>
      <c r="BC2076" s="40"/>
      <c r="BD2076" s="40"/>
      <c r="BE2076" s="40"/>
      <c r="BF2076" s="36"/>
      <c r="BG2076" s="36"/>
      <c r="BH2076" s="36"/>
      <c r="BJ2076" s="41"/>
      <c r="BK2076" s="41"/>
      <c r="BL2076" s="35"/>
      <c r="BM2076" s="35"/>
      <c r="BN2076" s="35"/>
      <c r="BO2076" s="35"/>
      <c r="BP2076" s="35"/>
      <c r="BQ2076" s="35"/>
      <c r="BR2076" s="35"/>
      <c r="BS2076" s="34"/>
      <c r="BT2076" s="35"/>
      <c r="BU2076" s="35"/>
      <c r="BV2076" s="35"/>
      <c r="BW2076" s="35"/>
      <c r="BX2076" s="37"/>
      <c r="BY2076" s="40"/>
      <c r="CA2076" s="38"/>
      <c r="CB2076" s="38"/>
      <c r="CC2076" s="36"/>
      <c r="CD2076" s="36"/>
      <c r="CE2076" s="35"/>
      <c r="CF2076" s="36"/>
      <c r="CG2076" s="42"/>
      <c r="CH2076" s="35"/>
      <c r="CI2076" s="42"/>
      <c r="CJ2076" s="42"/>
      <c r="CK2076" s="43"/>
      <c r="CM2076" s="39"/>
      <c r="CN2076" s="35"/>
      <c r="CO2076" s="42"/>
    </row>
    <row r="2077" spans="1:93" ht="11.25" customHeight="1">
      <c r="A2077" s="33"/>
      <c r="B2077" s="34"/>
      <c r="F2077" s="34"/>
      <c r="H2077" s="34"/>
      <c r="I2077" s="34"/>
      <c r="J2077" s="35"/>
      <c r="K2077" s="35"/>
      <c r="L2077" s="34"/>
      <c r="M2077" s="34"/>
      <c r="N2077" s="35"/>
      <c r="O2077" s="35"/>
      <c r="P2077" s="35"/>
      <c r="Q2077" s="34"/>
      <c r="R2077" s="34"/>
      <c r="U2077" s="36"/>
      <c r="V2077" s="38"/>
      <c r="W2077" s="36"/>
      <c r="X2077" s="35"/>
      <c r="Y2077" s="34"/>
      <c r="Z2077" s="35"/>
      <c r="AA2077" s="34"/>
      <c r="AB2077" s="34"/>
      <c r="AC2077" s="34"/>
      <c r="AD2077" s="34"/>
      <c r="AE2077" s="39"/>
      <c r="AF2077" s="39"/>
      <c r="AG2077" s="39"/>
      <c r="AH2077" s="35"/>
      <c r="AI2077" s="35"/>
      <c r="AJ2077" s="35"/>
      <c r="AK2077" s="35"/>
      <c r="AL2077" s="35"/>
      <c r="AM2077" s="35"/>
      <c r="AN2077" s="38"/>
      <c r="AO2077" s="38"/>
      <c r="AP2077" s="38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40"/>
      <c r="BA2077" s="40"/>
      <c r="BB2077" s="40"/>
      <c r="BC2077" s="40"/>
      <c r="BD2077" s="40"/>
      <c r="BE2077" s="40"/>
      <c r="BF2077" s="36"/>
      <c r="BG2077" s="36"/>
      <c r="BH2077" s="36"/>
      <c r="BJ2077" s="41"/>
      <c r="BK2077" s="41"/>
      <c r="BL2077" s="35"/>
      <c r="BM2077" s="35"/>
      <c r="BN2077" s="35"/>
      <c r="BO2077" s="35"/>
      <c r="BP2077" s="35"/>
      <c r="BQ2077" s="35"/>
      <c r="BR2077" s="35"/>
      <c r="BS2077" s="34"/>
      <c r="BT2077" s="35"/>
      <c r="BU2077" s="35"/>
      <c r="BV2077" s="35"/>
      <c r="BW2077" s="35"/>
      <c r="BX2077" s="37"/>
      <c r="BY2077" s="40"/>
      <c r="CA2077" s="38"/>
      <c r="CB2077" s="38"/>
      <c r="CC2077" s="36"/>
      <c r="CD2077" s="36"/>
      <c r="CE2077" s="35"/>
      <c r="CF2077" s="36"/>
      <c r="CG2077" s="42"/>
      <c r="CH2077" s="35"/>
      <c r="CI2077" s="42"/>
      <c r="CJ2077" s="42"/>
      <c r="CK2077" s="43"/>
      <c r="CM2077" s="39"/>
      <c r="CN2077" s="35"/>
      <c r="CO2077" s="42"/>
    </row>
    <row r="2078" spans="1:93" ht="11.25" customHeight="1">
      <c r="A2078" s="33"/>
      <c r="B2078" s="34"/>
      <c r="F2078" s="34"/>
      <c r="H2078" s="34"/>
      <c r="I2078" s="34"/>
      <c r="J2078" s="35"/>
      <c r="K2078" s="35"/>
      <c r="L2078" s="34"/>
      <c r="M2078" s="34"/>
      <c r="N2078" s="35"/>
      <c r="O2078" s="35"/>
      <c r="P2078" s="35"/>
      <c r="Q2078" s="34"/>
      <c r="R2078" s="34"/>
      <c r="U2078" s="36"/>
      <c r="V2078" s="38"/>
      <c r="W2078" s="36"/>
      <c r="X2078" s="35"/>
      <c r="Y2078" s="34"/>
      <c r="Z2078" s="35"/>
      <c r="AA2078" s="34"/>
      <c r="AB2078" s="34"/>
      <c r="AC2078" s="34"/>
      <c r="AD2078" s="34"/>
      <c r="AE2078" s="39"/>
      <c r="AF2078" s="39"/>
      <c r="AG2078" s="39"/>
      <c r="AH2078" s="35"/>
      <c r="AI2078" s="35"/>
      <c r="AJ2078" s="35"/>
      <c r="AK2078" s="35"/>
      <c r="AL2078" s="35"/>
      <c r="AM2078" s="35"/>
      <c r="AN2078" s="38"/>
      <c r="AO2078" s="38"/>
      <c r="AP2078" s="38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40"/>
      <c r="BA2078" s="40"/>
      <c r="BB2078" s="40"/>
      <c r="BC2078" s="40"/>
      <c r="BD2078" s="40"/>
      <c r="BE2078" s="40"/>
      <c r="BF2078" s="36"/>
      <c r="BG2078" s="36"/>
      <c r="BH2078" s="36"/>
      <c r="BJ2078" s="41"/>
      <c r="BK2078" s="41"/>
      <c r="BL2078" s="35"/>
      <c r="BM2078" s="35"/>
      <c r="BN2078" s="35"/>
      <c r="BO2078" s="35"/>
      <c r="BP2078" s="35"/>
      <c r="BQ2078" s="35"/>
      <c r="BR2078" s="35"/>
      <c r="BS2078" s="34"/>
      <c r="BT2078" s="35"/>
      <c r="BU2078" s="35"/>
      <c r="BV2078" s="35"/>
      <c r="BW2078" s="35"/>
      <c r="BX2078" s="37"/>
      <c r="BY2078" s="40"/>
      <c r="CA2078" s="38"/>
      <c r="CB2078" s="38"/>
      <c r="CC2078" s="36"/>
      <c r="CD2078" s="36"/>
      <c r="CE2078" s="35"/>
      <c r="CF2078" s="36"/>
      <c r="CG2078" s="42"/>
      <c r="CH2078" s="35"/>
      <c r="CI2078" s="42"/>
      <c r="CJ2078" s="42"/>
      <c r="CK2078" s="43"/>
      <c r="CM2078" s="39"/>
      <c r="CN2078" s="35"/>
      <c r="CO2078" s="42"/>
    </row>
    <row r="2079" spans="1:93" ht="11.25" customHeight="1">
      <c r="A2079" s="33"/>
      <c r="B2079" s="34"/>
      <c r="F2079" s="34"/>
      <c r="H2079" s="34"/>
      <c r="I2079" s="34"/>
      <c r="J2079" s="35"/>
      <c r="K2079" s="35"/>
      <c r="L2079" s="34"/>
      <c r="M2079" s="34"/>
      <c r="N2079" s="35"/>
      <c r="O2079" s="35"/>
      <c r="P2079" s="35"/>
      <c r="Q2079" s="34"/>
      <c r="R2079" s="34"/>
      <c r="U2079" s="36"/>
      <c r="V2079" s="38"/>
      <c r="W2079" s="36"/>
      <c r="X2079" s="35"/>
      <c r="Y2079" s="34"/>
      <c r="Z2079" s="35"/>
      <c r="AA2079" s="34"/>
      <c r="AB2079" s="34"/>
      <c r="AC2079" s="34"/>
      <c r="AD2079" s="34"/>
      <c r="AE2079" s="39"/>
      <c r="AF2079" s="39"/>
      <c r="AG2079" s="39"/>
      <c r="AH2079" s="35"/>
      <c r="AI2079" s="35"/>
      <c r="AJ2079" s="35"/>
      <c r="AK2079" s="35"/>
      <c r="AL2079" s="35"/>
      <c r="AM2079" s="35"/>
      <c r="AN2079" s="38"/>
      <c r="AO2079" s="38"/>
      <c r="AP2079" s="38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40"/>
      <c r="BA2079" s="40"/>
      <c r="BB2079" s="40"/>
      <c r="BC2079" s="40"/>
      <c r="BD2079" s="40"/>
      <c r="BE2079" s="40"/>
      <c r="BF2079" s="36"/>
      <c r="BG2079" s="36"/>
      <c r="BH2079" s="36"/>
      <c r="BJ2079" s="41"/>
      <c r="BK2079" s="41"/>
      <c r="BL2079" s="35"/>
      <c r="BM2079" s="35"/>
      <c r="BN2079" s="35"/>
      <c r="BO2079" s="35"/>
      <c r="BP2079" s="35"/>
      <c r="BQ2079" s="35"/>
      <c r="BR2079" s="35"/>
      <c r="BS2079" s="34"/>
      <c r="BT2079" s="35"/>
      <c r="BU2079" s="35"/>
      <c r="BV2079" s="35"/>
      <c r="BW2079" s="35"/>
      <c r="BX2079" s="37"/>
      <c r="BY2079" s="40"/>
      <c r="CA2079" s="38"/>
      <c r="CB2079" s="38"/>
      <c r="CC2079" s="36"/>
      <c r="CD2079" s="36"/>
      <c r="CE2079" s="35"/>
      <c r="CF2079" s="36"/>
      <c r="CG2079" s="42"/>
      <c r="CH2079" s="35"/>
      <c r="CI2079" s="42"/>
      <c r="CJ2079" s="42"/>
      <c r="CK2079" s="43"/>
      <c r="CM2079" s="39"/>
      <c r="CN2079" s="35"/>
      <c r="CO2079" s="42"/>
    </row>
    <row r="2080" spans="1:93" ht="11.25" customHeight="1">
      <c r="A2080" s="33"/>
      <c r="B2080" s="34"/>
      <c r="F2080" s="34"/>
      <c r="H2080" s="34"/>
      <c r="I2080" s="34"/>
      <c r="J2080" s="35"/>
      <c r="K2080" s="35"/>
      <c r="L2080" s="34"/>
      <c r="M2080" s="34"/>
      <c r="N2080" s="35"/>
      <c r="O2080" s="35"/>
      <c r="P2080" s="35"/>
      <c r="Q2080" s="34"/>
      <c r="R2080" s="34"/>
      <c r="U2080" s="36"/>
      <c r="V2080" s="38"/>
      <c r="W2080" s="36"/>
      <c r="X2080" s="35"/>
      <c r="Y2080" s="34"/>
      <c r="Z2080" s="35"/>
      <c r="AA2080" s="34"/>
      <c r="AB2080" s="34"/>
      <c r="AC2080" s="34"/>
      <c r="AD2080" s="34"/>
      <c r="AE2080" s="39"/>
      <c r="AF2080" s="39"/>
      <c r="AG2080" s="39"/>
      <c r="AH2080" s="35"/>
      <c r="AI2080" s="35"/>
      <c r="AJ2080" s="35"/>
      <c r="AK2080" s="35"/>
      <c r="AL2080" s="35"/>
      <c r="AM2080" s="35"/>
      <c r="AN2080" s="38"/>
      <c r="AO2080" s="38"/>
      <c r="AP2080" s="38"/>
      <c r="AQ2080" s="36"/>
      <c r="AR2080" s="36"/>
      <c r="AS2080" s="36"/>
      <c r="AT2080" s="36"/>
      <c r="AU2080" s="36"/>
      <c r="AV2080" s="36"/>
      <c r="AW2080" s="36"/>
      <c r="AX2080" s="36"/>
      <c r="AY2080" s="36"/>
      <c r="AZ2080" s="40"/>
      <c r="BA2080" s="40"/>
      <c r="BB2080" s="40"/>
      <c r="BC2080" s="40"/>
      <c r="BD2080" s="40"/>
      <c r="BE2080" s="40"/>
      <c r="BF2080" s="36"/>
      <c r="BG2080" s="36"/>
      <c r="BH2080" s="36"/>
      <c r="BJ2080" s="41"/>
      <c r="BK2080" s="41"/>
      <c r="BL2080" s="35"/>
      <c r="BM2080" s="35"/>
      <c r="BN2080" s="35"/>
      <c r="BO2080" s="35"/>
      <c r="BP2080" s="35"/>
      <c r="BQ2080" s="35"/>
      <c r="BR2080" s="35"/>
      <c r="BS2080" s="34"/>
      <c r="BT2080" s="35"/>
      <c r="BU2080" s="35"/>
      <c r="BV2080" s="35"/>
      <c r="BW2080" s="35"/>
      <c r="BX2080" s="37"/>
      <c r="BY2080" s="40"/>
      <c r="CA2080" s="38"/>
      <c r="CB2080" s="38"/>
      <c r="CC2080" s="36"/>
      <c r="CD2080" s="36"/>
      <c r="CE2080" s="35"/>
      <c r="CF2080" s="36"/>
      <c r="CG2080" s="42"/>
      <c r="CH2080" s="35"/>
      <c r="CI2080" s="42"/>
      <c r="CJ2080" s="42"/>
      <c r="CK2080" s="43"/>
      <c r="CM2080" s="39"/>
      <c r="CN2080" s="35"/>
      <c r="CO2080" s="42"/>
    </row>
    <row r="2081" spans="1:93" ht="11.25" customHeight="1">
      <c r="A2081" s="33"/>
      <c r="B2081" s="34"/>
      <c r="F2081" s="34"/>
      <c r="H2081" s="34"/>
      <c r="I2081" s="34"/>
      <c r="J2081" s="35"/>
      <c r="K2081" s="35"/>
      <c r="L2081" s="34"/>
      <c r="M2081" s="34"/>
      <c r="N2081" s="35"/>
      <c r="O2081" s="35"/>
      <c r="P2081" s="35"/>
      <c r="Q2081" s="34"/>
      <c r="R2081" s="34"/>
      <c r="U2081" s="36"/>
      <c r="V2081" s="38"/>
      <c r="W2081" s="36"/>
      <c r="X2081" s="35"/>
      <c r="Y2081" s="34"/>
      <c r="Z2081" s="35"/>
      <c r="AA2081" s="34"/>
      <c r="AB2081" s="34"/>
      <c r="AC2081" s="34"/>
      <c r="AD2081" s="34"/>
      <c r="AE2081" s="39"/>
      <c r="AF2081" s="39"/>
      <c r="AG2081" s="39"/>
      <c r="AH2081" s="35"/>
      <c r="AI2081" s="35"/>
      <c r="AJ2081" s="35"/>
      <c r="AK2081" s="35"/>
      <c r="AL2081" s="35"/>
      <c r="AM2081" s="35"/>
      <c r="AN2081" s="38"/>
      <c r="AO2081" s="38"/>
      <c r="AP2081" s="38"/>
      <c r="AQ2081" s="36"/>
      <c r="AR2081" s="36"/>
      <c r="AS2081" s="36"/>
      <c r="AT2081" s="36"/>
      <c r="AU2081" s="36"/>
      <c r="AV2081" s="36"/>
      <c r="AW2081" s="36"/>
      <c r="AX2081" s="36"/>
      <c r="AY2081" s="36"/>
      <c r="AZ2081" s="40"/>
      <c r="BA2081" s="40"/>
      <c r="BB2081" s="40"/>
      <c r="BC2081" s="40"/>
      <c r="BD2081" s="40"/>
      <c r="BE2081" s="40"/>
      <c r="BF2081" s="36"/>
      <c r="BG2081" s="36"/>
      <c r="BH2081" s="36"/>
      <c r="BJ2081" s="41"/>
      <c r="BK2081" s="41"/>
      <c r="BL2081" s="35"/>
      <c r="BM2081" s="35"/>
      <c r="BN2081" s="35"/>
      <c r="BO2081" s="35"/>
      <c r="BP2081" s="35"/>
      <c r="BQ2081" s="35"/>
      <c r="BR2081" s="35"/>
      <c r="BS2081" s="34"/>
      <c r="BT2081" s="35"/>
      <c r="BU2081" s="35"/>
      <c r="BV2081" s="35"/>
      <c r="BW2081" s="35"/>
      <c r="BX2081" s="37"/>
      <c r="BY2081" s="40"/>
      <c r="CA2081" s="38"/>
      <c r="CB2081" s="38"/>
      <c r="CC2081" s="36"/>
      <c r="CD2081" s="36"/>
      <c r="CE2081" s="35"/>
      <c r="CF2081" s="36"/>
      <c r="CG2081" s="42"/>
      <c r="CH2081" s="35"/>
      <c r="CI2081" s="42"/>
      <c r="CJ2081" s="42"/>
      <c r="CK2081" s="43"/>
      <c r="CM2081" s="39"/>
      <c r="CN2081" s="35"/>
      <c r="CO2081" s="42"/>
    </row>
    <row r="2082" spans="1:93" ht="11.25" customHeight="1">
      <c r="A2082" s="33"/>
      <c r="B2082" s="34"/>
      <c r="F2082" s="34"/>
      <c r="H2082" s="34"/>
      <c r="I2082" s="34"/>
      <c r="J2082" s="35"/>
      <c r="K2082" s="35"/>
      <c r="L2082" s="34"/>
      <c r="M2082" s="34"/>
      <c r="N2082" s="35"/>
      <c r="O2082" s="35"/>
      <c r="P2082" s="35"/>
      <c r="Q2082" s="34"/>
      <c r="R2082" s="34"/>
      <c r="U2082" s="36"/>
      <c r="V2082" s="38"/>
      <c r="W2082" s="36"/>
      <c r="X2082" s="35"/>
      <c r="Y2082" s="34"/>
      <c r="Z2082" s="35"/>
      <c r="AA2082" s="34"/>
      <c r="AB2082" s="34"/>
      <c r="AC2082" s="34"/>
      <c r="AD2082" s="34"/>
      <c r="AE2082" s="39"/>
      <c r="AF2082" s="39"/>
      <c r="AG2082" s="39"/>
      <c r="AH2082" s="35"/>
      <c r="AI2082" s="35"/>
      <c r="AJ2082" s="35"/>
      <c r="AK2082" s="35"/>
      <c r="AL2082" s="35"/>
      <c r="AM2082" s="35"/>
      <c r="AN2082" s="38"/>
      <c r="AO2082" s="38"/>
      <c r="AP2082" s="38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40"/>
      <c r="BA2082" s="40"/>
      <c r="BB2082" s="40"/>
      <c r="BC2082" s="40"/>
      <c r="BD2082" s="40"/>
      <c r="BE2082" s="40"/>
      <c r="BF2082" s="36"/>
      <c r="BG2082" s="36"/>
      <c r="BH2082" s="36"/>
      <c r="BJ2082" s="41"/>
      <c r="BK2082" s="41"/>
      <c r="BL2082" s="35"/>
      <c r="BM2082" s="35"/>
      <c r="BN2082" s="35"/>
      <c r="BO2082" s="35"/>
      <c r="BP2082" s="35"/>
      <c r="BQ2082" s="35"/>
      <c r="BR2082" s="35"/>
      <c r="BS2082" s="34"/>
      <c r="BT2082" s="35"/>
      <c r="BU2082" s="35"/>
      <c r="BV2082" s="35"/>
      <c r="BW2082" s="35"/>
      <c r="BX2082" s="37"/>
      <c r="BY2082" s="40"/>
      <c r="CA2082" s="38"/>
      <c r="CB2082" s="38"/>
      <c r="CC2082" s="36"/>
      <c r="CD2082" s="36"/>
      <c r="CE2082" s="35"/>
      <c r="CF2082" s="36"/>
      <c r="CG2082" s="42"/>
      <c r="CH2082" s="35"/>
      <c r="CI2082" s="42"/>
      <c r="CJ2082" s="42"/>
      <c r="CK2082" s="43"/>
      <c r="CM2082" s="39"/>
      <c r="CN2082" s="35"/>
      <c r="CO2082" s="42"/>
    </row>
    <row r="2083" spans="1:93" ht="11.25" customHeight="1">
      <c r="A2083" s="33"/>
      <c r="B2083" s="34"/>
      <c r="F2083" s="34"/>
      <c r="H2083" s="34"/>
      <c r="I2083" s="34"/>
      <c r="J2083" s="35"/>
      <c r="K2083" s="35"/>
      <c r="L2083" s="34"/>
      <c r="M2083" s="34"/>
      <c r="N2083" s="35"/>
      <c r="O2083" s="35"/>
      <c r="P2083" s="35"/>
      <c r="Q2083" s="34"/>
      <c r="R2083" s="34"/>
      <c r="U2083" s="36"/>
      <c r="V2083" s="38"/>
      <c r="W2083" s="36"/>
      <c r="X2083" s="35"/>
      <c r="Y2083" s="34"/>
      <c r="Z2083" s="35"/>
      <c r="AA2083" s="34"/>
      <c r="AB2083" s="34"/>
      <c r="AC2083" s="34"/>
      <c r="AD2083" s="34"/>
      <c r="AE2083" s="39"/>
      <c r="AF2083" s="39"/>
      <c r="AG2083" s="39"/>
      <c r="AH2083" s="35"/>
      <c r="AI2083" s="35"/>
      <c r="AJ2083" s="35"/>
      <c r="AK2083" s="35"/>
      <c r="AL2083" s="35"/>
      <c r="AM2083" s="35"/>
      <c r="AN2083" s="38"/>
      <c r="AO2083" s="38"/>
      <c r="AP2083" s="38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40"/>
      <c r="BA2083" s="40"/>
      <c r="BB2083" s="40"/>
      <c r="BC2083" s="40"/>
      <c r="BD2083" s="40"/>
      <c r="BE2083" s="40"/>
      <c r="BF2083" s="36"/>
      <c r="BG2083" s="36"/>
      <c r="BH2083" s="36"/>
      <c r="BJ2083" s="41"/>
      <c r="BK2083" s="41"/>
      <c r="BL2083" s="35"/>
      <c r="BM2083" s="35"/>
      <c r="BN2083" s="35"/>
      <c r="BO2083" s="35"/>
      <c r="BP2083" s="35"/>
      <c r="BQ2083" s="35"/>
      <c r="BR2083" s="35"/>
      <c r="BS2083" s="34"/>
      <c r="BT2083" s="35"/>
      <c r="BU2083" s="35"/>
      <c r="BV2083" s="35"/>
      <c r="BW2083" s="35"/>
      <c r="BX2083" s="37"/>
      <c r="BY2083" s="40"/>
      <c r="CA2083" s="38"/>
      <c r="CB2083" s="38"/>
      <c r="CC2083" s="36"/>
      <c r="CD2083" s="36"/>
      <c r="CE2083" s="35"/>
      <c r="CF2083" s="36"/>
      <c r="CG2083" s="42"/>
      <c r="CH2083" s="35"/>
      <c r="CI2083" s="42"/>
      <c r="CJ2083" s="42"/>
      <c r="CK2083" s="43"/>
      <c r="CM2083" s="39"/>
      <c r="CN2083" s="35"/>
      <c r="CO2083" s="42"/>
    </row>
    <row r="2084" spans="1:93" ht="11.25" customHeight="1">
      <c r="A2084" s="33"/>
      <c r="B2084" s="34"/>
      <c r="F2084" s="34"/>
      <c r="H2084" s="34"/>
      <c r="I2084" s="34"/>
      <c r="J2084" s="35"/>
      <c r="K2084" s="35"/>
      <c r="L2084" s="34"/>
      <c r="M2084" s="34"/>
      <c r="N2084" s="35"/>
      <c r="O2084" s="35"/>
      <c r="P2084" s="35"/>
      <c r="Q2084" s="34"/>
      <c r="R2084" s="34"/>
      <c r="U2084" s="36"/>
      <c r="V2084" s="38"/>
      <c r="W2084" s="36"/>
      <c r="X2084" s="35"/>
      <c r="Y2084" s="34"/>
      <c r="Z2084" s="35"/>
      <c r="AA2084" s="34"/>
      <c r="AB2084" s="34"/>
      <c r="AC2084" s="34"/>
      <c r="AD2084" s="34"/>
      <c r="AE2084" s="39"/>
      <c r="AF2084" s="39"/>
      <c r="AG2084" s="39"/>
      <c r="AH2084" s="35"/>
      <c r="AI2084" s="35"/>
      <c r="AJ2084" s="35"/>
      <c r="AK2084" s="35"/>
      <c r="AL2084" s="35"/>
      <c r="AM2084" s="35"/>
      <c r="AN2084" s="38"/>
      <c r="AO2084" s="38"/>
      <c r="AP2084" s="38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40"/>
      <c r="BA2084" s="40"/>
      <c r="BB2084" s="40"/>
      <c r="BC2084" s="40"/>
      <c r="BD2084" s="40"/>
      <c r="BE2084" s="40"/>
      <c r="BF2084" s="36"/>
      <c r="BG2084" s="36"/>
      <c r="BH2084" s="36"/>
      <c r="BJ2084" s="41"/>
      <c r="BK2084" s="41"/>
      <c r="BL2084" s="35"/>
      <c r="BM2084" s="35"/>
      <c r="BN2084" s="35"/>
      <c r="BO2084" s="35"/>
      <c r="BP2084" s="35"/>
      <c r="BQ2084" s="35"/>
      <c r="BR2084" s="35"/>
      <c r="BS2084" s="34"/>
      <c r="BT2084" s="35"/>
      <c r="BU2084" s="35"/>
      <c r="BV2084" s="35"/>
      <c r="BW2084" s="35"/>
      <c r="BX2084" s="37"/>
      <c r="BY2084" s="40"/>
      <c r="CA2084" s="38"/>
      <c r="CB2084" s="38"/>
      <c r="CC2084" s="36"/>
      <c r="CD2084" s="36"/>
      <c r="CE2084" s="35"/>
      <c r="CF2084" s="36"/>
      <c r="CG2084" s="42"/>
      <c r="CH2084" s="35"/>
      <c r="CI2084" s="42"/>
      <c r="CJ2084" s="42"/>
      <c r="CK2084" s="43"/>
      <c r="CM2084" s="39"/>
      <c r="CN2084" s="35"/>
      <c r="CO2084" s="42"/>
    </row>
    <row r="2085" spans="1:93" ht="11.25" customHeight="1">
      <c r="A2085" s="33"/>
      <c r="B2085" s="34"/>
      <c r="F2085" s="34"/>
      <c r="H2085" s="34"/>
      <c r="I2085" s="34"/>
      <c r="J2085" s="35"/>
      <c r="K2085" s="35"/>
      <c r="L2085" s="34"/>
      <c r="M2085" s="34"/>
      <c r="N2085" s="35"/>
      <c r="O2085" s="35"/>
      <c r="P2085" s="35"/>
      <c r="Q2085" s="34"/>
      <c r="R2085" s="34"/>
      <c r="U2085" s="36"/>
      <c r="V2085" s="38"/>
      <c r="W2085" s="36"/>
      <c r="X2085" s="35"/>
      <c r="Y2085" s="34"/>
      <c r="Z2085" s="35"/>
      <c r="AA2085" s="34"/>
      <c r="AB2085" s="34"/>
      <c r="AC2085" s="34"/>
      <c r="AD2085" s="34"/>
      <c r="AE2085" s="39"/>
      <c r="AF2085" s="39"/>
      <c r="AG2085" s="39"/>
      <c r="AH2085" s="35"/>
      <c r="AI2085" s="35"/>
      <c r="AJ2085" s="35"/>
      <c r="AK2085" s="35"/>
      <c r="AL2085" s="35"/>
      <c r="AM2085" s="35"/>
      <c r="AN2085" s="38"/>
      <c r="AO2085" s="38"/>
      <c r="AP2085" s="38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40"/>
      <c r="BA2085" s="40"/>
      <c r="BB2085" s="40"/>
      <c r="BC2085" s="40"/>
      <c r="BD2085" s="40"/>
      <c r="BE2085" s="40"/>
      <c r="BF2085" s="36"/>
      <c r="BG2085" s="36"/>
      <c r="BH2085" s="36"/>
      <c r="BJ2085" s="41"/>
      <c r="BK2085" s="41"/>
      <c r="BL2085" s="35"/>
      <c r="BM2085" s="35"/>
      <c r="BN2085" s="35"/>
      <c r="BO2085" s="35"/>
      <c r="BP2085" s="35"/>
      <c r="BQ2085" s="35"/>
      <c r="BR2085" s="35"/>
      <c r="BS2085" s="34"/>
      <c r="BT2085" s="35"/>
      <c r="BU2085" s="35"/>
      <c r="BV2085" s="35"/>
      <c r="BW2085" s="35"/>
      <c r="BX2085" s="37"/>
      <c r="BY2085" s="40"/>
      <c r="CA2085" s="38"/>
      <c r="CB2085" s="38"/>
      <c r="CC2085" s="36"/>
      <c r="CD2085" s="36"/>
      <c r="CE2085" s="35"/>
      <c r="CF2085" s="36"/>
      <c r="CG2085" s="42"/>
      <c r="CH2085" s="35"/>
      <c r="CI2085" s="42"/>
      <c r="CJ2085" s="42"/>
      <c r="CK2085" s="43"/>
      <c r="CM2085" s="39"/>
      <c r="CN2085" s="35"/>
      <c r="CO2085" s="42"/>
    </row>
    <row r="2086" spans="1:93" ht="11.25" customHeight="1">
      <c r="A2086" s="33"/>
      <c r="B2086" s="34"/>
      <c r="F2086" s="34"/>
      <c r="H2086" s="34"/>
      <c r="I2086" s="34"/>
      <c r="J2086" s="35"/>
      <c r="K2086" s="35"/>
      <c r="L2086" s="34"/>
      <c r="M2086" s="34"/>
      <c r="N2086" s="35"/>
      <c r="O2086" s="35"/>
      <c r="P2086" s="35"/>
      <c r="Q2086" s="34"/>
      <c r="R2086" s="34"/>
      <c r="U2086" s="36"/>
      <c r="V2086" s="38"/>
      <c r="W2086" s="36"/>
      <c r="X2086" s="35"/>
      <c r="Y2086" s="34"/>
      <c r="Z2086" s="35"/>
      <c r="AA2086" s="34"/>
      <c r="AB2086" s="34"/>
      <c r="AC2086" s="34"/>
      <c r="AD2086" s="34"/>
      <c r="AE2086" s="39"/>
      <c r="AF2086" s="39"/>
      <c r="AG2086" s="39"/>
      <c r="AH2086" s="35"/>
      <c r="AI2086" s="35"/>
      <c r="AJ2086" s="35"/>
      <c r="AK2086" s="35"/>
      <c r="AL2086" s="35"/>
      <c r="AM2086" s="35"/>
      <c r="AN2086" s="38"/>
      <c r="AO2086" s="38"/>
      <c r="AP2086" s="38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40"/>
      <c r="BA2086" s="40"/>
      <c r="BB2086" s="40"/>
      <c r="BC2086" s="40"/>
      <c r="BD2086" s="40"/>
      <c r="BE2086" s="40"/>
      <c r="BF2086" s="36"/>
      <c r="BG2086" s="36"/>
      <c r="BH2086" s="36"/>
      <c r="BJ2086" s="41"/>
      <c r="BK2086" s="41"/>
      <c r="BL2086" s="35"/>
      <c r="BM2086" s="35"/>
      <c r="BN2086" s="35"/>
      <c r="BO2086" s="35"/>
      <c r="BP2086" s="35"/>
      <c r="BQ2086" s="35"/>
      <c r="BR2086" s="35"/>
      <c r="BS2086" s="34"/>
      <c r="BT2086" s="35"/>
      <c r="BU2086" s="35"/>
      <c r="BV2086" s="35"/>
      <c r="BW2086" s="35"/>
      <c r="BX2086" s="37"/>
      <c r="BY2086" s="40"/>
      <c r="CA2086" s="38"/>
      <c r="CB2086" s="38"/>
      <c r="CC2086" s="36"/>
      <c r="CD2086" s="36"/>
      <c r="CE2086" s="35"/>
      <c r="CF2086" s="36"/>
      <c r="CG2086" s="42"/>
      <c r="CH2086" s="35"/>
      <c r="CI2086" s="42"/>
      <c r="CJ2086" s="42"/>
      <c r="CK2086" s="43"/>
      <c r="CM2086" s="39"/>
      <c r="CN2086" s="35"/>
      <c r="CO2086" s="42"/>
    </row>
    <row r="2087" spans="1:93" ht="11.25" customHeight="1">
      <c r="A2087" s="33"/>
      <c r="B2087" s="34"/>
      <c r="F2087" s="34"/>
      <c r="H2087" s="34"/>
      <c r="I2087" s="34"/>
      <c r="J2087" s="35"/>
      <c r="K2087" s="35"/>
      <c r="L2087" s="34"/>
      <c r="M2087" s="34"/>
      <c r="N2087" s="35"/>
      <c r="O2087" s="35"/>
      <c r="P2087" s="35"/>
      <c r="Q2087" s="34"/>
      <c r="R2087" s="34"/>
      <c r="U2087" s="36"/>
      <c r="V2087" s="38"/>
      <c r="W2087" s="36"/>
      <c r="X2087" s="35"/>
      <c r="Y2087" s="34"/>
      <c r="Z2087" s="35"/>
      <c r="AA2087" s="34"/>
      <c r="AB2087" s="34"/>
      <c r="AC2087" s="34"/>
      <c r="AD2087" s="34"/>
      <c r="AE2087" s="39"/>
      <c r="AF2087" s="39"/>
      <c r="AG2087" s="39"/>
      <c r="AH2087" s="35"/>
      <c r="AI2087" s="35"/>
      <c r="AJ2087" s="35"/>
      <c r="AK2087" s="35"/>
      <c r="AL2087" s="35"/>
      <c r="AM2087" s="35"/>
      <c r="AN2087" s="38"/>
      <c r="AO2087" s="38"/>
      <c r="AP2087" s="38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40"/>
      <c r="BA2087" s="40"/>
      <c r="BB2087" s="40"/>
      <c r="BC2087" s="40"/>
      <c r="BD2087" s="40"/>
      <c r="BE2087" s="40"/>
      <c r="BF2087" s="36"/>
      <c r="BG2087" s="36"/>
      <c r="BH2087" s="36"/>
      <c r="BJ2087" s="41"/>
      <c r="BK2087" s="41"/>
      <c r="BL2087" s="35"/>
      <c r="BM2087" s="35"/>
      <c r="BN2087" s="35"/>
      <c r="BO2087" s="35"/>
      <c r="BP2087" s="35"/>
      <c r="BQ2087" s="35"/>
      <c r="BR2087" s="35"/>
      <c r="BS2087" s="34"/>
      <c r="BT2087" s="35"/>
      <c r="BU2087" s="35"/>
      <c r="BV2087" s="35"/>
      <c r="BW2087" s="35"/>
      <c r="BX2087" s="37"/>
      <c r="BY2087" s="40"/>
      <c r="CA2087" s="38"/>
      <c r="CB2087" s="38"/>
      <c r="CC2087" s="36"/>
      <c r="CD2087" s="36"/>
      <c r="CE2087" s="35"/>
      <c r="CF2087" s="36"/>
      <c r="CG2087" s="42"/>
      <c r="CH2087" s="35"/>
      <c r="CI2087" s="42"/>
      <c r="CJ2087" s="42"/>
      <c r="CK2087" s="43"/>
      <c r="CM2087" s="39"/>
      <c r="CN2087" s="35"/>
      <c r="CO2087" s="42"/>
    </row>
    <row r="2088" spans="1:93" ht="11.25" customHeight="1">
      <c r="A2088" s="33"/>
      <c r="B2088" s="34"/>
      <c r="F2088" s="34"/>
      <c r="H2088" s="34"/>
      <c r="I2088" s="34"/>
      <c r="J2088" s="35"/>
      <c r="K2088" s="35"/>
      <c r="L2088" s="34"/>
      <c r="M2088" s="34"/>
      <c r="N2088" s="35"/>
      <c r="O2088" s="35"/>
      <c r="P2088" s="35"/>
      <c r="Q2088" s="34"/>
      <c r="R2088" s="34"/>
      <c r="U2088" s="36"/>
      <c r="V2088" s="38"/>
      <c r="W2088" s="36"/>
      <c r="X2088" s="35"/>
      <c r="Y2088" s="34"/>
      <c r="Z2088" s="35"/>
      <c r="AA2088" s="34"/>
      <c r="AB2088" s="34"/>
      <c r="AC2088" s="34"/>
      <c r="AD2088" s="34"/>
      <c r="AE2088" s="39"/>
      <c r="AF2088" s="39"/>
      <c r="AG2088" s="39"/>
      <c r="AH2088" s="35"/>
      <c r="AI2088" s="35"/>
      <c r="AJ2088" s="35"/>
      <c r="AK2088" s="35"/>
      <c r="AL2088" s="35"/>
      <c r="AM2088" s="35"/>
      <c r="AN2088" s="38"/>
      <c r="AO2088" s="38"/>
      <c r="AP2088" s="38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40"/>
      <c r="BA2088" s="40"/>
      <c r="BB2088" s="40"/>
      <c r="BC2088" s="40"/>
      <c r="BD2088" s="40"/>
      <c r="BE2088" s="40"/>
      <c r="BF2088" s="36"/>
      <c r="BG2088" s="36"/>
      <c r="BH2088" s="36"/>
      <c r="BJ2088" s="41"/>
      <c r="BK2088" s="41"/>
      <c r="BL2088" s="35"/>
      <c r="BM2088" s="35"/>
      <c r="BN2088" s="35"/>
      <c r="BO2088" s="35"/>
      <c r="BP2088" s="35"/>
      <c r="BQ2088" s="35"/>
      <c r="BR2088" s="35"/>
      <c r="BS2088" s="34"/>
      <c r="BT2088" s="35"/>
      <c r="BU2088" s="35"/>
      <c r="BV2088" s="35"/>
      <c r="BW2088" s="35"/>
      <c r="BX2088" s="37"/>
      <c r="BY2088" s="40"/>
      <c r="CA2088" s="38"/>
      <c r="CB2088" s="38"/>
      <c r="CC2088" s="36"/>
      <c r="CD2088" s="36"/>
      <c r="CE2088" s="35"/>
      <c r="CF2088" s="36"/>
      <c r="CG2088" s="42"/>
      <c r="CH2088" s="35"/>
      <c r="CI2088" s="42"/>
      <c r="CJ2088" s="42"/>
      <c r="CK2088" s="43"/>
      <c r="CM2088" s="39"/>
      <c r="CN2088" s="35"/>
      <c r="CO2088" s="42"/>
    </row>
    <row r="2089" spans="1:93" ht="11.25" customHeight="1">
      <c r="A2089" s="33"/>
      <c r="B2089" s="34"/>
      <c r="F2089" s="34"/>
      <c r="H2089" s="34"/>
      <c r="I2089" s="34"/>
      <c r="J2089" s="35"/>
      <c r="K2089" s="35"/>
      <c r="L2089" s="34"/>
      <c r="M2089" s="34"/>
      <c r="N2089" s="35"/>
      <c r="O2089" s="35"/>
      <c r="P2089" s="35"/>
      <c r="Q2089" s="34"/>
      <c r="R2089" s="34"/>
      <c r="U2089" s="36"/>
      <c r="V2089" s="38"/>
      <c r="W2089" s="36"/>
      <c r="X2089" s="35"/>
      <c r="Y2089" s="34"/>
      <c r="Z2089" s="35"/>
      <c r="AA2089" s="34"/>
      <c r="AB2089" s="34"/>
      <c r="AC2089" s="34"/>
      <c r="AD2089" s="34"/>
      <c r="AE2089" s="39"/>
      <c r="AF2089" s="39"/>
      <c r="AG2089" s="39"/>
      <c r="AH2089" s="35"/>
      <c r="AI2089" s="35"/>
      <c r="AJ2089" s="35"/>
      <c r="AK2089" s="35"/>
      <c r="AL2089" s="35"/>
      <c r="AM2089" s="35"/>
      <c r="AN2089" s="38"/>
      <c r="AO2089" s="38"/>
      <c r="AP2089" s="38"/>
      <c r="AQ2089" s="36"/>
      <c r="AR2089" s="36"/>
      <c r="AS2089" s="36"/>
      <c r="AT2089" s="36"/>
      <c r="AU2089" s="36"/>
      <c r="AV2089" s="36"/>
      <c r="AW2089" s="36"/>
      <c r="AX2089" s="36"/>
      <c r="AY2089" s="36"/>
      <c r="AZ2089" s="40"/>
      <c r="BA2089" s="40"/>
      <c r="BB2089" s="40"/>
      <c r="BC2089" s="40"/>
      <c r="BD2089" s="40"/>
      <c r="BE2089" s="40"/>
      <c r="BF2089" s="36"/>
      <c r="BG2089" s="36"/>
      <c r="BH2089" s="36"/>
      <c r="BJ2089" s="41"/>
      <c r="BK2089" s="41"/>
      <c r="BL2089" s="35"/>
      <c r="BM2089" s="35"/>
      <c r="BN2089" s="35"/>
      <c r="BO2089" s="35"/>
      <c r="BP2089" s="35"/>
      <c r="BQ2089" s="35"/>
      <c r="BR2089" s="35"/>
      <c r="BS2089" s="34"/>
      <c r="BT2089" s="35"/>
      <c r="BU2089" s="35"/>
      <c r="BV2089" s="35"/>
      <c r="BW2089" s="35"/>
      <c r="BX2089" s="37"/>
      <c r="BY2089" s="40"/>
      <c r="CA2089" s="38"/>
      <c r="CB2089" s="38"/>
      <c r="CC2089" s="36"/>
      <c r="CD2089" s="36"/>
      <c r="CE2089" s="35"/>
      <c r="CF2089" s="36"/>
      <c r="CG2089" s="42"/>
      <c r="CH2089" s="35"/>
      <c r="CI2089" s="42"/>
      <c r="CJ2089" s="42"/>
      <c r="CK2089" s="43"/>
      <c r="CM2089" s="39"/>
      <c r="CN2089" s="35"/>
      <c r="CO2089" s="42"/>
    </row>
    <row r="2090" spans="1:93" ht="11.25" customHeight="1">
      <c r="A2090" s="33"/>
      <c r="B2090" s="34"/>
      <c r="F2090" s="34"/>
      <c r="H2090" s="34"/>
      <c r="I2090" s="34"/>
      <c r="J2090" s="35"/>
      <c r="K2090" s="35"/>
      <c r="L2090" s="34"/>
      <c r="M2090" s="34"/>
      <c r="N2090" s="35"/>
      <c r="O2090" s="35"/>
      <c r="P2090" s="35"/>
      <c r="Q2090" s="34"/>
      <c r="R2090" s="34"/>
      <c r="U2090" s="36"/>
      <c r="V2090" s="38"/>
      <c r="W2090" s="36"/>
      <c r="X2090" s="35"/>
      <c r="Y2090" s="34"/>
      <c r="Z2090" s="35"/>
      <c r="AA2090" s="34"/>
      <c r="AB2090" s="34"/>
      <c r="AC2090" s="34"/>
      <c r="AD2090" s="34"/>
      <c r="AE2090" s="39"/>
      <c r="AF2090" s="39"/>
      <c r="AG2090" s="39"/>
      <c r="AH2090" s="35"/>
      <c r="AI2090" s="35"/>
      <c r="AJ2090" s="35"/>
      <c r="AK2090" s="35"/>
      <c r="AL2090" s="35"/>
      <c r="AM2090" s="35"/>
      <c r="AN2090" s="38"/>
      <c r="AO2090" s="38"/>
      <c r="AP2090" s="38"/>
      <c r="AQ2090" s="36"/>
      <c r="AR2090" s="36"/>
      <c r="AS2090" s="36"/>
      <c r="AT2090" s="36"/>
      <c r="AU2090" s="36"/>
      <c r="AV2090" s="36"/>
      <c r="AW2090" s="36"/>
      <c r="AX2090" s="36"/>
      <c r="AY2090" s="36"/>
      <c r="AZ2090" s="40"/>
      <c r="BA2090" s="40"/>
      <c r="BB2090" s="40"/>
      <c r="BC2090" s="40"/>
      <c r="BD2090" s="40"/>
      <c r="BE2090" s="40"/>
      <c r="BF2090" s="36"/>
      <c r="BG2090" s="36"/>
      <c r="BH2090" s="36"/>
      <c r="BJ2090" s="41"/>
      <c r="BK2090" s="41"/>
      <c r="BL2090" s="35"/>
      <c r="BM2090" s="35"/>
      <c r="BN2090" s="35"/>
      <c r="BO2090" s="35"/>
      <c r="BP2090" s="35"/>
      <c r="BQ2090" s="35"/>
      <c r="BR2090" s="35"/>
      <c r="BS2090" s="34"/>
      <c r="BT2090" s="35"/>
      <c r="BU2090" s="35"/>
      <c r="BV2090" s="35"/>
      <c r="BW2090" s="35"/>
      <c r="BX2090" s="37"/>
      <c r="BY2090" s="40"/>
      <c r="CA2090" s="38"/>
      <c r="CB2090" s="38"/>
      <c r="CC2090" s="36"/>
      <c r="CD2090" s="36"/>
      <c r="CE2090" s="35"/>
      <c r="CF2090" s="36"/>
      <c r="CG2090" s="42"/>
      <c r="CH2090" s="35"/>
      <c r="CI2090" s="42"/>
      <c r="CJ2090" s="42"/>
      <c r="CK2090" s="43"/>
      <c r="CM2090" s="39"/>
      <c r="CN2090" s="35"/>
      <c r="CO2090" s="42"/>
    </row>
    <row r="2091" spans="1:93" ht="11.25" customHeight="1">
      <c r="A2091" s="33"/>
      <c r="B2091" s="34"/>
      <c r="F2091" s="34"/>
      <c r="H2091" s="34"/>
      <c r="I2091" s="34"/>
      <c r="J2091" s="35"/>
      <c r="K2091" s="35"/>
      <c r="L2091" s="34"/>
      <c r="M2091" s="34"/>
      <c r="N2091" s="35"/>
      <c r="O2091" s="35"/>
      <c r="P2091" s="35"/>
      <c r="Q2091" s="34"/>
      <c r="R2091" s="34"/>
      <c r="U2091" s="36"/>
      <c r="V2091" s="38"/>
      <c r="W2091" s="36"/>
      <c r="X2091" s="35"/>
      <c r="Y2091" s="34"/>
      <c r="Z2091" s="35"/>
      <c r="AA2091" s="34"/>
      <c r="AB2091" s="34"/>
      <c r="AC2091" s="34"/>
      <c r="AD2091" s="34"/>
      <c r="AE2091" s="39"/>
      <c r="AF2091" s="39"/>
      <c r="AG2091" s="39"/>
      <c r="AH2091" s="35"/>
      <c r="AI2091" s="35"/>
      <c r="AJ2091" s="35"/>
      <c r="AK2091" s="35"/>
      <c r="AL2091" s="35"/>
      <c r="AM2091" s="35"/>
      <c r="AN2091" s="38"/>
      <c r="AO2091" s="38"/>
      <c r="AP2091" s="38"/>
      <c r="AQ2091" s="36"/>
      <c r="AR2091" s="36"/>
      <c r="AS2091" s="36"/>
      <c r="AT2091" s="36"/>
      <c r="AU2091" s="36"/>
      <c r="AV2091" s="36"/>
      <c r="AW2091" s="36"/>
      <c r="AX2091" s="36"/>
      <c r="AY2091" s="36"/>
      <c r="AZ2091" s="40"/>
      <c r="BA2091" s="40"/>
      <c r="BB2091" s="40"/>
      <c r="BC2091" s="40"/>
      <c r="BD2091" s="40"/>
      <c r="BE2091" s="40"/>
      <c r="BF2091" s="36"/>
      <c r="BG2091" s="36"/>
      <c r="BH2091" s="36"/>
      <c r="BJ2091" s="41"/>
      <c r="BK2091" s="41"/>
      <c r="BL2091" s="35"/>
      <c r="BM2091" s="35"/>
      <c r="BN2091" s="35"/>
      <c r="BO2091" s="35"/>
      <c r="BP2091" s="35"/>
      <c r="BQ2091" s="35"/>
      <c r="BR2091" s="35"/>
      <c r="BS2091" s="34"/>
      <c r="BT2091" s="35"/>
      <c r="BU2091" s="35"/>
      <c r="BV2091" s="35"/>
      <c r="BW2091" s="35"/>
      <c r="BX2091" s="37"/>
      <c r="BY2091" s="40"/>
      <c r="CA2091" s="38"/>
      <c r="CB2091" s="38"/>
      <c r="CC2091" s="36"/>
      <c r="CD2091" s="36"/>
      <c r="CE2091" s="35"/>
      <c r="CF2091" s="36"/>
      <c r="CG2091" s="42"/>
      <c r="CH2091" s="35"/>
      <c r="CI2091" s="42"/>
      <c r="CJ2091" s="42"/>
      <c r="CK2091" s="43"/>
      <c r="CM2091" s="39"/>
      <c r="CN2091" s="35"/>
      <c r="CO2091" s="42"/>
    </row>
    <row r="2092" spans="1:93" ht="11.25" customHeight="1">
      <c r="A2092" s="33"/>
      <c r="B2092" s="34"/>
      <c r="F2092" s="34"/>
      <c r="H2092" s="34"/>
      <c r="I2092" s="34"/>
      <c r="J2092" s="35"/>
      <c r="K2092" s="35"/>
      <c r="L2092" s="34"/>
      <c r="M2092" s="34"/>
      <c r="N2092" s="35"/>
      <c r="O2092" s="35"/>
      <c r="P2092" s="35"/>
      <c r="Q2092" s="34"/>
      <c r="R2092" s="34"/>
      <c r="U2092" s="36"/>
      <c r="V2092" s="38"/>
      <c r="W2092" s="36"/>
      <c r="X2092" s="35"/>
      <c r="Y2092" s="34"/>
      <c r="Z2092" s="35"/>
      <c r="AA2092" s="34"/>
      <c r="AB2092" s="34"/>
      <c r="AC2092" s="34"/>
      <c r="AD2092" s="34"/>
      <c r="AE2092" s="39"/>
      <c r="AF2092" s="39"/>
      <c r="AG2092" s="39"/>
      <c r="AH2092" s="35"/>
      <c r="AI2092" s="35"/>
      <c r="AJ2092" s="35"/>
      <c r="AK2092" s="35"/>
      <c r="AL2092" s="35"/>
      <c r="AM2092" s="35"/>
      <c r="AN2092" s="38"/>
      <c r="AO2092" s="38"/>
      <c r="AP2092" s="38"/>
      <c r="AQ2092" s="36"/>
      <c r="AR2092" s="36"/>
      <c r="AS2092" s="36"/>
      <c r="AT2092" s="36"/>
      <c r="AU2092" s="36"/>
      <c r="AV2092" s="36"/>
      <c r="AW2092" s="36"/>
      <c r="AX2092" s="36"/>
      <c r="AY2092" s="36"/>
      <c r="AZ2092" s="40"/>
      <c r="BA2092" s="40"/>
      <c r="BB2092" s="40"/>
      <c r="BC2092" s="40"/>
      <c r="BD2092" s="40"/>
      <c r="BE2092" s="40"/>
      <c r="BF2092" s="36"/>
      <c r="BG2092" s="36"/>
      <c r="BH2092" s="36"/>
      <c r="BJ2092" s="41"/>
      <c r="BK2092" s="41"/>
      <c r="BL2092" s="35"/>
      <c r="BM2092" s="35"/>
      <c r="BN2092" s="35"/>
      <c r="BO2092" s="35"/>
      <c r="BP2092" s="35"/>
      <c r="BQ2092" s="35"/>
      <c r="BR2092" s="35"/>
      <c r="BS2092" s="34"/>
      <c r="BT2092" s="35"/>
      <c r="BU2092" s="35"/>
      <c r="BV2092" s="35"/>
      <c r="BW2092" s="35"/>
      <c r="BX2092" s="37"/>
      <c r="BY2092" s="40"/>
      <c r="CA2092" s="38"/>
      <c r="CB2092" s="38"/>
      <c r="CC2092" s="36"/>
      <c r="CD2092" s="36"/>
      <c r="CE2092" s="35"/>
      <c r="CF2092" s="36"/>
      <c r="CG2092" s="42"/>
      <c r="CH2092" s="35"/>
      <c r="CI2092" s="42"/>
      <c r="CJ2092" s="42"/>
      <c r="CK2092" s="43"/>
      <c r="CM2092" s="39"/>
      <c r="CN2092" s="35"/>
      <c r="CO2092" s="42"/>
    </row>
    <row r="2093" spans="1:93" ht="11.25" customHeight="1">
      <c r="A2093" s="33"/>
      <c r="B2093" s="34"/>
      <c r="F2093" s="34"/>
      <c r="H2093" s="34"/>
      <c r="I2093" s="34"/>
      <c r="J2093" s="35"/>
      <c r="K2093" s="35"/>
      <c r="L2093" s="34"/>
      <c r="M2093" s="34"/>
      <c r="N2093" s="35"/>
      <c r="O2093" s="35"/>
      <c r="P2093" s="35"/>
      <c r="Q2093" s="34"/>
      <c r="R2093" s="34"/>
      <c r="U2093" s="36"/>
      <c r="V2093" s="38"/>
      <c r="W2093" s="36"/>
      <c r="X2093" s="35"/>
      <c r="Y2093" s="34"/>
      <c r="Z2093" s="35"/>
      <c r="AA2093" s="34"/>
      <c r="AB2093" s="34"/>
      <c r="AC2093" s="34"/>
      <c r="AD2093" s="34"/>
      <c r="AE2093" s="39"/>
      <c r="AF2093" s="39"/>
      <c r="AG2093" s="39"/>
      <c r="AH2093" s="35"/>
      <c r="AI2093" s="35"/>
      <c r="AJ2093" s="35"/>
      <c r="AK2093" s="35"/>
      <c r="AL2093" s="35"/>
      <c r="AM2093" s="35"/>
      <c r="AN2093" s="38"/>
      <c r="AO2093" s="38"/>
      <c r="AP2093" s="38"/>
      <c r="AQ2093" s="36"/>
      <c r="AR2093" s="36"/>
      <c r="AS2093" s="36"/>
      <c r="AT2093" s="36"/>
      <c r="AU2093" s="36"/>
      <c r="AV2093" s="36"/>
      <c r="AW2093" s="36"/>
      <c r="AX2093" s="36"/>
      <c r="AY2093" s="36"/>
      <c r="AZ2093" s="40"/>
      <c r="BA2093" s="40"/>
      <c r="BB2093" s="40"/>
      <c r="BC2093" s="40"/>
      <c r="BD2093" s="40"/>
      <c r="BE2093" s="40"/>
      <c r="BF2093" s="36"/>
      <c r="BG2093" s="36"/>
      <c r="BH2093" s="36"/>
      <c r="BJ2093" s="41"/>
      <c r="BK2093" s="41"/>
      <c r="BL2093" s="35"/>
      <c r="BM2093" s="35"/>
      <c r="BN2093" s="35"/>
      <c r="BO2093" s="35"/>
      <c r="BP2093" s="35"/>
      <c r="BQ2093" s="35"/>
      <c r="BR2093" s="35"/>
      <c r="BS2093" s="34"/>
      <c r="BT2093" s="35"/>
      <c r="BU2093" s="35"/>
      <c r="BV2093" s="35"/>
      <c r="BW2093" s="35"/>
      <c r="BX2093" s="37"/>
      <c r="BY2093" s="40"/>
      <c r="CA2093" s="38"/>
      <c r="CB2093" s="38"/>
      <c r="CC2093" s="36"/>
      <c r="CD2093" s="36"/>
      <c r="CE2093" s="35"/>
      <c r="CF2093" s="36"/>
      <c r="CG2093" s="42"/>
      <c r="CH2093" s="35"/>
      <c r="CI2093" s="42"/>
      <c r="CJ2093" s="42"/>
      <c r="CK2093" s="43"/>
      <c r="CM2093" s="39"/>
      <c r="CN2093" s="35"/>
      <c r="CO2093" s="42"/>
    </row>
    <row r="2094" spans="1:93" ht="11.25" customHeight="1">
      <c r="A2094" s="33"/>
      <c r="B2094" s="34"/>
      <c r="F2094" s="34"/>
      <c r="H2094" s="34"/>
      <c r="I2094" s="34"/>
      <c r="J2094" s="35"/>
      <c r="K2094" s="35"/>
      <c r="L2094" s="34"/>
      <c r="M2094" s="34"/>
      <c r="N2094" s="35"/>
      <c r="O2094" s="35"/>
      <c r="P2094" s="35"/>
      <c r="Q2094" s="34"/>
      <c r="R2094" s="34"/>
      <c r="U2094" s="36"/>
      <c r="V2094" s="38"/>
      <c r="W2094" s="36"/>
      <c r="X2094" s="35"/>
      <c r="Y2094" s="34"/>
      <c r="Z2094" s="35"/>
      <c r="AA2094" s="34"/>
      <c r="AB2094" s="34"/>
      <c r="AC2094" s="34"/>
      <c r="AD2094" s="34"/>
      <c r="AE2094" s="39"/>
      <c r="AF2094" s="39"/>
      <c r="AG2094" s="39"/>
      <c r="AH2094" s="35"/>
      <c r="AI2094" s="35"/>
      <c r="AJ2094" s="35"/>
      <c r="AK2094" s="35"/>
      <c r="AL2094" s="35"/>
      <c r="AM2094" s="35"/>
      <c r="AN2094" s="38"/>
      <c r="AO2094" s="38"/>
      <c r="AP2094" s="38"/>
      <c r="AQ2094" s="36"/>
      <c r="AR2094" s="36"/>
      <c r="AS2094" s="36"/>
      <c r="AT2094" s="36"/>
      <c r="AU2094" s="36"/>
      <c r="AV2094" s="36"/>
      <c r="AW2094" s="36"/>
      <c r="AX2094" s="36"/>
      <c r="AY2094" s="36"/>
      <c r="AZ2094" s="40"/>
      <c r="BA2094" s="40"/>
      <c r="BB2094" s="40"/>
      <c r="BC2094" s="40"/>
      <c r="BD2094" s="40"/>
      <c r="BE2094" s="40"/>
      <c r="BF2094" s="36"/>
      <c r="BG2094" s="36"/>
      <c r="BH2094" s="36"/>
      <c r="BJ2094" s="41"/>
      <c r="BK2094" s="41"/>
      <c r="BL2094" s="35"/>
      <c r="BM2094" s="35"/>
      <c r="BN2094" s="35"/>
      <c r="BO2094" s="35"/>
      <c r="BP2094" s="35"/>
      <c r="BQ2094" s="35"/>
      <c r="BR2094" s="35"/>
      <c r="BS2094" s="34"/>
      <c r="BT2094" s="35"/>
      <c r="BU2094" s="35"/>
      <c r="BV2094" s="35"/>
      <c r="BW2094" s="35"/>
      <c r="BX2094" s="37"/>
      <c r="BY2094" s="40"/>
      <c r="CA2094" s="38"/>
      <c r="CB2094" s="38"/>
      <c r="CC2094" s="36"/>
      <c r="CD2094" s="36"/>
      <c r="CE2094" s="35"/>
      <c r="CF2094" s="36"/>
      <c r="CG2094" s="42"/>
      <c r="CH2094" s="35"/>
      <c r="CI2094" s="42"/>
      <c r="CJ2094" s="42"/>
      <c r="CK2094" s="43"/>
      <c r="CM2094" s="39"/>
      <c r="CN2094" s="35"/>
      <c r="CO2094" s="42"/>
    </row>
    <row r="2095" spans="1:93" ht="11.25" customHeight="1">
      <c r="A2095" s="33"/>
      <c r="B2095" s="34"/>
      <c r="F2095" s="34"/>
      <c r="H2095" s="34"/>
      <c r="I2095" s="34"/>
      <c r="J2095" s="35"/>
      <c r="K2095" s="35"/>
      <c r="L2095" s="34"/>
      <c r="M2095" s="34"/>
      <c r="N2095" s="35"/>
      <c r="O2095" s="35"/>
      <c r="P2095" s="35"/>
      <c r="Q2095" s="34"/>
      <c r="R2095" s="34"/>
      <c r="U2095" s="36"/>
      <c r="V2095" s="38"/>
      <c r="W2095" s="36"/>
      <c r="X2095" s="35"/>
      <c r="Y2095" s="34"/>
      <c r="Z2095" s="35"/>
      <c r="AA2095" s="34"/>
      <c r="AB2095" s="34"/>
      <c r="AC2095" s="34"/>
      <c r="AD2095" s="34"/>
      <c r="AE2095" s="39"/>
      <c r="AF2095" s="39"/>
      <c r="AG2095" s="39"/>
      <c r="AH2095" s="35"/>
      <c r="AI2095" s="35"/>
      <c r="AJ2095" s="35"/>
      <c r="AK2095" s="35"/>
      <c r="AL2095" s="35"/>
      <c r="AM2095" s="35"/>
      <c r="AN2095" s="38"/>
      <c r="AO2095" s="38"/>
      <c r="AP2095" s="38"/>
      <c r="AQ2095" s="36"/>
      <c r="AR2095" s="36"/>
      <c r="AS2095" s="36"/>
      <c r="AT2095" s="36"/>
      <c r="AU2095" s="36"/>
      <c r="AV2095" s="36"/>
      <c r="AW2095" s="36"/>
      <c r="AX2095" s="36"/>
      <c r="AY2095" s="36"/>
      <c r="AZ2095" s="40"/>
      <c r="BA2095" s="40"/>
      <c r="BB2095" s="40"/>
      <c r="BC2095" s="40"/>
      <c r="BD2095" s="40"/>
      <c r="BE2095" s="40"/>
      <c r="BF2095" s="36"/>
      <c r="BG2095" s="36"/>
      <c r="BH2095" s="36"/>
      <c r="BJ2095" s="41"/>
      <c r="BK2095" s="41"/>
      <c r="BL2095" s="35"/>
      <c r="BM2095" s="35"/>
      <c r="BN2095" s="35"/>
      <c r="BO2095" s="35"/>
      <c r="BP2095" s="35"/>
      <c r="BQ2095" s="35"/>
      <c r="BR2095" s="35"/>
      <c r="BS2095" s="34"/>
      <c r="BT2095" s="35"/>
      <c r="BU2095" s="35"/>
      <c r="BV2095" s="35"/>
      <c r="BW2095" s="35"/>
      <c r="BX2095" s="37"/>
      <c r="BY2095" s="40"/>
      <c r="CA2095" s="38"/>
      <c r="CB2095" s="38"/>
      <c r="CC2095" s="36"/>
      <c r="CD2095" s="36"/>
      <c r="CE2095" s="35"/>
      <c r="CF2095" s="36"/>
      <c r="CG2095" s="42"/>
      <c r="CH2095" s="35"/>
      <c r="CI2095" s="42"/>
      <c r="CJ2095" s="42"/>
      <c r="CK2095" s="43"/>
      <c r="CM2095" s="39"/>
      <c r="CN2095" s="35"/>
      <c r="CO2095" s="42"/>
    </row>
    <row r="2096" spans="1:93" ht="11.25" customHeight="1">
      <c r="A2096" s="33"/>
      <c r="B2096" s="34"/>
      <c r="F2096" s="34"/>
      <c r="H2096" s="34"/>
      <c r="I2096" s="34"/>
      <c r="J2096" s="35"/>
      <c r="K2096" s="35"/>
      <c r="L2096" s="34"/>
      <c r="M2096" s="34"/>
      <c r="N2096" s="35"/>
      <c r="O2096" s="35"/>
      <c r="P2096" s="35"/>
      <c r="Q2096" s="34"/>
      <c r="R2096" s="34"/>
      <c r="U2096" s="36"/>
      <c r="V2096" s="38"/>
      <c r="W2096" s="36"/>
      <c r="X2096" s="35"/>
      <c r="Y2096" s="34"/>
      <c r="Z2096" s="35"/>
      <c r="AA2096" s="34"/>
      <c r="AB2096" s="34"/>
      <c r="AC2096" s="34"/>
      <c r="AD2096" s="34"/>
      <c r="AE2096" s="39"/>
      <c r="AF2096" s="39"/>
      <c r="AG2096" s="39"/>
      <c r="AH2096" s="35"/>
      <c r="AI2096" s="35"/>
      <c r="AJ2096" s="35"/>
      <c r="AK2096" s="35"/>
      <c r="AL2096" s="35"/>
      <c r="AM2096" s="35"/>
      <c r="AN2096" s="38"/>
      <c r="AO2096" s="38"/>
      <c r="AP2096" s="38"/>
      <c r="AQ2096" s="36"/>
      <c r="AR2096" s="36"/>
      <c r="AS2096" s="36"/>
      <c r="AT2096" s="36"/>
      <c r="AU2096" s="36"/>
      <c r="AV2096" s="36"/>
      <c r="AW2096" s="36"/>
      <c r="AX2096" s="36"/>
      <c r="AY2096" s="36"/>
      <c r="AZ2096" s="40"/>
      <c r="BA2096" s="40"/>
      <c r="BB2096" s="40"/>
      <c r="BC2096" s="40"/>
      <c r="BD2096" s="40"/>
      <c r="BE2096" s="40"/>
      <c r="BF2096" s="36"/>
      <c r="BG2096" s="36"/>
      <c r="BH2096" s="36"/>
      <c r="BJ2096" s="41"/>
      <c r="BK2096" s="41"/>
      <c r="BL2096" s="35"/>
      <c r="BM2096" s="35"/>
      <c r="BN2096" s="35"/>
      <c r="BO2096" s="35"/>
      <c r="BP2096" s="35"/>
      <c r="BQ2096" s="35"/>
      <c r="BR2096" s="35"/>
      <c r="BS2096" s="34"/>
      <c r="BT2096" s="35"/>
      <c r="BU2096" s="35"/>
      <c r="BV2096" s="35"/>
      <c r="BW2096" s="35"/>
      <c r="BX2096" s="37"/>
      <c r="BY2096" s="40"/>
      <c r="CA2096" s="38"/>
      <c r="CB2096" s="38"/>
      <c r="CC2096" s="36"/>
      <c r="CD2096" s="36"/>
      <c r="CE2096" s="35"/>
      <c r="CF2096" s="36"/>
      <c r="CG2096" s="42"/>
      <c r="CH2096" s="35"/>
      <c r="CI2096" s="42"/>
      <c r="CJ2096" s="42"/>
      <c r="CK2096" s="43"/>
      <c r="CM2096" s="39"/>
      <c r="CN2096" s="35"/>
      <c r="CO2096" s="42"/>
    </row>
    <row r="2097" spans="1:93" ht="11.25" customHeight="1">
      <c r="A2097" s="33"/>
      <c r="B2097" s="34"/>
      <c r="F2097" s="34"/>
      <c r="H2097" s="34"/>
      <c r="I2097" s="34"/>
      <c r="J2097" s="35"/>
      <c r="K2097" s="35"/>
      <c r="L2097" s="34"/>
      <c r="M2097" s="34"/>
      <c r="N2097" s="35"/>
      <c r="O2097" s="35"/>
      <c r="P2097" s="35"/>
      <c r="Q2097" s="34"/>
      <c r="R2097" s="34"/>
      <c r="U2097" s="36"/>
      <c r="V2097" s="38"/>
      <c r="W2097" s="36"/>
      <c r="X2097" s="35"/>
      <c r="Y2097" s="34"/>
      <c r="Z2097" s="35"/>
      <c r="AA2097" s="34"/>
      <c r="AB2097" s="34"/>
      <c r="AC2097" s="34"/>
      <c r="AD2097" s="34"/>
      <c r="AE2097" s="39"/>
      <c r="AF2097" s="39"/>
      <c r="AG2097" s="39"/>
      <c r="AH2097" s="35"/>
      <c r="AI2097" s="35"/>
      <c r="AJ2097" s="35"/>
      <c r="AK2097" s="35"/>
      <c r="AL2097" s="35"/>
      <c r="AM2097" s="35"/>
      <c r="AN2097" s="38"/>
      <c r="AO2097" s="38"/>
      <c r="AP2097" s="38"/>
      <c r="AQ2097" s="36"/>
      <c r="AR2097" s="36"/>
      <c r="AS2097" s="36"/>
      <c r="AT2097" s="36"/>
      <c r="AU2097" s="36"/>
      <c r="AV2097" s="36"/>
      <c r="AW2097" s="36"/>
      <c r="AX2097" s="36"/>
      <c r="AY2097" s="36"/>
      <c r="AZ2097" s="40"/>
      <c r="BA2097" s="40"/>
      <c r="BB2097" s="40"/>
      <c r="BC2097" s="40"/>
      <c r="BD2097" s="40"/>
      <c r="BE2097" s="40"/>
      <c r="BF2097" s="36"/>
      <c r="BG2097" s="36"/>
      <c r="BH2097" s="36"/>
      <c r="BJ2097" s="41"/>
      <c r="BK2097" s="41"/>
      <c r="BL2097" s="35"/>
      <c r="BM2097" s="35"/>
      <c r="BN2097" s="35"/>
      <c r="BO2097" s="35"/>
      <c r="BP2097" s="35"/>
      <c r="BQ2097" s="35"/>
      <c r="BR2097" s="35"/>
      <c r="BS2097" s="34"/>
      <c r="BT2097" s="35"/>
      <c r="BU2097" s="35"/>
      <c r="BV2097" s="35"/>
      <c r="BW2097" s="35"/>
      <c r="BX2097" s="37"/>
      <c r="BY2097" s="40"/>
      <c r="CA2097" s="38"/>
      <c r="CB2097" s="38"/>
      <c r="CC2097" s="36"/>
      <c r="CD2097" s="36"/>
      <c r="CE2097" s="35"/>
      <c r="CF2097" s="36"/>
      <c r="CG2097" s="42"/>
      <c r="CH2097" s="35"/>
      <c r="CI2097" s="42"/>
      <c r="CJ2097" s="42"/>
      <c r="CK2097" s="43"/>
      <c r="CM2097" s="39"/>
      <c r="CN2097" s="35"/>
      <c r="CO2097" s="42"/>
    </row>
    <row r="2098" spans="1:93" ht="11.25" customHeight="1">
      <c r="A2098" s="33"/>
      <c r="B2098" s="34"/>
      <c r="F2098" s="34"/>
      <c r="H2098" s="34"/>
      <c r="I2098" s="34"/>
      <c r="J2098" s="35"/>
      <c r="K2098" s="35"/>
      <c r="L2098" s="34"/>
      <c r="M2098" s="34"/>
      <c r="N2098" s="35"/>
      <c r="O2098" s="35"/>
      <c r="P2098" s="35"/>
      <c r="Q2098" s="34"/>
      <c r="R2098" s="34"/>
      <c r="U2098" s="36"/>
      <c r="V2098" s="38"/>
      <c r="W2098" s="36"/>
      <c r="X2098" s="35"/>
      <c r="Y2098" s="34"/>
      <c r="Z2098" s="35"/>
      <c r="AA2098" s="34"/>
      <c r="AB2098" s="34"/>
      <c r="AC2098" s="34"/>
      <c r="AD2098" s="34"/>
      <c r="AE2098" s="39"/>
      <c r="AF2098" s="39"/>
      <c r="AG2098" s="39"/>
      <c r="AH2098" s="35"/>
      <c r="AI2098" s="35"/>
      <c r="AJ2098" s="35"/>
      <c r="AK2098" s="35"/>
      <c r="AL2098" s="35"/>
      <c r="AM2098" s="35"/>
      <c r="AN2098" s="38"/>
      <c r="AO2098" s="38"/>
      <c r="AP2098" s="38"/>
      <c r="AQ2098" s="36"/>
      <c r="AR2098" s="36"/>
      <c r="AS2098" s="36"/>
      <c r="AT2098" s="36"/>
      <c r="AU2098" s="36"/>
      <c r="AV2098" s="36"/>
      <c r="AW2098" s="36"/>
      <c r="AX2098" s="36"/>
      <c r="AY2098" s="36"/>
      <c r="AZ2098" s="40"/>
      <c r="BA2098" s="40"/>
      <c r="BB2098" s="40"/>
      <c r="BC2098" s="40"/>
      <c r="BD2098" s="40"/>
      <c r="BE2098" s="40"/>
      <c r="BF2098" s="36"/>
      <c r="BG2098" s="36"/>
      <c r="BH2098" s="36"/>
      <c r="BJ2098" s="41"/>
      <c r="BK2098" s="41"/>
      <c r="BL2098" s="35"/>
      <c r="BM2098" s="35"/>
      <c r="BN2098" s="35"/>
      <c r="BO2098" s="35"/>
      <c r="BP2098" s="35"/>
      <c r="BQ2098" s="35"/>
      <c r="BR2098" s="35"/>
      <c r="BS2098" s="34"/>
      <c r="BT2098" s="35"/>
      <c r="BU2098" s="35"/>
      <c r="BV2098" s="35"/>
      <c r="BW2098" s="35"/>
      <c r="BX2098" s="37"/>
      <c r="BY2098" s="40"/>
      <c r="CA2098" s="38"/>
      <c r="CB2098" s="38"/>
      <c r="CC2098" s="36"/>
      <c r="CD2098" s="36"/>
      <c r="CE2098" s="35"/>
      <c r="CF2098" s="36"/>
      <c r="CG2098" s="42"/>
      <c r="CH2098" s="35"/>
      <c r="CI2098" s="42"/>
      <c r="CJ2098" s="42"/>
      <c r="CK2098" s="43"/>
      <c r="CM2098" s="39"/>
      <c r="CN2098" s="35"/>
      <c r="CO2098" s="42"/>
    </row>
    <row r="2099" spans="1:93" ht="11.25" customHeight="1">
      <c r="A2099" s="33"/>
      <c r="B2099" s="34"/>
      <c r="F2099" s="34"/>
      <c r="H2099" s="34"/>
      <c r="I2099" s="34"/>
      <c r="J2099" s="35"/>
      <c r="K2099" s="35"/>
      <c r="L2099" s="34"/>
      <c r="M2099" s="34"/>
      <c r="N2099" s="35"/>
      <c r="O2099" s="35"/>
      <c r="P2099" s="35"/>
      <c r="Q2099" s="34"/>
      <c r="R2099" s="34"/>
      <c r="U2099" s="36"/>
      <c r="V2099" s="38"/>
      <c r="W2099" s="36"/>
      <c r="X2099" s="35"/>
      <c r="Y2099" s="34"/>
      <c r="Z2099" s="35"/>
      <c r="AA2099" s="34"/>
      <c r="AB2099" s="34"/>
      <c r="AC2099" s="34"/>
      <c r="AD2099" s="34"/>
      <c r="AE2099" s="39"/>
      <c r="AF2099" s="39"/>
      <c r="AG2099" s="39"/>
      <c r="AH2099" s="35"/>
      <c r="AI2099" s="35"/>
      <c r="AJ2099" s="35"/>
      <c r="AK2099" s="35"/>
      <c r="AL2099" s="35"/>
      <c r="AM2099" s="35"/>
      <c r="AN2099" s="38"/>
      <c r="AO2099" s="38"/>
      <c r="AP2099" s="38"/>
      <c r="AQ2099" s="36"/>
      <c r="AR2099" s="36"/>
      <c r="AS2099" s="36"/>
      <c r="AT2099" s="36"/>
      <c r="AU2099" s="36"/>
      <c r="AV2099" s="36"/>
      <c r="AW2099" s="36"/>
      <c r="AX2099" s="36"/>
      <c r="AY2099" s="36"/>
      <c r="AZ2099" s="40"/>
      <c r="BA2099" s="40"/>
      <c r="BB2099" s="40"/>
      <c r="BC2099" s="40"/>
      <c r="BD2099" s="40"/>
      <c r="BE2099" s="40"/>
      <c r="BF2099" s="36"/>
      <c r="BG2099" s="36"/>
      <c r="BH2099" s="36"/>
      <c r="BJ2099" s="41"/>
      <c r="BK2099" s="41"/>
      <c r="BL2099" s="35"/>
      <c r="BM2099" s="35"/>
      <c r="BN2099" s="35"/>
      <c r="BO2099" s="35"/>
      <c r="BP2099" s="35"/>
      <c r="BQ2099" s="35"/>
      <c r="BR2099" s="35"/>
      <c r="BS2099" s="34"/>
      <c r="BT2099" s="35"/>
      <c r="BU2099" s="35"/>
      <c r="BV2099" s="35"/>
      <c r="BW2099" s="35"/>
      <c r="BX2099" s="37"/>
      <c r="BY2099" s="40"/>
      <c r="CA2099" s="38"/>
      <c r="CB2099" s="38"/>
      <c r="CC2099" s="36"/>
      <c r="CD2099" s="36"/>
      <c r="CE2099" s="35"/>
      <c r="CF2099" s="36"/>
      <c r="CG2099" s="42"/>
      <c r="CH2099" s="35"/>
      <c r="CI2099" s="42"/>
      <c r="CJ2099" s="42"/>
      <c r="CK2099" s="43"/>
      <c r="CM2099" s="39"/>
      <c r="CN2099" s="35"/>
      <c r="CO2099" s="42"/>
    </row>
    <row r="2100" spans="1:93" ht="11.25" customHeight="1">
      <c r="A2100" s="33"/>
      <c r="B2100" s="34"/>
      <c r="F2100" s="34"/>
      <c r="H2100" s="34"/>
      <c r="I2100" s="34"/>
      <c r="J2100" s="35"/>
      <c r="K2100" s="35"/>
      <c r="L2100" s="34"/>
      <c r="M2100" s="34"/>
      <c r="N2100" s="35"/>
      <c r="O2100" s="35"/>
      <c r="P2100" s="35"/>
      <c r="Q2100" s="34"/>
      <c r="R2100" s="34"/>
      <c r="U2100" s="36"/>
      <c r="V2100" s="38"/>
      <c r="W2100" s="36"/>
      <c r="X2100" s="35"/>
      <c r="Y2100" s="34"/>
      <c r="Z2100" s="35"/>
      <c r="AA2100" s="34"/>
      <c r="AB2100" s="34"/>
      <c r="AC2100" s="34"/>
      <c r="AD2100" s="34"/>
      <c r="AE2100" s="39"/>
      <c r="AF2100" s="39"/>
      <c r="AG2100" s="39"/>
      <c r="AH2100" s="35"/>
      <c r="AI2100" s="35"/>
      <c r="AJ2100" s="35"/>
      <c r="AK2100" s="35"/>
      <c r="AL2100" s="35"/>
      <c r="AM2100" s="35"/>
      <c r="AN2100" s="38"/>
      <c r="AO2100" s="38"/>
      <c r="AP2100" s="38"/>
      <c r="AQ2100" s="36"/>
      <c r="AR2100" s="36"/>
      <c r="AS2100" s="36"/>
      <c r="AT2100" s="36"/>
      <c r="AU2100" s="36"/>
      <c r="AV2100" s="36"/>
      <c r="AW2100" s="36"/>
      <c r="AX2100" s="36"/>
      <c r="AY2100" s="36"/>
      <c r="AZ2100" s="40"/>
      <c r="BA2100" s="40"/>
      <c r="BB2100" s="40"/>
      <c r="BC2100" s="40"/>
      <c r="BD2100" s="40"/>
      <c r="BE2100" s="40"/>
      <c r="BF2100" s="36"/>
      <c r="BG2100" s="36"/>
      <c r="BH2100" s="36"/>
      <c r="BJ2100" s="41"/>
      <c r="BK2100" s="41"/>
      <c r="BL2100" s="35"/>
      <c r="BM2100" s="35"/>
      <c r="BN2100" s="35"/>
      <c r="BO2100" s="35"/>
      <c r="BP2100" s="35"/>
      <c r="BQ2100" s="35"/>
      <c r="BR2100" s="35"/>
      <c r="BS2100" s="34"/>
      <c r="BT2100" s="35"/>
      <c r="BU2100" s="35"/>
      <c r="BV2100" s="35"/>
      <c r="BW2100" s="35"/>
      <c r="BX2100" s="37"/>
      <c r="BY2100" s="40"/>
      <c r="CA2100" s="38"/>
      <c r="CB2100" s="38"/>
      <c r="CC2100" s="36"/>
      <c r="CD2100" s="36"/>
      <c r="CE2100" s="35"/>
      <c r="CF2100" s="36"/>
      <c r="CG2100" s="42"/>
      <c r="CH2100" s="35"/>
      <c r="CI2100" s="42"/>
      <c r="CJ2100" s="42"/>
      <c r="CK2100" s="43"/>
      <c r="CM2100" s="39"/>
      <c r="CN2100" s="35"/>
      <c r="CO2100" s="42"/>
    </row>
    <row r="2101" spans="1:93" ht="11.25" customHeight="1">
      <c r="A2101" s="33"/>
      <c r="B2101" s="34"/>
      <c r="F2101" s="34"/>
      <c r="H2101" s="34"/>
      <c r="I2101" s="34"/>
      <c r="J2101" s="35"/>
      <c r="K2101" s="35"/>
      <c r="L2101" s="34"/>
      <c r="M2101" s="34"/>
      <c r="N2101" s="35"/>
      <c r="O2101" s="35"/>
      <c r="P2101" s="35"/>
      <c r="Q2101" s="34"/>
      <c r="R2101" s="34"/>
      <c r="U2101" s="36"/>
      <c r="V2101" s="38"/>
      <c r="W2101" s="36"/>
      <c r="X2101" s="35"/>
      <c r="Y2101" s="34"/>
      <c r="Z2101" s="35"/>
      <c r="AA2101" s="34"/>
      <c r="AB2101" s="34"/>
      <c r="AC2101" s="34"/>
      <c r="AD2101" s="34"/>
      <c r="AE2101" s="39"/>
      <c r="AF2101" s="39"/>
      <c r="AG2101" s="39"/>
      <c r="AH2101" s="35"/>
      <c r="AI2101" s="35"/>
      <c r="AJ2101" s="35"/>
      <c r="AK2101" s="35"/>
      <c r="AL2101" s="35"/>
      <c r="AM2101" s="35"/>
      <c r="AN2101" s="38"/>
      <c r="AO2101" s="38"/>
      <c r="AP2101" s="38"/>
      <c r="AQ2101" s="36"/>
      <c r="AR2101" s="36"/>
      <c r="AS2101" s="36"/>
      <c r="AT2101" s="36"/>
      <c r="AU2101" s="36"/>
      <c r="AV2101" s="36"/>
      <c r="AW2101" s="36"/>
      <c r="AX2101" s="36"/>
      <c r="AY2101" s="36"/>
      <c r="AZ2101" s="40"/>
      <c r="BA2101" s="40"/>
      <c r="BB2101" s="40"/>
      <c r="BC2101" s="40"/>
      <c r="BD2101" s="40"/>
      <c r="BE2101" s="40"/>
      <c r="BF2101" s="36"/>
      <c r="BG2101" s="36"/>
      <c r="BH2101" s="36"/>
      <c r="BJ2101" s="41"/>
      <c r="BK2101" s="41"/>
      <c r="BL2101" s="35"/>
      <c r="BM2101" s="35"/>
      <c r="BN2101" s="35"/>
      <c r="BO2101" s="35"/>
      <c r="BP2101" s="35"/>
      <c r="BQ2101" s="35"/>
      <c r="BR2101" s="35"/>
      <c r="BS2101" s="34"/>
      <c r="BT2101" s="35"/>
      <c r="BU2101" s="35"/>
      <c r="BV2101" s="35"/>
      <c r="BW2101" s="35"/>
      <c r="BX2101" s="37"/>
      <c r="BY2101" s="40"/>
      <c r="CA2101" s="38"/>
      <c r="CB2101" s="38"/>
      <c r="CC2101" s="36"/>
      <c r="CD2101" s="36"/>
      <c r="CE2101" s="35"/>
      <c r="CF2101" s="36"/>
      <c r="CG2101" s="42"/>
      <c r="CH2101" s="35"/>
      <c r="CI2101" s="42"/>
      <c r="CJ2101" s="42"/>
      <c r="CK2101" s="43"/>
      <c r="CM2101" s="39"/>
      <c r="CN2101" s="35"/>
      <c r="CO2101" s="42"/>
    </row>
    <row r="2102" spans="1:93" ht="11.25" customHeight="1">
      <c r="A2102" s="33"/>
      <c r="B2102" s="34"/>
      <c r="F2102" s="34"/>
      <c r="H2102" s="34"/>
      <c r="I2102" s="34"/>
      <c r="J2102" s="35"/>
      <c r="K2102" s="35"/>
      <c r="L2102" s="34"/>
      <c r="M2102" s="34"/>
      <c r="N2102" s="35"/>
      <c r="O2102" s="35"/>
      <c r="P2102" s="35"/>
      <c r="Q2102" s="34"/>
      <c r="R2102" s="34"/>
      <c r="U2102" s="36"/>
      <c r="V2102" s="38"/>
      <c r="W2102" s="36"/>
      <c r="X2102" s="35"/>
      <c r="Y2102" s="34"/>
      <c r="Z2102" s="35"/>
      <c r="AA2102" s="34"/>
      <c r="AB2102" s="34"/>
      <c r="AC2102" s="34"/>
      <c r="AD2102" s="34"/>
      <c r="AE2102" s="39"/>
      <c r="AF2102" s="39"/>
      <c r="AG2102" s="39"/>
      <c r="AH2102" s="35"/>
      <c r="AI2102" s="35"/>
      <c r="AJ2102" s="35"/>
      <c r="AK2102" s="35"/>
      <c r="AL2102" s="35"/>
      <c r="AM2102" s="35"/>
      <c r="AN2102" s="38"/>
      <c r="AO2102" s="38"/>
      <c r="AP2102" s="38"/>
      <c r="AQ2102" s="36"/>
      <c r="AR2102" s="36"/>
      <c r="AS2102" s="36"/>
      <c r="AT2102" s="36"/>
      <c r="AU2102" s="36"/>
      <c r="AV2102" s="36"/>
      <c r="AW2102" s="36"/>
      <c r="AX2102" s="36"/>
      <c r="AY2102" s="36"/>
      <c r="AZ2102" s="40"/>
      <c r="BA2102" s="40"/>
      <c r="BB2102" s="40"/>
      <c r="BC2102" s="40"/>
      <c r="BD2102" s="40"/>
      <c r="BE2102" s="40"/>
      <c r="BF2102" s="36"/>
      <c r="BG2102" s="36"/>
      <c r="BH2102" s="36"/>
      <c r="BJ2102" s="41"/>
      <c r="BK2102" s="41"/>
      <c r="BL2102" s="35"/>
      <c r="BM2102" s="35"/>
      <c r="BN2102" s="35"/>
      <c r="BO2102" s="35"/>
      <c r="BP2102" s="35"/>
      <c r="BQ2102" s="35"/>
      <c r="BR2102" s="35"/>
      <c r="BS2102" s="34"/>
      <c r="BT2102" s="35"/>
      <c r="BU2102" s="35"/>
      <c r="BV2102" s="35"/>
      <c r="BW2102" s="35"/>
      <c r="BX2102" s="37"/>
      <c r="BY2102" s="40"/>
      <c r="CA2102" s="38"/>
      <c r="CB2102" s="38"/>
      <c r="CC2102" s="36"/>
      <c r="CD2102" s="36"/>
      <c r="CE2102" s="35"/>
      <c r="CF2102" s="36"/>
      <c r="CG2102" s="42"/>
      <c r="CH2102" s="35"/>
      <c r="CI2102" s="42"/>
      <c r="CJ2102" s="42"/>
      <c r="CK2102" s="43"/>
      <c r="CM2102" s="39"/>
      <c r="CN2102" s="35"/>
      <c r="CO2102" s="42"/>
    </row>
    <row r="2103" spans="1:93" ht="11.25" customHeight="1">
      <c r="A2103" s="33"/>
      <c r="B2103" s="34"/>
      <c r="F2103" s="34"/>
      <c r="H2103" s="34"/>
      <c r="I2103" s="34"/>
      <c r="J2103" s="35"/>
      <c r="K2103" s="35"/>
      <c r="L2103" s="34"/>
      <c r="M2103" s="34"/>
      <c r="N2103" s="35"/>
      <c r="O2103" s="35"/>
      <c r="P2103" s="35"/>
      <c r="Q2103" s="34"/>
      <c r="R2103" s="34"/>
      <c r="U2103" s="36"/>
      <c r="V2103" s="38"/>
      <c r="W2103" s="36"/>
      <c r="X2103" s="35"/>
      <c r="Y2103" s="34"/>
      <c r="Z2103" s="35"/>
      <c r="AA2103" s="34"/>
      <c r="AB2103" s="34"/>
      <c r="AC2103" s="34"/>
      <c r="AD2103" s="34"/>
      <c r="AE2103" s="39"/>
      <c r="AF2103" s="39"/>
      <c r="AG2103" s="39"/>
      <c r="AH2103" s="35"/>
      <c r="AI2103" s="35"/>
      <c r="AJ2103" s="35"/>
      <c r="AK2103" s="35"/>
      <c r="AL2103" s="35"/>
      <c r="AM2103" s="35"/>
      <c r="AN2103" s="38"/>
      <c r="AO2103" s="38"/>
      <c r="AP2103" s="38"/>
      <c r="AQ2103" s="36"/>
      <c r="AR2103" s="36"/>
      <c r="AS2103" s="36"/>
      <c r="AT2103" s="36"/>
      <c r="AU2103" s="36"/>
      <c r="AV2103" s="36"/>
      <c r="AW2103" s="36"/>
      <c r="AX2103" s="36"/>
      <c r="AY2103" s="36"/>
      <c r="AZ2103" s="40"/>
      <c r="BA2103" s="40"/>
      <c r="BB2103" s="40"/>
      <c r="BC2103" s="40"/>
      <c r="BD2103" s="40"/>
      <c r="BE2103" s="40"/>
      <c r="BF2103" s="36"/>
      <c r="BG2103" s="36"/>
      <c r="BH2103" s="36"/>
      <c r="BJ2103" s="41"/>
      <c r="BK2103" s="41"/>
      <c r="BL2103" s="35"/>
      <c r="BM2103" s="35"/>
      <c r="BN2103" s="35"/>
      <c r="BO2103" s="35"/>
      <c r="BP2103" s="35"/>
      <c r="BQ2103" s="35"/>
      <c r="BR2103" s="35"/>
      <c r="BS2103" s="34"/>
      <c r="BT2103" s="35"/>
      <c r="BU2103" s="35"/>
      <c r="BV2103" s="35"/>
      <c r="BW2103" s="35"/>
      <c r="BX2103" s="37"/>
      <c r="BY2103" s="40"/>
      <c r="CA2103" s="38"/>
      <c r="CB2103" s="38"/>
      <c r="CC2103" s="36"/>
      <c r="CD2103" s="36"/>
      <c r="CE2103" s="35"/>
      <c r="CF2103" s="36"/>
      <c r="CG2103" s="42"/>
      <c r="CH2103" s="35"/>
      <c r="CI2103" s="42"/>
      <c r="CJ2103" s="42"/>
      <c r="CK2103" s="43"/>
      <c r="CM2103" s="39"/>
      <c r="CN2103" s="35"/>
      <c r="CO2103" s="42"/>
    </row>
    <row r="2104" spans="1:93" ht="11.25" customHeight="1">
      <c r="A2104" s="33"/>
      <c r="B2104" s="34"/>
      <c r="F2104" s="34"/>
      <c r="H2104" s="34"/>
      <c r="I2104" s="34"/>
      <c r="J2104" s="35"/>
      <c r="K2104" s="35"/>
      <c r="L2104" s="34"/>
      <c r="M2104" s="34"/>
      <c r="N2104" s="35"/>
      <c r="O2104" s="35"/>
      <c r="P2104" s="35"/>
      <c r="Q2104" s="34"/>
      <c r="R2104" s="34"/>
      <c r="U2104" s="36"/>
      <c r="V2104" s="38"/>
      <c r="W2104" s="36"/>
      <c r="X2104" s="35"/>
      <c r="Y2104" s="34"/>
      <c r="Z2104" s="35"/>
      <c r="AA2104" s="34"/>
      <c r="AB2104" s="34"/>
      <c r="AC2104" s="34"/>
      <c r="AD2104" s="34"/>
      <c r="AE2104" s="39"/>
      <c r="AF2104" s="39"/>
      <c r="AG2104" s="39"/>
      <c r="AH2104" s="35"/>
      <c r="AI2104" s="35"/>
      <c r="AJ2104" s="35"/>
      <c r="AK2104" s="35"/>
      <c r="AL2104" s="35"/>
      <c r="AM2104" s="35"/>
      <c r="AN2104" s="38"/>
      <c r="AO2104" s="38"/>
      <c r="AP2104" s="38"/>
      <c r="AQ2104" s="36"/>
      <c r="AR2104" s="36"/>
      <c r="AS2104" s="36"/>
      <c r="AT2104" s="36"/>
      <c r="AU2104" s="36"/>
      <c r="AV2104" s="36"/>
      <c r="AW2104" s="36"/>
      <c r="AX2104" s="36"/>
      <c r="AY2104" s="36"/>
      <c r="AZ2104" s="40"/>
      <c r="BA2104" s="40"/>
      <c r="BB2104" s="40"/>
      <c r="BC2104" s="40"/>
      <c r="BD2104" s="40"/>
      <c r="BE2104" s="40"/>
      <c r="BF2104" s="36"/>
      <c r="BG2104" s="36"/>
      <c r="BH2104" s="36"/>
      <c r="BJ2104" s="41"/>
      <c r="BK2104" s="41"/>
      <c r="BL2104" s="35"/>
      <c r="BM2104" s="35"/>
      <c r="BN2104" s="35"/>
      <c r="BO2104" s="35"/>
      <c r="BP2104" s="35"/>
      <c r="BQ2104" s="35"/>
      <c r="BR2104" s="35"/>
      <c r="BS2104" s="34"/>
      <c r="BT2104" s="35"/>
      <c r="BU2104" s="35"/>
      <c r="BV2104" s="35"/>
      <c r="BW2104" s="35"/>
      <c r="BX2104" s="37"/>
      <c r="BY2104" s="40"/>
      <c r="CA2104" s="38"/>
      <c r="CB2104" s="38"/>
      <c r="CC2104" s="36"/>
      <c r="CD2104" s="36"/>
      <c r="CE2104" s="35"/>
      <c r="CF2104" s="36"/>
      <c r="CG2104" s="42"/>
      <c r="CH2104" s="35"/>
      <c r="CI2104" s="42"/>
      <c r="CJ2104" s="42"/>
      <c r="CK2104" s="43"/>
      <c r="CM2104" s="39"/>
      <c r="CN2104" s="35"/>
      <c r="CO2104" s="42"/>
    </row>
    <row r="2105" spans="1:93" ht="11.25" customHeight="1">
      <c r="A2105" s="33"/>
      <c r="B2105" s="34"/>
      <c r="F2105" s="34"/>
      <c r="H2105" s="34"/>
      <c r="I2105" s="34"/>
      <c r="J2105" s="35"/>
      <c r="K2105" s="35"/>
      <c r="L2105" s="34"/>
      <c r="M2105" s="34"/>
      <c r="N2105" s="35"/>
      <c r="O2105" s="35"/>
      <c r="P2105" s="35"/>
      <c r="Q2105" s="34"/>
      <c r="R2105" s="34"/>
      <c r="U2105" s="36"/>
      <c r="V2105" s="38"/>
      <c r="W2105" s="36"/>
      <c r="X2105" s="35"/>
      <c r="Y2105" s="34"/>
      <c r="Z2105" s="35"/>
      <c r="AA2105" s="34"/>
      <c r="AB2105" s="34"/>
      <c r="AC2105" s="34"/>
      <c r="AD2105" s="34"/>
      <c r="AE2105" s="39"/>
      <c r="AF2105" s="39"/>
      <c r="AG2105" s="39"/>
      <c r="AH2105" s="35"/>
      <c r="AI2105" s="35"/>
      <c r="AJ2105" s="35"/>
      <c r="AK2105" s="35"/>
      <c r="AL2105" s="35"/>
      <c r="AM2105" s="35"/>
      <c r="AN2105" s="38"/>
      <c r="AO2105" s="38"/>
      <c r="AP2105" s="38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40"/>
      <c r="BA2105" s="40"/>
      <c r="BB2105" s="40"/>
      <c r="BC2105" s="40"/>
      <c r="BD2105" s="40"/>
      <c r="BE2105" s="40"/>
      <c r="BF2105" s="36"/>
      <c r="BG2105" s="36"/>
      <c r="BH2105" s="36"/>
      <c r="BJ2105" s="41"/>
      <c r="BK2105" s="41"/>
      <c r="BL2105" s="35"/>
      <c r="BM2105" s="35"/>
      <c r="BN2105" s="35"/>
      <c r="BO2105" s="35"/>
      <c r="BP2105" s="35"/>
      <c r="BQ2105" s="35"/>
      <c r="BR2105" s="35"/>
      <c r="BS2105" s="34"/>
      <c r="BT2105" s="35"/>
      <c r="BU2105" s="35"/>
      <c r="BV2105" s="35"/>
      <c r="BW2105" s="35"/>
      <c r="BX2105" s="37"/>
      <c r="BY2105" s="40"/>
      <c r="CA2105" s="38"/>
      <c r="CB2105" s="38"/>
      <c r="CC2105" s="36"/>
      <c r="CD2105" s="36"/>
      <c r="CE2105" s="35"/>
      <c r="CF2105" s="36"/>
      <c r="CG2105" s="42"/>
      <c r="CH2105" s="35"/>
      <c r="CI2105" s="42"/>
      <c r="CJ2105" s="42"/>
      <c r="CK2105" s="43"/>
      <c r="CM2105" s="39"/>
      <c r="CN2105" s="35"/>
      <c r="CO2105" s="42"/>
    </row>
    <row r="2106" spans="1:93" ht="11.25" customHeight="1">
      <c r="A2106" s="33"/>
      <c r="B2106" s="34"/>
      <c r="F2106" s="34"/>
      <c r="H2106" s="34"/>
      <c r="I2106" s="34"/>
      <c r="J2106" s="35"/>
      <c r="K2106" s="35"/>
      <c r="L2106" s="34"/>
      <c r="M2106" s="34"/>
      <c r="N2106" s="35"/>
      <c r="O2106" s="35"/>
      <c r="P2106" s="35"/>
      <c r="Q2106" s="34"/>
      <c r="R2106" s="34"/>
      <c r="U2106" s="36"/>
      <c r="V2106" s="38"/>
      <c r="W2106" s="36"/>
      <c r="X2106" s="35"/>
      <c r="Y2106" s="34"/>
      <c r="Z2106" s="35"/>
      <c r="AA2106" s="34"/>
      <c r="AB2106" s="34"/>
      <c r="AC2106" s="34"/>
      <c r="AD2106" s="34"/>
      <c r="AE2106" s="39"/>
      <c r="AF2106" s="39"/>
      <c r="AG2106" s="39"/>
      <c r="AH2106" s="35"/>
      <c r="AI2106" s="35"/>
      <c r="AJ2106" s="35"/>
      <c r="AK2106" s="35"/>
      <c r="AL2106" s="35"/>
      <c r="AM2106" s="35"/>
      <c r="AN2106" s="38"/>
      <c r="AO2106" s="38"/>
      <c r="AP2106" s="38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40"/>
      <c r="BA2106" s="40"/>
      <c r="BB2106" s="40"/>
      <c r="BC2106" s="40"/>
      <c r="BD2106" s="40"/>
      <c r="BE2106" s="40"/>
      <c r="BF2106" s="36"/>
      <c r="BG2106" s="36"/>
      <c r="BH2106" s="36"/>
      <c r="BJ2106" s="41"/>
      <c r="BK2106" s="41"/>
      <c r="BL2106" s="35"/>
      <c r="BM2106" s="35"/>
      <c r="BN2106" s="35"/>
      <c r="BO2106" s="35"/>
      <c r="BP2106" s="35"/>
      <c r="BQ2106" s="35"/>
      <c r="BR2106" s="35"/>
      <c r="BS2106" s="34"/>
      <c r="BT2106" s="35"/>
      <c r="BU2106" s="35"/>
      <c r="BV2106" s="35"/>
      <c r="BW2106" s="35"/>
      <c r="BX2106" s="37"/>
      <c r="BY2106" s="40"/>
      <c r="CA2106" s="38"/>
      <c r="CB2106" s="38"/>
      <c r="CC2106" s="36"/>
      <c r="CD2106" s="36"/>
      <c r="CE2106" s="35"/>
      <c r="CF2106" s="36"/>
      <c r="CG2106" s="42"/>
      <c r="CH2106" s="35"/>
      <c r="CI2106" s="42"/>
      <c r="CJ2106" s="42"/>
      <c r="CK2106" s="43"/>
      <c r="CM2106" s="39"/>
      <c r="CN2106" s="35"/>
      <c r="CO2106" s="42"/>
    </row>
    <row r="2107" spans="1:93" ht="11.25" customHeight="1">
      <c r="A2107" s="33"/>
      <c r="B2107" s="34"/>
      <c r="F2107" s="34"/>
      <c r="H2107" s="34"/>
      <c r="I2107" s="34"/>
      <c r="J2107" s="35"/>
      <c r="K2107" s="35"/>
      <c r="L2107" s="34"/>
      <c r="M2107" s="34"/>
      <c r="N2107" s="35"/>
      <c r="O2107" s="35"/>
      <c r="P2107" s="35"/>
      <c r="Q2107" s="34"/>
      <c r="R2107" s="34"/>
      <c r="U2107" s="36"/>
      <c r="V2107" s="38"/>
      <c r="W2107" s="36"/>
      <c r="X2107" s="35"/>
      <c r="Y2107" s="34"/>
      <c r="Z2107" s="35"/>
      <c r="AA2107" s="34"/>
      <c r="AB2107" s="34"/>
      <c r="AC2107" s="34"/>
      <c r="AD2107" s="34"/>
      <c r="AE2107" s="39"/>
      <c r="AF2107" s="39"/>
      <c r="AG2107" s="39"/>
      <c r="AH2107" s="35"/>
      <c r="AI2107" s="35"/>
      <c r="AJ2107" s="35"/>
      <c r="AK2107" s="35"/>
      <c r="AL2107" s="35"/>
      <c r="AM2107" s="35"/>
      <c r="AN2107" s="38"/>
      <c r="AO2107" s="38"/>
      <c r="AP2107" s="38"/>
      <c r="AQ2107" s="36"/>
      <c r="AR2107" s="36"/>
      <c r="AS2107" s="36"/>
      <c r="AT2107" s="36"/>
      <c r="AU2107" s="36"/>
      <c r="AV2107" s="36"/>
      <c r="AW2107" s="36"/>
      <c r="AX2107" s="36"/>
      <c r="AY2107" s="36"/>
      <c r="AZ2107" s="40"/>
      <c r="BA2107" s="40"/>
      <c r="BB2107" s="40"/>
      <c r="BC2107" s="40"/>
      <c r="BD2107" s="40"/>
      <c r="BE2107" s="40"/>
      <c r="BF2107" s="36"/>
      <c r="BG2107" s="36"/>
      <c r="BH2107" s="36"/>
      <c r="BJ2107" s="41"/>
      <c r="BK2107" s="41"/>
      <c r="BL2107" s="35"/>
      <c r="BM2107" s="35"/>
      <c r="BN2107" s="35"/>
      <c r="BO2107" s="35"/>
      <c r="BP2107" s="35"/>
      <c r="BQ2107" s="35"/>
      <c r="BR2107" s="35"/>
      <c r="BS2107" s="34"/>
      <c r="BT2107" s="35"/>
      <c r="BU2107" s="35"/>
      <c r="BV2107" s="35"/>
      <c r="BW2107" s="35"/>
      <c r="BX2107" s="37"/>
      <c r="BY2107" s="40"/>
      <c r="CA2107" s="38"/>
      <c r="CB2107" s="38"/>
      <c r="CC2107" s="36"/>
      <c r="CD2107" s="36"/>
      <c r="CE2107" s="35"/>
      <c r="CF2107" s="36"/>
      <c r="CG2107" s="42"/>
      <c r="CH2107" s="35"/>
      <c r="CI2107" s="42"/>
      <c r="CJ2107" s="42"/>
      <c r="CK2107" s="43"/>
      <c r="CM2107" s="39"/>
      <c r="CN2107" s="35"/>
      <c r="CO2107" s="42"/>
    </row>
    <row r="2108" spans="1:93" ht="11.25" customHeight="1">
      <c r="A2108" s="33"/>
      <c r="B2108" s="34"/>
      <c r="F2108" s="34"/>
      <c r="H2108" s="34"/>
      <c r="I2108" s="34"/>
      <c r="J2108" s="35"/>
      <c r="K2108" s="35"/>
      <c r="L2108" s="34"/>
      <c r="M2108" s="34"/>
      <c r="N2108" s="35"/>
      <c r="O2108" s="35"/>
      <c r="P2108" s="35"/>
      <c r="Q2108" s="34"/>
      <c r="R2108" s="34"/>
      <c r="U2108" s="36"/>
      <c r="V2108" s="38"/>
      <c r="W2108" s="36"/>
      <c r="X2108" s="35"/>
      <c r="Y2108" s="34"/>
      <c r="Z2108" s="35"/>
      <c r="AA2108" s="34"/>
      <c r="AB2108" s="34"/>
      <c r="AC2108" s="34"/>
      <c r="AD2108" s="34"/>
      <c r="AE2108" s="39"/>
      <c r="AF2108" s="39"/>
      <c r="AG2108" s="39"/>
      <c r="AH2108" s="35"/>
      <c r="AI2108" s="35"/>
      <c r="AJ2108" s="35"/>
      <c r="AK2108" s="35"/>
      <c r="AL2108" s="35"/>
      <c r="AM2108" s="35"/>
      <c r="AN2108" s="38"/>
      <c r="AO2108" s="38"/>
      <c r="AP2108" s="38"/>
      <c r="AQ2108" s="36"/>
      <c r="AR2108" s="36"/>
      <c r="AS2108" s="36"/>
      <c r="AT2108" s="36"/>
      <c r="AU2108" s="36"/>
      <c r="AV2108" s="36"/>
      <c r="AW2108" s="36"/>
      <c r="AX2108" s="36"/>
      <c r="AY2108" s="36"/>
      <c r="AZ2108" s="40"/>
      <c r="BA2108" s="40"/>
      <c r="BB2108" s="40"/>
      <c r="BC2108" s="40"/>
      <c r="BD2108" s="40"/>
      <c r="BE2108" s="40"/>
      <c r="BF2108" s="36"/>
      <c r="BG2108" s="36"/>
      <c r="BH2108" s="36"/>
      <c r="BJ2108" s="41"/>
      <c r="BK2108" s="41"/>
      <c r="BL2108" s="35"/>
      <c r="BM2108" s="35"/>
      <c r="BN2108" s="35"/>
      <c r="BO2108" s="35"/>
      <c r="BP2108" s="35"/>
      <c r="BQ2108" s="35"/>
      <c r="BR2108" s="35"/>
      <c r="BS2108" s="34"/>
      <c r="BT2108" s="35"/>
      <c r="BU2108" s="35"/>
      <c r="BV2108" s="35"/>
      <c r="BW2108" s="35"/>
      <c r="BX2108" s="37"/>
      <c r="BY2108" s="40"/>
      <c r="CA2108" s="38"/>
      <c r="CB2108" s="38"/>
      <c r="CC2108" s="36"/>
      <c r="CD2108" s="36"/>
      <c r="CE2108" s="35"/>
      <c r="CF2108" s="36"/>
      <c r="CG2108" s="42"/>
      <c r="CH2108" s="35"/>
      <c r="CI2108" s="42"/>
      <c r="CJ2108" s="42"/>
      <c r="CK2108" s="43"/>
      <c r="CM2108" s="39"/>
      <c r="CN2108" s="35"/>
      <c r="CO2108" s="42"/>
    </row>
    <row r="2109" spans="1:93" ht="11.25" customHeight="1">
      <c r="A2109" s="33"/>
      <c r="B2109" s="34"/>
      <c r="F2109" s="34"/>
      <c r="H2109" s="34"/>
      <c r="I2109" s="34"/>
      <c r="J2109" s="35"/>
      <c r="K2109" s="35"/>
      <c r="L2109" s="34"/>
      <c r="M2109" s="34"/>
      <c r="N2109" s="35"/>
      <c r="O2109" s="35"/>
      <c r="P2109" s="35"/>
      <c r="Q2109" s="34"/>
      <c r="R2109" s="34"/>
      <c r="U2109" s="36"/>
      <c r="V2109" s="38"/>
      <c r="W2109" s="36"/>
      <c r="X2109" s="35"/>
      <c r="Y2109" s="34"/>
      <c r="Z2109" s="35"/>
      <c r="AA2109" s="34"/>
      <c r="AB2109" s="34"/>
      <c r="AC2109" s="34"/>
      <c r="AD2109" s="34"/>
      <c r="AE2109" s="39"/>
      <c r="AF2109" s="39"/>
      <c r="AG2109" s="39"/>
      <c r="AH2109" s="35"/>
      <c r="AI2109" s="35"/>
      <c r="AJ2109" s="35"/>
      <c r="AK2109" s="35"/>
      <c r="AL2109" s="35"/>
      <c r="AM2109" s="35"/>
      <c r="AN2109" s="38"/>
      <c r="AO2109" s="38"/>
      <c r="AP2109" s="38"/>
      <c r="AQ2109" s="36"/>
      <c r="AR2109" s="36"/>
      <c r="AS2109" s="36"/>
      <c r="AT2109" s="36"/>
      <c r="AU2109" s="36"/>
      <c r="AV2109" s="36"/>
      <c r="AW2109" s="36"/>
      <c r="AX2109" s="36"/>
      <c r="AY2109" s="36"/>
      <c r="AZ2109" s="40"/>
      <c r="BA2109" s="40"/>
      <c r="BB2109" s="40"/>
      <c r="BC2109" s="40"/>
      <c r="BD2109" s="40"/>
      <c r="BE2109" s="40"/>
      <c r="BF2109" s="36"/>
      <c r="BG2109" s="36"/>
      <c r="BH2109" s="36"/>
      <c r="BJ2109" s="41"/>
      <c r="BK2109" s="41"/>
      <c r="BL2109" s="35"/>
      <c r="BM2109" s="35"/>
      <c r="BN2109" s="35"/>
      <c r="BO2109" s="35"/>
      <c r="BP2109" s="35"/>
      <c r="BQ2109" s="35"/>
      <c r="BR2109" s="35"/>
      <c r="BS2109" s="34"/>
      <c r="BT2109" s="35"/>
      <c r="BU2109" s="35"/>
      <c r="BV2109" s="35"/>
      <c r="BW2109" s="35"/>
      <c r="BX2109" s="37"/>
      <c r="BY2109" s="40"/>
      <c r="CA2109" s="38"/>
      <c r="CB2109" s="38"/>
      <c r="CC2109" s="36"/>
      <c r="CD2109" s="36"/>
      <c r="CE2109" s="35"/>
      <c r="CF2109" s="36"/>
      <c r="CG2109" s="42"/>
      <c r="CH2109" s="35"/>
      <c r="CI2109" s="42"/>
      <c r="CJ2109" s="42"/>
      <c r="CK2109" s="43"/>
      <c r="CM2109" s="39"/>
      <c r="CN2109" s="35"/>
      <c r="CO2109" s="42"/>
    </row>
    <row r="2110" spans="1:93" ht="11.25" customHeight="1">
      <c r="A2110" s="33"/>
      <c r="B2110" s="34"/>
      <c r="F2110" s="34"/>
      <c r="H2110" s="34"/>
      <c r="I2110" s="34"/>
      <c r="J2110" s="35"/>
      <c r="K2110" s="35"/>
      <c r="L2110" s="34"/>
      <c r="M2110" s="34"/>
      <c r="N2110" s="35"/>
      <c r="O2110" s="35"/>
      <c r="P2110" s="35"/>
      <c r="Q2110" s="34"/>
      <c r="R2110" s="34"/>
      <c r="U2110" s="36"/>
      <c r="V2110" s="38"/>
      <c r="W2110" s="36"/>
      <c r="X2110" s="35"/>
      <c r="Y2110" s="34"/>
      <c r="Z2110" s="35"/>
      <c r="AA2110" s="34"/>
      <c r="AB2110" s="34"/>
      <c r="AC2110" s="34"/>
      <c r="AD2110" s="34"/>
      <c r="AE2110" s="39"/>
      <c r="AF2110" s="39"/>
      <c r="AG2110" s="39"/>
      <c r="AH2110" s="35"/>
      <c r="AI2110" s="35"/>
      <c r="AJ2110" s="35"/>
      <c r="AK2110" s="35"/>
      <c r="AL2110" s="35"/>
      <c r="AM2110" s="35"/>
      <c r="AN2110" s="38"/>
      <c r="AO2110" s="38"/>
      <c r="AP2110" s="38"/>
      <c r="AQ2110" s="36"/>
      <c r="AR2110" s="36"/>
      <c r="AS2110" s="36"/>
      <c r="AT2110" s="36"/>
      <c r="AU2110" s="36"/>
      <c r="AV2110" s="36"/>
      <c r="AW2110" s="36"/>
      <c r="AX2110" s="36"/>
      <c r="AY2110" s="36"/>
      <c r="AZ2110" s="40"/>
      <c r="BA2110" s="40"/>
      <c r="BB2110" s="40"/>
      <c r="BC2110" s="40"/>
      <c r="BD2110" s="40"/>
      <c r="BE2110" s="40"/>
      <c r="BF2110" s="36"/>
      <c r="BG2110" s="36"/>
      <c r="BH2110" s="36"/>
      <c r="BJ2110" s="41"/>
      <c r="BK2110" s="41"/>
      <c r="BL2110" s="35"/>
      <c r="BM2110" s="35"/>
      <c r="BN2110" s="35"/>
      <c r="BO2110" s="35"/>
      <c r="BP2110" s="35"/>
      <c r="BQ2110" s="35"/>
      <c r="BR2110" s="35"/>
      <c r="BS2110" s="34"/>
      <c r="BT2110" s="35"/>
      <c r="BU2110" s="35"/>
      <c r="BV2110" s="35"/>
      <c r="BW2110" s="35"/>
      <c r="BX2110" s="37"/>
      <c r="BY2110" s="40"/>
      <c r="CA2110" s="38"/>
      <c r="CB2110" s="38"/>
      <c r="CC2110" s="36"/>
      <c r="CD2110" s="36"/>
      <c r="CE2110" s="35"/>
      <c r="CF2110" s="36"/>
      <c r="CG2110" s="42"/>
      <c r="CH2110" s="35"/>
      <c r="CI2110" s="42"/>
      <c r="CJ2110" s="42"/>
      <c r="CK2110" s="43"/>
      <c r="CM2110" s="39"/>
      <c r="CN2110" s="35"/>
      <c r="CO2110" s="42"/>
    </row>
    <row r="2111" spans="1:93" ht="11.25" customHeight="1">
      <c r="A2111" s="33"/>
      <c r="B2111" s="34"/>
      <c r="F2111" s="34"/>
      <c r="H2111" s="34"/>
      <c r="I2111" s="34"/>
      <c r="J2111" s="35"/>
      <c r="K2111" s="35"/>
      <c r="L2111" s="34"/>
      <c r="M2111" s="34"/>
      <c r="N2111" s="35"/>
      <c r="O2111" s="35"/>
      <c r="P2111" s="35"/>
      <c r="Q2111" s="34"/>
      <c r="R2111" s="34"/>
      <c r="U2111" s="36"/>
      <c r="V2111" s="38"/>
      <c r="W2111" s="36"/>
      <c r="X2111" s="35"/>
      <c r="Y2111" s="34"/>
      <c r="Z2111" s="35"/>
      <c r="AA2111" s="34"/>
      <c r="AB2111" s="34"/>
      <c r="AC2111" s="34"/>
      <c r="AD2111" s="34"/>
      <c r="AE2111" s="39"/>
      <c r="AF2111" s="39"/>
      <c r="AG2111" s="39"/>
      <c r="AH2111" s="35"/>
      <c r="AI2111" s="35"/>
      <c r="AJ2111" s="35"/>
      <c r="AK2111" s="35"/>
      <c r="AL2111" s="35"/>
      <c r="AM2111" s="35"/>
      <c r="AN2111" s="38"/>
      <c r="AO2111" s="38"/>
      <c r="AP2111" s="38"/>
      <c r="AQ2111" s="36"/>
      <c r="AR2111" s="36"/>
      <c r="AS2111" s="36"/>
      <c r="AT2111" s="36"/>
      <c r="AU2111" s="36"/>
      <c r="AV2111" s="36"/>
      <c r="AW2111" s="36"/>
      <c r="AX2111" s="36"/>
      <c r="AY2111" s="36"/>
      <c r="AZ2111" s="40"/>
      <c r="BA2111" s="40"/>
      <c r="BB2111" s="40"/>
      <c r="BC2111" s="40"/>
      <c r="BD2111" s="40"/>
      <c r="BE2111" s="40"/>
      <c r="BF2111" s="36"/>
      <c r="BG2111" s="36"/>
      <c r="BH2111" s="36"/>
      <c r="BJ2111" s="41"/>
      <c r="BK2111" s="41"/>
      <c r="BL2111" s="35"/>
      <c r="BM2111" s="35"/>
      <c r="BN2111" s="35"/>
      <c r="BO2111" s="35"/>
      <c r="BP2111" s="35"/>
      <c r="BQ2111" s="35"/>
      <c r="BR2111" s="35"/>
      <c r="BS2111" s="34"/>
      <c r="BT2111" s="35"/>
      <c r="BU2111" s="35"/>
      <c r="BV2111" s="35"/>
      <c r="BW2111" s="35"/>
      <c r="BX2111" s="37"/>
      <c r="BY2111" s="40"/>
      <c r="CA2111" s="38"/>
      <c r="CB2111" s="38"/>
      <c r="CC2111" s="36"/>
      <c r="CD2111" s="36"/>
      <c r="CE2111" s="35"/>
      <c r="CF2111" s="36"/>
      <c r="CG2111" s="42"/>
      <c r="CH2111" s="35"/>
      <c r="CI2111" s="42"/>
      <c r="CJ2111" s="42"/>
      <c r="CK2111" s="43"/>
      <c r="CM2111" s="39"/>
      <c r="CN2111" s="35"/>
      <c r="CO2111" s="42"/>
    </row>
    <row r="2112" spans="1:93" ht="11.25" customHeight="1">
      <c r="A2112" s="33"/>
      <c r="B2112" s="34"/>
      <c r="F2112" s="34"/>
      <c r="H2112" s="34"/>
      <c r="I2112" s="34"/>
      <c r="J2112" s="35"/>
      <c r="K2112" s="35"/>
      <c r="L2112" s="34"/>
      <c r="M2112" s="34"/>
      <c r="N2112" s="35"/>
      <c r="O2112" s="35"/>
      <c r="P2112" s="35"/>
      <c r="Q2112" s="34"/>
      <c r="R2112" s="34"/>
      <c r="U2112" s="36"/>
      <c r="V2112" s="38"/>
      <c r="W2112" s="36"/>
      <c r="X2112" s="35"/>
      <c r="Y2112" s="34"/>
      <c r="Z2112" s="35"/>
      <c r="AA2112" s="34"/>
      <c r="AB2112" s="34"/>
      <c r="AC2112" s="34"/>
      <c r="AD2112" s="34"/>
      <c r="AE2112" s="39"/>
      <c r="AF2112" s="39"/>
      <c r="AG2112" s="39"/>
      <c r="AH2112" s="35"/>
      <c r="AI2112" s="35"/>
      <c r="AJ2112" s="35"/>
      <c r="AK2112" s="35"/>
      <c r="AL2112" s="35"/>
      <c r="AM2112" s="35"/>
      <c r="AN2112" s="38"/>
      <c r="AO2112" s="38"/>
      <c r="AP2112" s="38"/>
      <c r="AQ2112" s="36"/>
      <c r="AR2112" s="36"/>
      <c r="AS2112" s="36"/>
      <c r="AT2112" s="36"/>
      <c r="AU2112" s="36"/>
      <c r="AV2112" s="36"/>
      <c r="AW2112" s="36"/>
      <c r="AX2112" s="36"/>
      <c r="AY2112" s="36"/>
      <c r="AZ2112" s="40"/>
      <c r="BA2112" s="40"/>
      <c r="BB2112" s="40"/>
      <c r="BC2112" s="40"/>
      <c r="BD2112" s="40"/>
      <c r="BE2112" s="40"/>
      <c r="BF2112" s="36"/>
      <c r="BG2112" s="36"/>
      <c r="BH2112" s="36"/>
      <c r="BJ2112" s="41"/>
      <c r="BK2112" s="41"/>
      <c r="BL2112" s="35"/>
      <c r="BM2112" s="35"/>
      <c r="BN2112" s="35"/>
      <c r="BO2112" s="35"/>
      <c r="BP2112" s="35"/>
      <c r="BQ2112" s="35"/>
      <c r="BR2112" s="35"/>
      <c r="BS2112" s="34"/>
      <c r="BT2112" s="35"/>
      <c r="BU2112" s="35"/>
      <c r="BV2112" s="35"/>
      <c r="BW2112" s="35"/>
      <c r="BX2112" s="37"/>
      <c r="BY2112" s="40"/>
      <c r="CA2112" s="38"/>
      <c r="CB2112" s="38"/>
      <c r="CC2112" s="36"/>
      <c r="CD2112" s="36"/>
      <c r="CE2112" s="35"/>
      <c r="CF2112" s="36"/>
      <c r="CG2112" s="42"/>
      <c r="CH2112" s="35"/>
      <c r="CI2112" s="42"/>
      <c r="CJ2112" s="42"/>
      <c r="CK2112" s="43"/>
      <c r="CM2112" s="39"/>
      <c r="CN2112" s="35"/>
      <c r="CO2112" s="42"/>
    </row>
    <row r="2113" spans="1:93" ht="11.25" customHeight="1">
      <c r="A2113" s="33"/>
      <c r="B2113" s="34"/>
      <c r="F2113" s="34"/>
      <c r="H2113" s="34"/>
      <c r="I2113" s="34"/>
      <c r="J2113" s="35"/>
      <c r="K2113" s="35"/>
      <c r="L2113" s="34"/>
      <c r="M2113" s="34"/>
      <c r="N2113" s="35"/>
      <c r="O2113" s="35"/>
      <c r="P2113" s="35"/>
      <c r="Q2113" s="34"/>
      <c r="R2113" s="34"/>
      <c r="U2113" s="36"/>
      <c r="V2113" s="38"/>
      <c r="W2113" s="36"/>
      <c r="X2113" s="35"/>
      <c r="Y2113" s="34"/>
      <c r="Z2113" s="35"/>
      <c r="AA2113" s="34"/>
      <c r="AB2113" s="34"/>
      <c r="AC2113" s="34"/>
      <c r="AD2113" s="34"/>
      <c r="AE2113" s="39"/>
      <c r="AF2113" s="39"/>
      <c r="AG2113" s="39"/>
      <c r="AH2113" s="35"/>
      <c r="AI2113" s="35"/>
      <c r="AJ2113" s="35"/>
      <c r="AK2113" s="35"/>
      <c r="AL2113" s="35"/>
      <c r="AM2113" s="35"/>
      <c r="AN2113" s="38"/>
      <c r="AO2113" s="38"/>
      <c r="AP2113" s="38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40"/>
      <c r="BA2113" s="40"/>
      <c r="BB2113" s="40"/>
      <c r="BC2113" s="40"/>
      <c r="BD2113" s="40"/>
      <c r="BE2113" s="40"/>
      <c r="BF2113" s="36"/>
      <c r="BG2113" s="36"/>
      <c r="BH2113" s="36"/>
      <c r="BJ2113" s="41"/>
      <c r="BK2113" s="41"/>
      <c r="BL2113" s="35"/>
      <c r="BM2113" s="35"/>
      <c r="BN2113" s="35"/>
      <c r="BO2113" s="35"/>
      <c r="BP2113" s="35"/>
      <c r="BQ2113" s="35"/>
      <c r="BR2113" s="35"/>
      <c r="BS2113" s="34"/>
      <c r="BT2113" s="35"/>
      <c r="BU2113" s="35"/>
      <c r="BV2113" s="35"/>
      <c r="BW2113" s="35"/>
      <c r="BX2113" s="37"/>
      <c r="BY2113" s="40"/>
      <c r="CA2113" s="38"/>
      <c r="CB2113" s="38"/>
      <c r="CC2113" s="36"/>
      <c r="CD2113" s="36"/>
      <c r="CE2113" s="35"/>
      <c r="CF2113" s="36"/>
      <c r="CG2113" s="42"/>
      <c r="CH2113" s="35"/>
      <c r="CI2113" s="42"/>
      <c r="CJ2113" s="42"/>
      <c r="CK2113" s="43"/>
      <c r="CM2113" s="39"/>
      <c r="CN2113" s="35"/>
      <c r="CO2113" s="42"/>
    </row>
    <row r="2114" spans="1:93" ht="11.25" customHeight="1">
      <c r="A2114" s="33"/>
      <c r="B2114" s="34"/>
      <c r="F2114" s="34"/>
      <c r="H2114" s="34"/>
      <c r="I2114" s="34"/>
      <c r="J2114" s="35"/>
      <c r="K2114" s="35"/>
      <c r="L2114" s="34"/>
      <c r="M2114" s="34"/>
      <c r="N2114" s="35"/>
      <c r="O2114" s="35"/>
      <c r="P2114" s="35"/>
      <c r="Q2114" s="34"/>
      <c r="R2114" s="34"/>
      <c r="U2114" s="36"/>
      <c r="V2114" s="38"/>
      <c r="W2114" s="36"/>
      <c r="X2114" s="35"/>
      <c r="Y2114" s="34"/>
      <c r="Z2114" s="35"/>
      <c r="AA2114" s="34"/>
      <c r="AB2114" s="34"/>
      <c r="AC2114" s="34"/>
      <c r="AD2114" s="34"/>
      <c r="AE2114" s="39"/>
      <c r="AF2114" s="39"/>
      <c r="AG2114" s="39"/>
      <c r="AH2114" s="35"/>
      <c r="AI2114" s="35"/>
      <c r="AJ2114" s="35"/>
      <c r="AK2114" s="35"/>
      <c r="AL2114" s="35"/>
      <c r="AM2114" s="35"/>
      <c r="AN2114" s="38"/>
      <c r="AO2114" s="38"/>
      <c r="AP2114" s="38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40"/>
      <c r="BA2114" s="40"/>
      <c r="BB2114" s="40"/>
      <c r="BC2114" s="40"/>
      <c r="BD2114" s="40"/>
      <c r="BE2114" s="40"/>
      <c r="BF2114" s="36"/>
      <c r="BG2114" s="36"/>
      <c r="BH2114" s="36"/>
      <c r="BJ2114" s="41"/>
      <c r="BK2114" s="41"/>
      <c r="BL2114" s="35"/>
      <c r="BM2114" s="35"/>
      <c r="BN2114" s="35"/>
      <c r="BO2114" s="35"/>
      <c r="BP2114" s="35"/>
      <c r="BQ2114" s="35"/>
      <c r="BR2114" s="35"/>
      <c r="BS2114" s="34"/>
      <c r="BT2114" s="35"/>
      <c r="BU2114" s="35"/>
      <c r="BV2114" s="35"/>
      <c r="BW2114" s="35"/>
      <c r="BX2114" s="37"/>
      <c r="BY2114" s="40"/>
      <c r="CA2114" s="38"/>
      <c r="CB2114" s="38"/>
      <c r="CC2114" s="36"/>
      <c r="CD2114" s="36"/>
      <c r="CE2114" s="35"/>
      <c r="CF2114" s="36"/>
      <c r="CG2114" s="42"/>
      <c r="CH2114" s="35"/>
      <c r="CI2114" s="42"/>
      <c r="CJ2114" s="42"/>
      <c r="CK2114" s="43"/>
      <c r="CM2114" s="39"/>
      <c r="CN2114" s="35"/>
      <c r="CO2114" s="42"/>
    </row>
    <row r="2115" spans="1:93" ht="11.25" customHeight="1">
      <c r="A2115" s="33"/>
      <c r="B2115" s="34"/>
      <c r="F2115" s="34"/>
      <c r="H2115" s="34"/>
      <c r="I2115" s="34"/>
      <c r="J2115" s="35"/>
      <c r="K2115" s="35"/>
      <c r="L2115" s="34"/>
      <c r="M2115" s="34"/>
      <c r="N2115" s="35"/>
      <c r="O2115" s="35"/>
      <c r="P2115" s="35"/>
      <c r="Q2115" s="34"/>
      <c r="R2115" s="34"/>
      <c r="U2115" s="36"/>
      <c r="V2115" s="38"/>
      <c r="W2115" s="36"/>
      <c r="X2115" s="35"/>
      <c r="Y2115" s="34"/>
      <c r="Z2115" s="35"/>
      <c r="AA2115" s="34"/>
      <c r="AB2115" s="34"/>
      <c r="AC2115" s="34"/>
      <c r="AD2115" s="34"/>
      <c r="AE2115" s="39"/>
      <c r="AF2115" s="39"/>
      <c r="AG2115" s="39"/>
      <c r="AH2115" s="35"/>
      <c r="AI2115" s="35"/>
      <c r="AJ2115" s="35"/>
      <c r="AK2115" s="35"/>
      <c r="AL2115" s="35"/>
      <c r="AM2115" s="35"/>
      <c r="AN2115" s="38"/>
      <c r="AO2115" s="38"/>
      <c r="AP2115" s="38"/>
      <c r="AQ2115" s="36"/>
      <c r="AR2115" s="36"/>
      <c r="AS2115" s="36"/>
      <c r="AT2115" s="36"/>
      <c r="AU2115" s="36"/>
      <c r="AV2115" s="36"/>
      <c r="AW2115" s="36"/>
      <c r="AX2115" s="36"/>
      <c r="AY2115" s="36"/>
      <c r="AZ2115" s="40"/>
      <c r="BA2115" s="40"/>
      <c r="BB2115" s="40"/>
      <c r="BC2115" s="40"/>
      <c r="BD2115" s="40"/>
      <c r="BE2115" s="40"/>
      <c r="BF2115" s="36"/>
      <c r="BG2115" s="36"/>
      <c r="BH2115" s="36"/>
      <c r="BJ2115" s="41"/>
      <c r="BK2115" s="41"/>
      <c r="BL2115" s="35"/>
      <c r="BM2115" s="35"/>
      <c r="BN2115" s="35"/>
      <c r="BO2115" s="35"/>
      <c r="BP2115" s="35"/>
      <c r="BQ2115" s="35"/>
      <c r="BR2115" s="35"/>
      <c r="BS2115" s="34"/>
      <c r="BT2115" s="35"/>
      <c r="BU2115" s="35"/>
      <c r="BV2115" s="35"/>
      <c r="BW2115" s="35"/>
      <c r="BX2115" s="37"/>
      <c r="BY2115" s="40"/>
      <c r="CA2115" s="38"/>
      <c r="CB2115" s="38"/>
      <c r="CC2115" s="36"/>
      <c r="CD2115" s="36"/>
      <c r="CE2115" s="35"/>
      <c r="CF2115" s="36"/>
      <c r="CG2115" s="42"/>
      <c r="CH2115" s="35"/>
      <c r="CI2115" s="42"/>
      <c r="CJ2115" s="42"/>
      <c r="CK2115" s="43"/>
      <c r="CM2115" s="39"/>
      <c r="CN2115" s="35"/>
      <c r="CO2115" s="42"/>
    </row>
    <row r="2116" spans="1:93" ht="11.25" customHeight="1">
      <c r="A2116" s="33"/>
      <c r="B2116" s="34"/>
      <c r="F2116" s="34"/>
      <c r="H2116" s="34"/>
      <c r="I2116" s="34"/>
      <c r="J2116" s="35"/>
      <c r="K2116" s="35"/>
      <c r="L2116" s="34"/>
      <c r="M2116" s="34"/>
      <c r="N2116" s="35"/>
      <c r="O2116" s="35"/>
      <c r="P2116" s="35"/>
      <c r="Q2116" s="34"/>
      <c r="R2116" s="34"/>
      <c r="U2116" s="36"/>
      <c r="V2116" s="38"/>
      <c r="W2116" s="36"/>
      <c r="X2116" s="35"/>
      <c r="Y2116" s="34"/>
      <c r="Z2116" s="35"/>
      <c r="AA2116" s="34"/>
      <c r="AB2116" s="34"/>
      <c r="AC2116" s="34"/>
      <c r="AD2116" s="34"/>
      <c r="AE2116" s="39"/>
      <c r="AF2116" s="39"/>
      <c r="AG2116" s="39"/>
      <c r="AH2116" s="35"/>
      <c r="AI2116" s="35"/>
      <c r="AJ2116" s="35"/>
      <c r="AK2116" s="35"/>
      <c r="AL2116" s="35"/>
      <c r="AM2116" s="35"/>
      <c r="AN2116" s="38"/>
      <c r="AO2116" s="38"/>
      <c r="AP2116" s="38"/>
      <c r="AQ2116" s="36"/>
      <c r="AR2116" s="36"/>
      <c r="AS2116" s="36"/>
      <c r="AT2116" s="36"/>
      <c r="AU2116" s="36"/>
      <c r="AV2116" s="36"/>
      <c r="AW2116" s="36"/>
      <c r="AX2116" s="36"/>
      <c r="AY2116" s="36"/>
      <c r="AZ2116" s="40"/>
      <c r="BA2116" s="40"/>
      <c r="BB2116" s="40"/>
      <c r="BC2116" s="40"/>
      <c r="BD2116" s="40"/>
      <c r="BE2116" s="40"/>
      <c r="BF2116" s="36"/>
      <c r="BG2116" s="36"/>
      <c r="BH2116" s="36"/>
      <c r="BJ2116" s="41"/>
      <c r="BK2116" s="41"/>
      <c r="BL2116" s="35"/>
      <c r="BM2116" s="35"/>
      <c r="BN2116" s="35"/>
      <c r="BO2116" s="35"/>
      <c r="BP2116" s="35"/>
      <c r="BQ2116" s="35"/>
      <c r="BR2116" s="35"/>
      <c r="BS2116" s="34"/>
      <c r="BT2116" s="35"/>
      <c r="BU2116" s="35"/>
      <c r="BV2116" s="35"/>
      <c r="BW2116" s="35"/>
      <c r="BX2116" s="37"/>
      <c r="BY2116" s="40"/>
      <c r="CA2116" s="38"/>
      <c r="CB2116" s="38"/>
      <c r="CC2116" s="36"/>
      <c r="CD2116" s="36"/>
      <c r="CE2116" s="35"/>
      <c r="CF2116" s="36"/>
      <c r="CG2116" s="42"/>
      <c r="CH2116" s="35"/>
      <c r="CI2116" s="42"/>
      <c r="CJ2116" s="42"/>
      <c r="CK2116" s="43"/>
      <c r="CM2116" s="39"/>
      <c r="CN2116" s="35"/>
      <c r="CO2116" s="42"/>
    </row>
    <row r="2117" spans="1:93" ht="11.25" customHeight="1">
      <c r="A2117" s="33"/>
      <c r="B2117" s="34"/>
      <c r="F2117" s="34"/>
      <c r="H2117" s="34"/>
      <c r="I2117" s="34"/>
      <c r="J2117" s="35"/>
      <c r="K2117" s="35"/>
      <c r="L2117" s="34"/>
      <c r="M2117" s="34"/>
      <c r="N2117" s="35"/>
      <c r="O2117" s="35"/>
      <c r="P2117" s="35"/>
      <c r="Q2117" s="34"/>
      <c r="R2117" s="34"/>
      <c r="U2117" s="36"/>
      <c r="V2117" s="38"/>
      <c r="W2117" s="36"/>
      <c r="X2117" s="35"/>
      <c r="Y2117" s="34"/>
      <c r="Z2117" s="35"/>
      <c r="AA2117" s="34"/>
      <c r="AB2117" s="34"/>
      <c r="AC2117" s="34"/>
      <c r="AD2117" s="34"/>
      <c r="AE2117" s="39"/>
      <c r="AF2117" s="39"/>
      <c r="AG2117" s="39"/>
      <c r="AH2117" s="35"/>
      <c r="AI2117" s="35"/>
      <c r="AJ2117" s="35"/>
      <c r="AK2117" s="35"/>
      <c r="AL2117" s="35"/>
      <c r="AM2117" s="35"/>
      <c r="AN2117" s="38"/>
      <c r="AO2117" s="38"/>
      <c r="AP2117" s="38"/>
      <c r="AQ2117" s="36"/>
      <c r="AR2117" s="36"/>
      <c r="AS2117" s="36"/>
      <c r="AT2117" s="36"/>
      <c r="AU2117" s="36"/>
      <c r="AV2117" s="36"/>
      <c r="AW2117" s="36"/>
      <c r="AX2117" s="36"/>
      <c r="AY2117" s="36"/>
      <c r="AZ2117" s="40"/>
      <c r="BA2117" s="40"/>
      <c r="BB2117" s="40"/>
      <c r="BC2117" s="40"/>
      <c r="BD2117" s="40"/>
      <c r="BE2117" s="40"/>
      <c r="BF2117" s="36"/>
      <c r="BG2117" s="36"/>
      <c r="BH2117" s="36"/>
      <c r="BJ2117" s="41"/>
      <c r="BK2117" s="41"/>
      <c r="BL2117" s="35"/>
      <c r="BM2117" s="35"/>
      <c r="BN2117" s="35"/>
      <c r="BO2117" s="35"/>
      <c r="BP2117" s="35"/>
      <c r="BQ2117" s="35"/>
      <c r="BR2117" s="35"/>
      <c r="BS2117" s="34"/>
      <c r="BT2117" s="35"/>
      <c r="BU2117" s="35"/>
      <c r="BV2117" s="35"/>
      <c r="BW2117" s="35"/>
      <c r="BX2117" s="37"/>
      <c r="BY2117" s="40"/>
      <c r="CA2117" s="38"/>
      <c r="CB2117" s="38"/>
      <c r="CC2117" s="36"/>
      <c r="CD2117" s="36"/>
      <c r="CE2117" s="35"/>
      <c r="CF2117" s="36"/>
      <c r="CG2117" s="42"/>
      <c r="CH2117" s="35"/>
      <c r="CI2117" s="42"/>
      <c r="CJ2117" s="42"/>
      <c r="CK2117" s="43"/>
      <c r="CM2117" s="39"/>
      <c r="CN2117" s="35"/>
      <c r="CO2117" s="42"/>
    </row>
    <row r="2118" spans="1:93" ht="11.25" customHeight="1">
      <c r="A2118" s="33"/>
      <c r="B2118" s="34"/>
      <c r="F2118" s="34"/>
      <c r="H2118" s="34"/>
      <c r="I2118" s="34"/>
      <c r="J2118" s="35"/>
      <c r="K2118" s="35"/>
      <c r="L2118" s="34"/>
      <c r="M2118" s="34"/>
      <c r="N2118" s="35"/>
      <c r="O2118" s="35"/>
      <c r="P2118" s="35"/>
      <c r="Q2118" s="34"/>
      <c r="R2118" s="34"/>
      <c r="U2118" s="36"/>
      <c r="V2118" s="38"/>
      <c r="W2118" s="36"/>
      <c r="X2118" s="35"/>
      <c r="Y2118" s="34"/>
      <c r="Z2118" s="35"/>
      <c r="AA2118" s="34"/>
      <c r="AB2118" s="34"/>
      <c r="AC2118" s="34"/>
      <c r="AD2118" s="34"/>
      <c r="AE2118" s="39"/>
      <c r="AF2118" s="39"/>
      <c r="AG2118" s="39"/>
      <c r="AH2118" s="35"/>
      <c r="AI2118" s="35"/>
      <c r="AJ2118" s="35"/>
      <c r="AK2118" s="35"/>
      <c r="AL2118" s="35"/>
      <c r="AM2118" s="35"/>
      <c r="AN2118" s="38"/>
      <c r="AO2118" s="38"/>
      <c r="AP2118" s="38"/>
      <c r="AQ2118" s="36"/>
      <c r="AR2118" s="36"/>
      <c r="AS2118" s="36"/>
      <c r="AT2118" s="36"/>
      <c r="AU2118" s="36"/>
      <c r="AV2118" s="36"/>
      <c r="AW2118" s="36"/>
      <c r="AX2118" s="36"/>
      <c r="AY2118" s="36"/>
      <c r="AZ2118" s="40"/>
      <c r="BA2118" s="40"/>
      <c r="BB2118" s="40"/>
      <c r="BC2118" s="40"/>
      <c r="BD2118" s="40"/>
      <c r="BE2118" s="40"/>
      <c r="BF2118" s="36"/>
      <c r="BG2118" s="36"/>
      <c r="BH2118" s="36"/>
      <c r="BJ2118" s="41"/>
      <c r="BK2118" s="41"/>
      <c r="BL2118" s="35"/>
      <c r="BM2118" s="35"/>
      <c r="BN2118" s="35"/>
      <c r="BO2118" s="35"/>
      <c r="BP2118" s="35"/>
      <c r="BQ2118" s="35"/>
      <c r="BR2118" s="35"/>
      <c r="BS2118" s="34"/>
      <c r="BT2118" s="35"/>
      <c r="BU2118" s="35"/>
      <c r="BV2118" s="35"/>
      <c r="BW2118" s="35"/>
      <c r="BX2118" s="37"/>
      <c r="BY2118" s="40"/>
      <c r="CA2118" s="38"/>
      <c r="CB2118" s="38"/>
      <c r="CC2118" s="36"/>
      <c r="CD2118" s="36"/>
      <c r="CE2118" s="35"/>
      <c r="CF2118" s="36"/>
      <c r="CG2118" s="42"/>
      <c r="CH2118" s="35"/>
      <c r="CI2118" s="42"/>
      <c r="CJ2118" s="42"/>
      <c r="CK2118" s="43"/>
      <c r="CM2118" s="39"/>
      <c r="CN2118" s="35"/>
      <c r="CO2118" s="42"/>
    </row>
    <row r="2119" spans="1:93" ht="11.25" customHeight="1">
      <c r="A2119" s="33"/>
      <c r="B2119" s="34"/>
      <c r="F2119" s="34"/>
      <c r="H2119" s="34"/>
      <c r="I2119" s="34"/>
      <c r="J2119" s="35"/>
      <c r="K2119" s="35"/>
      <c r="L2119" s="34"/>
      <c r="M2119" s="34"/>
      <c r="N2119" s="35"/>
      <c r="O2119" s="35"/>
      <c r="P2119" s="35"/>
      <c r="Q2119" s="34"/>
      <c r="R2119" s="34"/>
      <c r="U2119" s="36"/>
      <c r="V2119" s="38"/>
      <c r="W2119" s="36"/>
      <c r="X2119" s="35"/>
      <c r="Y2119" s="34"/>
      <c r="Z2119" s="35"/>
      <c r="AA2119" s="34"/>
      <c r="AB2119" s="34"/>
      <c r="AC2119" s="34"/>
      <c r="AD2119" s="34"/>
      <c r="AE2119" s="39"/>
      <c r="AF2119" s="39"/>
      <c r="AG2119" s="39"/>
      <c r="AH2119" s="35"/>
      <c r="AI2119" s="35"/>
      <c r="AJ2119" s="35"/>
      <c r="AK2119" s="35"/>
      <c r="AL2119" s="35"/>
      <c r="AM2119" s="35"/>
      <c r="AN2119" s="38"/>
      <c r="AO2119" s="38"/>
      <c r="AP2119" s="38"/>
      <c r="AQ2119" s="36"/>
      <c r="AR2119" s="36"/>
      <c r="AS2119" s="36"/>
      <c r="AT2119" s="36"/>
      <c r="AU2119" s="36"/>
      <c r="AV2119" s="36"/>
      <c r="AW2119" s="36"/>
      <c r="AX2119" s="36"/>
      <c r="AY2119" s="36"/>
      <c r="AZ2119" s="40"/>
      <c r="BA2119" s="40"/>
      <c r="BB2119" s="40"/>
      <c r="BC2119" s="40"/>
      <c r="BD2119" s="40"/>
      <c r="BE2119" s="40"/>
      <c r="BF2119" s="36"/>
      <c r="BG2119" s="36"/>
      <c r="BH2119" s="36"/>
      <c r="BJ2119" s="41"/>
      <c r="BK2119" s="41"/>
      <c r="BL2119" s="35"/>
      <c r="BM2119" s="35"/>
      <c r="BN2119" s="35"/>
      <c r="BO2119" s="35"/>
      <c r="BP2119" s="35"/>
      <c r="BQ2119" s="35"/>
      <c r="BR2119" s="35"/>
      <c r="BS2119" s="34"/>
      <c r="BT2119" s="35"/>
      <c r="BU2119" s="35"/>
      <c r="BV2119" s="35"/>
      <c r="BW2119" s="35"/>
      <c r="BX2119" s="37"/>
      <c r="BY2119" s="40"/>
      <c r="CA2119" s="38"/>
      <c r="CB2119" s="38"/>
      <c r="CC2119" s="36"/>
      <c r="CD2119" s="36"/>
      <c r="CE2119" s="35"/>
      <c r="CF2119" s="36"/>
      <c r="CG2119" s="42"/>
      <c r="CH2119" s="35"/>
      <c r="CI2119" s="42"/>
      <c r="CJ2119" s="42"/>
      <c r="CK2119" s="43"/>
      <c r="CM2119" s="39"/>
      <c r="CN2119" s="35"/>
      <c r="CO2119" s="42"/>
    </row>
    <row r="2120" spans="1:93" ht="11.25" customHeight="1">
      <c r="A2120" s="33"/>
      <c r="B2120" s="34"/>
      <c r="F2120" s="34"/>
      <c r="H2120" s="34"/>
      <c r="I2120" s="34"/>
      <c r="J2120" s="35"/>
      <c r="K2120" s="35"/>
      <c r="L2120" s="34"/>
      <c r="M2120" s="34"/>
      <c r="N2120" s="35"/>
      <c r="O2120" s="35"/>
      <c r="P2120" s="35"/>
      <c r="Q2120" s="34"/>
      <c r="R2120" s="34"/>
      <c r="U2120" s="36"/>
      <c r="V2120" s="38"/>
      <c r="W2120" s="36"/>
      <c r="X2120" s="35"/>
      <c r="Y2120" s="34"/>
      <c r="Z2120" s="35"/>
      <c r="AA2120" s="34"/>
      <c r="AB2120" s="34"/>
      <c r="AC2120" s="34"/>
      <c r="AD2120" s="34"/>
      <c r="AE2120" s="39"/>
      <c r="AF2120" s="39"/>
      <c r="AG2120" s="39"/>
      <c r="AH2120" s="35"/>
      <c r="AI2120" s="35"/>
      <c r="AJ2120" s="35"/>
      <c r="AK2120" s="35"/>
      <c r="AL2120" s="35"/>
      <c r="AM2120" s="35"/>
      <c r="AN2120" s="38"/>
      <c r="AO2120" s="38"/>
      <c r="AP2120" s="38"/>
      <c r="AQ2120" s="36"/>
      <c r="AR2120" s="36"/>
      <c r="AS2120" s="36"/>
      <c r="AT2120" s="36"/>
      <c r="AU2120" s="36"/>
      <c r="AV2120" s="36"/>
      <c r="AW2120" s="36"/>
      <c r="AX2120" s="36"/>
      <c r="AY2120" s="36"/>
      <c r="AZ2120" s="40"/>
      <c r="BA2120" s="40"/>
      <c r="BB2120" s="40"/>
      <c r="BC2120" s="40"/>
      <c r="BD2120" s="40"/>
      <c r="BE2120" s="40"/>
      <c r="BF2120" s="36"/>
      <c r="BG2120" s="36"/>
      <c r="BH2120" s="36"/>
      <c r="BJ2120" s="41"/>
      <c r="BK2120" s="41"/>
      <c r="BL2120" s="35"/>
      <c r="BM2120" s="35"/>
      <c r="BN2120" s="35"/>
      <c r="BO2120" s="35"/>
      <c r="BP2120" s="35"/>
      <c r="BQ2120" s="35"/>
      <c r="BR2120" s="35"/>
      <c r="BS2120" s="34"/>
      <c r="BT2120" s="35"/>
      <c r="BU2120" s="35"/>
      <c r="BV2120" s="35"/>
      <c r="BW2120" s="35"/>
      <c r="BX2120" s="37"/>
      <c r="BY2120" s="40"/>
      <c r="CA2120" s="38"/>
      <c r="CB2120" s="38"/>
      <c r="CC2120" s="36"/>
      <c r="CD2120" s="36"/>
      <c r="CE2120" s="35"/>
      <c r="CF2120" s="36"/>
      <c r="CG2120" s="42"/>
      <c r="CH2120" s="35"/>
      <c r="CI2120" s="42"/>
      <c r="CJ2120" s="42"/>
      <c r="CK2120" s="43"/>
      <c r="CM2120" s="39"/>
      <c r="CN2120" s="35"/>
      <c r="CO2120" s="42"/>
    </row>
    <row r="2121" spans="1:93" ht="11.25" customHeight="1">
      <c r="A2121" s="33"/>
      <c r="B2121" s="34"/>
      <c r="F2121" s="34"/>
      <c r="H2121" s="34"/>
      <c r="I2121" s="34"/>
      <c r="J2121" s="35"/>
      <c r="K2121" s="35"/>
      <c r="L2121" s="34"/>
      <c r="M2121" s="34"/>
      <c r="N2121" s="35"/>
      <c r="O2121" s="35"/>
      <c r="P2121" s="35"/>
      <c r="Q2121" s="34"/>
      <c r="R2121" s="34"/>
      <c r="U2121" s="36"/>
      <c r="V2121" s="38"/>
      <c r="W2121" s="36"/>
      <c r="X2121" s="35"/>
      <c r="Y2121" s="34"/>
      <c r="Z2121" s="35"/>
      <c r="AA2121" s="34"/>
      <c r="AB2121" s="34"/>
      <c r="AC2121" s="34"/>
      <c r="AD2121" s="34"/>
      <c r="AE2121" s="39"/>
      <c r="AF2121" s="39"/>
      <c r="AG2121" s="39"/>
      <c r="AH2121" s="35"/>
      <c r="AI2121" s="35"/>
      <c r="AJ2121" s="35"/>
      <c r="AK2121" s="35"/>
      <c r="AL2121" s="35"/>
      <c r="AM2121" s="35"/>
      <c r="AN2121" s="38"/>
      <c r="AO2121" s="38"/>
      <c r="AP2121" s="38"/>
      <c r="AQ2121" s="36"/>
      <c r="AR2121" s="36"/>
      <c r="AS2121" s="36"/>
      <c r="AT2121" s="36"/>
      <c r="AU2121" s="36"/>
      <c r="AV2121" s="36"/>
      <c r="AW2121" s="36"/>
      <c r="AX2121" s="36"/>
      <c r="AY2121" s="36"/>
      <c r="AZ2121" s="40"/>
      <c r="BA2121" s="40"/>
      <c r="BB2121" s="40"/>
      <c r="BC2121" s="40"/>
      <c r="BD2121" s="40"/>
      <c r="BE2121" s="40"/>
      <c r="BF2121" s="36"/>
      <c r="BG2121" s="36"/>
      <c r="BH2121" s="36"/>
      <c r="BJ2121" s="41"/>
      <c r="BK2121" s="41"/>
      <c r="BL2121" s="35"/>
      <c r="BM2121" s="35"/>
      <c r="BN2121" s="35"/>
      <c r="BO2121" s="35"/>
      <c r="BP2121" s="35"/>
      <c r="BQ2121" s="35"/>
      <c r="BR2121" s="35"/>
      <c r="BS2121" s="34"/>
      <c r="BT2121" s="35"/>
      <c r="BU2121" s="35"/>
      <c r="BV2121" s="35"/>
      <c r="BW2121" s="35"/>
      <c r="BX2121" s="37"/>
      <c r="BY2121" s="40"/>
      <c r="CA2121" s="38"/>
      <c r="CB2121" s="38"/>
      <c r="CC2121" s="36"/>
      <c r="CD2121" s="36"/>
      <c r="CE2121" s="35"/>
      <c r="CF2121" s="36"/>
      <c r="CG2121" s="42"/>
      <c r="CH2121" s="35"/>
      <c r="CI2121" s="42"/>
      <c r="CJ2121" s="42"/>
      <c r="CK2121" s="43"/>
      <c r="CM2121" s="39"/>
      <c r="CN2121" s="35"/>
      <c r="CO2121" s="42"/>
    </row>
    <row r="2122" spans="1:93" ht="11.25" customHeight="1">
      <c r="A2122" s="33"/>
      <c r="B2122" s="34"/>
      <c r="F2122" s="34"/>
      <c r="H2122" s="34"/>
      <c r="I2122" s="34"/>
      <c r="J2122" s="35"/>
      <c r="K2122" s="35"/>
      <c r="L2122" s="34"/>
      <c r="M2122" s="34"/>
      <c r="N2122" s="35"/>
      <c r="O2122" s="35"/>
      <c r="P2122" s="35"/>
      <c r="Q2122" s="34"/>
      <c r="R2122" s="34"/>
      <c r="U2122" s="36"/>
      <c r="V2122" s="38"/>
      <c r="W2122" s="36"/>
      <c r="X2122" s="35"/>
      <c r="Y2122" s="34"/>
      <c r="Z2122" s="35"/>
      <c r="AA2122" s="34"/>
      <c r="AB2122" s="34"/>
      <c r="AC2122" s="34"/>
      <c r="AD2122" s="34"/>
      <c r="AE2122" s="39"/>
      <c r="AF2122" s="39"/>
      <c r="AG2122" s="39"/>
      <c r="AH2122" s="35"/>
      <c r="AI2122" s="35"/>
      <c r="AJ2122" s="35"/>
      <c r="AK2122" s="35"/>
      <c r="AL2122" s="35"/>
      <c r="AM2122" s="35"/>
      <c r="AN2122" s="38"/>
      <c r="AO2122" s="38"/>
      <c r="AP2122" s="38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40"/>
      <c r="BA2122" s="40"/>
      <c r="BB2122" s="40"/>
      <c r="BC2122" s="40"/>
      <c r="BD2122" s="40"/>
      <c r="BE2122" s="40"/>
      <c r="BF2122" s="36"/>
      <c r="BG2122" s="36"/>
      <c r="BH2122" s="36"/>
      <c r="BJ2122" s="41"/>
      <c r="BK2122" s="41"/>
      <c r="BL2122" s="35"/>
      <c r="BM2122" s="35"/>
      <c r="BN2122" s="35"/>
      <c r="BO2122" s="35"/>
      <c r="BP2122" s="35"/>
      <c r="BQ2122" s="35"/>
      <c r="BR2122" s="35"/>
      <c r="BS2122" s="34"/>
      <c r="BT2122" s="35"/>
      <c r="BU2122" s="35"/>
      <c r="BV2122" s="35"/>
      <c r="BW2122" s="35"/>
      <c r="BX2122" s="37"/>
      <c r="BY2122" s="40"/>
      <c r="CA2122" s="38"/>
      <c r="CB2122" s="38"/>
      <c r="CC2122" s="36"/>
      <c r="CD2122" s="36"/>
      <c r="CE2122" s="35"/>
      <c r="CF2122" s="36"/>
      <c r="CG2122" s="42"/>
      <c r="CH2122" s="35"/>
      <c r="CI2122" s="42"/>
      <c r="CJ2122" s="42"/>
      <c r="CK2122" s="43"/>
      <c r="CM2122" s="39"/>
      <c r="CN2122" s="35"/>
      <c r="CO2122" s="42"/>
    </row>
    <row r="2123" spans="1:93" ht="11.25" customHeight="1">
      <c r="A2123" s="33"/>
      <c r="B2123" s="34"/>
      <c r="F2123" s="34"/>
      <c r="H2123" s="34"/>
      <c r="I2123" s="34"/>
      <c r="J2123" s="35"/>
      <c r="K2123" s="35"/>
      <c r="L2123" s="34"/>
      <c r="M2123" s="34"/>
      <c r="N2123" s="35"/>
      <c r="O2123" s="35"/>
      <c r="P2123" s="35"/>
      <c r="Q2123" s="34"/>
      <c r="R2123" s="34"/>
      <c r="U2123" s="36"/>
      <c r="V2123" s="38"/>
      <c r="W2123" s="36"/>
      <c r="X2123" s="35"/>
      <c r="Y2123" s="34"/>
      <c r="Z2123" s="35"/>
      <c r="AA2123" s="34"/>
      <c r="AB2123" s="34"/>
      <c r="AC2123" s="34"/>
      <c r="AD2123" s="34"/>
      <c r="AE2123" s="39"/>
      <c r="AF2123" s="39"/>
      <c r="AG2123" s="39"/>
      <c r="AH2123" s="35"/>
      <c r="AI2123" s="35"/>
      <c r="AJ2123" s="35"/>
      <c r="AK2123" s="35"/>
      <c r="AL2123" s="35"/>
      <c r="AM2123" s="35"/>
      <c r="AN2123" s="38"/>
      <c r="AO2123" s="38"/>
      <c r="AP2123" s="38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40"/>
      <c r="BA2123" s="40"/>
      <c r="BB2123" s="40"/>
      <c r="BC2123" s="40"/>
      <c r="BD2123" s="40"/>
      <c r="BE2123" s="40"/>
      <c r="BF2123" s="36"/>
      <c r="BG2123" s="36"/>
      <c r="BH2123" s="36"/>
      <c r="BJ2123" s="41"/>
      <c r="BK2123" s="41"/>
      <c r="BL2123" s="35"/>
      <c r="BM2123" s="35"/>
      <c r="BN2123" s="35"/>
      <c r="BO2123" s="35"/>
      <c r="BP2123" s="35"/>
      <c r="BQ2123" s="35"/>
      <c r="BR2123" s="35"/>
      <c r="BS2123" s="34"/>
      <c r="BT2123" s="35"/>
      <c r="BU2123" s="35"/>
      <c r="BV2123" s="35"/>
      <c r="BW2123" s="35"/>
      <c r="BX2123" s="37"/>
      <c r="BY2123" s="40"/>
      <c r="CA2123" s="38"/>
      <c r="CB2123" s="38"/>
      <c r="CC2123" s="36"/>
      <c r="CD2123" s="36"/>
      <c r="CE2123" s="35"/>
      <c r="CF2123" s="36"/>
      <c r="CG2123" s="42"/>
      <c r="CH2123" s="35"/>
      <c r="CI2123" s="42"/>
      <c r="CJ2123" s="42"/>
      <c r="CK2123" s="43"/>
      <c r="CM2123" s="39"/>
      <c r="CN2123" s="35"/>
      <c r="CO2123" s="42"/>
    </row>
    <row r="2124" spans="1:93" ht="11.25" customHeight="1">
      <c r="A2124" s="33"/>
      <c r="B2124" s="34"/>
      <c r="F2124" s="34"/>
      <c r="H2124" s="34"/>
      <c r="I2124" s="34"/>
      <c r="J2124" s="35"/>
      <c r="K2124" s="35"/>
      <c r="L2124" s="34"/>
      <c r="M2124" s="34"/>
      <c r="N2124" s="35"/>
      <c r="O2124" s="35"/>
      <c r="P2124" s="35"/>
      <c r="Q2124" s="34"/>
      <c r="R2124" s="34"/>
      <c r="U2124" s="36"/>
      <c r="V2124" s="38"/>
      <c r="W2124" s="36"/>
      <c r="X2124" s="35"/>
      <c r="Y2124" s="34"/>
      <c r="Z2124" s="35"/>
      <c r="AA2124" s="34"/>
      <c r="AB2124" s="34"/>
      <c r="AC2124" s="34"/>
      <c r="AD2124" s="34"/>
      <c r="AE2124" s="39"/>
      <c r="AF2124" s="39"/>
      <c r="AG2124" s="39"/>
      <c r="AH2124" s="35"/>
      <c r="AI2124" s="35"/>
      <c r="AJ2124" s="35"/>
      <c r="AK2124" s="35"/>
      <c r="AL2124" s="35"/>
      <c r="AM2124" s="35"/>
      <c r="AN2124" s="38"/>
      <c r="AO2124" s="38"/>
      <c r="AP2124" s="38"/>
      <c r="AQ2124" s="36"/>
      <c r="AR2124" s="36"/>
      <c r="AS2124" s="36"/>
      <c r="AT2124" s="36"/>
      <c r="AU2124" s="36"/>
      <c r="AV2124" s="36"/>
      <c r="AW2124" s="36"/>
      <c r="AX2124" s="36"/>
      <c r="AY2124" s="36"/>
      <c r="AZ2124" s="40"/>
      <c r="BA2124" s="40"/>
      <c r="BB2124" s="40"/>
      <c r="BC2124" s="40"/>
      <c r="BD2124" s="40"/>
      <c r="BE2124" s="40"/>
      <c r="BF2124" s="36"/>
      <c r="BG2124" s="36"/>
      <c r="BH2124" s="36"/>
      <c r="BJ2124" s="41"/>
      <c r="BK2124" s="41"/>
      <c r="BL2124" s="35"/>
      <c r="BM2124" s="35"/>
      <c r="BN2124" s="35"/>
      <c r="BO2124" s="35"/>
      <c r="BP2124" s="35"/>
      <c r="BQ2124" s="35"/>
      <c r="BR2124" s="35"/>
      <c r="BS2124" s="34"/>
      <c r="BT2124" s="35"/>
      <c r="BU2124" s="35"/>
      <c r="BV2124" s="35"/>
      <c r="BW2124" s="35"/>
      <c r="BX2124" s="37"/>
      <c r="BY2124" s="40"/>
      <c r="CA2124" s="38"/>
      <c r="CB2124" s="38"/>
      <c r="CC2124" s="36"/>
      <c r="CD2124" s="36"/>
      <c r="CE2124" s="35"/>
      <c r="CF2124" s="36"/>
      <c r="CG2124" s="42"/>
      <c r="CH2124" s="35"/>
      <c r="CI2124" s="42"/>
      <c r="CJ2124" s="42"/>
      <c r="CK2124" s="43"/>
      <c r="CM2124" s="39"/>
      <c r="CN2124" s="35"/>
      <c r="CO2124" s="42"/>
    </row>
    <row r="2125" spans="1:93" ht="11.25" customHeight="1">
      <c r="A2125" s="33"/>
      <c r="B2125" s="34"/>
      <c r="F2125" s="34"/>
      <c r="H2125" s="34"/>
      <c r="I2125" s="34"/>
      <c r="J2125" s="35"/>
      <c r="K2125" s="35"/>
      <c r="L2125" s="34"/>
      <c r="M2125" s="34"/>
      <c r="N2125" s="35"/>
      <c r="O2125" s="35"/>
      <c r="P2125" s="35"/>
      <c r="Q2125" s="34"/>
      <c r="R2125" s="34"/>
      <c r="U2125" s="36"/>
      <c r="V2125" s="38"/>
      <c r="W2125" s="36"/>
      <c r="X2125" s="35"/>
      <c r="Y2125" s="34"/>
      <c r="Z2125" s="35"/>
      <c r="AA2125" s="34"/>
      <c r="AB2125" s="34"/>
      <c r="AC2125" s="34"/>
      <c r="AD2125" s="34"/>
      <c r="AE2125" s="39"/>
      <c r="AF2125" s="39"/>
      <c r="AG2125" s="39"/>
      <c r="AH2125" s="35"/>
      <c r="AI2125" s="35"/>
      <c r="AJ2125" s="35"/>
      <c r="AK2125" s="35"/>
      <c r="AL2125" s="35"/>
      <c r="AM2125" s="35"/>
      <c r="AN2125" s="38"/>
      <c r="AO2125" s="38"/>
      <c r="AP2125" s="38"/>
      <c r="AQ2125" s="36"/>
      <c r="AR2125" s="36"/>
      <c r="AS2125" s="36"/>
      <c r="AT2125" s="36"/>
      <c r="AU2125" s="36"/>
      <c r="AV2125" s="36"/>
      <c r="AW2125" s="36"/>
      <c r="AX2125" s="36"/>
      <c r="AY2125" s="36"/>
      <c r="AZ2125" s="40"/>
      <c r="BA2125" s="40"/>
      <c r="BB2125" s="40"/>
      <c r="BC2125" s="40"/>
      <c r="BD2125" s="40"/>
      <c r="BE2125" s="40"/>
      <c r="BF2125" s="36"/>
      <c r="BG2125" s="36"/>
      <c r="BH2125" s="36"/>
      <c r="BJ2125" s="41"/>
      <c r="BK2125" s="41"/>
      <c r="BL2125" s="35"/>
      <c r="BM2125" s="35"/>
      <c r="BN2125" s="35"/>
      <c r="BO2125" s="35"/>
      <c r="BP2125" s="35"/>
      <c r="BQ2125" s="35"/>
      <c r="BR2125" s="35"/>
      <c r="BS2125" s="34"/>
      <c r="BT2125" s="35"/>
      <c r="BU2125" s="35"/>
      <c r="BV2125" s="35"/>
      <c r="BW2125" s="35"/>
      <c r="BX2125" s="37"/>
      <c r="BY2125" s="40"/>
      <c r="CA2125" s="38"/>
      <c r="CB2125" s="38"/>
      <c r="CC2125" s="36"/>
      <c r="CD2125" s="36"/>
      <c r="CE2125" s="35"/>
      <c r="CF2125" s="36"/>
      <c r="CG2125" s="42"/>
      <c r="CH2125" s="35"/>
      <c r="CI2125" s="42"/>
      <c r="CJ2125" s="42"/>
      <c r="CK2125" s="43"/>
      <c r="CM2125" s="39"/>
      <c r="CN2125" s="35"/>
      <c r="CO2125" s="42"/>
    </row>
    <row r="2126" spans="1:93" ht="11.25" customHeight="1">
      <c r="A2126" s="33"/>
      <c r="B2126" s="34"/>
      <c r="F2126" s="34"/>
      <c r="H2126" s="34"/>
      <c r="I2126" s="34"/>
      <c r="J2126" s="35"/>
      <c r="K2126" s="35"/>
      <c r="L2126" s="34"/>
      <c r="M2126" s="34"/>
      <c r="N2126" s="35"/>
      <c r="O2126" s="35"/>
      <c r="P2126" s="35"/>
      <c r="Q2126" s="34"/>
      <c r="R2126" s="34"/>
      <c r="U2126" s="36"/>
      <c r="V2126" s="38"/>
      <c r="W2126" s="36"/>
      <c r="X2126" s="35"/>
      <c r="Y2126" s="34"/>
      <c r="Z2126" s="35"/>
      <c r="AA2126" s="34"/>
      <c r="AB2126" s="34"/>
      <c r="AC2126" s="34"/>
      <c r="AD2126" s="34"/>
      <c r="AE2126" s="39"/>
      <c r="AF2126" s="39"/>
      <c r="AG2126" s="39"/>
      <c r="AH2126" s="35"/>
      <c r="AI2126" s="35"/>
      <c r="AJ2126" s="35"/>
      <c r="AK2126" s="35"/>
      <c r="AL2126" s="35"/>
      <c r="AM2126" s="35"/>
      <c r="AN2126" s="38"/>
      <c r="AO2126" s="38"/>
      <c r="AP2126" s="38"/>
      <c r="AQ2126" s="36"/>
      <c r="AR2126" s="36"/>
      <c r="AS2126" s="36"/>
      <c r="AT2126" s="36"/>
      <c r="AU2126" s="36"/>
      <c r="AV2126" s="36"/>
      <c r="AW2126" s="36"/>
      <c r="AX2126" s="36"/>
      <c r="AY2126" s="36"/>
      <c r="AZ2126" s="40"/>
      <c r="BA2126" s="40"/>
      <c r="BB2126" s="40"/>
      <c r="BC2126" s="40"/>
      <c r="BD2126" s="40"/>
      <c r="BE2126" s="40"/>
      <c r="BF2126" s="36"/>
      <c r="BG2126" s="36"/>
      <c r="BH2126" s="36"/>
      <c r="BJ2126" s="41"/>
      <c r="BK2126" s="41"/>
      <c r="BL2126" s="35"/>
      <c r="BM2126" s="35"/>
      <c r="BN2126" s="35"/>
      <c r="BO2126" s="35"/>
      <c r="BP2126" s="35"/>
      <c r="BQ2126" s="35"/>
      <c r="BR2126" s="35"/>
      <c r="BS2126" s="34"/>
      <c r="BT2126" s="35"/>
      <c r="BU2126" s="35"/>
      <c r="BV2126" s="35"/>
      <c r="BW2126" s="35"/>
      <c r="BX2126" s="37"/>
      <c r="BY2126" s="40"/>
      <c r="CA2126" s="38"/>
      <c r="CB2126" s="38"/>
      <c r="CC2126" s="36"/>
      <c r="CD2126" s="36"/>
      <c r="CE2126" s="35"/>
      <c r="CF2126" s="36"/>
      <c r="CG2126" s="42"/>
      <c r="CH2126" s="35"/>
      <c r="CI2126" s="42"/>
      <c r="CJ2126" s="42"/>
      <c r="CK2126" s="43"/>
      <c r="CM2126" s="39"/>
      <c r="CN2126" s="35"/>
      <c r="CO2126" s="42"/>
    </row>
    <row r="2127" spans="1:93" ht="11.25" customHeight="1">
      <c r="A2127" s="33"/>
      <c r="B2127" s="34"/>
      <c r="F2127" s="34"/>
      <c r="H2127" s="34"/>
      <c r="I2127" s="34"/>
      <c r="J2127" s="35"/>
      <c r="K2127" s="35"/>
      <c r="L2127" s="34"/>
      <c r="M2127" s="34"/>
      <c r="N2127" s="35"/>
      <c r="O2127" s="35"/>
      <c r="P2127" s="35"/>
      <c r="Q2127" s="34"/>
      <c r="R2127" s="34"/>
      <c r="U2127" s="36"/>
      <c r="V2127" s="38"/>
      <c r="W2127" s="36"/>
      <c r="X2127" s="35"/>
      <c r="Y2127" s="34"/>
      <c r="Z2127" s="35"/>
      <c r="AA2127" s="34"/>
      <c r="AB2127" s="34"/>
      <c r="AC2127" s="34"/>
      <c r="AD2127" s="34"/>
      <c r="AE2127" s="39"/>
      <c r="AF2127" s="39"/>
      <c r="AG2127" s="39"/>
      <c r="AH2127" s="35"/>
      <c r="AI2127" s="35"/>
      <c r="AJ2127" s="35"/>
      <c r="AK2127" s="35"/>
      <c r="AL2127" s="35"/>
      <c r="AM2127" s="35"/>
      <c r="AN2127" s="38"/>
      <c r="AO2127" s="38"/>
      <c r="AP2127" s="38"/>
      <c r="AQ2127" s="36"/>
      <c r="AR2127" s="36"/>
      <c r="AS2127" s="36"/>
      <c r="AT2127" s="36"/>
      <c r="AU2127" s="36"/>
      <c r="AV2127" s="36"/>
      <c r="AW2127" s="36"/>
      <c r="AX2127" s="36"/>
      <c r="AY2127" s="36"/>
      <c r="AZ2127" s="40"/>
      <c r="BA2127" s="40"/>
      <c r="BB2127" s="40"/>
      <c r="BC2127" s="40"/>
      <c r="BD2127" s="40"/>
      <c r="BE2127" s="40"/>
      <c r="BF2127" s="36"/>
      <c r="BG2127" s="36"/>
      <c r="BH2127" s="36"/>
      <c r="BJ2127" s="41"/>
      <c r="BK2127" s="41"/>
      <c r="BL2127" s="35"/>
      <c r="BM2127" s="35"/>
      <c r="BN2127" s="35"/>
      <c r="BO2127" s="35"/>
      <c r="BP2127" s="35"/>
      <c r="BQ2127" s="35"/>
      <c r="BR2127" s="35"/>
      <c r="BS2127" s="34"/>
      <c r="BT2127" s="35"/>
      <c r="BU2127" s="35"/>
      <c r="BV2127" s="35"/>
      <c r="BW2127" s="35"/>
      <c r="BX2127" s="37"/>
      <c r="BY2127" s="40"/>
      <c r="CA2127" s="38"/>
      <c r="CB2127" s="38"/>
      <c r="CC2127" s="36"/>
      <c r="CD2127" s="36"/>
      <c r="CE2127" s="35"/>
      <c r="CF2127" s="36"/>
      <c r="CG2127" s="42"/>
      <c r="CH2127" s="35"/>
      <c r="CI2127" s="42"/>
      <c r="CJ2127" s="42"/>
      <c r="CK2127" s="43"/>
      <c r="CM2127" s="39"/>
      <c r="CN2127" s="35"/>
      <c r="CO2127" s="42"/>
    </row>
    <row r="2128" spans="1:93" ht="11.25" customHeight="1">
      <c r="A2128" s="33"/>
      <c r="B2128" s="34"/>
      <c r="F2128" s="34"/>
      <c r="H2128" s="34"/>
      <c r="I2128" s="34"/>
      <c r="J2128" s="35"/>
      <c r="K2128" s="35"/>
      <c r="L2128" s="34"/>
      <c r="M2128" s="34"/>
      <c r="N2128" s="35"/>
      <c r="O2128" s="35"/>
      <c r="P2128" s="35"/>
      <c r="Q2128" s="34"/>
      <c r="R2128" s="34"/>
      <c r="U2128" s="36"/>
      <c r="V2128" s="38"/>
      <c r="W2128" s="36"/>
      <c r="X2128" s="35"/>
      <c r="Y2128" s="34"/>
      <c r="Z2128" s="35"/>
      <c r="AA2128" s="34"/>
      <c r="AB2128" s="34"/>
      <c r="AC2128" s="34"/>
      <c r="AD2128" s="34"/>
      <c r="AE2128" s="39"/>
      <c r="AF2128" s="39"/>
      <c r="AG2128" s="39"/>
      <c r="AH2128" s="35"/>
      <c r="AI2128" s="35"/>
      <c r="AJ2128" s="35"/>
      <c r="AK2128" s="35"/>
      <c r="AL2128" s="35"/>
      <c r="AM2128" s="35"/>
      <c r="AN2128" s="38"/>
      <c r="AO2128" s="38"/>
      <c r="AP2128" s="38"/>
      <c r="AQ2128" s="36"/>
      <c r="AR2128" s="36"/>
      <c r="AS2128" s="36"/>
      <c r="AT2128" s="36"/>
      <c r="AU2128" s="36"/>
      <c r="AV2128" s="36"/>
      <c r="AW2128" s="36"/>
      <c r="AX2128" s="36"/>
      <c r="AY2128" s="36"/>
      <c r="AZ2128" s="40"/>
      <c r="BA2128" s="40"/>
      <c r="BB2128" s="40"/>
      <c r="BC2128" s="40"/>
      <c r="BD2128" s="40"/>
      <c r="BE2128" s="40"/>
      <c r="BF2128" s="36"/>
      <c r="BG2128" s="36"/>
      <c r="BH2128" s="36"/>
      <c r="BJ2128" s="41"/>
      <c r="BK2128" s="41"/>
      <c r="BL2128" s="35"/>
      <c r="BM2128" s="35"/>
      <c r="BN2128" s="35"/>
      <c r="BO2128" s="35"/>
      <c r="BP2128" s="35"/>
      <c r="BQ2128" s="35"/>
      <c r="BR2128" s="35"/>
      <c r="BS2128" s="34"/>
      <c r="BT2128" s="35"/>
      <c r="BU2128" s="35"/>
      <c r="BV2128" s="35"/>
      <c r="BW2128" s="35"/>
      <c r="BX2128" s="37"/>
      <c r="BY2128" s="40"/>
      <c r="CA2128" s="38"/>
      <c r="CB2128" s="38"/>
      <c r="CC2128" s="36"/>
      <c r="CD2128" s="36"/>
      <c r="CE2128" s="35"/>
      <c r="CF2128" s="36"/>
      <c r="CG2128" s="42"/>
      <c r="CH2128" s="35"/>
      <c r="CI2128" s="42"/>
      <c r="CJ2128" s="42"/>
      <c r="CK2128" s="43"/>
      <c r="CM2128" s="39"/>
      <c r="CN2128" s="35"/>
      <c r="CO2128" s="42"/>
    </row>
    <row r="2129" spans="1:93" ht="11.25" customHeight="1">
      <c r="A2129" s="33"/>
      <c r="B2129" s="34"/>
      <c r="F2129" s="34"/>
      <c r="H2129" s="34"/>
      <c r="I2129" s="34"/>
      <c r="J2129" s="35"/>
      <c r="K2129" s="35"/>
      <c r="L2129" s="34"/>
      <c r="M2129" s="34"/>
      <c r="N2129" s="35"/>
      <c r="O2129" s="35"/>
      <c r="P2129" s="35"/>
      <c r="Q2129" s="34"/>
      <c r="R2129" s="34"/>
      <c r="U2129" s="36"/>
      <c r="V2129" s="38"/>
      <c r="W2129" s="36"/>
      <c r="X2129" s="35"/>
      <c r="Y2129" s="34"/>
      <c r="Z2129" s="35"/>
      <c r="AA2129" s="34"/>
      <c r="AB2129" s="34"/>
      <c r="AC2129" s="34"/>
      <c r="AD2129" s="34"/>
      <c r="AE2129" s="39"/>
      <c r="AF2129" s="39"/>
      <c r="AG2129" s="39"/>
      <c r="AH2129" s="35"/>
      <c r="AI2129" s="35"/>
      <c r="AJ2129" s="35"/>
      <c r="AK2129" s="35"/>
      <c r="AL2129" s="35"/>
      <c r="AM2129" s="35"/>
      <c r="AN2129" s="38"/>
      <c r="AO2129" s="38"/>
      <c r="AP2129" s="38"/>
      <c r="AQ2129" s="36"/>
      <c r="AR2129" s="36"/>
      <c r="AS2129" s="36"/>
      <c r="AT2129" s="36"/>
      <c r="AU2129" s="36"/>
      <c r="AV2129" s="36"/>
      <c r="AW2129" s="36"/>
      <c r="AX2129" s="36"/>
      <c r="AY2129" s="36"/>
      <c r="AZ2129" s="40"/>
      <c r="BA2129" s="40"/>
      <c r="BB2129" s="40"/>
      <c r="BC2129" s="40"/>
      <c r="BD2129" s="40"/>
      <c r="BE2129" s="40"/>
      <c r="BF2129" s="36"/>
      <c r="BG2129" s="36"/>
      <c r="BH2129" s="36"/>
      <c r="BJ2129" s="41"/>
      <c r="BK2129" s="41"/>
      <c r="BL2129" s="35"/>
      <c r="BM2129" s="35"/>
      <c r="BN2129" s="35"/>
      <c r="BO2129" s="35"/>
      <c r="BP2129" s="35"/>
      <c r="BQ2129" s="35"/>
      <c r="BR2129" s="35"/>
      <c r="BS2129" s="34"/>
      <c r="BT2129" s="35"/>
      <c r="BU2129" s="35"/>
      <c r="BV2129" s="35"/>
      <c r="BW2129" s="35"/>
      <c r="BX2129" s="37"/>
      <c r="BY2129" s="40"/>
      <c r="CA2129" s="38"/>
      <c r="CB2129" s="38"/>
      <c r="CC2129" s="36"/>
      <c r="CD2129" s="36"/>
      <c r="CE2129" s="35"/>
      <c r="CF2129" s="36"/>
      <c r="CG2129" s="42"/>
      <c r="CH2129" s="35"/>
      <c r="CI2129" s="42"/>
      <c r="CJ2129" s="42"/>
      <c r="CK2129" s="43"/>
      <c r="CM2129" s="39"/>
      <c r="CN2129" s="35"/>
      <c r="CO2129" s="42"/>
    </row>
    <row r="2130" spans="1:93" ht="11.25" customHeight="1">
      <c r="A2130" s="33"/>
      <c r="B2130" s="34"/>
      <c r="F2130" s="34"/>
      <c r="H2130" s="34"/>
      <c r="I2130" s="34"/>
      <c r="J2130" s="35"/>
      <c r="K2130" s="35"/>
      <c r="L2130" s="34"/>
      <c r="M2130" s="34"/>
      <c r="N2130" s="35"/>
      <c r="O2130" s="35"/>
      <c r="P2130" s="35"/>
      <c r="Q2130" s="34"/>
      <c r="R2130" s="34"/>
      <c r="U2130" s="36"/>
      <c r="V2130" s="38"/>
      <c r="W2130" s="36"/>
      <c r="X2130" s="35"/>
      <c r="Y2130" s="34"/>
      <c r="Z2130" s="35"/>
      <c r="AA2130" s="34"/>
      <c r="AB2130" s="34"/>
      <c r="AC2130" s="34"/>
      <c r="AD2130" s="34"/>
      <c r="AE2130" s="39"/>
      <c r="AF2130" s="39"/>
      <c r="AG2130" s="39"/>
      <c r="AH2130" s="35"/>
      <c r="AI2130" s="35"/>
      <c r="AJ2130" s="35"/>
      <c r="AK2130" s="35"/>
      <c r="AL2130" s="35"/>
      <c r="AM2130" s="35"/>
      <c r="AN2130" s="38"/>
      <c r="AO2130" s="38"/>
      <c r="AP2130" s="38"/>
      <c r="AQ2130" s="36"/>
      <c r="AR2130" s="36"/>
      <c r="AS2130" s="36"/>
      <c r="AT2130" s="36"/>
      <c r="AU2130" s="36"/>
      <c r="AV2130" s="36"/>
      <c r="AW2130" s="36"/>
      <c r="AX2130" s="36"/>
      <c r="AY2130" s="36"/>
      <c r="AZ2130" s="40"/>
      <c r="BA2130" s="40"/>
      <c r="BB2130" s="40"/>
      <c r="BC2130" s="40"/>
      <c r="BD2130" s="40"/>
      <c r="BE2130" s="40"/>
      <c r="BF2130" s="36"/>
      <c r="BG2130" s="36"/>
      <c r="BH2130" s="36"/>
      <c r="BJ2130" s="41"/>
      <c r="BK2130" s="41"/>
      <c r="BL2130" s="35"/>
      <c r="BM2130" s="35"/>
      <c r="BN2130" s="35"/>
      <c r="BO2130" s="35"/>
      <c r="BP2130" s="35"/>
      <c r="BQ2130" s="35"/>
      <c r="BR2130" s="35"/>
      <c r="BS2130" s="34"/>
      <c r="BT2130" s="35"/>
      <c r="BU2130" s="35"/>
      <c r="BV2130" s="35"/>
      <c r="BW2130" s="35"/>
      <c r="BX2130" s="37"/>
      <c r="BY2130" s="40"/>
      <c r="CA2130" s="38"/>
      <c r="CB2130" s="38"/>
      <c r="CC2130" s="36"/>
      <c r="CD2130" s="36"/>
      <c r="CE2130" s="35"/>
      <c r="CF2130" s="36"/>
      <c r="CG2130" s="42"/>
      <c r="CH2130" s="35"/>
      <c r="CI2130" s="42"/>
      <c r="CJ2130" s="42"/>
      <c r="CK2130" s="43"/>
      <c r="CM2130" s="39"/>
      <c r="CN2130" s="35"/>
      <c r="CO2130" s="42"/>
    </row>
    <row r="2131" spans="1:93" ht="11.25" customHeight="1">
      <c r="A2131" s="33"/>
      <c r="B2131" s="34"/>
      <c r="F2131" s="34"/>
      <c r="H2131" s="34"/>
      <c r="I2131" s="34"/>
      <c r="J2131" s="35"/>
      <c r="K2131" s="35"/>
      <c r="L2131" s="34"/>
      <c r="M2131" s="34"/>
      <c r="N2131" s="35"/>
      <c r="O2131" s="35"/>
      <c r="P2131" s="35"/>
      <c r="Q2131" s="34"/>
      <c r="R2131" s="34"/>
      <c r="U2131" s="36"/>
      <c r="V2131" s="38"/>
      <c r="W2131" s="36"/>
      <c r="X2131" s="35"/>
      <c r="Y2131" s="34"/>
      <c r="Z2131" s="35"/>
      <c r="AA2131" s="34"/>
      <c r="AB2131" s="34"/>
      <c r="AC2131" s="34"/>
      <c r="AD2131" s="34"/>
      <c r="AE2131" s="39"/>
      <c r="AF2131" s="39"/>
      <c r="AG2131" s="39"/>
      <c r="AH2131" s="35"/>
      <c r="AI2131" s="35"/>
      <c r="AJ2131" s="35"/>
      <c r="AK2131" s="35"/>
      <c r="AL2131" s="35"/>
      <c r="AM2131" s="35"/>
      <c r="AN2131" s="38"/>
      <c r="AO2131" s="38"/>
      <c r="AP2131" s="38"/>
      <c r="AQ2131" s="36"/>
      <c r="AR2131" s="36"/>
      <c r="AS2131" s="36"/>
      <c r="AT2131" s="36"/>
      <c r="AU2131" s="36"/>
      <c r="AV2131" s="36"/>
      <c r="AW2131" s="36"/>
      <c r="AX2131" s="36"/>
      <c r="AY2131" s="36"/>
      <c r="AZ2131" s="40"/>
      <c r="BA2131" s="40"/>
      <c r="BB2131" s="40"/>
      <c r="BC2131" s="40"/>
      <c r="BD2131" s="40"/>
      <c r="BE2131" s="40"/>
      <c r="BF2131" s="36"/>
      <c r="BG2131" s="36"/>
      <c r="BH2131" s="36"/>
      <c r="BJ2131" s="41"/>
      <c r="BK2131" s="41"/>
      <c r="BL2131" s="35"/>
      <c r="BM2131" s="35"/>
      <c r="BN2131" s="35"/>
      <c r="BO2131" s="35"/>
      <c r="BP2131" s="35"/>
      <c r="BQ2131" s="35"/>
      <c r="BR2131" s="35"/>
      <c r="BS2131" s="34"/>
      <c r="BT2131" s="35"/>
      <c r="BU2131" s="35"/>
      <c r="BV2131" s="35"/>
      <c r="BW2131" s="35"/>
      <c r="BX2131" s="37"/>
      <c r="BY2131" s="40"/>
      <c r="CA2131" s="38"/>
      <c r="CB2131" s="38"/>
      <c r="CC2131" s="36"/>
      <c r="CD2131" s="36"/>
      <c r="CE2131" s="35"/>
      <c r="CF2131" s="36"/>
      <c r="CG2131" s="42"/>
      <c r="CH2131" s="35"/>
      <c r="CI2131" s="42"/>
      <c r="CJ2131" s="42"/>
      <c r="CK2131" s="43"/>
      <c r="CM2131" s="39"/>
      <c r="CN2131" s="35"/>
      <c r="CO2131" s="42"/>
    </row>
    <row r="2132" spans="1:93" ht="11.25" customHeight="1">
      <c r="A2132" s="33"/>
      <c r="B2132" s="34"/>
      <c r="F2132" s="34"/>
      <c r="H2132" s="34"/>
      <c r="I2132" s="34"/>
      <c r="J2132" s="35"/>
      <c r="K2132" s="35"/>
      <c r="L2132" s="34"/>
      <c r="M2132" s="34"/>
      <c r="N2132" s="35"/>
      <c r="O2132" s="35"/>
      <c r="P2132" s="35"/>
      <c r="Q2132" s="34"/>
      <c r="R2132" s="34"/>
      <c r="U2132" s="36"/>
      <c r="V2132" s="38"/>
      <c r="W2132" s="36"/>
      <c r="X2132" s="35"/>
      <c r="Y2132" s="34"/>
      <c r="Z2132" s="35"/>
      <c r="AA2132" s="34"/>
      <c r="AB2132" s="34"/>
      <c r="AC2132" s="34"/>
      <c r="AD2132" s="34"/>
      <c r="AE2132" s="39"/>
      <c r="AF2132" s="39"/>
      <c r="AG2132" s="39"/>
      <c r="AH2132" s="35"/>
      <c r="AI2132" s="35"/>
      <c r="AJ2132" s="35"/>
      <c r="AK2132" s="35"/>
      <c r="AL2132" s="35"/>
      <c r="AM2132" s="35"/>
      <c r="AN2132" s="38"/>
      <c r="AO2132" s="38"/>
      <c r="AP2132" s="38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40"/>
      <c r="BA2132" s="40"/>
      <c r="BB2132" s="40"/>
      <c r="BC2132" s="40"/>
      <c r="BD2132" s="40"/>
      <c r="BE2132" s="40"/>
      <c r="BF2132" s="36"/>
      <c r="BG2132" s="36"/>
      <c r="BH2132" s="36"/>
      <c r="BJ2132" s="41"/>
      <c r="BK2132" s="41"/>
      <c r="BL2132" s="35"/>
      <c r="BM2132" s="35"/>
      <c r="BN2132" s="35"/>
      <c r="BO2132" s="35"/>
      <c r="BP2132" s="35"/>
      <c r="BQ2132" s="35"/>
      <c r="BR2132" s="35"/>
      <c r="BS2132" s="34"/>
      <c r="BT2132" s="35"/>
      <c r="BU2132" s="35"/>
      <c r="BV2132" s="35"/>
      <c r="BW2132" s="35"/>
      <c r="BX2132" s="37"/>
      <c r="BY2132" s="40"/>
      <c r="CA2132" s="38"/>
      <c r="CB2132" s="38"/>
      <c r="CC2132" s="36"/>
      <c r="CD2132" s="36"/>
      <c r="CE2132" s="35"/>
      <c r="CF2132" s="36"/>
      <c r="CG2132" s="42"/>
      <c r="CH2132" s="35"/>
      <c r="CI2132" s="42"/>
      <c r="CJ2132" s="42"/>
      <c r="CK2132" s="43"/>
      <c r="CM2132" s="39"/>
      <c r="CN2132" s="35"/>
      <c r="CO2132" s="42"/>
    </row>
    <row r="2133" spans="1:93" ht="11.25" customHeight="1">
      <c r="A2133" s="33"/>
      <c r="B2133" s="34"/>
      <c r="F2133" s="34"/>
      <c r="H2133" s="34"/>
      <c r="I2133" s="34"/>
      <c r="J2133" s="35"/>
      <c r="K2133" s="35"/>
      <c r="L2133" s="34"/>
      <c r="M2133" s="34"/>
      <c r="N2133" s="35"/>
      <c r="O2133" s="35"/>
      <c r="P2133" s="35"/>
      <c r="Q2133" s="34"/>
      <c r="R2133" s="34"/>
      <c r="U2133" s="36"/>
      <c r="V2133" s="38"/>
      <c r="W2133" s="36"/>
      <c r="X2133" s="35"/>
      <c r="Y2133" s="34"/>
      <c r="Z2133" s="35"/>
      <c r="AA2133" s="34"/>
      <c r="AB2133" s="34"/>
      <c r="AC2133" s="34"/>
      <c r="AD2133" s="34"/>
      <c r="AE2133" s="39"/>
      <c r="AF2133" s="39"/>
      <c r="AG2133" s="39"/>
      <c r="AH2133" s="35"/>
      <c r="AI2133" s="35"/>
      <c r="AJ2133" s="35"/>
      <c r="AK2133" s="35"/>
      <c r="AL2133" s="35"/>
      <c r="AM2133" s="35"/>
      <c r="AN2133" s="38"/>
      <c r="AO2133" s="38"/>
      <c r="AP2133" s="38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40"/>
      <c r="BA2133" s="40"/>
      <c r="BB2133" s="40"/>
      <c r="BC2133" s="40"/>
      <c r="BD2133" s="40"/>
      <c r="BE2133" s="40"/>
      <c r="BF2133" s="36"/>
      <c r="BG2133" s="36"/>
      <c r="BH2133" s="36"/>
      <c r="BJ2133" s="41"/>
      <c r="BK2133" s="41"/>
      <c r="BL2133" s="35"/>
      <c r="BM2133" s="35"/>
      <c r="BN2133" s="35"/>
      <c r="BO2133" s="35"/>
      <c r="BP2133" s="35"/>
      <c r="BQ2133" s="35"/>
      <c r="BR2133" s="35"/>
      <c r="BS2133" s="34"/>
      <c r="BT2133" s="35"/>
      <c r="BU2133" s="35"/>
      <c r="BV2133" s="35"/>
      <c r="BW2133" s="35"/>
      <c r="BX2133" s="37"/>
      <c r="BY2133" s="40"/>
      <c r="CA2133" s="38"/>
      <c r="CB2133" s="38"/>
      <c r="CC2133" s="36"/>
      <c r="CD2133" s="36"/>
      <c r="CE2133" s="35"/>
      <c r="CF2133" s="36"/>
      <c r="CG2133" s="42"/>
      <c r="CH2133" s="35"/>
      <c r="CI2133" s="42"/>
      <c r="CJ2133" s="42"/>
      <c r="CK2133" s="43"/>
      <c r="CM2133" s="39"/>
      <c r="CN2133" s="35"/>
      <c r="CO2133" s="42"/>
    </row>
    <row r="2134" spans="1:93" ht="11.25" customHeight="1">
      <c r="A2134" s="33"/>
      <c r="B2134" s="34"/>
      <c r="F2134" s="34"/>
      <c r="H2134" s="34"/>
      <c r="I2134" s="34"/>
      <c r="J2134" s="35"/>
      <c r="K2134" s="35"/>
      <c r="L2134" s="34"/>
      <c r="M2134" s="34"/>
      <c r="N2134" s="35"/>
      <c r="O2134" s="35"/>
      <c r="P2134" s="35"/>
      <c r="Q2134" s="34"/>
      <c r="R2134" s="34"/>
      <c r="U2134" s="36"/>
      <c r="V2134" s="38"/>
      <c r="W2134" s="36"/>
      <c r="X2134" s="35"/>
      <c r="Y2134" s="34"/>
      <c r="Z2134" s="35"/>
      <c r="AA2134" s="34"/>
      <c r="AB2134" s="34"/>
      <c r="AC2134" s="34"/>
      <c r="AD2134" s="34"/>
      <c r="AE2134" s="39"/>
      <c r="AF2134" s="39"/>
      <c r="AG2134" s="39"/>
      <c r="AH2134" s="35"/>
      <c r="AI2134" s="35"/>
      <c r="AJ2134" s="35"/>
      <c r="AK2134" s="35"/>
      <c r="AL2134" s="35"/>
      <c r="AM2134" s="35"/>
      <c r="AN2134" s="38"/>
      <c r="AO2134" s="38"/>
      <c r="AP2134" s="38"/>
      <c r="AQ2134" s="36"/>
      <c r="AR2134" s="36"/>
      <c r="AS2134" s="36"/>
      <c r="AT2134" s="36"/>
      <c r="AU2134" s="36"/>
      <c r="AV2134" s="36"/>
      <c r="AW2134" s="36"/>
      <c r="AX2134" s="36"/>
      <c r="AY2134" s="36"/>
      <c r="AZ2134" s="40"/>
      <c r="BA2134" s="40"/>
      <c r="BB2134" s="40"/>
      <c r="BC2134" s="40"/>
      <c r="BD2134" s="40"/>
      <c r="BE2134" s="40"/>
      <c r="BF2134" s="36"/>
      <c r="BG2134" s="36"/>
      <c r="BH2134" s="36"/>
      <c r="BJ2134" s="41"/>
      <c r="BK2134" s="41"/>
      <c r="BL2134" s="35"/>
      <c r="BM2134" s="35"/>
      <c r="BN2134" s="35"/>
      <c r="BO2134" s="35"/>
      <c r="BP2134" s="35"/>
      <c r="BQ2134" s="35"/>
      <c r="BR2134" s="35"/>
      <c r="BS2134" s="34"/>
      <c r="BT2134" s="35"/>
      <c r="BU2134" s="35"/>
      <c r="BV2134" s="35"/>
      <c r="BW2134" s="35"/>
      <c r="BX2134" s="37"/>
      <c r="BY2134" s="40"/>
      <c r="CA2134" s="38"/>
      <c r="CB2134" s="38"/>
      <c r="CC2134" s="36"/>
      <c r="CD2134" s="36"/>
      <c r="CE2134" s="35"/>
      <c r="CF2134" s="36"/>
      <c r="CG2134" s="42"/>
      <c r="CH2134" s="35"/>
      <c r="CI2134" s="42"/>
      <c r="CJ2134" s="42"/>
      <c r="CK2134" s="43"/>
      <c r="CM2134" s="39"/>
      <c r="CN2134" s="35"/>
      <c r="CO2134" s="42"/>
    </row>
    <row r="2135" spans="1:93" ht="11.25" customHeight="1">
      <c r="A2135" s="33"/>
      <c r="B2135" s="34"/>
      <c r="F2135" s="34"/>
      <c r="H2135" s="34"/>
      <c r="I2135" s="34"/>
      <c r="J2135" s="35"/>
      <c r="K2135" s="35"/>
      <c r="L2135" s="34"/>
      <c r="M2135" s="34"/>
      <c r="N2135" s="35"/>
      <c r="O2135" s="35"/>
      <c r="P2135" s="35"/>
      <c r="Q2135" s="34"/>
      <c r="R2135" s="34"/>
      <c r="U2135" s="36"/>
      <c r="V2135" s="38"/>
      <c r="W2135" s="36"/>
      <c r="X2135" s="35"/>
      <c r="Y2135" s="34"/>
      <c r="Z2135" s="35"/>
      <c r="AA2135" s="34"/>
      <c r="AB2135" s="34"/>
      <c r="AC2135" s="34"/>
      <c r="AD2135" s="34"/>
      <c r="AE2135" s="39"/>
      <c r="AF2135" s="39"/>
      <c r="AG2135" s="39"/>
      <c r="AH2135" s="35"/>
      <c r="AI2135" s="35"/>
      <c r="AJ2135" s="35"/>
      <c r="AK2135" s="35"/>
      <c r="AL2135" s="35"/>
      <c r="AM2135" s="35"/>
      <c r="AN2135" s="38"/>
      <c r="AO2135" s="38"/>
      <c r="AP2135" s="38"/>
      <c r="AQ2135" s="36"/>
      <c r="AR2135" s="36"/>
      <c r="AS2135" s="36"/>
      <c r="AT2135" s="36"/>
      <c r="AU2135" s="36"/>
      <c r="AV2135" s="36"/>
      <c r="AW2135" s="36"/>
      <c r="AX2135" s="36"/>
      <c r="AY2135" s="36"/>
      <c r="AZ2135" s="40"/>
      <c r="BA2135" s="40"/>
      <c r="BB2135" s="40"/>
      <c r="BC2135" s="40"/>
      <c r="BD2135" s="40"/>
      <c r="BE2135" s="40"/>
      <c r="BF2135" s="36"/>
      <c r="BG2135" s="36"/>
      <c r="BH2135" s="36"/>
      <c r="BJ2135" s="41"/>
      <c r="BK2135" s="41"/>
      <c r="BL2135" s="35"/>
      <c r="BM2135" s="35"/>
      <c r="BN2135" s="35"/>
      <c r="BO2135" s="35"/>
      <c r="BP2135" s="35"/>
      <c r="BQ2135" s="35"/>
      <c r="BR2135" s="35"/>
      <c r="BS2135" s="34"/>
      <c r="BT2135" s="35"/>
      <c r="BU2135" s="35"/>
      <c r="BV2135" s="35"/>
      <c r="BW2135" s="35"/>
      <c r="BX2135" s="37"/>
      <c r="BY2135" s="40"/>
      <c r="CA2135" s="38"/>
      <c r="CB2135" s="38"/>
      <c r="CC2135" s="36"/>
      <c r="CD2135" s="36"/>
      <c r="CE2135" s="35"/>
      <c r="CF2135" s="36"/>
      <c r="CG2135" s="42"/>
      <c r="CH2135" s="35"/>
      <c r="CI2135" s="42"/>
      <c r="CJ2135" s="42"/>
      <c r="CK2135" s="43"/>
      <c r="CM2135" s="39"/>
      <c r="CN2135" s="35"/>
      <c r="CO2135" s="42"/>
    </row>
    <row r="2136" spans="1:93" ht="11.25" customHeight="1">
      <c r="A2136" s="33"/>
      <c r="B2136" s="34"/>
      <c r="F2136" s="34"/>
      <c r="H2136" s="34"/>
      <c r="I2136" s="34"/>
      <c r="J2136" s="35"/>
      <c r="K2136" s="35"/>
      <c r="L2136" s="34"/>
      <c r="M2136" s="34"/>
      <c r="N2136" s="35"/>
      <c r="O2136" s="35"/>
      <c r="P2136" s="35"/>
      <c r="Q2136" s="34"/>
      <c r="R2136" s="34"/>
      <c r="U2136" s="36"/>
      <c r="V2136" s="38"/>
      <c r="W2136" s="36"/>
      <c r="X2136" s="35"/>
      <c r="Y2136" s="34"/>
      <c r="Z2136" s="35"/>
      <c r="AA2136" s="34"/>
      <c r="AB2136" s="34"/>
      <c r="AC2136" s="34"/>
      <c r="AD2136" s="34"/>
      <c r="AE2136" s="39"/>
      <c r="AF2136" s="39"/>
      <c r="AG2136" s="39"/>
      <c r="AH2136" s="35"/>
      <c r="AI2136" s="35"/>
      <c r="AJ2136" s="35"/>
      <c r="AK2136" s="35"/>
      <c r="AL2136" s="35"/>
      <c r="AM2136" s="35"/>
      <c r="AN2136" s="38"/>
      <c r="AO2136" s="38"/>
      <c r="AP2136" s="38"/>
      <c r="AQ2136" s="36"/>
      <c r="AR2136" s="36"/>
      <c r="AS2136" s="36"/>
      <c r="AT2136" s="36"/>
      <c r="AU2136" s="36"/>
      <c r="AV2136" s="36"/>
      <c r="AW2136" s="36"/>
      <c r="AX2136" s="36"/>
      <c r="AY2136" s="36"/>
      <c r="AZ2136" s="40"/>
      <c r="BA2136" s="40"/>
      <c r="BB2136" s="40"/>
      <c r="BC2136" s="40"/>
      <c r="BD2136" s="40"/>
      <c r="BE2136" s="40"/>
      <c r="BF2136" s="36"/>
      <c r="BG2136" s="36"/>
      <c r="BH2136" s="36"/>
      <c r="BJ2136" s="41"/>
      <c r="BK2136" s="41"/>
      <c r="BL2136" s="35"/>
      <c r="BM2136" s="35"/>
      <c r="BN2136" s="35"/>
      <c r="BO2136" s="35"/>
      <c r="BP2136" s="35"/>
      <c r="BQ2136" s="35"/>
      <c r="BR2136" s="35"/>
      <c r="BS2136" s="34"/>
      <c r="BT2136" s="35"/>
      <c r="BU2136" s="35"/>
      <c r="BV2136" s="35"/>
      <c r="BW2136" s="35"/>
      <c r="BX2136" s="37"/>
      <c r="BY2136" s="40"/>
      <c r="CA2136" s="38"/>
      <c r="CB2136" s="38"/>
      <c r="CC2136" s="36"/>
      <c r="CD2136" s="36"/>
      <c r="CE2136" s="35"/>
      <c r="CF2136" s="36"/>
      <c r="CG2136" s="42"/>
      <c r="CH2136" s="35"/>
      <c r="CI2136" s="42"/>
      <c r="CJ2136" s="42"/>
      <c r="CK2136" s="43"/>
      <c r="CM2136" s="39"/>
      <c r="CN2136" s="35"/>
      <c r="CO2136" s="42"/>
    </row>
    <row r="2137" spans="1:93" ht="11.25" customHeight="1">
      <c r="A2137" s="33"/>
      <c r="B2137" s="34"/>
      <c r="F2137" s="34"/>
      <c r="H2137" s="34"/>
      <c r="I2137" s="34"/>
      <c r="J2137" s="35"/>
      <c r="K2137" s="35"/>
      <c r="L2137" s="34"/>
      <c r="M2137" s="34"/>
      <c r="N2137" s="35"/>
      <c r="O2137" s="35"/>
      <c r="P2137" s="35"/>
      <c r="Q2137" s="34"/>
      <c r="R2137" s="34"/>
      <c r="U2137" s="36"/>
      <c r="V2137" s="38"/>
      <c r="W2137" s="36"/>
      <c r="X2137" s="35"/>
      <c r="Y2137" s="34"/>
      <c r="Z2137" s="35"/>
      <c r="AA2137" s="34"/>
      <c r="AB2137" s="34"/>
      <c r="AC2137" s="34"/>
      <c r="AD2137" s="34"/>
      <c r="AE2137" s="39"/>
      <c r="AF2137" s="39"/>
      <c r="AG2137" s="39"/>
      <c r="AH2137" s="35"/>
      <c r="AI2137" s="35"/>
      <c r="AJ2137" s="35"/>
      <c r="AK2137" s="35"/>
      <c r="AL2137" s="35"/>
      <c r="AM2137" s="35"/>
      <c r="AN2137" s="38"/>
      <c r="AO2137" s="38"/>
      <c r="AP2137" s="38"/>
      <c r="AQ2137" s="36"/>
      <c r="AR2137" s="36"/>
      <c r="AS2137" s="36"/>
      <c r="AT2137" s="36"/>
      <c r="AU2137" s="36"/>
      <c r="AV2137" s="36"/>
      <c r="AW2137" s="36"/>
      <c r="AX2137" s="36"/>
      <c r="AY2137" s="36"/>
      <c r="AZ2137" s="40"/>
      <c r="BA2137" s="40"/>
      <c r="BB2137" s="40"/>
      <c r="BC2137" s="40"/>
      <c r="BD2137" s="40"/>
      <c r="BE2137" s="40"/>
      <c r="BF2137" s="36"/>
      <c r="BG2137" s="36"/>
      <c r="BH2137" s="36"/>
      <c r="BJ2137" s="41"/>
      <c r="BK2137" s="41"/>
      <c r="BL2137" s="35"/>
      <c r="BM2137" s="35"/>
      <c r="BN2137" s="35"/>
      <c r="BO2137" s="35"/>
      <c r="BP2137" s="35"/>
      <c r="BQ2137" s="35"/>
      <c r="BR2137" s="35"/>
      <c r="BS2137" s="34"/>
      <c r="BT2137" s="35"/>
      <c r="BU2137" s="35"/>
      <c r="BV2137" s="35"/>
      <c r="BW2137" s="35"/>
      <c r="BX2137" s="37"/>
      <c r="BY2137" s="40"/>
      <c r="CA2137" s="38"/>
      <c r="CB2137" s="38"/>
      <c r="CC2137" s="36"/>
      <c r="CD2137" s="36"/>
      <c r="CE2137" s="35"/>
      <c r="CF2137" s="36"/>
      <c r="CG2137" s="42"/>
      <c r="CH2137" s="35"/>
      <c r="CI2137" s="42"/>
      <c r="CJ2137" s="42"/>
      <c r="CK2137" s="43"/>
      <c r="CM2137" s="39"/>
      <c r="CN2137" s="35"/>
      <c r="CO2137" s="42"/>
    </row>
    <row r="2138" spans="1:93" ht="11.25" customHeight="1">
      <c r="A2138" s="33"/>
      <c r="B2138" s="34"/>
      <c r="F2138" s="34"/>
      <c r="H2138" s="34"/>
      <c r="I2138" s="34"/>
      <c r="J2138" s="35"/>
      <c r="K2138" s="35"/>
      <c r="L2138" s="34"/>
      <c r="M2138" s="34"/>
      <c r="N2138" s="35"/>
      <c r="O2138" s="35"/>
      <c r="P2138" s="35"/>
      <c r="Q2138" s="34"/>
      <c r="R2138" s="34"/>
      <c r="U2138" s="36"/>
      <c r="V2138" s="38"/>
      <c r="W2138" s="36"/>
      <c r="X2138" s="35"/>
      <c r="Y2138" s="34"/>
      <c r="Z2138" s="35"/>
      <c r="AA2138" s="34"/>
      <c r="AB2138" s="34"/>
      <c r="AC2138" s="34"/>
      <c r="AD2138" s="34"/>
      <c r="AE2138" s="39"/>
      <c r="AF2138" s="39"/>
      <c r="AG2138" s="39"/>
      <c r="AH2138" s="35"/>
      <c r="AI2138" s="35"/>
      <c r="AJ2138" s="35"/>
      <c r="AK2138" s="35"/>
      <c r="AL2138" s="35"/>
      <c r="AM2138" s="35"/>
      <c r="AN2138" s="38"/>
      <c r="AO2138" s="38"/>
      <c r="AP2138" s="38"/>
      <c r="AQ2138" s="36"/>
      <c r="AR2138" s="36"/>
      <c r="AS2138" s="36"/>
      <c r="AT2138" s="36"/>
      <c r="AU2138" s="36"/>
      <c r="AV2138" s="36"/>
      <c r="AW2138" s="36"/>
      <c r="AX2138" s="36"/>
      <c r="AY2138" s="36"/>
      <c r="AZ2138" s="40"/>
      <c r="BA2138" s="40"/>
      <c r="BB2138" s="40"/>
      <c r="BC2138" s="40"/>
      <c r="BD2138" s="40"/>
      <c r="BE2138" s="40"/>
      <c r="BF2138" s="36"/>
      <c r="BG2138" s="36"/>
      <c r="BH2138" s="36"/>
      <c r="BJ2138" s="41"/>
      <c r="BK2138" s="41"/>
      <c r="BL2138" s="35"/>
      <c r="BM2138" s="35"/>
      <c r="BN2138" s="35"/>
      <c r="BO2138" s="35"/>
      <c r="BP2138" s="35"/>
      <c r="BQ2138" s="35"/>
      <c r="BR2138" s="35"/>
      <c r="BS2138" s="34"/>
      <c r="BT2138" s="35"/>
      <c r="BU2138" s="35"/>
      <c r="BV2138" s="35"/>
      <c r="BW2138" s="35"/>
      <c r="BX2138" s="37"/>
      <c r="BY2138" s="40"/>
      <c r="CA2138" s="38"/>
      <c r="CB2138" s="38"/>
      <c r="CC2138" s="36"/>
      <c r="CD2138" s="36"/>
      <c r="CE2138" s="35"/>
      <c r="CF2138" s="36"/>
      <c r="CG2138" s="42"/>
      <c r="CH2138" s="35"/>
      <c r="CI2138" s="42"/>
      <c r="CJ2138" s="42"/>
      <c r="CK2138" s="43"/>
      <c r="CM2138" s="39"/>
      <c r="CN2138" s="35"/>
      <c r="CO2138" s="42"/>
    </row>
    <row r="2139" spans="1:93" ht="11.25" customHeight="1">
      <c r="A2139" s="33"/>
      <c r="B2139" s="34"/>
      <c r="F2139" s="34"/>
      <c r="H2139" s="34"/>
      <c r="I2139" s="34"/>
      <c r="J2139" s="35"/>
      <c r="K2139" s="35"/>
      <c r="L2139" s="34"/>
      <c r="M2139" s="34"/>
      <c r="N2139" s="35"/>
      <c r="O2139" s="35"/>
      <c r="P2139" s="35"/>
      <c r="Q2139" s="34"/>
      <c r="R2139" s="34"/>
      <c r="U2139" s="36"/>
      <c r="V2139" s="38"/>
      <c r="W2139" s="36"/>
      <c r="X2139" s="35"/>
      <c r="Y2139" s="34"/>
      <c r="Z2139" s="35"/>
      <c r="AA2139" s="34"/>
      <c r="AB2139" s="34"/>
      <c r="AC2139" s="34"/>
      <c r="AD2139" s="34"/>
      <c r="AE2139" s="39"/>
      <c r="AF2139" s="39"/>
      <c r="AG2139" s="39"/>
      <c r="AH2139" s="35"/>
      <c r="AI2139" s="35"/>
      <c r="AJ2139" s="35"/>
      <c r="AK2139" s="35"/>
      <c r="AL2139" s="35"/>
      <c r="AM2139" s="35"/>
      <c r="AN2139" s="38"/>
      <c r="AO2139" s="38"/>
      <c r="AP2139" s="38"/>
      <c r="AQ2139" s="36"/>
      <c r="AR2139" s="36"/>
      <c r="AS2139" s="36"/>
      <c r="AT2139" s="36"/>
      <c r="AU2139" s="36"/>
      <c r="AV2139" s="36"/>
      <c r="AW2139" s="36"/>
      <c r="AX2139" s="36"/>
      <c r="AY2139" s="36"/>
      <c r="AZ2139" s="40"/>
      <c r="BA2139" s="40"/>
      <c r="BB2139" s="40"/>
      <c r="BC2139" s="40"/>
      <c r="BD2139" s="40"/>
      <c r="BE2139" s="40"/>
      <c r="BF2139" s="36"/>
      <c r="BG2139" s="36"/>
      <c r="BH2139" s="36"/>
      <c r="BJ2139" s="41"/>
      <c r="BK2139" s="41"/>
      <c r="BL2139" s="35"/>
      <c r="BM2139" s="35"/>
      <c r="BN2139" s="35"/>
      <c r="BO2139" s="35"/>
      <c r="BP2139" s="35"/>
      <c r="BQ2139" s="35"/>
      <c r="BR2139" s="35"/>
      <c r="BS2139" s="34"/>
      <c r="BT2139" s="35"/>
      <c r="BU2139" s="35"/>
      <c r="BV2139" s="35"/>
      <c r="BW2139" s="35"/>
      <c r="BX2139" s="37"/>
      <c r="BY2139" s="40"/>
      <c r="CA2139" s="38"/>
      <c r="CB2139" s="38"/>
      <c r="CC2139" s="36"/>
      <c r="CD2139" s="36"/>
      <c r="CE2139" s="35"/>
      <c r="CF2139" s="36"/>
      <c r="CG2139" s="42"/>
      <c r="CH2139" s="35"/>
      <c r="CI2139" s="42"/>
      <c r="CJ2139" s="42"/>
      <c r="CK2139" s="43"/>
      <c r="CM2139" s="39"/>
      <c r="CN2139" s="35"/>
      <c r="CO2139" s="42"/>
    </row>
    <row r="2140" spans="1:93" ht="11.25" customHeight="1">
      <c r="A2140" s="33"/>
      <c r="B2140" s="34"/>
      <c r="F2140" s="34"/>
      <c r="H2140" s="34"/>
      <c r="I2140" s="34"/>
      <c r="J2140" s="35"/>
      <c r="K2140" s="35"/>
      <c r="L2140" s="34"/>
      <c r="M2140" s="34"/>
      <c r="N2140" s="35"/>
      <c r="O2140" s="35"/>
      <c r="P2140" s="35"/>
      <c r="Q2140" s="34"/>
      <c r="R2140" s="34"/>
      <c r="U2140" s="36"/>
      <c r="V2140" s="38"/>
      <c r="W2140" s="36"/>
      <c r="X2140" s="35"/>
      <c r="Y2140" s="34"/>
      <c r="Z2140" s="35"/>
      <c r="AA2140" s="34"/>
      <c r="AB2140" s="34"/>
      <c r="AC2140" s="34"/>
      <c r="AD2140" s="34"/>
      <c r="AE2140" s="39"/>
      <c r="AF2140" s="39"/>
      <c r="AG2140" s="39"/>
      <c r="AH2140" s="35"/>
      <c r="AI2140" s="35"/>
      <c r="AJ2140" s="35"/>
      <c r="AK2140" s="35"/>
      <c r="AL2140" s="35"/>
      <c r="AM2140" s="35"/>
      <c r="AN2140" s="38"/>
      <c r="AO2140" s="38"/>
      <c r="AP2140" s="38"/>
      <c r="AQ2140" s="36"/>
      <c r="AR2140" s="36"/>
      <c r="AS2140" s="36"/>
      <c r="AT2140" s="36"/>
      <c r="AU2140" s="36"/>
      <c r="AV2140" s="36"/>
      <c r="AW2140" s="36"/>
      <c r="AX2140" s="36"/>
      <c r="AY2140" s="36"/>
      <c r="AZ2140" s="40"/>
      <c r="BA2140" s="40"/>
      <c r="BB2140" s="40"/>
      <c r="BC2140" s="40"/>
      <c r="BD2140" s="40"/>
      <c r="BE2140" s="40"/>
      <c r="BF2140" s="36"/>
      <c r="BG2140" s="36"/>
      <c r="BH2140" s="36"/>
      <c r="BJ2140" s="41"/>
      <c r="BK2140" s="41"/>
      <c r="BL2140" s="35"/>
      <c r="BM2140" s="35"/>
      <c r="BN2140" s="35"/>
      <c r="BO2140" s="35"/>
      <c r="BP2140" s="35"/>
      <c r="BQ2140" s="35"/>
      <c r="BR2140" s="35"/>
      <c r="BS2140" s="34"/>
      <c r="BT2140" s="35"/>
      <c r="BU2140" s="35"/>
      <c r="BV2140" s="35"/>
      <c r="BW2140" s="35"/>
      <c r="BX2140" s="37"/>
      <c r="BY2140" s="40"/>
      <c r="CA2140" s="38"/>
      <c r="CB2140" s="38"/>
      <c r="CC2140" s="36"/>
      <c r="CD2140" s="36"/>
      <c r="CE2140" s="35"/>
      <c r="CF2140" s="36"/>
      <c r="CG2140" s="42"/>
      <c r="CH2140" s="35"/>
      <c r="CI2140" s="42"/>
      <c r="CJ2140" s="42"/>
      <c r="CK2140" s="43"/>
      <c r="CM2140" s="39"/>
      <c r="CN2140" s="35"/>
      <c r="CO2140" s="42"/>
    </row>
    <row r="2141" spans="1:93" ht="11.25" customHeight="1">
      <c r="A2141" s="33"/>
      <c r="B2141" s="34"/>
      <c r="F2141" s="34"/>
      <c r="H2141" s="34"/>
      <c r="I2141" s="34"/>
      <c r="J2141" s="35"/>
      <c r="K2141" s="35"/>
      <c r="L2141" s="34"/>
      <c r="M2141" s="34"/>
      <c r="N2141" s="35"/>
      <c r="O2141" s="35"/>
      <c r="P2141" s="35"/>
      <c r="Q2141" s="34"/>
      <c r="R2141" s="34"/>
      <c r="U2141" s="36"/>
      <c r="V2141" s="38"/>
      <c r="W2141" s="36"/>
      <c r="X2141" s="35"/>
      <c r="Y2141" s="34"/>
      <c r="Z2141" s="35"/>
      <c r="AA2141" s="34"/>
      <c r="AB2141" s="34"/>
      <c r="AC2141" s="34"/>
      <c r="AD2141" s="34"/>
      <c r="AE2141" s="39"/>
      <c r="AF2141" s="39"/>
      <c r="AG2141" s="39"/>
      <c r="AH2141" s="35"/>
      <c r="AI2141" s="35"/>
      <c r="AJ2141" s="35"/>
      <c r="AK2141" s="35"/>
      <c r="AL2141" s="35"/>
      <c r="AM2141" s="35"/>
      <c r="AN2141" s="38"/>
      <c r="AO2141" s="38"/>
      <c r="AP2141" s="38"/>
      <c r="AQ2141" s="36"/>
      <c r="AR2141" s="36"/>
      <c r="AS2141" s="36"/>
      <c r="AT2141" s="36"/>
      <c r="AU2141" s="36"/>
      <c r="AV2141" s="36"/>
      <c r="AW2141" s="36"/>
      <c r="AX2141" s="36"/>
      <c r="AY2141" s="36"/>
      <c r="AZ2141" s="40"/>
      <c r="BA2141" s="40"/>
      <c r="BB2141" s="40"/>
      <c r="BC2141" s="40"/>
      <c r="BD2141" s="40"/>
      <c r="BE2141" s="40"/>
      <c r="BF2141" s="36"/>
      <c r="BG2141" s="36"/>
      <c r="BH2141" s="36"/>
      <c r="BJ2141" s="41"/>
      <c r="BK2141" s="41"/>
      <c r="BL2141" s="35"/>
      <c r="BM2141" s="35"/>
      <c r="BN2141" s="35"/>
      <c r="BO2141" s="35"/>
      <c r="BP2141" s="35"/>
      <c r="BQ2141" s="35"/>
      <c r="BR2141" s="35"/>
      <c r="BS2141" s="34"/>
      <c r="BT2141" s="35"/>
      <c r="BU2141" s="35"/>
      <c r="BV2141" s="35"/>
      <c r="BW2141" s="35"/>
      <c r="BX2141" s="37"/>
      <c r="BY2141" s="40"/>
      <c r="CA2141" s="38"/>
      <c r="CB2141" s="38"/>
      <c r="CC2141" s="36"/>
      <c r="CD2141" s="36"/>
      <c r="CE2141" s="35"/>
      <c r="CF2141" s="36"/>
      <c r="CG2141" s="42"/>
      <c r="CH2141" s="35"/>
      <c r="CI2141" s="42"/>
      <c r="CJ2141" s="42"/>
      <c r="CK2141" s="43"/>
      <c r="CM2141" s="39"/>
      <c r="CN2141" s="35"/>
      <c r="CO2141" s="42"/>
    </row>
    <row r="2142" spans="1:93" ht="11.25" customHeight="1">
      <c r="A2142" s="33"/>
      <c r="B2142" s="34"/>
      <c r="F2142" s="34"/>
      <c r="H2142" s="34"/>
      <c r="I2142" s="34"/>
      <c r="J2142" s="35"/>
      <c r="K2142" s="35"/>
      <c r="L2142" s="34"/>
      <c r="M2142" s="34"/>
      <c r="N2142" s="35"/>
      <c r="O2142" s="35"/>
      <c r="P2142" s="35"/>
      <c r="Q2142" s="34"/>
      <c r="R2142" s="34"/>
      <c r="U2142" s="36"/>
      <c r="V2142" s="38"/>
      <c r="W2142" s="36"/>
      <c r="X2142" s="35"/>
      <c r="Y2142" s="34"/>
      <c r="Z2142" s="35"/>
      <c r="AA2142" s="34"/>
      <c r="AB2142" s="34"/>
      <c r="AC2142" s="34"/>
      <c r="AD2142" s="34"/>
      <c r="AE2142" s="39"/>
      <c r="AF2142" s="39"/>
      <c r="AG2142" s="39"/>
      <c r="AH2142" s="35"/>
      <c r="AI2142" s="35"/>
      <c r="AJ2142" s="35"/>
      <c r="AK2142" s="35"/>
      <c r="AL2142" s="35"/>
      <c r="AM2142" s="35"/>
      <c r="AN2142" s="38"/>
      <c r="AO2142" s="38"/>
      <c r="AP2142" s="38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40"/>
      <c r="BA2142" s="40"/>
      <c r="BB2142" s="40"/>
      <c r="BC2142" s="40"/>
      <c r="BD2142" s="40"/>
      <c r="BE2142" s="40"/>
      <c r="BF2142" s="36"/>
      <c r="BG2142" s="36"/>
      <c r="BH2142" s="36"/>
      <c r="BJ2142" s="41"/>
      <c r="BK2142" s="41"/>
      <c r="BL2142" s="35"/>
      <c r="BM2142" s="35"/>
      <c r="BN2142" s="35"/>
      <c r="BO2142" s="35"/>
      <c r="BP2142" s="35"/>
      <c r="BQ2142" s="35"/>
      <c r="BR2142" s="35"/>
      <c r="BS2142" s="34"/>
      <c r="BT2142" s="35"/>
      <c r="BU2142" s="35"/>
      <c r="BV2142" s="35"/>
      <c r="BW2142" s="35"/>
      <c r="BX2142" s="37"/>
      <c r="BY2142" s="40"/>
      <c r="CA2142" s="38"/>
      <c r="CB2142" s="38"/>
      <c r="CC2142" s="36"/>
      <c r="CD2142" s="36"/>
      <c r="CE2142" s="35"/>
      <c r="CF2142" s="36"/>
      <c r="CG2142" s="42"/>
      <c r="CH2142" s="35"/>
      <c r="CI2142" s="42"/>
      <c r="CJ2142" s="42"/>
      <c r="CK2142" s="43"/>
      <c r="CM2142" s="39"/>
      <c r="CN2142" s="35"/>
      <c r="CO2142" s="42"/>
    </row>
    <row r="2143" spans="1:93" ht="11.25" customHeight="1">
      <c r="A2143" s="33"/>
      <c r="B2143" s="34"/>
      <c r="F2143" s="34"/>
      <c r="H2143" s="34"/>
      <c r="I2143" s="34"/>
      <c r="J2143" s="35"/>
      <c r="K2143" s="35"/>
      <c r="L2143" s="34"/>
      <c r="M2143" s="34"/>
      <c r="N2143" s="35"/>
      <c r="O2143" s="35"/>
      <c r="P2143" s="35"/>
      <c r="Q2143" s="34"/>
      <c r="R2143" s="34"/>
      <c r="U2143" s="36"/>
      <c r="V2143" s="38"/>
      <c r="W2143" s="36"/>
      <c r="X2143" s="35"/>
      <c r="Y2143" s="34"/>
      <c r="Z2143" s="35"/>
      <c r="AA2143" s="34"/>
      <c r="AB2143" s="34"/>
      <c r="AC2143" s="34"/>
      <c r="AD2143" s="34"/>
      <c r="AE2143" s="39"/>
      <c r="AF2143" s="39"/>
      <c r="AG2143" s="39"/>
      <c r="AH2143" s="35"/>
      <c r="AI2143" s="35"/>
      <c r="AJ2143" s="35"/>
      <c r="AK2143" s="35"/>
      <c r="AL2143" s="35"/>
      <c r="AM2143" s="35"/>
      <c r="AN2143" s="38"/>
      <c r="AO2143" s="38"/>
      <c r="AP2143" s="38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40"/>
      <c r="BA2143" s="40"/>
      <c r="BB2143" s="40"/>
      <c r="BC2143" s="40"/>
      <c r="BD2143" s="40"/>
      <c r="BE2143" s="40"/>
      <c r="BF2143" s="36"/>
      <c r="BG2143" s="36"/>
      <c r="BH2143" s="36"/>
      <c r="BJ2143" s="41"/>
      <c r="BK2143" s="41"/>
      <c r="BL2143" s="35"/>
      <c r="BM2143" s="35"/>
      <c r="BN2143" s="35"/>
      <c r="BO2143" s="35"/>
      <c r="BP2143" s="35"/>
      <c r="BQ2143" s="35"/>
      <c r="BR2143" s="35"/>
      <c r="BS2143" s="34"/>
      <c r="BT2143" s="35"/>
      <c r="BU2143" s="35"/>
      <c r="BV2143" s="35"/>
      <c r="BW2143" s="35"/>
      <c r="BX2143" s="37"/>
      <c r="BY2143" s="40"/>
      <c r="CA2143" s="38"/>
      <c r="CB2143" s="38"/>
      <c r="CC2143" s="36"/>
      <c r="CD2143" s="36"/>
      <c r="CE2143" s="35"/>
      <c r="CF2143" s="36"/>
      <c r="CG2143" s="42"/>
      <c r="CH2143" s="35"/>
      <c r="CI2143" s="42"/>
      <c r="CJ2143" s="42"/>
      <c r="CK2143" s="43"/>
      <c r="CM2143" s="39"/>
      <c r="CN2143" s="35"/>
      <c r="CO2143" s="42"/>
    </row>
    <row r="2144" spans="1:93" ht="11.25" customHeight="1">
      <c r="A2144" s="33"/>
      <c r="B2144" s="34"/>
      <c r="F2144" s="34"/>
      <c r="H2144" s="34"/>
      <c r="I2144" s="34"/>
      <c r="J2144" s="35"/>
      <c r="K2144" s="35"/>
      <c r="L2144" s="34"/>
      <c r="M2144" s="34"/>
      <c r="N2144" s="35"/>
      <c r="O2144" s="35"/>
      <c r="P2144" s="35"/>
      <c r="Q2144" s="34"/>
      <c r="R2144" s="34"/>
      <c r="U2144" s="36"/>
      <c r="V2144" s="38"/>
      <c r="W2144" s="36"/>
      <c r="X2144" s="35"/>
      <c r="Y2144" s="34"/>
      <c r="Z2144" s="35"/>
      <c r="AA2144" s="34"/>
      <c r="AB2144" s="34"/>
      <c r="AC2144" s="34"/>
      <c r="AD2144" s="34"/>
      <c r="AE2144" s="39"/>
      <c r="AF2144" s="39"/>
      <c r="AG2144" s="39"/>
      <c r="AH2144" s="35"/>
      <c r="AI2144" s="35"/>
      <c r="AJ2144" s="35"/>
      <c r="AK2144" s="35"/>
      <c r="AL2144" s="35"/>
      <c r="AM2144" s="35"/>
      <c r="AN2144" s="38"/>
      <c r="AO2144" s="38"/>
      <c r="AP2144" s="38"/>
      <c r="AQ2144" s="36"/>
      <c r="AR2144" s="36"/>
      <c r="AS2144" s="36"/>
      <c r="AT2144" s="36"/>
      <c r="AU2144" s="36"/>
      <c r="AV2144" s="36"/>
      <c r="AW2144" s="36"/>
      <c r="AX2144" s="36"/>
      <c r="AY2144" s="36"/>
      <c r="AZ2144" s="40"/>
      <c r="BA2144" s="40"/>
      <c r="BB2144" s="40"/>
      <c r="BC2144" s="40"/>
      <c r="BD2144" s="40"/>
      <c r="BE2144" s="40"/>
      <c r="BF2144" s="36"/>
      <c r="BG2144" s="36"/>
      <c r="BH2144" s="36"/>
      <c r="BJ2144" s="41"/>
      <c r="BK2144" s="41"/>
      <c r="BL2144" s="35"/>
      <c r="BM2144" s="35"/>
      <c r="BN2144" s="35"/>
      <c r="BO2144" s="35"/>
      <c r="BP2144" s="35"/>
      <c r="BQ2144" s="35"/>
      <c r="BR2144" s="35"/>
      <c r="BS2144" s="34"/>
      <c r="BT2144" s="35"/>
      <c r="BU2144" s="35"/>
      <c r="BV2144" s="35"/>
      <c r="BW2144" s="35"/>
      <c r="BX2144" s="37"/>
      <c r="BY2144" s="40"/>
      <c r="CA2144" s="38"/>
      <c r="CB2144" s="38"/>
      <c r="CC2144" s="36"/>
      <c r="CD2144" s="36"/>
      <c r="CE2144" s="35"/>
      <c r="CF2144" s="36"/>
      <c r="CG2144" s="42"/>
      <c r="CH2144" s="35"/>
      <c r="CI2144" s="42"/>
      <c r="CJ2144" s="42"/>
      <c r="CK2144" s="43"/>
      <c r="CM2144" s="39"/>
      <c r="CN2144" s="35"/>
      <c r="CO2144" s="42"/>
    </row>
    <row r="2145" spans="1:93" ht="11.25" customHeight="1">
      <c r="A2145" s="33"/>
      <c r="B2145" s="34"/>
      <c r="F2145" s="34"/>
      <c r="H2145" s="34"/>
      <c r="I2145" s="34"/>
      <c r="J2145" s="35"/>
      <c r="K2145" s="35"/>
      <c r="L2145" s="34"/>
      <c r="M2145" s="34"/>
      <c r="N2145" s="35"/>
      <c r="O2145" s="35"/>
      <c r="P2145" s="35"/>
      <c r="Q2145" s="34"/>
      <c r="R2145" s="34"/>
      <c r="U2145" s="36"/>
      <c r="V2145" s="38"/>
      <c r="W2145" s="36"/>
      <c r="X2145" s="35"/>
      <c r="Y2145" s="34"/>
      <c r="Z2145" s="35"/>
      <c r="AA2145" s="34"/>
      <c r="AB2145" s="34"/>
      <c r="AC2145" s="34"/>
      <c r="AD2145" s="34"/>
      <c r="AE2145" s="39"/>
      <c r="AF2145" s="39"/>
      <c r="AG2145" s="39"/>
      <c r="AH2145" s="35"/>
      <c r="AI2145" s="35"/>
      <c r="AJ2145" s="35"/>
      <c r="AK2145" s="35"/>
      <c r="AL2145" s="35"/>
      <c r="AM2145" s="35"/>
      <c r="AN2145" s="38"/>
      <c r="AO2145" s="38"/>
      <c r="AP2145" s="38"/>
      <c r="AQ2145" s="36"/>
      <c r="AR2145" s="36"/>
      <c r="AS2145" s="36"/>
      <c r="AT2145" s="36"/>
      <c r="AU2145" s="36"/>
      <c r="AV2145" s="36"/>
      <c r="AW2145" s="36"/>
      <c r="AX2145" s="36"/>
      <c r="AY2145" s="36"/>
      <c r="AZ2145" s="40"/>
      <c r="BA2145" s="40"/>
      <c r="BB2145" s="40"/>
      <c r="BC2145" s="40"/>
      <c r="BD2145" s="40"/>
      <c r="BE2145" s="40"/>
      <c r="BF2145" s="36"/>
      <c r="BG2145" s="36"/>
      <c r="BH2145" s="36"/>
      <c r="BJ2145" s="41"/>
      <c r="BK2145" s="41"/>
      <c r="BL2145" s="35"/>
      <c r="BM2145" s="35"/>
      <c r="BN2145" s="35"/>
      <c r="BO2145" s="35"/>
      <c r="BP2145" s="35"/>
      <c r="BQ2145" s="35"/>
      <c r="BR2145" s="35"/>
      <c r="BS2145" s="34"/>
      <c r="BT2145" s="35"/>
      <c r="BU2145" s="35"/>
      <c r="BV2145" s="35"/>
      <c r="BW2145" s="35"/>
      <c r="BX2145" s="37"/>
      <c r="BY2145" s="40"/>
      <c r="CA2145" s="38"/>
      <c r="CB2145" s="38"/>
      <c r="CC2145" s="36"/>
      <c r="CD2145" s="36"/>
      <c r="CE2145" s="35"/>
      <c r="CF2145" s="36"/>
      <c r="CG2145" s="42"/>
      <c r="CH2145" s="35"/>
      <c r="CI2145" s="42"/>
      <c r="CJ2145" s="42"/>
      <c r="CK2145" s="43"/>
      <c r="CM2145" s="39"/>
      <c r="CN2145" s="35"/>
      <c r="CO2145" s="42"/>
    </row>
    <row r="2146" spans="1:93" ht="11.25" customHeight="1">
      <c r="A2146" s="33"/>
      <c r="B2146" s="34"/>
      <c r="F2146" s="34"/>
      <c r="H2146" s="34"/>
      <c r="I2146" s="34"/>
      <c r="J2146" s="35"/>
      <c r="K2146" s="35"/>
      <c r="L2146" s="34"/>
      <c r="M2146" s="34"/>
      <c r="N2146" s="35"/>
      <c r="O2146" s="35"/>
      <c r="P2146" s="35"/>
      <c r="Q2146" s="34"/>
      <c r="R2146" s="34"/>
      <c r="U2146" s="36"/>
      <c r="V2146" s="38"/>
      <c r="W2146" s="36"/>
      <c r="X2146" s="35"/>
      <c r="Y2146" s="34"/>
      <c r="Z2146" s="35"/>
      <c r="AA2146" s="34"/>
      <c r="AB2146" s="34"/>
      <c r="AC2146" s="34"/>
      <c r="AD2146" s="34"/>
      <c r="AE2146" s="39"/>
      <c r="AF2146" s="39"/>
      <c r="AG2146" s="39"/>
      <c r="AH2146" s="35"/>
      <c r="AI2146" s="35"/>
      <c r="AJ2146" s="35"/>
      <c r="AK2146" s="35"/>
      <c r="AL2146" s="35"/>
      <c r="AM2146" s="35"/>
      <c r="AN2146" s="38"/>
      <c r="AO2146" s="38"/>
      <c r="AP2146" s="38"/>
      <c r="AQ2146" s="36"/>
      <c r="AR2146" s="36"/>
      <c r="AS2146" s="36"/>
      <c r="AT2146" s="36"/>
      <c r="AU2146" s="36"/>
      <c r="AV2146" s="36"/>
      <c r="AW2146" s="36"/>
      <c r="AX2146" s="36"/>
      <c r="AY2146" s="36"/>
      <c r="AZ2146" s="40"/>
      <c r="BA2146" s="40"/>
      <c r="BB2146" s="40"/>
      <c r="BC2146" s="40"/>
      <c r="BD2146" s="40"/>
      <c r="BE2146" s="40"/>
      <c r="BF2146" s="36"/>
      <c r="BG2146" s="36"/>
      <c r="BH2146" s="36"/>
      <c r="BJ2146" s="41"/>
      <c r="BK2146" s="41"/>
      <c r="BL2146" s="35"/>
      <c r="BM2146" s="35"/>
      <c r="BN2146" s="35"/>
      <c r="BO2146" s="35"/>
      <c r="BP2146" s="35"/>
      <c r="BQ2146" s="35"/>
      <c r="BR2146" s="35"/>
      <c r="BS2146" s="34"/>
      <c r="BT2146" s="35"/>
      <c r="BU2146" s="35"/>
      <c r="BV2146" s="35"/>
      <c r="BW2146" s="35"/>
      <c r="BX2146" s="37"/>
      <c r="BY2146" s="40"/>
      <c r="CA2146" s="38"/>
      <c r="CB2146" s="38"/>
      <c r="CC2146" s="36"/>
      <c r="CD2146" s="36"/>
      <c r="CE2146" s="35"/>
      <c r="CF2146" s="36"/>
      <c r="CG2146" s="42"/>
      <c r="CH2146" s="35"/>
      <c r="CI2146" s="42"/>
      <c r="CJ2146" s="42"/>
      <c r="CK2146" s="43"/>
      <c r="CM2146" s="39"/>
      <c r="CN2146" s="35"/>
      <c r="CO2146" s="42"/>
    </row>
    <row r="2147" spans="1:93" ht="11.25" customHeight="1">
      <c r="A2147" s="33"/>
      <c r="B2147" s="34"/>
      <c r="F2147" s="34"/>
      <c r="H2147" s="34"/>
      <c r="I2147" s="34"/>
      <c r="J2147" s="35"/>
      <c r="K2147" s="35"/>
      <c r="L2147" s="34"/>
      <c r="M2147" s="34"/>
      <c r="N2147" s="35"/>
      <c r="O2147" s="35"/>
      <c r="P2147" s="35"/>
      <c r="Q2147" s="34"/>
      <c r="R2147" s="34"/>
      <c r="U2147" s="36"/>
      <c r="V2147" s="38"/>
      <c r="W2147" s="36"/>
      <c r="X2147" s="35"/>
      <c r="Y2147" s="34"/>
      <c r="Z2147" s="35"/>
      <c r="AA2147" s="34"/>
      <c r="AB2147" s="34"/>
      <c r="AC2147" s="34"/>
      <c r="AD2147" s="34"/>
      <c r="AE2147" s="39"/>
      <c r="AF2147" s="39"/>
      <c r="AG2147" s="39"/>
      <c r="AH2147" s="35"/>
      <c r="AI2147" s="35"/>
      <c r="AJ2147" s="35"/>
      <c r="AK2147" s="35"/>
      <c r="AL2147" s="35"/>
      <c r="AM2147" s="35"/>
      <c r="AN2147" s="38"/>
      <c r="AO2147" s="38"/>
      <c r="AP2147" s="38"/>
      <c r="AQ2147" s="36"/>
      <c r="AR2147" s="36"/>
      <c r="AS2147" s="36"/>
      <c r="AT2147" s="36"/>
      <c r="AU2147" s="36"/>
      <c r="AV2147" s="36"/>
      <c r="AW2147" s="36"/>
      <c r="AX2147" s="36"/>
      <c r="AY2147" s="36"/>
      <c r="AZ2147" s="40"/>
      <c r="BA2147" s="40"/>
      <c r="BB2147" s="40"/>
      <c r="BC2147" s="40"/>
      <c r="BD2147" s="40"/>
      <c r="BE2147" s="40"/>
      <c r="BF2147" s="36"/>
      <c r="BG2147" s="36"/>
      <c r="BH2147" s="36"/>
      <c r="BJ2147" s="41"/>
      <c r="BK2147" s="41"/>
      <c r="BL2147" s="35"/>
      <c r="BM2147" s="35"/>
      <c r="BN2147" s="35"/>
      <c r="BO2147" s="35"/>
      <c r="BP2147" s="35"/>
      <c r="BQ2147" s="35"/>
      <c r="BR2147" s="35"/>
      <c r="BS2147" s="34"/>
      <c r="BT2147" s="35"/>
      <c r="BU2147" s="35"/>
      <c r="BV2147" s="35"/>
      <c r="BW2147" s="35"/>
      <c r="BX2147" s="37"/>
      <c r="BY2147" s="40"/>
      <c r="CA2147" s="38"/>
      <c r="CB2147" s="38"/>
      <c r="CC2147" s="36"/>
      <c r="CD2147" s="36"/>
      <c r="CE2147" s="35"/>
      <c r="CF2147" s="36"/>
      <c r="CG2147" s="42"/>
      <c r="CH2147" s="35"/>
      <c r="CI2147" s="42"/>
      <c r="CJ2147" s="42"/>
      <c r="CK2147" s="43"/>
      <c r="CM2147" s="39"/>
      <c r="CN2147" s="35"/>
      <c r="CO2147" s="42"/>
    </row>
    <row r="2148" spans="1:93" ht="11.25" customHeight="1">
      <c r="A2148" s="33"/>
      <c r="B2148" s="34"/>
      <c r="F2148" s="34"/>
      <c r="H2148" s="34"/>
      <c r="I2148" s="34"/>
      <c r="J2148" s="35"/>
      <c r="K2148" s="35"/>
      <c r="L2148" s="34"/>
      <c r="M2148" s="34"/>
      <c r="N2148" s="35"/>
      <c r="O2148" s="35"/>
      <c r="P2148" s="35"/>
      <c r="Q2148" s="34"/>
      <c r="R2148" s="34"/>
      <c r="U2148" s="36"/>
      <c r="V2148" s="38"/>
      <c r="W2148" s="36"/>
      <c r="X2148" s="35"/>
      <c r="Y2148" s="34"/>
      <c r="Z2148" s="35"/>
      <c r="AA2148" s="34"/>
      <c r="AB2148" s="34"/>
      <c r="AC2148" s="34"/>
      <c r="AD2148" s="34"/>
      <c r="AE2148" s="39"/>
      <c r="AF2148" s="39"/>
      <c r="AG2148" s="39"/>
      <c r="AH2148" s="35"/>
      <c r="AI2148" s="35"/>
      <c r="AJ2148" s="35"/>
      <c r="AK2148" s="35"/>
      <c r="AL2148" s="35"/>
      <c r="AM2148" s="35"/>
      <c r="AN2148" s="38"/>
      <c r="AO2148" s="38"/>
      <c r="AP2148" s="38"/>
      <c r="AQ2148" s="36"/>
      <c r="AR2148" s="36"/>
      <c r="AS2148" s="36"/>
      <c r="AT2148" s="36"/>
      <c r="AU2148" s="36"/>
      <c r="AV2148" s="36"/>
      <c r="AW2148" s="36"/>
      <c r="AX2148" s="36"/>
      <c r="AY2148" s="36"/>
      <c r="AZ2148" s="40"/>
      <c r="BA2148" s="40"/>
      <c r="BB2148" s="40"/>
      <c r="BC2148" s="40"/>
      <c r="BD2148" s="40"/>
      <c r="BE2148" s="40"/>
      <c r="BF2148" s="36"/>
      <c r="BG2148" s="36"/>
      <c r="BH2148" s="36"/>
      <c r="BJ2148" s="41"/>
      <c r="BK2148" s="41"/>
      <c r="BL2148" s="35"/>
      <c r="BM2148" s="35"/>
      <c r="BN2148" s="35"/>
      <c r="BO2148" s="35"/>
      <c r="BP2148" s="35"/>
      <c r="BQ2148" s="35"/>
      <c r="BR2148" s="35"/>
      <c r="BS2148" s="34"/>
      <c r="BT2148" s="35"/>
      <c r="BU2148" s="35"/>
      <c r="BV2148" s="35"/>
      <c r="BW2148" s="35"/>
      <c r="BX2148" s="37"/>
      <c r="BY2148" s="40"/>
      <c r="CA2148" s="38"/>
      <c r="CB2148" s="38"/>
      <c r="CC2148" s="36"/>
      <c r="CD2148" s="36"/>
      <c r="CE2148" s="35"/>
      <c r="CF2148" s="36"/>
      <c r="CG2148" s="42"/>
      <c r="CH2148" s="35"/>
      <c r="CI2148" s="42"/>
      <c r="CJ2148" s="42"/>
      <c r="CK2148" s="43"/>
      <c r="CM2148" s="39"/>
      <c r="CN2148" s="35"/>
      <c r="CO2148" s="42"/>
    </row>
    <row r="2149" spans="1:93" ht="11.25" customHeight="1">
      <c r="A2149" s="33"/>
      <c r="B2149" s="34"/>
      <c r="F2149" s="34"/>
      <c r="H2149" s="34"/>
      <c r="I2149" s="34"/>
      <c r="J2149" s="35"/>
      <c r="K2149" s="35"/>
      <c r="L2149" s="34"/>
      <c r="M2149" s="34"/>
      <c r="N2149" s="35"/>
      <c r="O2149" s="35"/>
      <c r="P2149" s="35"/>
      <c r="Q2149" s="34"/>
      <c r="R2149" s="34"/>
      <c r="U2149" s="36"/>
      <c r="V2149" s="38"/>
      <c r="W2149" s="36"/>
      <c r="X2149" s="35"/>
      <c r="Y2149" s="34"/>
      <c r="Z2149" s="35"/>
      <c r="AA2149" s="34"/>
      <c r="AB2149" s="34"/>
      <c r="AC2149" s="34"/>
      <c r="AD2149" s="34"/>
      <c r="AE2149" s="39"/>
      <c r="AF2149" s="39"/>
      <c r="AG2149" s="39"/>
      <c r="AH2149" s="35"/>
      <c r="AI2149" s="35"/>
      <c r="AJ2149" s="35"/>
      <c r="AK2149" s="35"/>
      <c r="AL2149" s="35"/>
      <c r="AM2149" s="35"/>
      <c r="AN2149" s="38"/>
      <c r="AO2149" s="38"/>
      <c r="AP2149" s="38"/>
      <c r="AQ2149" s="36"/>
      <c r="AR2149" s="36"/>
      <c r="AS2149" s="36"/>
      <c r="AT2149" s="36"/>
      <c r="AU2149" s="36"/>
      <c r="AV2149" s="36"/>
      <c r="AW2149" s="36"/>
      <c r="AX2149" s="36"/>
      <c r="AY2149" s="36"/>
      <c r="AZ2149" s="40"/>
      <c r="BA2149" s="40"/>
      <c r="BB2149" s="40"/>
      <c r="BC2149" s="40"/>
      <c r="BD2149" s="40"/>
      <c r="BE2149" s="40"/>
      <c r="BF2149" s="36"/>
      <c r="BG2149" s="36"/>
      <c r="BH2149" s="36"/>
      <c r="BJ2149" s="41"/>
      <c r="BK2149" s="41"/>
      <c r="BL2149" s="35"/>
      <c r="BM2149" s="35"/>
      <c r="BN2149" s="35"/>
      <c r="BO2149" s="35"/>
      <c r="BP2149" s="35"/>
      <c r="BQ2149" s="35"/>
      <c r="BR2149" s="35"/>
      <c r="BS2149" s="34"/>
      <c r="BT2149" s="35"/>
      <c r="BU2149" s="35"/>
      <c r="BV2149" s="35"/>
      <c r="BW2149" s="35"/>
      <c r="BX2149" s="37"/>
      <c r="BY2149" s="40"/>
      <c r="CA2149" s="38"/>
      <c r="CB2149" s="38"/>
      <c r="CC2149" s="36"/>
      <c r="CD2149" s="36"/>
      <c r="CE2149" s="35"/>
      <c r="CF2149" s="36"/>
      <c r="CG2149" s="42"/>
      <c r="CH2149" s="35"/>
      <c r="CI2149" s="42"/>
      <c r="CJ2149" s="42"/>
      <c r="CK2149" s="43"/>
      <c r="CM2149" s="39"/>
      <c r="CN2149" s="35"/>
      <c r="CO2149" s="42"/>
    </row>
    <row r="2150" spans="1:93" ht="11.25" customHeight="1">
      <c r="A2150" s="33"/>
      <c r="B2150" s="34"/>
      <c r="F2150" s="34"/>
      <c r="H2150" s="34"/>
      <c r="I2150" s="34"/>
      <c r="J2150" s="35"/>
      <c r="K2150" s="35"/>
      <c r="L2150" s="34"/>
      <c r="M2150" s="34"/>
      <c r="N2150" s="35"/>
      <c r="O2150" s="35"/>
      <c r="P2150" s="35"/>
      <c r="Q2150" s="34"/>
      <c r="R2150" s="34"/>
      <c r="U2150" s="36"/>
      <c r="V2150" s="38"/>
      <c r="W2150" s="36"/>
      <c r="X2150" s="35"/>
      <c r="Y2150" s="34"/>
      <c r="Z2150" s="35"/>
      <c r="AA2150" s="34"/>
      <c r="AB2150" s="34"/>
      <c r="AC2150" s="34"/>
      <c r="AD2150" s="34"/>
      <c r="AE2150" s="39"/>
      <c r="AF2150" s="39"/>
      <c r="AG2150" s="39"/>
      <c r="AH2150" s="35"/>
      <c r="AI2150" s="35"/>
      <c r="AJ2150" s="35"/>
      <c r="AK2150" s="35"/>
      <c r="AL2150" s="35"/>
      <c r="AM2150" s="35"/>
      <c r="AN2150" s="38"/>
      <c r="AO2150" s="38"/>
      <c r="AP2150" s="38"/>
      <c r="AQ2150" s="36"/>
      <c r="AR2150" s="36"/>
      <c r="AS2150" s="36"/>
      <c r="AT2150" s="36"/>
      <c r="AU2150" s="36"/>
      <c r="AV2150" s="36"/>
      <c r="AW2150" s="36"/>
      <c r="AX2150" s="36"/>
      <c r="AY2150" s="36"/>
      <c r="AZ2150" s="40"/>
      <c r="BA2150" s="40"/>
      <c r="BB2150" s="40"/>
      <c r="BC2150" s="40"/>
      <c r="BD2150" s="40"/>
      <c r="BE2150" s="40"/>
      <c r="BF2150" s="36"/>
      <c r="BG2150" s="36"/>
      <c r="BH2150" s="36"/>
      <c r="BJ2150" s="41"/>
      <c r="BK2150" s="41"/>
      <c r="BL2150" s="35"/>
      <c r="BM2150" s="35"/>
      <c r="BN2150" s="35"/>
      <c r="BO2150" s="35"/>
      <c r="BP2150" s="35"/>
      <c r="BQ2150" s="35"/>
      <c r="BR2150" s="35"/>
      <c r="BS2150" s="34"/>
      <c r="BT2150" s="35"/>
      <c r="BU2150" s="35"/>
      <c r="BV2150" s="35"/>
      <c r="BW2150" s="35"/>
      <c r="BX2150" s="37"/>
      <c r="BY2150" s="40"/>
      <c r="CA2150" s="38"/>
      <c r="CB2150" s="38"/>
      <c r="CC2150" s="36"/>
      <c r="CD2150" s="36"/>
      <c r="CE2150" s="35"/>
      <c r="CF2150" s="36"/>
      <c r="CG2150" s="42"/>
      <c r="CH2150" s="35"/>
      <c r="CI2150" s="42"/>
      <c r="CJ2150" s="42"/>
      <c r="CK2150" s="43"/>
      <c r="CM2150" s="39"/>
      <c r="CN2150" s="35"/>
      <c r="CO2150" s="42"/>
    </row>
    <row r="2151" spans="1:93" ht="11.25" customHeight="1">
      <c r="A2151" s="33"/>
      <c r="B2151" s="34"/>
      <c r="F2151" s="34"/>
      <c r="H2151" s="34"/>
      <c r="I2151" s="34"/>
      <c r="J2151" s="35"/>
      <c r="K2151" s="35"/>
      <c r="L2151" s="34"/>
      <c r="M2151" s="34"/>
      <c r="N2151" s="35"/>
      <c r="O2151" s="35"/>
      <c r="P2151" s="35"/>
      <c r="Q2151" s="34"/>
      <c r="R2151" s="34"/>
      <c r="U2151" s="36"/>
      <c r="V2151" s="38"/>
      <c r="W2151" s="36"/>
      <c r="X2151" s="35"/>
      <c r="Y2151" s="34"/>
      <c r="Z2151" s="35"/>
      <c r="AA2151" s="34"/>
      <c r="AB2151" s="34"/>
      <c r="AC2151" s="34"/>
      <c r="AD2151" s="34"/>
      <c r="AE2151" s="39"/>
      <c r="AF2151" s="39"/>
      <c r="AG2151" s="39"/>
      <c r="AH2151" s="35"/>
      <c r="AI2151" s="35"/>
      <c r="AJ2151" s="35"/>
      <c r="AK2151" s="35"/>
      <c r="AL2151" s="35"/>
      <c r="AM2151" s="35"/>
      <c r="AN2151" s="38"/>
      <c r="AO2151" s="38"/>
      <c r="AP2151" s="38"/>
      <c r="AQ2151" s="36"/>
      <c r="AR2151" s="36"/>
      <c r="AS2151" s="36"/>
      <c r="AT2151" s="36"/>
      <c r="AU2151" s="36"/>
      <c r="AV2151" s="36"/>
      <c r="AW2151" s="36"/>
      <c r="AX2151" s="36"/>
      <c r="AY2151" s="36"/>
      <c r="AZ2151" s="40"/>
      <c r="BA2151" s="40"/>
      <c r="BB2151" s="40"/>
      <c r="BC2151" s="40"/>
      <c r="BD2151" s="40"/>
      <c r="BE2151" s="40"/>
      <c r="BF2151" s="36"/>
      <c r="BG2151" s="36"/>
      <c r="BH2151" s="36"/>
      <c r="BJ2151" s="41"/>
      <c r="BK2151" s="41"/>
      <c r="BL2151" s="35"/>
      <c r="BM2151" s="35"/>
      <c r="BN2151" s="35"/>
      <c r="BO2151" s="35"/>
      <c r="BP2151" s="35"/>
      <c r="BQ2151" s="35"/>
      <c r="BR2151" s="35"/>
      <c r="BS2151" s="34"/>
      <c r="BT2151" s="35"/>
      <c r="BU2151" s="35"/>
      <c r="BV2151" s="35"/>
      <c r="BW2151" s="35"/>
      <c r="BX2151" s="37"/>
      <c r="BY2151" s="40"/>
      <c r="CA2151" s="38"/>
      <c r="CB2151" s="38"/>
      <c r="CC2151" s="36"/>
      <c r="CD2151" s="36"/>
      <c r="CE2151" s="35"/>
      <c r="CF2151" s="36"/>
      <c r="CG2151" s="42"/>
      <c r="CH2151" s="35"/>
      <c r="CI2151" s="42"/>
      <c r="CJ2151" s="42"/>
      <c r="CK2151" s="43"/>
      <c r="CM2151" s="39"/>
      <c r="CN2151" s="35"/>
      <c r="CO2151" s="42"/>
    </row>
    <row r="2152" spans="1:93" ht="11.25" customHeight="1">
      <c r="A2152" s="33"/>
      <c r="B2152" s="34"/>
      <c r="F2152" s="34"/>
      <c r="H2152" s="34"/>
      <c r="I2152" s="34"/>
      <c r="J2152" s="35"/>
      <c r="K2152" s="35"/>
      <c r="L2152" s="34"/>
      <c r="M2152" s="34"/>
      <c r="N2152" s="35"/>
      <c r="O2152" s="35"/>
      <c r="P2152" s="35"/>
      <c r="Q2152" s="34"/>
      <c r="R2152" s="34"/>
      <c r="U2152" s="36"/>
      <c r="V2152" s="38"/>
      <c r="W2152" s="36"/>
      <c r="X2152" s="35"/>
      <c r="Y2152" s="34"/>
      <c r="Z2152" s="35"/>
      <c r="AA2152" s="34"/>
      <c r="AB2152" s="34"/>
      <c r="AC2152" s="34"/>
      <c r="AD2152" s="34"/>
      <c r="AE2152" s="39"/>
      <c r="AF2152" s="39"/>
      <c r="AG2152" s="39"/>
      <c r="AH2152" s="35"/>
      <c r="AI2152" s="35"/>
      <c r="AJ2152" s="35"/>
      <c r="AK2152" s="35"/>
      <c r="AL2152" s="35"/>
      <c r="AM2152" s="35"/>
      <c r="AN2152" s="38"/>
      <c r="AO2152" s="38"/>
      <c r="AP2152" s="38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40"/>
      <c r="BA2152" s="40"/>
      <c r="BB2152" s="40"/>
      <c r="BC2152" s="40"/>
      <c r="BD2152" s="40"/>
      <c r="BE2152" s="40"/>
      <c r="BF2152" s="36"/>
      <c r="BG2152" s="36"/>
      <c r="BH2152" s="36"/>
      <c r="BJ2152" s="41"/>
      <c r="BK2152" s="41"/>
      <c r="BL2152" s="35"/>
      <c r="BM2152" s="35"/>
      <c r="BN2152" s="35"/>
      <c r="BO2152" s="35"/>
      <c r="BP2152" s="35"/>
      <c r="BQ2152" s="35"/>
      <c r="BR2152" s="35"/>
      <c r="BS2152" s="34"/>
      <c r="BT2152" s="35"/>
      <c r="BU2152" s="35"/>
      <c r="BV2152" s="35"/>
      <c r="BW2152" s="35"/>
      <c r="BX2152" s="37"/>
      <c r="BY2152" s="40"/>
      <c r="CA2152" s="38"/>
      <c r="CB2152" s="38"/>
      <c r="CC2152" s="36"/>
      <c r="CD2152" s="36"/>
      <c r="CE2152" s="35"/>
      <c r="CF2152" s="36"/>
      <c r="CG2152" s="42"/>
      <c r="CH2152" s="35"/>
      <c r="CI2152" s="42"/>
      <c r="CJ2152" s="42"/>
      <c r="CK2152" s="43"/>
      <c r="CM2152" s="39"/>
      <c r="CN2152" s="35"/>
      <c r="CO2152" s="42"/>
    </row>
    <row r="2153" spans="1:93" ht="11.25" customHeight="1">
      <c r="A2153" s="33"/>
      <c r="B2153" s="34"/>
      <c r="F2153" s="34"/>
      <c r="H2153" s="34"/>
      <c r="I2153" s="34"/>
      <c r="J2153" s="35"/>
      <c r="K2153" s="35"/>
      <c r="L2153" s="34"/>
      <c r="M2153" s="34"/>
      <c r="N2153" s="35"/>
      <c r="O2153" s="35"/>
      <c r="P2153" s="35"/>
      <c r="Q2153" s="34"/>
      <c r="R2153" s="34"/>
      <c r="U2153" s="36"/>
      <c r="V2153" s="38"/>
      <c r="W2153" s="36"/>
      <c r="X2153" s="35"/>
      <c r="Y2153" s="34"/>
      <c r="Z2153" s="35"/>
      <c r="AA2153" s="34"/>
      <c r="AB2153" s="34"/>
      <c r="AC2153" s="34"/>
      <c r="AD2153" s="34"/>
      <c r="AE2153" s="39"/>
      <c r="AF2153" s="39"/>
      <c r="AG2153" s="39"/>
      <c r="AH2153" s="35"/>
      <c r="AI2153" s="35"/>
      <c r="AJ2153" s="35"/>
      <c r="AK2153" s="35"/>
      <c r="AL2153" s="35"/>
      <c r="AM2153" s="35"/>
      <c r="AN2153" s="38"/>
      <c r="AO2153" s="38"/>
      <c r="AP2153" s="38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40"/>
      <c r="BA2153" s="40"/>
      <c r="BB2153" s="40"/>
      <c r="BC2153" s="40"/>
      <c r="BD2153" s="40"/>
      <c r="BE2153" s="40"/>
      <c r="BF2153" s="36"/>
      <c r="BG2153" s="36"/>
      <c r="BH2153" s="36"/>
      <c r="BJ2153" s="41"/>
      <c r="BK2153" s="41"/>
      <c r="BL2153" s="35"/>
      <c r="BM2153" s="35"/>
      <c r="BN2153" s="35"/>
      <c r="BO2153" s="35"/>
      <c r="BP2153" s="35"/>
      <c r="BQ2153" s="35"/>
      <c r="BR2153" s="35"/>
      <c r="BS2153" s="34"/>
      <c r="BT2153" s="35"/>
      <c r="BU2153" s="35"/>
      <c r="BV2153" s="35"/>
      <c r="BW2153" s="35"/>
      <c r="BX2153" s="37"/>
      <c r="BY2153" s="40"/>
      <c r="CA2153" s="38"/>
      <c r="CB2153" s="38"/>
      <c r="CC2153" s="36"/>
      <c r="CD2153" s="36"/>
      <c r="CE2153" s="35"/>
      <c r="CF2153" s="36"/>
      <c r="CG2153" s="42"/>
      <c r="CH2153" s="35"/>
      <c r="CI2153" s="42"/>
      <c r="CJ2153" s="42"/>
      <c r="CK2153" s="43"/>
      <c r="CM2153" s="39"/>
      <c r="CN2153" s="35"/>
      <c r="CO2153" s="42"/>
    </row>
    <row r="2154" spans="1:93" ht="11.25" customHeight="1">
      <c r="A2154" s="33"/>
      <c r="B2154" s="34"/>
      <c r="F2154" s="34"/>
      <c r="H2154" s="34"/>
      <c r="I2154" s="34"/>
      <c r="J2154" s="35"/>
      <c r="K2154" s="35"/>
      <c r="L2154" s="34"/>
      <c r="M2154" s="34"/>
      <c r="N2154" s="35"/>
      <c r="O2154" s="35"/>
      <c r="P2154" s="35"/>
      <c r="Q2154" s="34"/>
      <c r="R2154" s="34"/>
      <c r="U2154" s="36"/>
      <c r="V2154" s="38"/>
      <c r="W2154" s="36"/>
      <c r="X2154" s="35"/>
      <c r="Y2154" s="34"/>
      <c r="Z2154" s="35"/>
      <c r="AA2154" s="34"/>
      <c r="AB2154" s="34"/>
      <c r="AC2154" s="34"/>
      <c r="AD2154" s="34"/>
      <c r="AE2154" s="39"/>
      <c r="AF2154" s="39"/>
      <c r="AG2154" s="39"/>
      <c r="AH2154" s="35"/>
      <c r="AI2154" s="35"/>
      <c r="AJ2154" s="35"/>
      <c r="AK2154" s="35"/>
      <c r="AL2154" s="35"/>
      <c r="AM2154" s="35"/>
      <c r="AN2154" s="38"/>
      <c r="AO2154" s="38"/>
      <c r="AP2154" s="38"/>
      <c r="AQ2154" s="36"/>
      <c r="AR2154" s="36"/>
      <c r="AS2154" s="36"/>
      <c r="AT2154" s="36"/>
      <c r="AU2154" s="36"/>
      <c r="AV2154" s="36"/>
      <c r="AW2154" s="36"/>
      <c r="AX2154" s="36"/>
      <c r="AY2154" s="36"/>
      <c r="AZ2154" s="40"/>
      <c r="BA2154" s="40"/>
      <c r="BB2154" s="40"/>
      <c r="BC2154" s="40"/>
      <c r="BD2154" s="40"/>
      <c r="BE2154" s="40"/>
      <c r="BF2154" s="36"/>
      <c r="BG2154" s="36"/>
      <c r="BH2154" s="36"/>
      <c r="BJ2154" s="41"/>
      <c r="BK2154" s="41"/>
      <c r="BL2154" s="35"/>
      <c r="BM2154" s="35"/>
      <c r="BN2154" s="35"/>
      <c r="BO2154" s="35"/>
      <c r="BP2154" s="35"/>
      <c r="BQ2154" s="35"/>
      <c r="BR2154" s="35"/>
      <c r="BS2154" s="34"/>
      <c r="BT2154" s="35"/>
      <c r="BU2154" s="35"/>
      <c r="BV2154" s="35"/>
      <c r="BW2154" s="35"/>
      <c r="BX2154" s="37"/>
      <c r="BY2154" s="40"/>
      <c r="CA2154" s="38"/>
      <c r="CB2154" s="38"/>
      <c r="CC2154" s="36"/>
      <c r="CD2154" s="36"/>
      <c r="CE2154" s="35"/>
      <c r="CF2154" s="36"/>
      <c r="CG2154" s="42"/>
      <c r="CH2154" s="35"/>
      <c r="CI2154" s="42"/>
      <c r="CJ2154" s="42"/>
      <c r="CK2154" s="43"/>
      <c r="CM2154" s="39"/>
      <c r="CN2154" s="35"/>
      <c r="CO2154" s="42"/>
    </row>
    <row r="2155" spans="1:93" ht="11.25" customHeight="1">
      <c r="A2155" s="33"/>
      <c r="B2155" s="34"/>
      <c r="F2155" s="34"/>
      <c r="H2155" s="34"/>
      <c r="I2155" s="34"/>
      <c r="J2155" s="35"/>
      <c r="K2155" s="35"/>
      <c r="L2155" s="34"/>
      <c r="M2155" s="34"/>
      <c r="N2155" s="35"/>
      <c r="O2155" s="35"/>
      <c r="P2155" s="35"/>
      <c r="Q2155" s="34"/>
      <c r="R2155" s="34"/>
      <c r="U2155" s="36"/>
      <c r="V2155" s="38"/>
      <c r="W2155" s="36"/>
      <c r="X2155" s="35"/>
      <c r="Y2155" s="34"/>
      <c r="Z2155" s="35"/>
      <c r="AA2155" s="34"/>
      <c r="AB2155" s="34"/>
      <c r="AC2155" s="34"/>
      <c r="AD2155" s="34"/>
      <c r="AE2155" s="39"/>
      <c r="AF2155" s="39"/>
      <c r="AG2155" s="39"/>
      <c r="AH2155" s="35"/>
      <c r="AI2155" s="35"/>
      <c r="AJ2155" s="35"/>
      <c r="AK2155" s="35"/>
      <c r="AL2155" s="35"/>
      <c r="AM2155" s="35"/>
      <c r="AN2155" s="38"/>
      <c r="AO2155" s="38"/>
      <c r="AP2155" s="38"/>
      <c r="AQ2155" s="36"/>
      <c r="AR2155" s="36"/>
      <c r="AS2155" s="36"/>
      <c r="AT2155" s="36"/>
      <c r="AU2155" s="36"/>
      <c r="AV2155" s="36"/>
      <c r="AW2155" s="36"/>
      <c r="AX2155" s="36"/>
      <c r="AY2155" s="36"/>
      <c r="AZ2155" s="40"/>
      <c r="BA2155" s="40"/>
      <c r="BB2155" s="40"/>
      <c r="BC2155" s="40"/>
      <c r="BD2155" s="40"/>
      <c r="BE2155" s="40"/>
      <c r="BF2155" s="36"/>
      <c r="BG2155" s="36"/>
      <c r="BH2155" s="36"/>
      <c r="BJ2155" s="41"/>
      <c r="BK2155" s="41"/>
      <c r="BL2155" s="35"/>
      <c r="BM2155" s="35"/>
      <c r="BN2155" s="35"/>
      <c r="BO2155" s="35"/>
      <c r="BP2155" s="35"/>
      <c r="BQ2155" s="35"/>
      <c r="BR2155" s="35"/>
      <c r="BS2155" s="34"/>
      <c r="BT2155" s="35"/>
      <c r="BU2155" s="35"/>
      <c r="BV2155" s="35"/>
      <c r="BW2155" s="35"/>
      <c r="BX2155" s="37"/>
      <c r="BY2155" s="40"/>
      <c r="CA2155" s="38"/>
      <c r="CB2155" s="38"/>
      <c r="CC2155" s="36"/>
      <c r="CD2155" s="36"/>
      <c r="CE2155" s="35"/>
      <c r="CF2155" s="36"/>
      <c r="CG2155" s="42"/>
      <c r="CH2155" s="35"/>
      <c r="CI2155" s="42"/>
      <c r="CJ2155" s="42"/>
      <c r="CK2155" s="43"/>
      <c r="CM2155" s="39"/>
      <c r="CN2155" s="35"/>
      <c r="CO2155" s="42"/>
    </row>
    <row r="2156" spans="1:93" ht="11.25" customHeight="1">
      <c r="A2156" s="33"/>
      <c r="B2156" s="34"/>
      <c r="F2156" s="34"/>
      <c r="H2156" s="34"/>
      <c r="I2156" s="34"/>
      <c r="J2156" s="35"/>
      <c r="K2156" s="35"/>
      <c r="L2156" s="34"/>
      <c r="M2156" s="34"/>
      <c r="N2156" s="35"/>
      <c r="O2156" s="35"/>
      <c r="P2156" s="35"/>
      <c r="Q2156" s="34"/>
      <c r="R2156" s="34"/>
      <c r="U2156" s="36"/>
      <c r="V2156" s="38"/>
      <c r="W2156" s="36"/>
      <c r="X2156" s="35"/>
      <c r="Y2156" s="34"/>
      <c r="Z2156" s="35"/>
      <c r="AA2156" s="34"/>
      <c r="AB2156" s="34"/>
      <c r="AC2156" s="34"/>
      <c r="AD2156" s="34"/>
      <c r="AE2156" s="39"/>
      <c r="AF2156" s="39"/>
      <c r="AG2156" s="39"/>
      <c r="AH2156" s="35"/>
      <c r="AI2156" s="35"/>
      <c r="AJ2156" s="35"/>
      <c r="AK2156" s="35"/>
      <c r="AL2156" s="35"/>
      <c r="AM2156" s="35"/>
      <c r="AN2156" s="38"/>
      <c r="AO2156" s="38"/>
      <c r="AP2156" s="38"/>
      <c r="AQ2156" s="36"/>
      <c r="AR2156" s="36"/>
      <c r="AS2156" s="36"/>
      <c r="AT2156" s="36"/>
      <c r="AU2156" s="36"/>
      <c r="AV2156" s="36"/>
      <c r="AW2156" s="36"/>
      <c r="AX2156" s="36"/>
      <c r="AY2156" s="36"/>
      <c r="AZ2156" s="40"/>
      <c r="BA2156" s="40"/>
      <c r="BB2156" s="40"/>
      <c r="BC2156" s="40"/>
      <c r="BD2156" s="40"/>
      <c r="BE2156" s="40"/>
      <c r="BF2156" s="36"/>
      <c r="BG2156" s="36"/>
      <c r="BH2156" s="36"/>
      <c r="BJ2156" s="41"/>
      <c r="BK2156" s="41"/>
      <c r="BL2156" s="35"/>
      <c r="BM2156" s="35"/>
      <c r="BN2156" s="35"/>
      <c r="BO2156" s="35"/>
      <c r="BP2156" s="35"/>
      <c r="BQ2156" s="35"/>
      <c r="BR2156" s="35"/>
      <c r="BS2156" s="34"/>
      <c r="BT2156" s="35"/>
      <c r="BU2156" s="35"/>
      <c r="BV2156" s="35"/>
      <c r="BW2156" s="35"/>
      <c r="BX2156" s="37"/>
      <c r="BY2156" s="40"/>
      <c r="CA2156" s="38"/>
      <c r="CB2156" s="38"/>
      <c r="CC2156" s="36"/>
      <c r="CD2156" s="36"/>
      <c r="CE2156" s="35"/>
      <c r="CF2156" s="36"/>
      <c r="CG2156" s="42"/>
      <c r="CH2156" s="35"/>
      <c r="CI2156" s="42"/>
      <c r="CJ2156" s="42"/>
      <c r="CK2156" s="43"/>
      <c r="CM2156" s="39"/>
      <c r="CN2156" s="35"/>
      <c r="CO2156" s="42"/>
    </row>
    <row r="2157" spans="1:93" ht="11.25" customHeight="1">
      <c r="A2157" s="33"/>
      <c r="B2157" s="34"/>
      <c r="F2157" s="34"/>
      <c r="H2157" s="34"/>
      <c r="I2157" s="34"/>
      <c r="J2157" s="35"/>
      <c r="K2157" s="35"/>
      <c r="L2157" s="34"/>
      <c r="M2157" s="34"/>
      <c r="N2157" s="35"/>
      <c r="O2157" s="35"/>
      <c r="P2157" s="35"/>
      <c r="Q2157" s="34"/>
      <c r="R2157" s="34"/>
      <c r="U2157" s="36"/>
      <c r="V2157" s="38"/>
      <c r="W2157" s="36"/>
      <c r="X2157" s="35"/>
      <c r="Y2157" s="34"/>
      <c r="Z2157" s="35"/>
      <c r="AA2157" s="34"/>
      <c r="AB2157" s="34"/>
      <c r="AC2157" s="34"/>
      <c r="AD2157" s="34"/>
      <c r="AE2157" s="39"/>
      <c r="AF2157" s="39"/>
      <c r="AG2157" s="39"/>
      <c r="AH2157" s="35"/>
      <c r="AI2157" s="35"/>
      <c r="AJ2157" s="35"/>
      <c r="AK2157" s="35"/>
      <c r="AL2157" s="35"/>
      <c r="AM2157" s="35"/>
      <c r="AN2157" s="38"/>
      <c r="AO2157" s="38"/>
      <c r="AP2157" s="38"/>
      <c r="AQ2157" s="36"/>
      <c r="AR2157" s="36"/>
      <c r="AS2157" s="36"/>
      <c r="AT2157" s="36"/>
      <c r="AU2157" s="36"/>
      <c r="AV2157" s="36"/>
      <c r="AW2157" s="36"/>
      <c r="AX2157" s="36"/>
      <c r="AY2157" s="36"/>
      <c r="AZ2157" s="40"/>
      <c r="BA2157" s="40"/>
      <c r="BB2157" s="40"/>
      <c r="BC2157" s="40"/>
      <c r="BD2157" s="40"/>
      <c r="BE2157" s="40"/>
      <c r="BF2157" s="36"/>
      <c r="BG2157" s="36"/>
      <c r="BH2157" s="36"/>
      <c r="BJ2157" s="41"/>
      <c r="BK2157" s="41"/>
      <c r="BL2157" s="35"/>
      <c r="BM2157" s="35"/>
      <c r="BN2157" s="35"/>
      <c r="BO2157" s="35"/>
      <c r="BP2157" s="35"/>
      <c r="BQ2157" s="35"/>
      <c r="BR2157" s="35"/>
      <c r="BS2157" s="34"/>
      <c r="BT2157" s="35"/>
      <c r="BU2157" s="35"/>
      <c r="BV2157" s="35"/>
      <c r="BW2157" s="35"/>
      <c r="BX2157" s="37"/>
      <c r="BY2157" s="40"/>
      <c r="CA2157" s="38"/>
      <c r="CB2157" s="38"/>
      <c r="CC2157" s="36"/>
      <c r="CD2157" s="36"/>
      <c r="CE2157" s="35"/>
      <c r="CF2157" s="36"/>
      <c r="CG2157" s="42"/>
      <c r="CH2157" s="35"/>
      <c r="CI2157" s="42"/>
      <c r="CJ2157" s="42"/>
      <c r="CK2157" s="43"/>
      <c r="CM2157" s="39"/>
      <c r="CN2157" s="35"/>
      <c r="CO2157" s="42"/>
    </row>
    <row r="2158" spans="1:93" ht="11.25" customHeight="1">
      <c r="A2158" s="33"/>
      <c r="B2158" s="34"/>
      <c r="F2158" s="34"/>
      <c r="H2158" s="34"/>
      <c r="I2158" s="34"/>
      <c r="J2158" s="35"/>
      <c r="K2158" s="35"/>
      <c r="L2158" s="34"/>
      <c r="M2158" s="34"/>
      <c r="N2158" s="35"/>
      <c r="O2158" s="35"/>
      <c r="P2158" s="35"/>
      <c r="Q2158" s="34"/>
      <c r="R2158" s="34"/>
      <c r="U2158" s="36"/>
      <c r="V2158" s="38"/>
      <c r="W2158" s="36"/>
      <c r="X2158" s="35"/>
      <c r="Y2158" s="34"/>
      <c r="Z2158" s="35"/>
      <c r="AA2158" s="34"/>
      <c r="AB2158" s="34"/>
      <c r="AC2158" s="34"/>
      <c r="AD2158" s="34"/>
      <c r="AE2158" s="39"/>
      <c r="AF2158" s="39"/>
      <c r="AG2158" s="39"/>
      <c r="AH2158" s="35"/>
      <c r="AI2158" s="35"/>
      <c r="AJ2158" s="35"/>
      <c r="AK2158" s="35"/>
      <c r="AL2158" s="35"/>
      <c r="AM2158" s="35"/>
      <c r="AN2158" s="38"/>
      <c r="AO2158" s="38"/>
      <c r="AP2158" s="38"/>
      <c r="AQ2158" s="36"/>
      <c r="AR2158" s="36"/>
      <c r="AS2158" s="36"/>
      <c r="AT2158" s="36"/>
      <c r="AU2158" s="36"/>
      <c r="AV2158" s="36"/>
      <c r="AW2158" s="36"/>
      <c r="AX2158" s="36"/>
      <c r="AY2158" s="36"/>
      <c r="AZ2158" s="40"/>
      <c r="BA2158" s="40"/>
      <c r="BB2158" s="40"/>
      <c r="BC2158" s="40"/>
      <c r="BD2158" s="40"/>
      <c r="BE2158" s="40"/>
      <c r="BF2158" s="36"/>
      <c r="BG2158" s="36"/>
      <c r="BH2158" s="36"/>
      <c r="BJ2158" s="41"/>
      <c r="BK2158" s="41"/>
      <c r="BL2158" s="35"/>
      <c r="BM2158" s="35"/>
      <c r="BN2158" s="35"/>
      <c r="BO2158" s="35"/>
      <c r="BP2158" s="35"/>
      <c r="BQ2158" s="35"/>
      <c r="BR2158" s="35"/>
      <c r="BS2158" s="34"/>
      <c r="BT2158" s="35"/>
      <c r="BU2158" s="35"/>
      <c r="BV2158" s="35"/>
      <c r="BW2158" s="35"/>
      <c r="BX2158" s="37"/>
      <c r="BY2158" s="40"/>
      <c r="CA2158" s="38"/>
      <c r="CB2158" s="38"/>
      <c r="CC2158" s="36"/>
      <c r="CD2158" s="36"/>
      <c r="CE2158" s="35"/>
      <c r="CF2158" s="36"/>
      <c r="CG2158" s="42"/>
      <c r="CH2158" s="35"/>
      <c r="CI2158" s="42"/>
      <c r="CJ2158" s="42"/>
      <c r="CK2158" s="43"/>
      <c r="CM2158" s="39"/>
      <c r="CN2158" s="35"/>
      <c r="CO2158" s="42"/>
    </row>
    <row r="2159" spans="1:93" ht="11.25" customHeight="1">
      <c r="A2159" s="33"/>
      <c r="B2159" s="34"/>
      <c r="F2159" s="34"/>
      <c r="H2159" s="34"/>
      <c r="I2159" s="34"/>
      <c r="J2159" s="35"/>
      <c r="K2159" s="35"/>
      <c r="L2159" s="34"/>
      <c r="M2159" s="34"/>
      <c r="N2159" s="35"/>
      <c r="O2159" s="35"/>
      <c r="P2159" s="35"/>
      <c r="Q2159" s="34"/>
      <c r="R2159" s="34"/>
      <c r="U2159" s="36"/>
      <c r="V2159" s="38"/>
      <c r="W2159" s="36"/>
      <c r="X2159" s="35"/>
      <c r="Y2159" s="34"/>
      <c r="Z2159" s="35"/>
      <c r="AA2159" s="34"/>
      <c r="AB2159" s="34"/>
      <c r="AC2159" s="34"/>
      <c r="AD2159" s="34"/>
      <c r="AE2159" s="39"/>
      <c r="AF2159" s="39"/>
      <c r="AG2159" s="39"/>
      <c r="AH2159" s="35"/>
      <c r="AI2159" s="35"/>
      <c r="AJ2159" s="35"/>
      <c r="AK2159" s="35"/>
      <c r="AL2159" s="35"/>
      <c r="AM2159" s="35"/>
      <c r="AN2159" s="38"/>
      <c r="AO2159" s="38"/>
      <c r="AP2159" s="38"/>
      <c r="AQ2159" s="36"/>
      <c r="AR2159" s="36"/>
      <c r="AS2159" s="36"/>
      <c r="AT2159" s="36"/>
      <c r="AU2159" s="36"/>
      <c r="AV2159" s="36"/>
      <c r="AW2159" s="36"/>
      <c r="AX2159" s="36"/>
      <c r="AY2159" s="36"/>
      <c r="AZ2159" s="40"/>
      <c r="BA2159" s="40"/>
      <c r="BB2159" s="40"/>
      <c r="BC2159" s="40"/>
      <c r="BD2159" s="40"/>
      <c r="BE2159" s="40"/>
      <c r="BF2159" s="36"/>
      <c r="BG2159" s="36"/>
      <c r="BH2159" s="36"/>
      <c r="BJ2159" s="41"/>
      <c r="BK2159" s="41"/>
      <c r="BL2159" s="35"/>
      <c r="BM2159" s="35"/>
      <c r="BN2159" s="35"/>
      <c r="BO2159" s="35"/>
      <c r="BP2159" s="35"/>
      <c r="BQ2159" s="35"/>
      <c r="BR2159" s="35"/>
      <c r="BS2159" s="34"/>
      <c r="BT2159" s="35"/>
      <c r="BU2159" s="35"/>
      <c r="BV2159" s="35"/>
      <c r="BW2159" s="35"/>
      <c r="BX2159" s="37"/>
      <c r="BY2159" s="40"/>
      <c r="CA2159" s="38"/>
      <c r="CB2159" s="38"/>
      <c r="CC2159" s="36"/>
      <c r="CD2159" s="36"/>
      <c r="CE2159" s="35"/>
      <c r="CF2159" s="36"/>
      <c r="CG2159" s="42"/>
      <c r="CH2159" s="35"/>
      <c r="CI2159" s="42"/>
      <c r="CJ2159" s="42"/>
      <c r="CK2159" s="43"/>
      <c r="CM2159" s="39"/>
      <c r="CN2159" s="35"/>
      <c r="CO2159" s="42"/>
    </row>
    <row r="2160" spans="1:93" ht="11.25" customHeight="1">
      <c r="A2160" s="33"/>
      <c r="B2160" s="34"/>
      <c r="F2160" s="34"/>
      <c r="H2160" s="34"/>
      <c r="I2160" s="34"/>
      <c r="J2160" s="35"/>
      <c r="K2160" s="35"/>
      <c r="L2160" s="34"/>
      <c r="M2160" s="34"/>
      <c r="N2160" s="35"/>
      <c r="O2160" s="35"/>
      <c r="P2160" s="35"/>
      <c r="Q2160" s="34"/>
      <c r="R2160" s="34"/>
      <c r="U2160" s="36"/>
      <c r="V2160" s="38"/>
      <c r="W2160" s="36"/>
      <c r="X2160" s="35"/>
      <c r="Y2160" s="34"/>
      <c r="Z2160" s="35"/>
      <c r="AA2160" s="34"/>
      <c r="AB2160" s="34"/>
      <c r="AC2160" s="34"/>
      <c r="AD2160" s="34"/>
      <c r="AE2160" s="39"/>
      <c r="AF2160" s="39"/>
      <c r="AG2160" s="39"/>
      <c r="AH2160" s="35"/>
      <c r="AI2160" s="35"/>
      <c r="AJ2160" s="35"/>
      <c r="AK2160" s="35"/>
      <c r="AL2160" s="35"/>
      <c r="AM2160" s="35"/>
      <c r="AN2160" s="38"/>
      <c r="AO2160" s="38"/>
      <c r="AP2160" s="38"/>
      <c r="AQ2160" s="36"/>
      <c r="AR2160" s="36"/>
      <c r="AS2160" s="36"/>
      <c r="AT2160" s="36"/>
      <c r="AU2160" s="36"/>
      <c r="AV2160" s="36"/>
      <c r="AW2160" s="36"/>
      <c r="AX2160" s="36"/>
      <c r="AY2160" s="36"/>
      <c r="AZ2160" s="40"/>
      <c r="BA2160" s="40"/>
      <c r="BB2160" s="40"/>
      <c r="BC2160" s="40"/>
      <c r="BD2160" s="40"/>
      <c r="BE2160" s="40"/>
      <c r="BF2160" s="36"/>
      <c r="BG2160" s="36"/>
      <c r="BH2160" s="36"/>
      <c r="BJ2160" s="41"/>
      <c r="BK2160" s="41"/>
      <c r="BL2160" s="35"/>
      <c r="BM2160" s="35"/>
      <c r="BN2160" s="35"/>
      <c r="BO2160" s="35"/>
      <c r="BP2160" s="35"/>
      <c r="BQ2160" s="35"/>
      <c r="BR2160" s="35"/>
      <c r="BS2160" s="34"/>
      <c r="BT2160" s="35"/>
      <c r="BU2160" s="35"/>
      <c r="BV2160" s="35"/>
      <c r="BW2160" s="35"/>
      <c r="BX2160" s="37"/>
      <c r="BY2160" s="40"/>
      <c r="CA2160" s="38"/>
      <c r="CB2160" s="38"/>
      <c r="CC2160" s="36"/>
      <c r="CD2160" s="36"/>
      <c r="CE2160" s="35"/>
      <c r="CF2160" s="36"/>
      <c r="CG2160" s="42"/>
      <c r="CH2160" s="35"/>
      <c r="CI2160" s="42"/>
      <c r="CJ2160" s="42"/>
      <c r="CK2160" s="43"/>
      <c r="CM2160" s="39"/>
      <c r="CN2160" s="35"/>
      <c r="CO2160" s="42"/>
    </row>
    <row r="2161" spans="1:93" ht="11.25" customHeight="1">
      <c r="A2161" s="33"/>
      <c r="B2161" s="34"/>
      <c r="F2161" s="34"/>
      <c r="H2161" s="34"/>
      <c r="I2161" s="34"/>
      <c r="J2161" s="35"/>
      <c r="K2161" s="35"/>
      <c r="L2161" s="34"/>
      <c r="M2161" s="34"/>
      <c r="N2161" s="35"/>
      <c r="O2161" s="35"/>
      <c r="P2161" s="35"/>
      <c r="Q2161" s="34"/>
      <c r="R2161" s="34"/>
      <c r="U2161" s="36"/>
      <c r="V2161" s="38"/>
      <c r="W2161" s="36"/>
      <c r="X2161" s="35"/>
      <c r="Y2161" s="34"/>
      <c r="Z2161" s="35"/>
      <c r="AA2161" s="34"/>
      <c r="AB2161" s="34"/>
      <c r="AC2161" s="34"/>
      <c r="AD2161" s="34"/>
      <c r="AE2161" s="39"/>
      <c r="AF2161" s="39"/>
      <c r="AG2161" s="39"/>
      <c r="AH2161" s="35"/>
      <c r="AI2161" s="35"/>
      <c r="AJ2161" s="35"/>
      <c r="AK2161" s="35"/>
      <c r="AL2161" s="35"/>
      <c r="AM2161" s="35"/>
      <c r="AN2161" s="38"/>
      <c r="AO2161" s="38"/>
      <c r="AP2161" s="38"/>
      <c r="AQ2161" s="36"/>
      <c r="AR2161" s="36"/>
      <c r="AS2161" s="36"/>
      <c r="AT2161" s="36"/>
      <c r="AU2161" s="36"/>
      <c r="AV2161" s="36"/>
      <c r="AW2161" s="36"/>
      <c r="AX2161" s="36"/>
      <c r="AY2161" s="36"/>
      <c r="AZ2161" s="40"/>
      <c r="BA2161" s="40"/>
      <c r="BB2161" s="40"/>
      <c r="BC2161" s="40"/>
      <c r="BD2161" s="40"/>
      <c r="BE2161" s="40"/>
      <c r="BF2161" s="36"/>
      <c r="BG2161" s="36"/>
      <c r="BH2161" s="36"/>
      <c r="BJ2161" s="41"/>
      <c r="BK2161" s="41"/>
      <c r="BL2161" s="35"/>
      <c r="BM2161" s="35"/>
      <c r="BN2161" s="35"/>
      <c r="BO2161" s="35"/>
      <c r="BP2161" s="35"/>
      <c r="BQ2161" s="35"/>
      <c r="BR2161" s="35"/>
      <c r="BS2161" s="34"/>
      <c r="BT2161" s="35"/>
      <c r="BU2161" s="35"/>
      <c r="BV2161" s="35"/>
      <c r="BW2161" s="35"/>
      <c r="BX2161" s="37"/>
      <c r="BY2161" s="40"/>
      <c r="CA2161" s="38"/>
      <c r="CB2161" s="38"/>
      <c r="CC2161" s="36"/>
      <c r="CD2161" s="36"/>
      <c r="CE2161" s="35"/>
      <c r="CF2161" s="36"/>
      <c r="CG2161" s="42"/>
      <c r="CH2161" s="35"/>
      <c r="CI2161" s="42"/>
      <c r="CJ2161" s="42"/>
      <c r="CK2161" s="43"/>
      <c r="CM2161" s="39"/>
      <c r="CN2161" s="35"/>
      <c r="CO2161" s="42"/>
    </row>
    <row r="2162" spans="1:93" ht="11.25" customHeight="1">
      <c r="A2162" s="33"/>
      <c r="B2162" s="34"/>
      <c r="F2162" s="34"/>
      <c r="H2162" s="34"/>
      <c r="I2162" s="34"/>
      <c r="J2162" s="35"/>
      <c r="K2162" s="35"/>
      <c r="L2162" s="34"/>
      <c r="M2162" s="34"/>
      <c r="N2162" s="35"/>
      <c r="O2162" s="35"/>
      <c r="P2162" s="35"/>
      <c r="Q2162" s="34"/>
      <c r="R2162" s="34"/>
      <c r="U2162" s="36"/>
      <c r="V2162" s="38"/>
      <c r="W2162" s="36"/>
      <c r="X2162" s="35"/>
      <c r="Y2162" s="34"/>
      <c r="Z2162" s="35"/>
      <c r="AA2162" s="34"/>
      <c r="AB2162" s="34"/>
      <c r="AC2162" s="34"/>
      <c r="AD2162" s="34"/>
      <c r="AE2162" s="39"/>
      <c r="AF2162" s="39"/>
      <c r="AG2162" s="39"/>
      <c r="AH2162" s="35"/>
      <c r="AI2162" s="35"/>
      <c r="AJ2162" s="35"/>
      <c r="AK2162" s="35"/>
      <c r="AL2162" s="35"/>
      <c r="AM2162" s="35"/>
      <c r="AN2162" s="38"/>
      <c r="AO2162" s="38"/>
      <c r="AP2162" s="38"/>
      <c r="AQ2162" s="36"/>
      <c r="AR2162" s="36"/>
      <c r="AS2162" s="36"/>
      <c r="AT2162" s="36"/>
      <c r="AU2162" s="36"/>
      <c r="AV2162" s="36"/>
      <c r="AW2162" s="36"/>
      <c r="AX2162" s="36"/>
      <c r="AY2162" s="36"/>
      <c r="AZ2162" s="40"/>
      <c r="BA2162" s="40"/>
      <c r="BB2162" s="40"/>
      <c r="BC2162" s="40"/>
      <c r="BD2162" s="40"/>
      <c r="BE2162" s="40"/>
      <c r="BF2162" s="36"/>
      <c r="BG2162" s="36"/>
      <c r="BH2162" s="36"/>
      <c r="BJ2162" s="41"/>
      <c r="BK2162" s="41"/>
      <c r="BL2162" s="35"/>
      <c r="BM2162" s="35"/>
      <c r="BN2162" s="35"/>
      <c r="BO2162" s="35"/>
      <c r="BP2162" s="35"/>
      <c r="BQ2162" s="35"/>
      <c r="BR2162" s="35"/>
      <c r="BS2162" s="34"/>
      <c r="BT2162" s="35"/>
      <c r="BU2162" s="35"/>
      <c r="BV2162" s="35"/>
      <c r="BW2162" s="35"/>
      <c r="BX2162" s="37"/>
      <c r="BY2162" s="40"/>
      <c r="CA2162" s="38"/>
      <c r="CB2162" s="38"/>
      <c r="CC2162" s="36"/>
      <c r="CD2162" s="36"/>
      <c r="CE2162" s="35"/>
      <c r="CF2162" s="36"/>
      <c r="CG2162" s="42"/>
      <c r="CH2162" s="35"/>
      <c r="CI2162" s="42"/>
      <c r="CJ2162" s="42"/>
      <c r="CK2162" s="43"/>
      <c r="CM2162" s="39"/>
      <c r="CN2162" s="35"/>
      <c r="CO2162" s="42"/>
    </row>
    <row r="2163" spans="1:93" ht="11.25" customHeight="1">
      <c r="A2163" s="33"/>
      <c r="B2163" s="34"/>
      <c r="F2163" s="34"/>
      <c r="H2163" s="34"/>
      <c r="I2163" s="34"/>
      <c r="J2163" s="35"/>
      <c r="K2163" s="35"/>
      <c r="L2163" s="34"/>
      <c r="M2163" s="34"/>
      <c r="N2163" s="35"/>
      <c r="O2163" s="35"/>
      <c r="P2163" s="35"/>
      <c r="Q2163" s="34"/>
      <c r="R2163" s="34"/>
      <c r="U2163" s="36"/>
      <c r="V2163" s="38"/>
      <c r="W2163" s="36"/>
      <c r="X2163" s="35"/>
      <c r="Y2163" s="34"/>
      <c r="Z2163" s="35"/>
      <c r="AA2163" s="34"/>
      <c r="AB2163" s="34"/>
      <c r="AC2163" s="34"/>
      <c r="AD2163" s="34"/>
      <c r="AE2163" s="39"/>
      <c r="AF2163" s="39"/>
      <c r="AG2163" s="39"/>
      <c r="AH2163" s="35"/>
      <c r="AI2163" s="35"/>
      <c r="AJ2163" s="35"/>
      <c r="AK2163" s="35"/>
      <c r="AL2163" s="35"/>
      <c r="AM2163" s="35"/>
      <c r="AN2163" s="38"/>
      <c r="AO2163" s="38"/>
      <c r="AP2163" s="38"/>
      <c r="AQ2163" s="36"/>
      <c r="AR2163" s="36"/>
      <c r="AS2163" s="36"/>
      <c r="AT2163" s="36"/>
      <c r="AU2163" s="36"/>
      <c r="AV2163" s="36"/>
      <c r="AW2163" s="36"/>
      <c r="AX2163" s="36"/>
      <c r="AY2163" s="36"/>
      <c r="AZ2163" s="40"/>
      <c r="BA2163" s="40"/>
      <c r="BB2163" s="40"/>
      <c r="BC2163" s="40"/>
      <c r="BD2163" s="40"/>
      <c r="BE2163" s="40"/>
      <c r="BF2163" s="36"/>
      <c r="BG2163" s="36"/>
      <c r="BH2163" s="36"/>
      <c r="BJ2163" s="41"/>
      <c r="BK2163" s="41"/>
      <c r="BL2163" s="35"/>
      <c r="BM2163" s="35"/>
      <c r="BN2163" s="35"/>
      <c r="BO2163" s="35"/>
      <c r="BP2163" s="35"/>
      <c r="BQ2163" s="35"/>
      <c r="BR2163" s="35"/>
      <c r="BS2163" s="34"/>
      <c r="BT2163" s="35"/>
      <c r="BU2163" s="35"/>
      <c r="BV2163" s="35"/>
      <c r="BW2163" s="35"/>
      <c r="BX2163" s="37"/>
      <c r="BY2163" s="40"/>
      <c r="CA2163" s="38"/>
      <c r="CB2163" s="38"/>
      <c r="CC2163" s="36"/>
      <c r="CD2163" s="36"/>
      <c r="CE2163" s="35"/>
      <c r="CF2163" s="36"/>
      <c r="CG2163" s="42"/>
      <c r="CH2163" s="35"/>
      <c r="CI2163" s="42"/>
      <c r="CJ2163" s="42"/>
      <c r="CK2163" s="43"/>
      <c r="CM2163" s="39"/>
      <c r="CN2163" s="35"/>
      <c r="CO2163" s="42"/>
    </row>
    <row r="2164" spans="1:93" ht="11.25" customHeight="1">
      <c r="A2164" s="33"/>
      <c r="B2164" s="34"/>
      <c r="F2164" s="34"/>
      <c r="H2164" s="34"/>
      <c r="I2164" s="34"/>
      <c r="J2164" s="35"/>
      <c r="K2164" s="35"/>
      <c r="L2164" s="34"/>
      <c r="M2164" s="34"/>
      <c r="N2164" s="35"/>
      <c r="O2164" s="35"/>
      <c r="P2164" s="35"/>
      <c r="Q2164" s="34"/>
      <c r="R2164" s="34"/>
      <c r="U2164" s="36"/>
      <c r="V2164" s="38"/>
      <c r="W2164" s="36"/>
      <c r="X2164" s="35"/>
      <c r="Y2164" s="34"/>
      <c r="Z2164" s="35"/>
      <c r="AA2164" s="34"/>
      <c r="AB2164" s="34"/>
      <c r="AC2164" s="34"/>
      <c r="AD2164" s="34"/>
      <c r="AE2164" s="39"/>
      <c r="AF2164" s="39"/>
      <c r="AG2164" s="39"/>
      <c r="AH2164" s="35"/>
      <c r="AI2164" s="35"/>
      <c r="AJ2164" s="35"/>
      <c r="AK2164" s="35"/>
      <c r="AL2164" s="35"/>
      <c r="AM2164" s="35"/>
      <c r="AN2164" s="38"/>
      <c r="AO2164" s="38"/>
      <c r="AP2164" s="38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40"/>
      <c r="BA2164" s="40"/>
      <c r="BB2164" s="40"/>
      <c r="BC2164" s="40"/>
      <c r="BD2164" s="40"/>
      <c r="BE2164" s="40"/>
      <c r="BF2164" s="36"/>
      <c r="BG2164" s="36"/>
      <c r="BH2164" s="36"/>
      <c r="BJ2164" s="41"/>
      <c r="BK2164" s="41"/>
      <c r="BL2164" s="35"/>
      <c r="BM2164" s="35"/>
      <c r="BN2164" s="35"/>
      <c r="BO2164" s="35"/>
      <c r="BP2164" s="35"/>
      <c r="BQ2164" s="35"/>
      <c r="BR2164" s="35"/>
      <c r="BS2164" s="34"/>
      <c r="BT2164" s="35"/>
      <c r="BU2164" s="35"/>
      <c r="BV2164" s="35"/>
      <c r="BW2164" s="35"/>
      <c r="BX2164" s="37"/>
      <c r="BY2164" s="40"/>
      <c r="CA2164" s="38"/>
      <c r="CB2164" s="38"/>
      <c r="CC2164" s="36"/>
      <c r="CD2164" s="36"/>
      <c r="CE2164" s="35"/>
      <c r="CF2164" s="36"/>
      <c r="CG2164" s="42"/>
      <c r="CH2164" s="35"/>
      <c r="CI2164" s="42"/>
      <c r="CJ2164" s="42"/>
      <c r="CK2164" s="43"/>
      <c r="CM2164" s="39"/>
      <c r="CN2164" s="35"/>
      <c r="CO2164" s="42"/>
    </row>
    <row r="2165" spans="1:93" ht="11.25" customHeight="1">
      <c r="A2165" s="33"/>
      <c r="B2165" s="34"/>
      <c r="F2165" s="34"/>
      <c r="H2165" s="34"/>
      <c r="I2165" s="34"/>
      <c r="J2165" s="35"/>
      <c r="K2165" s="35"/>
      <c r="L2165" s="34"/>
      <c r="M2165" s="34"/>
      <c r="N2165" s="35"/>
      <c r="O2165" s="35"/>
      <c r="P2165" s="35"/>
      <c r="Q2165" s="34"/>
      <c r="R2165" s="34"/>
      <c r="U2165" s="36"/>
      <c r="V2165" s="38"/>
      <c r="W2165" s="36"/>
      <c r="X2165" s="35"/>
      <c r="Y2165" s="34"/>
      <c r="Z2165" s="35"/>
      <c r="AA2165" s="34"/>
      <c r="AB2165" s="34"/>
      <c r="AC2165" s="34"/>
      <c r="AD2165" s="34"/>
      <c r="AE2165" s="39"/>
      <c r="AF2165" s="39"/>
      <c r="AG2165" s="39"/>
      <c r="AH2165" s="35"/>
      <c r="AI2165" s="35"/>
      <c r="AJ2165" s="35"/>
      <c r="AK2165" s="35"/>
      <c r="AL2165" s="35"/>
      <c r="AM2165" s="35"/>
      <c r="AN2165" s="38"/>
      <c r="AO2165" s="38"/>
      <c r="AP2165" s="38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40"/>
      <c r="BA2165" s="40"/>
      <c r="BB2165" s="40"/>
      <c r="BC2165" s="40"/>
      <c r="BD2165" s="40"/>
      <c r="BE2165" s="40"/>
      <c r="BF2165" s="36"/>
      <c r="BG2165" s="36"/>
      <c r="BH2165" s="36"/>
      <c r="BJ2165" s="41"/>
      <c r="BK2165" s="41"/>
      <c r="BL2165" s="35"/>
      <c r="BM2165" s="35"/>
      <c r="BN2165" s="35"/>
      <c r="BO2165" s="35"/>
      <c r="BP2165" s="35"/>
      <c r="BQ2165" s="35"/>
      <c r="BR2165" s="35"/>
      <c r="BS2165" s="34"/>
      <c r="BT2165" s="35"/>
      <c r="BU2165" s="35"/>
      <c r="BV2165" s="35"/>
      <c r="BW2165" s="35"/>
      <c r="BX2165" s="37"/>
      <c r="BY2165" s="40"/>
      <c r="CA2165" s="38"/>
      <c r="CB2165" s="38"/>
      <c r="CC2165" s="36"/>
      <c r="CD2165" s="36"/>
      <c r="CE2165" s="35"/>
      <c r="CF2165" s="36"/>
      <c r="CG2165" s="42"/>
      <c r="CH2165" s="35"/>
      <c r="CI2165" s="42"/>
      <c r="CJ2165" s="42"/>
      <c r="CK2165" s="43"/>
      <c r="CM2165" s="39"/>
      <c r="CN2165" s="35"/>
      <c r="CO2165" s="42"/>
    </row>
    <row r="2166" spans="1:93" ht="11.25" customHeight="1">
      <c r="A2166" s="33"/>
      <c r="B2166" s="34"/>
      <c r="F2166" s="34"/>
      <c r="H2166" s="34"/>
      <c r="I2166" s="34"/>
      <c r="J2166" s="35"/>
      <c r="K2166" s="35"/>
      <c r="L2166" s="34"/>
      <c r="M2166" s="34"/>
      <c r="N2166" s="35"/>
      <c r="O2166" s="35"/>
      <c r="P2166" s="35"/>
      <c r="Q2166" s="34"/>
      <c r="R2166" s="34"/>
      <c r="U2166" s="36"/>
      <c r="V2166" s="38"/>
      <c r="W2166" s="36"/>
      <c r="X2166" s="35"/>
      <c r="Y2166" s="34"/>
      <c r="Z2166" s="35"/>
      <c r="AA2166" s="34"/>
      <c r="AB2166" s="34"/>
      <c r="AC2166" s="34"/>
      <c r="AD2166" s="34"/>
      <c r="AE2166" s="39"/>
      <c r="AF2166" s="39"/>
      <c r="AG2166" s="39"/>
      <c r="AH2166" s="35"/>
      <c r="AI2166" s="35"/>
      <c r="AJ2166" s="35"/>
      <c r="AK2166" s="35"/>
      <c r="AL2166" s="35"/>
      <c r="AM2166" s="35"/>
      <c r="AN2166" s="38"/>
      <c r="AO2166" s="38"/>
      <c r="AP2166" s="38"/>
      <c r="AQ2166" s="36"/>
      <c r="AR2166" s="36"/>
      <c r="AS2166" s="36"/>
      <c r="AT2166" s="36"/>
      <c r="AU2166" s="36"/>
      <c r="AV2166" s="36"/>
      <c r="AW2166" s="36"/>
      <c r="AX2166" s="36"/>
      <c r="AY2166" s="36"/>
      <c r="AZ2166" s="40"/>
      <c r="BA2166" s="40"/>
      <c r="BB2166" s="40"/>
      <c r="BC2166" s="40"/>
      <c r="BD2166" s="40"/>
      <c r="BE2166" s="40"/>
      <c r="BF2166" s="36"/>
      <c r="BG2166" s="36"/>
      <c r="BH2166" s="36"/>
      <c r="BJ2166" s="41"/>
      <c r="BK2166" s="41"/>
      <c r="BL2166" s="35"/>
      <c r="BM2166" s="35"/>
      <c r="BN2166" s="35"/>
      <c r="BO2166" s="35"/>
      <c r="BP2166" s="35"/>
      <c r="BQ2166" s="35"/>
      <c r="BR2166" s="35"/>
      <c r="BS2166" s="34"/>
      <c r="BT2166" s="35"/>
      <c r="BU2166" s="35"/>
      <c r="BV2166" s="35"/>
      <c r="BW2166" s="35"/>
      <c r="BX2166" s="37"/>
      <c r="BY2166" s="40"/>
      <c r="CA2166" s="38"/>
      <c r="CB2166" s="38"/>
      <c r="CC2166" s="36"/>
      <c r="CD2166" s="36"/>
      <c r="CE2166" s="35"/>
      <c r="CF2166" s="36"/>
      <c r="CG2166" s="42"/>
      <c r="CH2166" s="35"/>
      <c r="CI2166" s="42"/>
      <c r="CJ2166" s="42"/>
      <c r="CK2166" s="43"/>
      <c r="CM2166" s="39"/>
      <c r="CN2166" s="35"/>
      <c r="CO2166" s="42"/>
    </row>
    <row r="2167" spans="1:93" ht="11.25" customHeight="1">
      <c r="A2167" s="33"/>
      <c r="B2167" s="34"/>
      <c r="F2167" s="34"/>
      <c r="H2167" s="34"/>
      <c r="I2167" s="34"/>
      <c r="J2167" s="35"/>
      <c r="K2167" s="35"/>
      <c r="L2167" s="34"/>
      <c r="M2167" s="34"/>
      <c r="N2167" s="35"/>
      <c r="O2167" s="35"/>
      <c r="P2167" s="35"/>
      <c r="Q2167" s="34"/>
      <c r="R2167" s="34"/>
      <c r="U2167" s="36"/>
      <c r="V2167" s="38"/>
      <c r="W2167" s="36"/>
      <c r="X2167" s="35"/>
      <c r="Y2167" s="34"/>
      <c r="Z2167" s="35"/>
      <c r="AA2167" s="34"/>
      <c r="AB2167" s="34"/>
      <c r="AC2167" s="34"/>
      <c r="AD2167" s="34"/>
      <c r="AE2167" s="39"/>
      <c r="AF2167" s="39"/>
      <c r="AG2167" s="39"/>
      <c r="AH2167" s="35"/>
      <c r="AI2167" s="35"/>
      <c r="AJ2167" s="35"/>
      <c r="AK2167" s="35"/>
      <c r="AL2167" s="35"/>
      <c r="AM2167" s="35"/>
      <c r="AN2167" s="38"/>
      <c r="AO2167" s="38"/>
      <c r="AP2167" s="38"/>
      <c r="AQ2167" s="36"/>
      <c r="AR2167" s="36"/>
      <c r="AS2167" s="36"/>
      <c r="AT2167" s="36"/>
      <c r="AU2167" s="36"/>
      <c r="AV2167" s="36"/>
      <c r="AW2167" s="36"/>
      <c r="AX2167" s="36"/>
      <c r="AY2167" s="36"/>
      <c r="AZ2167" s="40"/>
      <c r="BA2167" s="40"/>
      <c r="BB2167" s="40"/>
      <c r="BC2167" s="40"/>
      <c r="BD2167" s="40"/>
      <c r="BE2167" s="40"/>
      <c r="BF2167" s="36"/>
      <c r="BG2167" s="36"/>
      <c r="BH2167" s="36"/>
      <c r="BJ2167" s="41"/>
      <c r="BK2167" s="41"/>
      <c r="BL2167" s="35"/>
      <c r="BM2167" s="35"/>
      <c r="BN2167" s="35"/>
      <c r="BO2167" s="35"/>
      <c r="BP2167" s="35"/>
      <c r="BQ2167" s="35"/>
      <c r="BR2167" s="35"/>
      <c r="BS2167" s="34"/>
      <c r="BT2167" s="35"/>
      <c r="BU2167" s="35"/>
      <c r="BV2167" s="35"/>
      <c r="BW2167" s="35"/>
      <c r="BX2167" s="37"/>
      <c r="BY2167" s="40"/>
      <c r="CA2167" s="38"/>
      <c r="CB2167" s="38"/>
      <c r="CC2167" s="36"/>
      <c r="CD2167" s="36"/>
      <c r="CE2167" s="35"/>
      <c r="CF2167" s="36"/>
      <c r="CG2167" s="42"/>
      <c r="CH2167" s="35"/>
      <c r="CI2167" s="42"/>
      <c r="CJ2167" s="42"/>
      <c r="CK2167" s="43"/>
      <c r="CM2167" s="39"/>
      <c r="CN2167" s="35"/>
      <c r="CO2167" s="42"/>
    </row>
    <row r="2168" spans="1:93" ht="11.25" customHeight="1">
      <c r="A2168" s="33"/>
      <c r="B2168" s="34"/>
      <c r="F2168" s="34"/>
      <c r="H2168" s="34"/>
      <c r="I2168" s="34"/>
      <c r="J2168" s="35"/>
      <c r="K2168" s="35"/>
      <c r="L2168" s="34"/>
      <c r="M2168" s="34"/>
      <c r="N2168" s="35"/>
      <c r="O2168" s="35"/>
      <c r="P2168" s="35"/>
      <c r="Q2168" s="34"/>
      <c r="R2168" s="34"/>
      <c r="U2168" s="36"/>
      <c r="V2168" s="38"/>
      <c r="W2168" s="36"/>
      <c r="X2168" s="35"/>
      <c r="Y2168" s="34"/>
      <c r="Z2168" s="35"/>
      <c r="AA2168" s="34"/>
      <c r="AB2168" s="34"/>
      <c r="AC2168" s="34"/>
      <c r="AD2168" s="34"/>
      <c r="AE2168" s="39"/>
      <c r="AF2168" s="39"/>
      <c r="AG2168" s="39"/>
      <c r="AH2168" s="35"/>
      <c r="AI2168" s="35"/>
      <c r="AJ2168" s="35"/>
      <c r="AK2168" s="35"/>
      <c r="AL2168" s="35"/>
      <c r="AM2168" s="35"/>
      <c r="AN2168" s="38"/>
      <c r="AO2168" s="38"/>
      <c r="AP2168" s="38"/>
      <c r="AQ2168" s="36"/>
      <c r="AR2168" s="36"/>
      <c r="AS2168" s="36"/>
      <c r="AT2168" s="36"/>
      <c r="AU2168" s="36"/>
      <c r="AV2168" s="36"/>
      <c r="AW2168" s="36"/>
      <c r="AX2168" s="36"/>
      <c r="AY2168" s="36"/>
      <c r="AZ2168" s="40"/>
      <c r="BA2168" s="40"/>
      <c r="BB2168" s="40"/>
      <c r="BC2168" s="40"/>
      <c r="BD2168" s="40"/>
      <c r="BE2168" s="40"/>
      <c r="BF2168" s="36"/>
      <c r="BG2168" s="36"/>
      <c r="BH2168" s="36"/>
      <c r="BJ2168" s="41"/>
      <c r="BK2168" s="41"/>
      <c r="BL2168" s="35"/>
      <c r="BM2168" s="35"/>
      <c r="BN2168" s="35"/>
      <c r="BO2168" s="35"/>
      <c r="BP2168" s="35"/>
      <c r="BQ2168" s="35"/>
      <c r="BR2168" s="35"/>
      <c r="BS2168" s="34"/>
      <c r="BT2168" s="35"/>
      <c r="BU2168" s="35"/>
      <c r="BV2168" s="35"/>
      <c r="BW2168" s="35"/>
      <c r="BX2168" s="37"/>
      <c r="BY2168" s="40"/>
      <c r="CA2168" s="38"/>
      <c r="CB2168" s="38"/>
      <c r="CC2168" s="36"/>
      <c r="CD2168" s="36"/>
      <c r="CE2168" s="35"/>
      <c r="CF2168" s="36"/>
      <c r="CG2168" s="42"/>
      <c r="CH2168" s="35"/>
      <c r="CI2168" s="42"/>
      <c r="CJ2168" s="42"/>
      <c r="CK2168" s="43"/>
      <c r="CM2168" s="39"/>
      <c r="CN2168" s="35"/>
      <c r="CO2168" s="42"/>
    </row>
    <row r="2169" spans="1:93" ht="11.25" customHeight="1">
      <c r="A2169" s="33"/>
      <c r="B2169" s="34"/>
      <c r="F2169" s="34"/>
      <c r="H2169" s="34"/>
      <c r="I2169" s="34"/>
      <c r="J2169" s="35"/>
      <c r="K2169" s="35"/>
      <c r="L2169" s="34"/>
      <c r="M2169" s="34"/>
      <c r="N2169" s="35"/>
      <c r="O2169" s="35"/>
      <c r="P2169" s="35"/>
      <c r="Q2169" s="34"/>
      <c r="R2169" s="34"/>
      <c r="U2169" s="36"/>
      <c r="V2169" s="38"/>
      <c r="W2169" s="36"/>
      <c r="X2169" s="35"/>
      <c r="Y2169" s="34"/>
      <c r="Z2169" s="35"/>
      <c r="AA2169" s="34"/>
      <c r="AB2169" s="34"/>
      <c r="AC2169" s="34"/>
      <c r="AD2169" s="34"/>
      <c r="AE2169" s="39"/>
      <c r="AF2169" s="39"/>
      <c r="AG2169" s="39"/>
      <c r="AH2169" s="35"/>
      <c r="AI2169" s="35"/>
      <c r="AJ2169" s="35"/>
      <c r="AK2169" s="35"/>
      <c r="AL2169" s="35"/>
      <c r="AM2169" s="35"/>
      <c r="AN2169" s="38"/>
      <c r="AO2169" s="38"/>
      <c r="AP2169" s="38"/>
      <c r="AQ2169" s="36"/>
      <c r="AR2169" s="36"/>
      <c r="AS2169" s="36"/>
      <c r="AT2169" s="36"/>
      <c r="AU2169" s="36"/>
      <c r="AV2169" s="36"/>
      <c r="AW2169" s="36"/>
      <c r="AX2169" s="36"/>
      <c r="AY2169" s="36"/>
      <c r="AZ2169" s="40"/>
      <c r="BA2169" s="40"/>
      <c r="BB2169" s="40"/>
      <c r="BC2169" s="40"/>
      <c r="BD2169" s="40"/>
      <c r="BE2169" s="40"/>
      <c r="BF2169" s="36"/>
      <c r="BG2169" s="36"/>
      <c r="BH2169" s="36"/>
      <c r="BJ2169" s="41"/>
      <c r="BK2169" s="41"/>
      <c r="BL2169" s="35"/>
      <c r="BM2169" s="35"/>
      <c r="BN2169" s="35"/>
      <c r="BO2169" s="35"/>
      <c r="BP2169" s="35"/>
      <c r="BQ2169" s="35"/>
      <c r="BR2169" s="35"/>
      <c r="BS2169" s="34"/>
      <c r="BT2169" s="35"/>
      <c r="BU2169" s="35"/>
      <c r="BV2169" s="35"/>
      <c r="BW2169" s="35"/>
      <c r="BX2169" s="37"/>
      <c r="BY2169" s="40"/>
      <c r="CA2169" s="38"/>
      <c r="CB2169" s="38"/>
      <c r="CC2169" s="36"/>
      <c r="CD2169" s="36"/>
      <c r="CE2169" s="35"/>
      <c r="CF2169" s="36"/>
      <c r="CG2169" s="42"/>
      <c r="CH2169" s="35"/>
      <c r="CI2169" s="42"/>
      <c r="CJ2169" s="42"/>
      <c r="CK2169" s="43"/>
      <c r="CM2169" s="39"/>
      <c r="CN2169" s="35"/>
      <c r="CO2169" s="42"/>
    </row>
    <row r="2170" spans="1:93" ht="11.25" customHeight="1">
      <c r="A2170" s="33"/>
      <c r="B2170" s="34"/>
      <c r="F2170" s="34"/>
      <c r="H2170" s="34"/>
      <c r="I2170" s="34"/>
      <c r="J2170" s="35"/>
      <c r="K2170" s="35"/>
      <c r="L2170" s="34"/>
      <c r="M2170" s="34"/>
      <c r="N2170" s="35"/>
      <c r="O2170" s="35"/>
      <c r="P2170" s="35"/>
      <c r="Q2170" s="34"/>
      <c r="R2170" s="34"/>
      <c r="U2170" s="36"/>
      <c r="V2170" s="38"/>
      <c r="W2170" s="36"/>
      <c r="X2170" s="35"/>
      <c r="Y2170" s="34"/>
      <c r="Z2170" s="35"/>
      <c r="AA2170" s="34"/>
      <c r="AB2170" s="34"/>
      <c r="AC2170" s="34"/>
      <c r="AD2170" s="34"/>
      <c r="AE2170" s="39"/>
      <c r="AF2170" s="39"/>
      <c r="AG2170" s="39"/>
      <c r="AH2170" s="35"/>
      <c r="AI2170" s="35"/>
      <c r="AJ2170" s="35"/>
      <c r="AK2170" s="35"/>
      <c r="AL2170" s="35"/>
      <c r="AM2170" s="35"/>
      <c r="AN2170" s="38"/>
      <c r="AO2170" s="38"/>
      <c r="AP2170" s="38"/>
      <c r="AQ2170" s="36"/>
      <c r="AR2170" s="36"/>
      <c r="AS2170" s="36"/>
      <c r="AT2170" s="36"/>
      <c r="AU2170" s="36"/>
      <c r="AV2170" s="36"/>
      <c r="AW2170" s="36"/>
      <c r="AX2170" s="36"/>
      <c r="AY2170" s="36"/>
      <c r="AZ2170" s="40"/>
      <c r="BA2170" s="40"/>
      <c r="BB2170" s="40"/>
      <c r="BC2170" s="40"/>
      <c r="BD2170" s="40"/>
      <c r="BE2170" s="40"/>
      <c r="BF2170" s="36"/>
      <c r="BG2170" s="36"/>
      <c r="BH2170" s="36"/>
      <c r="BJ2170" s="41"/>
      <c r="BK2170" s="41"/>
      <c r="BL2170" s="35"/>
      <c r="BM2170" s="35"/>
      <c r="BN2170" s="35"/>
      <c r="BO2170" s="35"/>
      <c r="BP2170" s="35"/>
      <c r="BQ2170" s="35"/>
      <c r="BR2170" s="35"/>
      <c r="BS2170" s="34"/>
      <c r="BT2170" s="35"/>
      <c r="BU2170" s="35"/>
      <c r="BV2170" s="35"/>
      <c r="BW2170" s="35"/>
      <c r="BX2170" s="37"/>
      <c r="BY2170" s="40"/>
      <c r="CA2170" s="38"/>
      <c r="CB2170" s="38"/>
      <c r="CC2170" s="36"/>
      <c r="CD2170" s="36"/>
      <c r="CE2170" s="35"/>
      <c r="CF2170" s="36"/>
      <c r="CG2170" s="42"/>
      <c r="CH2170" s="35"/>
      <c r="CI2170" s="42"/>
      <c r="CJ2170" s="42"/>
      <c r="CK2170" s="43"/>
      <c r="CM2170" s="39"/>
      <c r="CN2170" s="35"/>
      <c r="CO2170" s="42"/>
    </row>
    <row r="2171" spans="1:93" ht="11.25" customHeight="1">
      <c r="A2171" s="33"/>
      <c r="B2171" s="34"/>
      <c r="F2171" s="34"/>
      <c r="H2171" s="34"/>
      <c r="I2171" s="34"/>
      <c r="J2171" s="35"/>
      <c r="K2171" s="35"/>
      <c r="L2171" s="34"/>
      <c r="M2171" s="34"/>
      <c r="N2171" s="35"/>
      <c r="O2171" s="35"/>
      <c r="P2171" s="35"/>
      <c r="Q2171" s="34"/>
      <c r="R2171" s="34"/>
      <c r="U2171" s="36"/>
      <c r="V2171" s="38"/>
      <c r="W2171" s="36"/>
      <c r="X2171" s="35"/>
      <c r="Y2171" s="34"/>
      <c r="Z2171" s="35"/>
      <c r="AA2171" s="34"/>
      <c r="AB2171" s="34"/>
      <c r="AC2171" s="34"/>
      <c r="AD2171" s="34"/>
      <c r="AE2171" s="39"/>
      <c r="AF2171" s="39"/>
      <c r="AG2171" s="39"/>
      <c r="AH2171" s="35"/>
      <c r="AI2171" s="35"/>
      <c r="AJ2171" s="35"/>
      <c r="AK2171" s="35"/>
      <c r="AL2171" s="35"/>
      <c r="AM2171" s="35"/>
      <c r="AN2171" s="38"/>
      <c r="AO2171" s="38"/>
      <c r="AP2171" s="38"/>
      <c r="AQ2171" s="36"/>
      <c r="AR2171" s="36"/>
      <c r="AS2171" s="36"/>
      <c r="AT2171" s="36"/>
      <c r="AU2171" s="36"/>
      <c r="AV2171" s="36"/>
      <c r="AW2171" s="36"/>
      <c r="AX2171" s="36"/>
      <c r="AY2171" s="36"/>
      <c r="AZ2171" s="40"/>
      <c r="BA2171" s="40"/>
      <c r="BB2171" s="40"/>
      <c r="BC2171" s="40"/>
      <c r="BD2171" s="40"/>
      <c r="BE2171" s="40"/>
      <c r="BF2171" s="36"/>
      <c r="BG2171" s="36"/>
      <c r="BH2171" s="36"/>
      <c r="BJ2171" s="41"/>
      <c r="BK2171" s="41"/>
      <c r="BL2171" s="35"/>
      <c r="BM2171" s="35"/>
      <c r="BN2171" s="35"/>
      <c r="BO2171" s="35"/>
      <c r="BP2171" s="35"/>
      <c r="BQ2171" s="35"/>
      <c r="BR2171" s="35"/>
      <c r="BS2171" s="34"/>
      <c r="BT2171" s="35"/>
      <c r="BU2171" s="35"/>
      <c r="BV2171" s="35"/>
      <c r="BW2171" s="35"/>
      <c r="BX2171" s="37"/>
      <c r="BY2171" s="40"/>
      <c r="CA2171" s="38"/>
      <c r="CB2171" s="38"/>
      <c r="CC2171" s="36"/>
      <c r="CD2171" s="36"/>
      <c r="CE2171" s="35"/>
      <c r="CF2171" s="36"/>
      <c r="CG2171" s="42"/>
      <c r="CH2171" s="35"/>
      <c r="CI2171" s="42"/>
      <c r="CJ2171" s="42"/>
      <c r="CK2171" s="43"/>
      <c r="CM2171" s="39"/>
      <c r="CN2171" s="35"/>
      <c r="CO2171" s="42"/>
    </row>
    <row r="2172" spans="1:93" ht="11.25" customHeight="1">
      <c r="A2172" s="33"/>
      <c r="B2172" s="34"/>
      <c r="F2172" s="34"/>
      <c r="H2172" s="34"/>
      <c r="I2172" s="34"/>
      <c r="J2172" s="35"/>
      <c r="K2172" s="35"/>
      <c r="L2172" s="34"/>
      <c r="M2172" s="34"/>
      <c r="N2172" s="35"/>
      <c r="O2172" s="35"/>
      <c r="P2172" s="35"/>
      <c r="Q2172" s="34"/>
      <c r="R2172" s="34"/>
      <c r="U2172" s="36"/>
      <c r="V2172" s="38"/>
      <c r="W2172" s="36"/>
      <c r="X2172" s="35"/>
      <c r="Y2172" s="34"/>
      <c r="Z2172" s="35"/>
      <c r="AA2172" s="34"/>
      <c r="AB2172" s="34"/>
      <c r="AC2172" s="34"/>
      <c r="AD2172" s="34"/>
      <c r="AE2172" s="39"/>
      <c r="AF2172" s="39"/>
      <c r="AG2172" s="39"/>
      <c r="AH2172" s="35"/>
      <c r="AI2172" s="35"/>
      <c r="AJ2172" s="35"/>
      <c r="AK2172" s="35"/>
      <c r="AL2172" s="35"/>
      <c r="AM2172" s="35"/>
      <c r="AN2172" s="38"/>
      <c r="AO2172" s="38"/>
      <c r="AP2172" s="38"/>
      <c r="AQ2172" s="36"/>
      <c r="AR2172" s="36"/>
      <c r="AS2172" s="36"/>
      <c r="AT2172" s="36"/>
      <c r="AU2172" s="36"/>
      <c r="AV2172" s="36"/>
      <c r="AW2172" s="36"/>
      <c r="AX2172" s="36"/>
      <c r="AY2172" s="36"/>
      <c r="AZ2172" s="40"/>
      <c r="BA2172" s="40"/>
      <c r="BB2172" s="40"/>
      <c r="BC2172" s="40"/>
      <c r="BD2172" s="40"/>
      <c r="BE2172" s="40"/>
      <c r="BF2172" s="36"/>
      <c r="BG2172" s="36"/>
      <c r="BH2172" s="36"/>
      <c r="BJ2172" s="41"/>
      <c r="BK2172" s="41"/>
      <c r="BL2172" s="35"/>
      <c r="BM2172" s="35"/>
      <c r="BN2172" s="35"/>
      <c r="BO2172" s="35"/>
      <c r="BP2172" s="35"/>
      <c r="BQ2172" s="35"/>
      <c r="BR2172" s="35"/>
      <c r="BS2172" s="34"/>
      <c r="BT2172" s="35"/>
      <c r="BU2172" s="35"/>
      <c r="BV2172" s="35"/>
      <c r="BW2172" s="35"/>
      <c r="BX2172" s="37"/>
      <c r="BY2172" s="40"/>
      <c r="CA2172" s="38"/>
      <c r="CB2172" s="38"/>
      <c r="CC2172" s="36"/>
      <c r="CD2172" s="36"/>
      <c r="CE2172" s="35"/>
      <c r="CF2172" s="36"/>
      <c r="CG2172" s="42"/>
      <c r="CH2172" s="35"/>
      <c r="CI2172" s="42"/>
      <c r="CJ2172" s="42"/>
      <c r="CK2172" s="43"/>
      <c r="CM2172" s="39"/>
      <c r="CN2172" s="35"/>
      <c r="CO2172" s="42"/>
    </row>
    <row r="2173" spans="1:93" ht="11.25" customHeight="1">
      <c r="A2173" s="33"/>
      <c r="B2173" s="34"/>
      <c r="F2173" s="34"/>
      <c r="H2173" s="34"/>
      <c r="I2173" s="34"/>
      <c r="J2173" s="35"/>
      <c r="K2173" s="35"/>
      <c r="L2173" s="34"/>
      <c r="M2173" s="34"/>
      <c r="N2173" s="35"/>
      <c r="O2173" s="35"/>
      <c r="P2173" s="35"/>
      <c r="Q2173" s="34"/>
      <c r="R2173" s="34"/>
      <c r="U2173" s="36"/>
      <c r="V2173" s="38"/>
      <c r="W2173" s="36"/>
      <c r="X2173" s="35"/>
      <c r="Y2173" s="34"/>
      <c r="Z2173" s="35"/>
      <c r="AA2173" s="34"/>
      <c r="AB2173" s="34"/>
      <c r="AC2173" s="34"/>
      <c r="AD2173" s="34"/>
      <c r="AE2173" s="39"/>
      <c r="AF2173" s="39"/>
      <c r="AG2173" s="39"/>
      <c r="AH2173" s="35"/>
      <c r="AI2173" s="35"/>
      <c r="AJ2173" s="35"/>
      <c r="AK2173" s="35"/>
      <c r="AL2173" s="35"/>
      <c r="AM2173" s="35"/>
      <c r="AN2173" s="38"/>
      <c r="AO2173" s="38"/>
      <c r="AP2173" s="38"/>
      <c r="AQ2173" s="36"/>
      <c r="AR2173" s="36"/>
      <c r="AS2173" s="36"/>
      <c r="AT2173" s="36"/>
      <c r="AU2173" s="36"/>
      <c r="AV2173" s="36"/>
      <c r="AW2173" s="36"/>
      <c r="AX2173" s="36"/>
      <c r="AY2173" s="36"/>
      <c r="AZ2173" s="40"/>
      <c r="BA2173" s="40"/>
      <c r="BB2173" s="40"/>
      <c r="BC2173" s="40"/>
      <c r="BD2173" s="40"/>
      <c r="BE2173" s="40"/>
      <c r="BF2173" s="36"/>
      <c r="BG2173" s="36"/>
      <c r="BH2173" s="36"/>
      <c r="BJ2173" s="41"/>
      <c r="BK2173" s="41"/>
      <c r="BL2173" s="35"/>
      <c r="BM2173" s="35"/>
      <c r="BN2173" s="35"/>
      <c r="BO2173" s="35"/>
      <c r="BP2173" s="35"/>
      <c r="BQ2173" s="35"/>
      <c r="BR2173" s="35"/>
      <c r="BS2173" s="34"/>
      <c r="BT2173" s="35"/>
      <c r="BU2173" s="35"/>
      <c r="BV2173" s="35"/>
      <c r="BW2173" s="35"/>
      <c r="BX2173" s="37"/>
      <c r="BY2173" s="40"/>
      <c r="CA2173" s="38"/>
      <c r="CB2173" s="38"/>
      <c r="CC2173" s="36"/>
      <c r="CD2173" s="36"/>
      <c r="CE2173" s="35"/>
      <c r="CF2173" s="36"/>
      <c r="CG2173" s="42"/>
      <c r="CH2173" s="35"/>
      <c r="CI2173" s="42"/>
      <c r="CJ2173" s="42"/>
      <c r="CK2173" s="43"/>
      <c r="CM2173" s="39"/>
      <c r="CN2173" s="35"/>
      <c r="CO2173" s="42"/>
    </row>
    <row r="2174" spans="1:93" ht="11.25" customHeight="1">
      <c r="A2174" s="33"/>
      <c r="B2174" s="34"/>
      <c r="F2174" s="34"/>
      <c r="H2174" s="34"/>
      <c r="I2174" s="34"/>
      <c r="J2174" s="35"/>
      <c r="K2174" s="35"/>
      <c r="L2174" s="34"/>
      <c r="M2174" s="34"/>
      <c r="N2174" s="35"/>
      <c r="O2174" s="35"/>
      <c r="P2174" s="35"/>
      <c r="Q2174" s="34"/>
      <c r="R2174" s="34"/>
      <c r="U2174" s="36"/>
      <c r="V2174" s="38"/>
      <c r="W2174" s="36"/>
      <c r="X2174" s="35"/>
      <c r="Y2174" s="34"/>
      <c r="Z2174" s="35"/>
      <c r="AA2174" s="34"/>
      <c r="AB2174" s="34"/>
      <c r="AC2174" s="34"/>
      <c r="AD2174" s="34"/>
      <c r="AE2174" s="39"/>
      <c r="AF2174" s="39"/>
      <c r="AG2174" s="39"/>
      <c r="AH2174" s="35"/>
      <c r="AI2174" s="35"/>
      <c r="AJ2174" s="35"/>
      <c r="AK2174" s="35"/>
      <c r="AL2174" s="35"/>
      <c r="AM2174" s="35"/>
      <c r="AN2174" s="38"/>
      <c r="AO2174" s="38"/>
      <c r="AP2174" s="38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40"/>
      <c r="BA2174" s="40"/>
      <c r="BB2174" s="40"/>
      <c r="BC2174" s="40"/>
      <c r="BD2174" s="40"/>
      <c r="BE2174" s="40"/>
      <c r="BF2174" s="36"/>
      <c r="BG2174" s="36"/>
      <c r="BH2174" s="36"/>
      <c r="BJ2174" s="41"/>
      <c r="BK2174" s="41"/>
      <c r="BL2174" s="35"/>
      <c r="BM2174" s="35"/>
      <c r="BN2174" s="35"/>
      <c r="BO2174" s="35"/>
      <c r="BP2174" s="35"/>
      <c r="BQ2174" s="35"/>
      <c r="BR2174" s="35"/>
      <c r="BS2174" s="34"/>
      <c r="BT2174" s="35"/>
      <c r="BU2174" s="35"/>
      <c r="BV2174" s="35"/>
      <c r="BW2174" s="35"/>
      <c r="BX2174" s="37"/>
      <c r="BY2174" s="40"/>
      <c r="CA2174" s="38"/>
      <c r="CB2174" s="38"/>
      <c r="CC2174" s="36"/>
      <c r="CD2174" s="36"/>
      <c r="CE2174" s="35"/>
      <c r="CF2174" s="36"/>
      <c r="CG2174" s="42"/>
      <c r="CH2174" s="35"/>
      <c r="CI2174" s="42"/>
      <c r="CJ2174" s="42"/>
      <c r="CK2174" s="43"/>
      <c r="CM2174" s="39"/>
      <c r="CN2174" s="35"/>
      <c r="CO2174" s="42"/>
    </row>
    <row r="2175" spans="1:93" ht="11.25" customHeight="1">
      <c r="A2175" s="33"/>
      <c r="B2175" s="34"/>
      <c r="F2175" s="34"/>
      <c r="H2175" s="34"/>
      <c r="I2175" s="34"/>
      <c r="J2175" s="35"/>
      <c r="K2175" s="35"/>
      <c r="L2175" s="34"/>
      <c r="M2175" s="34"/>
      <c r="N2175" s="35"/>
      <c r="O2175" s="35"/>
      <c r="P2175" s="35"/>
      <c r="Q2175" s="34"/>
      <c r="R2175" s="34"/>
      <c r="U2175" s="36"/>
      <c r="V2175" s="38"/>
      <c r="W2175" s="36"/>
      <c r="X2175" s="35"/>
      <c r="Y2175" s="34"/>
      <c r="Z2175" s="35"/>
      <c r="AA2175" s="34"/>
      <c r="AB2175" s="34"/>
      <c r="AC2175" s="34"/>
      <c r="AD2175" s="34"/>
      <c r="AE2175" s="39"/>
      <c r="AF2175" s="39"/>
      <c r="AG2175" s="39"/>
      <c r="AH2175" s="35"/>
      <c r="AI2175" s="35"/>
      <c r="AJ2175" s="35"/>
      <c r="AK2175" s="35"/>
      <c r="AL2175" s="35"/>
      <c r="AM2175" s="35"/>
      <c r="AN2175" s="38"/>
      <c r="AO2175" s="38"/>
      <c r="AP2175" s="38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40"/>
      <c r="BA2175" s="40"/>
      <c r="BB2175" s="40"/>
      <c r="BC2175" s="40"/>
      <c r="BD2175" s="40"/>
      <c r="BE2175" s="40"/>
      <c r="BF2175" s="36"/>
      <c r="BG2175" s="36"/>
      <c r="BH2175" s="36"/>
      <c r="BJ2175" s="41"/>
      <c r="BK2175" s="41"/>
      <c r="BL2175" s="35"/>
      <c r="BM2175" s="35"/>
      <c r="BN2175" s="35"/>
      <c r="BO2175" s="35"/>
      <c r="BP2175" s="35"/>
      <c r="BQ2175" s="35"/>
      <c r="BR2175" s="35"/>
      <c r="BS2175" s="34"/>
      <c r="BT2175" s="35"/>
      <c r="BU2175" s="35"/>
      <c r="BV2175" s="35"/>
      <c r="BW2175" s="35"/>
      <c r="BX2175" s="37"/>
      <c r="BY2175" s="40"/>
      <c r="CA2175" s="38"/>
      <c r="CB2175" s="38"/>
      <c r="CC2175" s="36"/>
      <c r="CD2175" s="36"/>
      <c r="CE2175" s="35"/>
      <c r="CF2175" s="36"/>
      <c r="CG2175" s="42"/>
      <c r="CH2175" s="35"/>
      <c r="CI2175" s="42"/>
      <c r="CJ2175" s="42"/>
      <c r="CK2175" s="43"/>
      <c r="CM2175" s="39"/>
      <c r="CN2175" s="35"/>
      <c r="CO2175" s="42"/>
    </row>
    <row r="2176" spans="1:93" ht="11.25" customHeight="1">
      <c r="A2176" s="33"/>
      <c r="B2176" s="34"/>
      <c r="F2176" s="34"/>
      <c r="H2176" s="34"/>
      <c r="I2176" s="34"/>
      <c r="J2176" s="35"/>
      <c r="K2176" s="35"/>
      <c r="L2176" s="34"/>
      <c r="M2176" s="34"/>
      <c r="N2176" s="35"/>
      <c r="O2176" s="35"/>
      <c r="P2176" s="35"/>
      <c r="Q2176" s="34"/>
      <c r="R2176" s="34"/>
      <c r="U2176" s="36"/>
      <c r="V2176" s="38"/>
      <c r="W2176" s="36"/>
      <c r="X2176" s="35"/>
      <c r="Y2176" s="34"/>
      <c r="Z2176" s="35"/>
      <c r="AA2176" s="34"/>
      <c r="AB2176" s="34"/>
      <c r="AC2176" s="34"/>
      <c r="AD2176" s="34"/>
      <c r="AE2176" s="39"/>
      <c r="AF2176" s="39"/>
      <c r="AG2176" s="39"/>
      <c r="AH2176" s="35"/>
      <c r="AI2176" s="35"/>
      <c r="AJ2176" s="35"/>
      <c r="AK2176" s="35"/>
      <c r="AL2176" s="35"/>
      <c r="AM2176" s="35"/>
      <c r="AN2176" s="38"/>
      <c r="AO2176" s="38"/>
      <c r="AP2176" s="38"/>
      <c r="AQ2176" s="36"/>
      <c r="AR2176" s="36"/>
      <c r="AS2176" s="36"/>
      <c r="AT2176" s="36"/>
      <c r="AU2176" s="36"/>
      <c r="AV2176" s="36"/>
      <c r="AW2176" s="36"/>
      <c r="AX2176" s="36"/>
      <c r="AY2176" s="36"/>
      <c r="AZ2176" s="40"/>
      <c r="BA2176" s="40"/>
      <c r="BB2176" s="40"/>
      <c r="BC2176" s="40"/>
      <c r="BD2176" s="40"/>
      <c r="BE2176" s="40"/>
      <c r="BF2176" s="36"/>
      <c r="BG2176" s="36"/>
      <c r="BH2176" s="36"/>
      <c r="BJ2176" s="41"/>
      <c r="BK2176" s="41"/>
      <c r="BL2176" s="35"/>
      <c r="BM2176" s="35"/>
      <c r="BN2176" s="35"/>
      <c r="BO2176" s="35"/>
      <c r="BP2176" s="35"/>
      <c r="BQ2176" s="35"/>
      <c r="BR2176" s="35"/>
      <c r="BS2176" s="34"/>
      <c r="BT2176" s="35"/>
      <c r="BU2176" s="35"/>
      <c r="BV2176" s="35"/>
      <c r="BW2176" s="35"/>
      <c r="BX2176" s="37"/>
      <c r="BY2176" s="40"/>
      <c r="CA2176" s="38"/>
      <c r="CB2176" s="38"/>
      <c r="CC2176" s="36"/>
      <c r="CD2176" s="36"/>
      <c r="CE2176" s="35"/>
      <c r="CF2176" s="36"/>
      <c r="CG2176" s="42"/>
      <c r="CH2176" s="35"/>
      <c r="CI2176" s="42"/>
      <c r="CJ2176" s="42"/>
      <c r="CK2176" s="43"/>
      <c r="CM2176" s="39"/>
      <c r="CN2176" s="35"/>
      <c r="CO2176" s="42"/>
    </row>
    <row r="2177" spans="1:93" ht="11.25" customHeight="1">
      <c r="A2177" s="33"/>
      <c r="B2177" s="34"/>
      <c r="F2177" s="34"/>
      <c r="H2177" s="34"/>
      <c r="I2177" s="34"/>
      <c r="J2177" s="35"/>
      <c r="K2177" s="35"/>
      <c r="L2177" s="34"/>
      <c r="M2177" s="34"/>
      <c r="N2177" s="35"/>
      <c r="O2177" s="35"/>
      <c r="P2177" s="35"/>
      <c r="Q2177" s="34"/>
      <c r="R2177" s="34"/>
      <c r="U2177" s="36"/>
      <c r="V2177" s="38"/>
      <c r="W2177" s="36"/>
      <c r="X2177" s="35"/>
      <c r="Y2177" s="34"/>
      <c r="Z2177" s="35"/>
      <c r="AA2177" s="34"/>
      <c r="AB2177" s="34"/>
      <c r="AC2177" s="34"/>
      <c r="AD2177" s="34"/>
      <c r="AE2177" s="39"/>
      <c r="AF2177" s="39"/>
      <c r="AG2177" s="39"/>
      <c r="AH2177" s="35"/>
      <c r="AI2177" s="35"/>
      <c r="AJ2177" s="35"/>
      <c r="AK2177" s="35"/>
      <c r="AL2177" s="35"/>
      <c r="AM2177" s="35"/>
      <c r="AN2177" s="38"/>
      <c r="AO2177" s="38"/>
      <c r="AP2177" s="38"/>
      <c r="AQ2177" s="36"/>
      <c r="AR2177" s="36"/>
      <c r="AS2177" s="36"/>
      <c r="AT2177" s="36"/>
      <c r="AU2177" s="36"/>
      <c r="AV2177" s="36"/>
      <c r="AW2177" s="36"/>
      <c r="AX2177" s="36"/>
      <c r="AY2177" s="36"/>
      <c r="AZ2177" s="40"/>
      <c r="BA2177" s="40"/>
      <c r="BB2177" s="40"/>
      <c r="BC2177" s="40"/>
      <c r="BD2177" s="40"/>
      <c r="BE2177" s="40"/>
      <c r="BF2177" s="36"/>
      <c r="BG2177" s="36"/>
      <c r="BH2177" s="36"/>
      <c r="BJ2177" s="41"/>
      <c r="BK2177" s="41"/>
      <c r="BL2177" s="35"/>
      <c r="BM2177" s="35"/>
      <c r="BN2177" s="35"/>
      <c r="BO2177" s="35"/>
      <c r="BP2177" s="35"/>
      <c r="BQ2177" s="35"/>
      <c r="BR2177" s="35"/>
      <c r="BS2177" s="34"/>
      <c r="BT2177" s="35"/>
      <c r="BU2177" s="35"/>
      <c r="BV2177" s="35"/>
      <c r="BW2177" s="35"/>
      <c r="BX2177" s="37"/>
      <c r="BY2177" s="40"/>
      <c r="CA2177" s="38"/>
      <c r="CB2177" s="38"/>
      <c r="CC2177" s="36"/>
      <c r="CD2177" s="36"/>
      <c r="CE2177" s="35"/>
      <c r="CF2177" s="36"/>
      <c r="CG2177" s="42"/>
      <c r="CH2177" s="35"/>
      <c r="CI2177" s="42"/>
      <c r="CJ2177" s="42"/>
      <c r="CK2177" s="43"/>
      <c r="CM2177" s="39"/>
      <c r="CN2177" s="35"/>
      <c r="CO2177" s="42"/>
    </row>
    <row r="2178" spans="1:93" ht="11.25" customHeight="1">
      <c r="A2178" s="33"/>
      <c r="B2178" s="34"/>
      <c r="F2178" s="34"/>
      <c r="H2178" s="34"/>
      <c r="I2178" s="34"/>
      <c r="J2178" s="35"/>
      <c r="K2178" s="35"/>
      <c r="L2178" s="34"/>
      <c r="M2178" s="34"/>
      <c r="N2178" s="35"/>
      <c r="O2178" s="35"/>
      <c r="P2178" s="35"/>
      <c r="Q2178" s="34"/>
      <c r="R2178" s="34"/>
      <c r="U2178" s="36"/>
      <c r="V2178" s="38"/>
      <c r="W2178" s="36"/>
      <c r="X2178" s="35"/>
      <c r="Y2178" s="34"/>
      <c r="Z2178" s="35"/>
      <c r="AA2178" s="34"/>
      <c r="AB2178" s="34"/>
      <c r="AC2178" s="34"/>
      <c r="AD2178" s="34"/>
      <c r="AE2178" s="39"/>
      <c r="AF2178" s="39"/>
      <c r="AG2178" s="39"/>
      <c r="AH2178" s="35"/>
      <c r="AI2178" s="35"/>
      <c r="AJ2178" s="35"/>
      <c r="AK2178" s="35"/>
      <c r="AL2178" s="35"/>
      <c r="AM2178" s="35"/>
      <c r="AN2178" s="38"/>
      <c r="AO2178" s="38"/>
      <c r="AP2178" s="38"/>
      <c r="AQ2178" s="36"/>
      <c r="AR2178" s="36"/>
      <c r="AS2178" s="36"/>
      <c r="AT2178" s="36"/>
      <c r="AU2178" s="36"/>
      <c r="AV2178" s="36"/>
      <c r="AW2178" s="36"/>
      <c r="AX2178" s="36"/>
      <c r="AY2178" s="36"/>
      <c r="AZ2178" s="40"/>
      <c r="BA2178" s="40"/>
      <c r="BB2178" s="40"/>
      <c r="BC2178" s="40"/>
      <c r="BD2178" s="40"/>
      <c r="BE2178" s="40"/>
      <c r="BF2178" s="36"/>
      <c r="BG2178" s="36"/>
      <c r="BH2178" s="36"/>
      <c r="BJ2178" s="41"/>
      <c r="BK2178" s="41"/>
      <c r="BL2178" s="35"/>
      <c r="BM2178" s="35"/>
      <c r="BN2178" s="35"/>
      <c r="BO2178" s="35"/>
      <c r="BP2178" s="35"/>
      <c r="BQ2178" s="35"/>
      <c r="BR2178" s="35"/>
      <c r="BS2178" s="34"/>
      <c r="BT2178" s="35"/>
      <c r="BU2178" s="35"/>
      <c r="BV2178" s="35"/>
      <c r="BW2178" s="35"/>
      <c r="BX2178" s="37"/>
      <c r="BY2178" s="40"/>
      <c r="CA2178" s="38"/>
      <c r="CB2178" s="38"/>
      <c r="CC2178" s="36"/>
      <c r="CD2178" s="36"/>
      <c r="CE2178" s="35"/>
      <c r="CF2178" s="36"/>
      <c r="CG2178" s="42"/>
      <c r="CH2178" s="35"/>
      <c r="CI2178" s="42"/>
      <c r="CJ2178" s="42"/>
      <c r="CK2178" s="43"/>
      <c r="CM2178" s="39"/>
      <c r="CN2178" s="35"/>
      <c r="CO2178" s="42"/>
    </row>
    <row r="2179" spans="1:93" ht="11.25" customHeight="1">
      <c r="A2179" s="33"/>
      <c r="B2179" s="34"/>
      <c r="F2179" s="34"/>
      <c r="H2179" s="34"/>
      <c r="I2179" s="34"/>
      <c r="J2179" s="35"/>
      <c r="K2179" s="35"/>
      <c r="L2179" s="34"/>
      <c r="M2179" s="34"/>
      <c r="N2179" s="35"/>
      <c r="O2179" s="35"/>
      <c r="P2179" s="35"/>
      <c r="Q2179" s="34"/>
      <c r="R2179" s="34"/>
      <c r="U2179" s="36"/>
      <c r="V2179" s="38"/>
      <c r="W2179" s="36"/>
      <c r="X2179" s="35"/>
      <c r="Y2179" s="34"/>
      <c r="Z2179" s="35"/>
      <c r="AA2179" s="34"/>
      <c r="AB2179" s="34"/>
      <c r="AC2179" s="34"/>
      <c r="AD2179" s="34"/>
      <c r="AE2179" s="39"/>
      <c r="AF2179" s="39"/>
      <c r="AG2179" s="39"/>
      <c r="AH2179" s="35"/>
      <c r="AI2179" s="35"/>
      <c r="AJ2179" s="35"/>
      <c r="AK2179" s="35"/>
      <c r="AL2179" s="35"/>
      <c r="AM2179" s="35"/>
      <c r="AN2179" s="38"/>
      <c r="AO2179" s="38"/>
      <c r="AP2179" s="38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40"/>
      <c r="BA2179" s="40"/>
      <c r="BB2179" s="40"/>
      <c r="BC2179" s="40"/>
      <c r="BD2179" s="40"/>
      <c r="BE2179" s="40"/>
      <c r="BF2179" s="36"/>
      <c r="BG2179" s="36"/>
      <c r="BH2179" s="36"/>
      <c r="BJ2179" s="41"/>
      <c r="BK2179" s="41"/>
      <c r="BL2179" s="35"/>
      <c r="BM2179" s="35"/>
      <c r="BN2179" s="35"/>
      <c r="BO2179" s="35"/>
      <c r="BP2179" s="35"/>
      <c r="BQ2179" s="35"/>
      <c r="BR2179" s="35"/>
      <c r="BS2179" s="34"/>
      <c r="BT2179" s="35"/>
      <c r="BU2179" s="35"/>
      <c r="BV2179" s="35"/>
      <c r="BW2179" s="35"/>
      <c r="BX2179" s="37"/>
      <c r="BY2179" s="40"/>
      <c r="CA2179" s="38"/>
      <c r="CB2179" s="38"/>
      <c r="CC2179" s="36"/>
      <c r="CD2179" s="36"/>
      <c r="CE2179" s="35"/>
      <c r="CF2179" s="36"/>
      <c r="CG2179" s="42"/>
      <c r="CH2179" s="35"/>
      <c r="CI2179" s="42"/>
      <c r="CJ2179" s="42"/>
      <c r="CK2179" s="43"/>
      <c r="CM2179" s="39"/>
      <c r="CN2179" s="35"/>
      <c r="CO2179" s="42"/>
    </row>
    <row r="2180" spans="1:93" ht="11.25" customHeight="1">
      <c r="A2180" s="33"/>
      <c r="B2180" s="34"/>
      <c r="F2180" s="34"/>
      <c r="H2180" s="34"/>
      <c r="I2180" s="34"/>
      <c r="J2180" s="35"/>
      <c r="K2180" s="35"/>
      <c r="L2180" s="34"/>
      <c r="M2180" s="34"/>
      <c r="N2180" s="35"/>
      <c r="O2180" s="35"/>
      <c r="P2180" s="35"/>
      <c r="Q2180" s="34"/>
      <c r="R2180" s="34"/>
      <c r="U2180" s="36"/>
      <c r="V2180" s="38"/>
      <c r="W2180" s="36"/>
      <c r="X2180" s="35"/>
      <c r="Y2180" s="34"/>
      <c r="Z2180" s="35"/>
      <c r="AA2180" s="34"/>
      <c r="AB2180" s="34"/>
      <c r="AC2180" s="34"/>
      <c r="AD2180" s="34"/>
      <c r="AE2180" s="39"/>
      <c r="AF2180" s="39"/>
      <c r="AG2180" s="39"/>
      <c r="AH2180" s="35"/>
      <c r="AI2180" s="35"/>
      <c r="AJ2180" s="35"/>
      <c r="AK2180" s="35"/>
      <c r="AL2180" s="35"/>
      <c r="AM2180" s="35"/>
      <c r="AN2180" s="38"/>
      <c r="AO2180" s="38"/>
      <c r="AP2180" s="38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40"/>
      <c r="BA2180" s="40"/>
      <c r="BB2180" s="40"/>
      <c r="BC2180" s="40"/>
      <c r="BD2180" s="40"/>
      <c r="BE2180" s="40"/>
      <c r="BF2180" s="36"/>
      <c r="BG2180" s="36"/>
      <c r="BH2180" s="36"/>
      <c r="BJ2180" s="41"/>
      <c r="BK2180" s="41"/>
      <c r="BL2180" s="35"/>
      <c r="BM2180" s="35"/>
      <c r="BN2180" s="35"/>
      <c r="BO2180" s="35"/>
      <c r="BP2180" s="35"/>
      <c r="BQ2180" s="35"/>
      <c r="BR2180" s="35"/>
      <c r="BS2180" s="34"/>
      <c r="BT2180" s="35"/>
      <c r="BU2180" s="35"/>
      <c r="BV2180" s="35"/>
      <c r="BW2180" s="35"/>
      <c r="BX2180" s="37"/>
      <c r="BY2180" s="40"/>
      <c r="CA2180" s="38"/>
      <c r="CB2180" s="38"/>
      <c r="CC2180" s="36"/>
      <c r="CD2180" s="36"/>
      <c r="CE2180" s="35"/>
      <c r="CF2180" s="36"/>
      <c r="CG2180" s="42"/>
      <c r="CH2180" s="35"/>
      <c r="CI2180" s="42"/>
      <c r="CJ2180" s="42"/>
      <c r="CK2180" s="43"/>
      <c r="CM2180" s="39"/>
      <c r="CN2180" s="35"/>
      <c r="CO2180" s="42"/>
    </row>
    <row r="2181" spans="1:93" ht="11.25" customHeight="1">
      <c r="A2181" s="33"/>
      <c r="B2181" s="34"/>
      <c r="F2181" s="34"/>
      <c r="H2181" s="34"/>
      <c r="I2181" s="34"/>
      <c r="J2181" s="35"/>
      <c r="K2181" s="35"/>
      <c r="L2181" s="34"/>
      <c r="M2181" s="34"/>
      <c r="N2181" s="35"/>
      <c r="O2181" s="35"/>
      <c r="P2181" s="35"/>
      <c r="Q2181" s="34"/>
      <c r="R2181" s="34"/>
      <c r="U2181" s="36"/>
      <c r="V2181" s="38"/>
      <c r="W2181" s="36"/>
      <c r="X2181" s="35"/>
      <c r="Y2181" s="34"/>
      <c r="Z2181" s="35"/>
      <c r="AA2181" s="34"/>
      <c r="AB2181" s="34"/>
      <c r="AC2181" s="34"/>
      <c r="AD2181" s="34"/>
      <c r="AE2181" s="39"/>
      <c r="AF2181" s="39"/>
      <c r="AG2181" s="39"/>
      <c r="AH2181" s="35"/>
      <c r="AI2181" s="35"/>
      <c r="AJ2181" s="35"/>
      <c r="AK2181" s="35"/>
      <c r="AL2181" s="35"/>
      <c r="AM2181" s="35"/>
      <c r="AN2181" s="38"/>
      <c r="AO2181" s="38"/>
      <c r="AP2181" s="38"/>
      <c r="AQ2181" s="36"/>
      <c r="AR2181" s="36"/>
      <c r="AS2181" s="36"/>
      <c r="AT2181" s="36"/>
      <c r="AU2181" s="36"/>
      <c r="AV2181" s="36"/>
      <c r="AW2181" s="36"/>
      <c r="AX2181" s="36"/>
      <c r="AY2181" s="36"/>
      <c r="AZ2181" s="40"/>
      <c r="BA2181" s="40"/>
      <c r="BB2181" s="40"/>
      <c r="BC2181" s="40"/>
      <c r="BD2181" s="40"/>
      <c r="BE2181" s="40"/>
      <c r="BF2181" s="36"/>
      <c r="BG2181" s="36"/>
      <c r="BH2181" s="36"/>
      <c r="BJ2181" s="41"/>
      <c r="BK2181" s="41"/>
      <c r="BL2181" s="35"/>
      <c r="BM2181" s="35"/>
      <c r="BN2181" s="35"/>
      <c r="BO2181" s="35"/>
      <c r="BP2181" s="35"/>
      <c r="BQ2181" s="35"/>
      <c r="BR2181" s="35"/>
      <c r="BS2181" s="34"/>
      <c r="BT2181" s="35"/>
      <c r="BU2181" s="35"/>
      <c r="BV2181" s="35"/>
      <c r="BW2181" s="35"/>
      <c r="BX2181" s="37"/>
      <c r="BY2181" s="40"/>
      <c r="CA2181" s="38"/>
      <c r="CB2181" s="38"/>
      <c r="CC2181" s="36"/>
      <c r="CD2181" s="36"/>
      <c r="CE2181" s="35"/>
      <c r="CF2181" s="36"/>
      <c r="CG2181" s="42"/>
      <c r="CH2181" s="35"/>
      <c r="CI2181" s="42"/>
      <c r="CJ2181" s="42"/>
      <c r="CK2181" s="43"/>
      <c r="CM2181" s="39"/>
      <c r="CN2181" s="35"/>
      <c r="CO2181" s="42"/>
    </row>
    <row r="2182" spans="1:93" ht="11.25" customHeight="1">
      <c r="A2182" s="33"/>
      <c r="B2182" s="34"/>
      <c r="F2182" s="34"/>
      <c r="H2182" s="34"/>
      <c r="I2182" s="34"/>
      <c r="J2182" s="35"/>
      <c r="K2182" s="35"/>
      <c r="L2182" s="34"/>
      <c r="M2182" s="34"/>
      <c r="N2182" s="35"/>
      <c r="O2182" s="35"/>
      <c r="P2182" s="35"/>
      <c r="Q2182" s="34"/>
      <c r="R2182" s="34"/>
      <c r="U2182" s="36"/>
      <c r="V2182" s="38"/>
      <c r="W2182" s="36"/>
      <c r="X2182" s="35"/>
      <c r="Y2182" s="34"/>
      <c r="Z2182" s="35"/>
      <c r="AA2182" s="34"/>
      <c r="AB2182" s="34"/>
      <c r="AC2182" s="34"/>
      <c r="AD2182" s="34"/>
      <c r="AE2182" s="39"/>
      <c r="AF2182" s="39"/>
      <c r="AG2182" s="39"/>
      <c r="AH2182" s="35"/>
      <c r="AI2182" s="35"/>
      <c r="AJ2182" s="35"/>
      <c r="AK2182" s="35"/>
      <c r="AL2182" s="35"/>
      <c r="AM2182" s="35"/>
      <c r="AN2182" s="38"/>
      <c r="AO2182" s="38"/>
      <c r="AP2182" s="38"/>
      <c r="AQ2182" s="36"/>
      <c r="AR2182" s="36"/>
      <c r="AS2182" s="36"/>
      <c r="AT2182" s="36"/>
      <c r="AU2182" s="36"/>
      <c r="AV2182" s="36"/>
      <c r="AW2182" s="36"/>
      <c r="AX2182" s="36"/>
      <c r="AY2182" s="36"/>
      <c r="AZ2182" s="40"/>
      <c r="BA2182" s="40"/>
      <c r="BB2182" s="40"/>
      <c r="BC2182" s="40"/>
      <c r="BD2182" s="40"/>
      <c r="BE2182" s="40"/>
      <c r="BF2182" s="36"/>
      <c r="BG2182" s="36"/>
      <c r="BH2182" s="36"/>
      <c r="BJ2182" s="41"/>
      <c r="BK2182" s="41"/>
      <c r="BL2182" s="35"/>
      <c r="BM2182" s="35"/>
      <c r="BN2182" s="35"/>
      <c r="BO2182" s="35"/>
      <c r="BP2182" s="35"/>
      <c r="BQ2182" s="35"/>
      <c r="BR2182" s="35"/>
      <c r="BS2182" s="34"/>
      <c r="BT2182" s="35"/>
      <c r="BU2182" s="35"/>
      <c r="BV2182" s="35"/>
      <c r="BW2182" s="35"/>
      <c r="BX2182" s="37"/>
      <c r="BY2182" s="40"/>
      <c r="CA2182" s="38"/>
      <c r="CB2182" s="38"/>
      <c r="CC2182" s="36"/>
      <c r="CD2182" s="36"/>
      <c r="CE2182" s="35"/>
      <c r="CF2182" s="36"/>
      <c r="CG2182" s="42"/>
      <c r="CH2182" s="35"/>
      <c r="CI2182" s="42"/>
      <c r="CJ2182" s="42"/>
      <c r="CK2182" s="43"/>
      <c r="CM2182" s="39"/>
      <c r="CN2182" s="35"/>
      <c r="CO2182" s="42"/>
    </row>
    <row r="2183" spans="1:93" ht="11.25" customHeight="1">
      <c r="A2183" s="33"/>
      <c r="B2183" s="34"/>
      <c r="F2183" s="34"/>
      <c r="H2183" s="34"/>
      <c r="I2183" s="34"/>
      <c r="J2183" s="35"/>
      <c r="K2183" s="35"/>
      <c r="L2183" s="34"/>
      <c r="M2183" s="34"/>
      <c r="N2183" s="35"/>
      <c r="O2183" s="35"/>
      <c r="P2183" s="35"/>
      <c r="Q2183" s="34"/>
      <c r="R2183" s="34"/>
      <c r="U2183" s="36"/>
      <c r="V2183" s="38"/>
      <c r="W2183" s="36"/>
      <c r="X2183" s="35"/>
      <c r="Y2183" s="34"/>
      <c r="Z2183" s="35"/>
      <c r="AA2183" s="34"/>
      <c r="AB2183" s="34"/>
      <c r="AC2183" s="34"/>
      <c r="AD2183" s="34"/>
      <c r="AE2183" s="39"/>
      <c r="AF2183" s="39"/>
      <c r="AG2183" s="39"/>
      <c r="AH2183" s="35"/>
      <c r="AI2183" s="35"/>
      <c r="AJ2183" s="35"/>
      <c r="AK2183" s="35"/>
      <c r="AL2183" s="35"/>
      <c r="AM2183" s="35"/>
      <c r="AN2183" s="38"/>
      <c r="AO2183" s="38"/>
      <c r="AP2183" s="38"/>
      <c r="AQ2183" s="36"/>
      <c r="AR2183" s="36"/>
      <c r="AS2183" s="36"/>
      <c r="AT2183" s="36"/>
      <c r="AU2183" s="36"/>
      <c r="AV2183" s="36"/>
      <c r="AW2183" s="36"/>
      <c r="AX2183" s="36"/>
      <c r="AY2183" s="36"/>
      <c r="AZ2183" s="40"/>
      <c r="BA2183" s="40"/>
      <c r="BB2183" s="40"/>
      <c r="BC2183" s="40"/>
      <c r="BD2183" s="40"/>
      <c r="BE2183" s="40"/>
      <c r="BF2183" s="36"/>
      <c r="BG2183" s="36"/>
      <c r="BH2183" s="36"/>
      <c r="BJ2183" s="41"/>
      <c r="BK2183" s="41"/>
      <c r="BL2183" s="35"/>
      <c r="BM2183" s="35"/>
      <c r="BN2183" s="35"/>
      <c r="BO2183" s="35"/>
      <c r="BP2183" s="35"/>
      <c r="BQ2183" s="35"/>
      <c r="BR2183" s="35"/>
      <c r="BS2183" s="34"/>
      <c r="BT2183" s="35"/>
      <c r="BU2183" s="35"/>
      <c r="BV2183" s="35"/>
      <c r="BW2183" s="35"/>
      <c r="BX2183" s="37"/>
      <c r="BY2183" s="40"/>
      <c r="CA2183" s="38"/>
      <c r="CB2183" s="38"/>
      <c r="CC2183" s="36"/>
      <c r="CD2183" s="36"/>
      <c r="CE2183" s="35"/>
      <c r="CF2183" s="36"/>
      <c r="CG2183" s="42"/>
      <c r="CH2183" s="35"/>
      <c r="CI2183" s="42"/>
      <c r="CJ2183" s="42"/>
      <c r="CK2183" s="43"/>
      <c r="CM2183" s="39"/>
      <c r="CN2183" s="35"/>
      <c r="CO2183" s="42"/>
    </row>
    <row r="2184" spans="1:93" ht="11.25" customHeight="1">
      <c r="A2184" s="33"/>
      <c r="B2184" s="34"/>
      <c r="F2184" s="34"/>
      <c r="H2184" s="34"/>
      <c r="I2184" s="34"/>
      <c r="J2184" s="35"/>
      <c r="K2184" s="35"/>
      <c r="L2184" s="34"/>
      <c r="M2184" s="34"/>
      <c r="N2184" s="35"/>
      <c r="O2184" s="35"/>
      <c r="P2184" s="35"/>
      <c r="Q2184" s="34"/>
      <c r="R2184" s="34"/>
      <c r="U2184" s="36"/>
      <c r="V2184" s="38"/>
      <c r="W2184" s="36"/>
      <c r="X2184" s="35"/>
      <c r="Y2184" s="34"/>
      <c r="Z2184" s="35"/>
      <c r="AA2184" s="34"/>
      <c r="AB2184" s="34"/>
      <c r="AC2184" s="34"/>
      <c r="AD2184" s="34"/>
      <c r="AE2184" s="39"/>
      <c r="AF2184" s="39"/>
      <c r="AG2184" s="39"/>
      <c r="AH2184" s="35"/>
      <c r="AI2184" s="35"/>
      <c r="AJ2184" s="35"/>
      <c r="AK2184" s="35"/>
      <c r="AL2184" s="35"/>
      <c r="AM2184" s="35"/>
      <c r="AN2184" s="38"/>
      <c r="AO2184" s="38"/>
      <c r="AP2184" s="38"/>
      <c r="AQ2184" s="36"/>
      <c r="AR2184" s="36"/>
      <c r="AS2184" s="36"/>
      <c r="AT2184" s="36"/>
      <c r="AU2184" s="36"/>
      <c r="AV2184" s="36"/>
      <c r="AW2184" s="36"/>
      <c r="AX2184" s="36"/>
      <c r="AY2184" s="36"/>
      <c r="AZ2184" s="40"/>
      <c r="BA2184" s="40"/>
      <c r="BB2184" s="40"/>
      <c r="BC2184" s="40"/>
      <c r="BD2184" s="40"/>
      <c r="BE2184" s="40"/>
      <c r="BF2184" s="36"/>
      <c r="BG2184" s="36"/>
      <c r="BH2184" s="36"/>
      <c r="BJ2184" s="41"/>
      <c r="BK2184" s="41"/>
      <c r="BL2184" s="35"/>
      <c r="BM2184" s="35"/>
      <c r="BN2184" s="35"/>
      <c r="BO2184" s="35"/>
      <c r="BP2184" s="35"/>
      <c r="BQ2184" s="35"/>
      <c r="BR2184" s="35"/>
      <c r="BS2184" s="34"/>
      <c r="BT2184" s="35"/>
      <c r="BU2184" s="35"/>
      <c r="BV2184" s="35"/>
      <c r="BW2184" s="35"/>
      <c r="BX2184" s="37"/>
      <c r="BY2184" s="40"/>
      <c r="CA2184" s="38"/>
      <c r="CB2184" s="38"/>
      <c r="CC2184" s="36"/>
      <c r="CD2184" s="36"/>
      <c r="CE2184" s="35"/>
      <c r="CF2184" s="36"/>
      <c r="CG2184" s="42"/>
      <c r="CH2184" s="35"/>
      <c r="CI2184" s="42"/>
      <c r="CJ2184" s="42"/>
      <c r="CK2184" s="43"/>
      <c r="CM2184" s="39"/>
      <c r="CN2184" s="35"/>
      <c r="CO2184" s="42"/>
    </row>
    <row r="2185" spans="1:93" ht="11.25" customHeight="1">
      <c r="A2185" s="33"/>
      <c r="B2185" s="34"/>
      <c r="F2185" s="34"/>
      <c r="H2185" s="34"/>
      <c r="I2185" s="34"/>
      <c r="J2185" s="35"/>
      <c r="K2185" s="35"/>
      <c r="L2185" s="34"/>
      <c r="M2185" s="34"/>
      <c r="N2185" s="35"/>
      <c r="O2185" s="35"/>
      <c r="P2185" s="35"/>
      <c r="Q2185" s="34"/>
      <c r="R2185" s="34"/>
      <c r="U2185" s="36"/>
      <c r="V2185" s="38"/>
      <c r="W2185" s="36"/>
      <c r="X2185" s="35"/>
      <c r="Y2185" s="34"/>
      <c r="Z2185" s="35"/>
      <c r="AA2185" s="34"/>
      <c r="AB2185" s="34"/>
      <c r="AC2185" s="34"/>
      <c r="AD2185" s="34"/>
      <c r="AE2185" s="39"/>
      <c r="AF2185" s="39"/>
      <c r="AG2185" s="39"/>
      <c r="AH2185" s="35"/>
      <c r="AI2185" s="35"/>
      <c r="AJ2185" s="35"/>
      <c r="AK2185" s="35"/>
      <c r="AL2185" s="35"/>
      <c r="AM2185" s="35"/>
      <c r="AN2185" s="38"/>
      <c r="AO2185" s="38"/>
      <c r="AP2185" s="38"/>
      <c r="AQ2185" s="36"/>
      <c r="AR2185" s="36"/>
      <c r="AS2185" s="36"/>
      <c r="AT2185" s="36"/>
      <c r="AU2185" s="36"/>
      <c r="AV2185" s="36"/>
      <c r="AW2185" s="36"/>
      <c r="AX2185" s="36"/>
      <c r="AY2185" s="36"/>
      <c r="AZ2185" s="40"/>
      <c r="BA2185" s="40"/>
      <c r="BB2185" s="40"/>
      <c r="BC2185" s="40"/>
      <c r="BD2185" s="40"/>
      <c r="BE2185" s="40"/>
      <c r="BF2185" s="36"/>
      <c r="BG2185" s="36"/>
      <c r="BH2185" s="36"/>
      <c r="BJ2185" s="41"/>
      <c r="BK2185" s="41"/>
      <c r="BL2185" s="35"/>
      <c r="BM2185" s="35"/>
      <c r="BN2185" s="35"/>
      <c r="BO2185" s="35"/>
      <c r="BP2185" s="35"/>
      <c r="BQ2185" s="35"/>
      <c r="BR2185" s="35"/>
      <c r="BS2185" s="34"/>
      <c r="BT2185" s="35"/>
      <c r="BU2185" s="35"/>
      <c r="BV2185" s="35"/>
      <c r="BW2185" s="35"/>
      <c r="BX2185" s="37"/>
      <c r="BY2185" s="40"/>
      <c r="CA2185" s="38"/>
      <c r="CB2185" s="38"/>
      <c r="CC2185" s="36"/>
      <c r="CD2185" s="36"/>
      <c r="CE2185" s="35"/>
      <c r="CF2185" s="36"/>
      <c r="CG2185" s="42"/>
      <c r="CH2185" s="35"/>
      <c r="CI2185" s="42"/>
      <c r="CJ2185" s="42"/>
      <c r="CK2185" s="43"/>
      <c r="CM2185" s="39"/>
      <c r="CN2185" s="35"/>
      <c r="CO2185" s="42"/>
    </row>
    <row r="2186" spans="1:93" ht="11.25" customHeight="1">
      <c r="A2186" s="33"/>
      <c r="B2186" s="34"/>
      <c r="F2186" s="34"/>
      <c r="H2186" s="34"/>
      <c r="I2186" s="34"/>
      <c r="J2186" s="35"/>
      <c r="K2186" s="35"/>
      <c r="L2186" s="34"/>
      <c r="M2186" s="34"/>
      <c r="N2186" s="35"/>
      <c r="O2186" s="35"/>
      <c r="P2186" s="35"/>
      <c r="Q2186" s="34"/>
      <c r="R2186" s="34"/>
      <c r="U2186" s="36"/>
      <c r="V2186" s="38"/>
      <c r="W2186" s="36"/>
      <c r="X2186" s="35"/>
      <c r="Y2186" s="34"/>
      <c r="Z2186" s="35"/>
      <c r="AA2186" s="34"/>
      <c r="AB2186" s="34"/>
      <c r="AC2186" s="34"/>
      <c r="AD2186" s="34"/>
      <c r="AE2186" s="39"/>
      <c r="AF2186" s="39"/>
      <c r="AG2186" s="39"/>
      <c r="AH2186" s="35"/>
      <c r="AI2186" s="35"/>
      <c r="AJ2186" s="35"/>
      <c r="AK2186" s="35"/>
      <c r="AL2186" s="35"/>
      <c r="AM2186" s="35"/>
      <c r="AN2186" s="38"/>
      <c r="AO2186" s="38"/>
      <c r="AP2186" s="38"/>
      <c r="AQ2186" s="36"/>
      <c r="AR2186" s="36"/>
      <c r="AS2186" s="36"/>
      <c r="AT2186" s="36"/>
      <c r="AU2186" s="36"/>
      <c r="AV2186" s="36"/>
      <c r="AW2186" s="36"/>
      <c r="AX2186" s="36"/>
      <c r="AY2186" s="36"/>
      <c r="AZ2186" s="40"/>
      <c r="BA2186" s="40"/>
      <c r="BB2186" s="40"/>
      <c r="BC2186" s="40"/>
      <c r="BD2186" s="40"/>
      <c r="BE2186" s="40"/>
      <c r="BF2186" s="36"/>
      <c r="BG2186" s="36"/>
      <c r="BH2186" s="36"/>
      <c r="BJ2186" s="41"/>
      <c r="BK2186" s="41"/>
      <c r="BL2186" s="35"/>
      <c r="BM2186" s="35"/>
      <c r="BN2186" s="35"/>
      <c r="BO2186" s="35"/>
      <c r="BP2186" s="35"/>
      <c r="BQ2186" s="35"/>
      <c r="BR2186" s="35"/>
      <c r="BS2186" s="34"/>
      <c r="BT2186" s="35"/>
      <c r="BU2186" s="35"/>
      <c r="BV2186" s="35"/>
      <c r="BW2186" s="35"/>
      <c r="BX2186" s="37"/>
      <c r="BY2186" s="40"/>
      <c r="CA2186" s="38"/>
      <c r="CB2186" s="38"/>
      <c r="CC2186" s="36"/>
      <c r="CD2186" s="36"/>
      <c r="CE2186" s="35"/>
      <c r="CF2186" s="36"/>
      <c r="CG2186" s="42"/>
      <c r="CH2186" s="35"/>
      <c r="CI2186" s="42"/>
      <c r="CJ2186" s="42"/>
      <c r="CK2186" s="43"/>
      <c r="CM2186" s="39"/>
      <c r="CN2186" s="35"/>
      <c r="CO2186" s="42"/>
    </row>
    <row r="2187" spans="1:93" ht="11.25" customHeight="1">
      <c r="A2187" s="33"/>
      <c r="B2187" s="34"/>
      <c r="F2187" s="34"/>
      <c r="H2187" s="34"/>
      <c r="I2187" s="34"/>
      <c r="J2187" s="35"/>
      <c r="K2187" s="35"/>
      <c r="L2187" s="34"/>
      <c r="M2187" s="34"/>
      <c r="N2187" s="35"/>
      <c r="O2187" s="35"/>
      <c r="P2187" s="35"/>
      <c r="Q2187" s="34"/>
      <c r="R2187" s="34"/>
      <c r="U2187" s="36"/>
      <c r="V2187" s="38"/>
      <c r="W2187" s="36"/>
      <c r="X2187" s="35"/>
      <c r="Y2187" s="34"/>
      <c r="Z2187" s="35"/>
      <c r="AA2187" s="34"/>
      <c r="AB2187" s="34"/>
      <c r="AC2187" s="34"/>
      <c r="AD2187" s="34"/>
      <c r="AE2187" s="39"/>
      <c r="AF2187" s="39"/>
      <c r="AG2187" s="39"/>
      <c r="AH2187" s="35"/>
      <c r="AI2187" s="35"/>
      <c r="AJ2187" s="35"/>
      <c r="AK2187" s="35"/>
      <c r="AL2187" s="35"/>
      <c r="AM2187" s="35"/>
      <c r="AN2187" s="38"/>
      <c r="AO2187" s="38"/>
      <c r="AP2187" s="38"/>
      <c r="AQ2187" s="36"/>
      <c r="AR2187" s="36"/>
      <c r="AS2187" s="36"/>
      <c r="AT2187" s="36"/>
      <c r="AU2187" s="36"/>
      <c r="AV2187" s="36"/>
      <c r="AW2187" s="36"/>
      <c r="AX2187" s="36"/>
      <c r="AY2187" s="36"/>
      <c r="AZ2187" s="40"/>
      <c r="BA2187" s="40"/>
      <c r="BB2187" s="40"/>
      <c r="BC2187" s="40"/>
      <c r="BD2187" s="40"/>
      <c r="BE2187" s="40"/>
      <c r="BF2187" s="36"/>
      <c r="BG2187" s="36"/>
      <c r="BH2187" s="36"/>
      <c r="BJ2187" s="41"/>
      <c r="BK2187" s="41"/>
      <c r="BL2187" s="35"/>
      <c r="BM2187" s="35"/>
      <c r="BN2187" s="35"/>
      <c r="BO2187" s="35"/>
      <c r="BP2187" s="35"/>
      <c r="BQ2187" s="35"/>
      <c r="BR2187" s="35"/>
      <c r="BS2187" s="34"/>
      <c r="BT2187" s="35"/>
      <c r="BU2187" s="35"/>
      <c r="BV2187" s="35"/>
      <c r="BW2187" s="35"/>
      <c r="BX2187" s="37"/>
      <c r="BY2187" s="40"/>
      <c r="CA2187" s="38"/>
      <c r="CB2187" s="38"/>
      <c r="CC2187" s="36"/>
      <c r="CD2187" s="36"/>
      <c r="CE2187" s="35"/>
      <c r="CF2187" s="36"/>
      <c r="CG2187" s="42"/>
      <c r="CH2187" s="35"/>
      <c r="CI2187" s="42"/>
      <c r="CJ2187" s="42"/>
      <c r="CK2187" s="43"/>
      <c r="CM2187" s="39"/>
      <c r="CN2187" s="35"/>
      <c r="CO2187" s="42"/>
    </row>
    <row r="2188" spans="1:93" ht="11.25" customHeight="1">
      <c r="A2188" s="33"/>
      <c r="B2188" s="34"/>
      <c r="F2188" s="34"/>
      <c r="H2188" s="34"/>
      <c r="I2188" s="34"/>
      <c r="J2188" s="35"/>
      <c r="K2188" s="35"/>
      <c r="L2188" s="34"/>
      <c r="M2188" s="34"/>
      <c r="N2188" s="35"/>
      <c r="O2188" s="35"/>
      <c r="P2188" s="35"/>
      <c r="Q2188" s="34"/>
      <c r="R2188" s="34"/>
      <c r="U2188" s="36"/>
      <c r="V2188" s="38"/>
      <c r="W2188" s="36"/>
      <c r="X2188" s="35"/>
      <c r="Y2188" s="34"/>
      <c r="Z2188" s="35"/>
      <c r="AA2188" s="34"/>
      <c r="AB2188" s="34"/>
      <c r="AC2188" s="34"/>
      <c r="AD2188" s="34"/>
      <c r="AE2188" s="39"/>
      <c r="AF2188" s="39"/>
      <c r="AG2188" s="39"/>
      <c r="AH2188" s="35"/>
      <c r="AI2188" s="35"/>
      <c r="AJ2188" s="35"/>
      <c r="AK2188" s="35"/>
      <c r="AL2188" s="35"/>
      <c r="AM2188" s="35"/>
      <c r="AN2188" s="38"/>
      <c r="AO2188" s="38"/>
      <c r="AP2188" s="38"/>
      <c r="AQ2188" s="36"/>
      <c r="AR2188" s="36"/>
      <c r="AS2188" s="36"/>
      <c r="AT2188" s="36"/>
      <c r="AU2188" s="36"/>
      <c r="AV2188" s="36"/>
      <c r="AW2188" s="36"/>
      <c r="AX2188" s="36"/>
      <c r="AY2188" s="36"/>
      <c r="AZ2188" s="40"/>
      <c r="BA2188" s="40"/>
      <c r="BB2188" s="40"/>
      <c r="BC2188" s="40"/>
      <c r="BD2188" s="40"/>
      <c r="BE2188" s="40"/>
      <c r="BF2188" s="36"/>
      <c r="BG2188" s="36"/>
      <c r="BH2188" s="36"/>
      <c r="BJ2188" s="41"/>
      <c r="BK2188" s="41"/>
      <c r="BL2188" s="35"/>
      <c r="BM2188" s="35"/>
      <c r="BN2188" s="35"/>
      <c r="BO2188" s="35"/>
      <c r="BP2188" s="35"/>
      <c r="BQ2188" s="35"/>
      <c r="BR2188" s="35"/>
      <c r="BS2188" s="34"/>
      <c r="BT2188" s="35"/>
      <c r="BU2188" s="35"/>
      <c r="BV2188" s="35"/>
      <c r="BW2188" s="35"/>
      <c r="BX2188" s="37"/>
      <c r="BY2188" s="40"/>
      <c r="CA2188" s="38"/>
      <c r="CB2188" s="38"/>
      <c r="CC2188" s="36"/>
      <c r="CD2188" s="36"/>
      <c r="CE2188" s="35"/>
      <c r="CF2188" s="36"/>
      <c r="CG2188" s="42"/>
      <c r="CH2188" s="35"/>
      <c r="CI2188" s="42"/>
      <c r="CJ2188" s="42"/>
      <c r="CK2188" s="43"/>
      <c r="CM2188" s="39"/>
      <c r="CN2188" s="35"/>
      <c r="CO2188" s="42"/>
    </row>
    <row r="2189" spans="1:93" ht="11.25" customHeight="1">
      <c r="A2189" s="33"/>
      <c r="B2189" s="34"/>
      <c r="F2189" s="34"/>
      <c r="H2189" s="34"/>
      <c r="I2189" s="34"/>
      <c r="J2189" s="35"/>
      <c r="K2189" s="35"/>
      <c r="L2189" s="34"/>
      <c r="M2189" s="34"/>
      <c r="N2189" s="35"/>
      <c r="O2189" s="35"/>
      <c r="P2189" s="35"/>
      <c r="Q2189" s="34"/>
      <c r="R2189" s="34"/>
      <c r="U2189" s="36"/>
      <c r="V2189" s="38"/>
      <c r="W2189" s="36"/>
      <c r="X2189" s="35"/>
      <c r="Y2189" s="34"/>
      <c r="Z2189" s="35"/>
      <c r="AA2189" s="34"/>
      <c r="AB2189" s="34"/>
      <c r="AC2189" s="34"/>
      <c r="AD2189" s="34"/>
      <c r="AE2189" s="39"/>
      <c r="AF2189" s="39"/>
      <c r="AG2189" s="39"/>
      <c r="AH2189" s="35"/>
      <c r="AI2189" s="35"/>
      <c r="AJ2189" s="35"/>
      <c r="AK2189" s="35"/>
      <c r="AL2189" s="35"/>
      <c r="AM2189" s="35"/>
      <c r="AN2189" s="38"/>
      <c r="AO2189" s="38"/>
      <c r="AP2189" s="38"/>
      <c r="AQ2189" s="36"/>
      <c r="AR2189" s="36"/>
      <c r="AS2189" s="36"/>
      <c r="AT2189" s="36"/>
      <c r="AU2189" s="36"/>
      <c r="AV2189" s="36"/>
      <c r="AW2189" s="36"/>
      <c r="AX2189" s="36"/>
      <c r="AY2189" s="36"/>
      <c r="AZ2189" s="40"/>
      <c r="BA2189" s="40"/>
      <c r="BB2189" s="40"/>
      <c r="BC2189" s="40"/>
      <c r="BD2189" s="40"/>
      <c r="BE2189" s="40"/>
      <c r="BF2189" s="36"/>
      <c r="BG2189" s="36"/>
      <c r="BH2189" s="36"/>
      <c r="BJ2189" s="41"/>
      <c r="BK2189" s="41"/>
      <c r="BL2189" s="35"/>
      <c r="BM2189" s="35"/>
      <c r="BN2189" s="35"/>
      <c r="BO2189" s="35"/>
      <c r="BP2189" s="35"/>
      <c r="BQ2189" s="35"/>
      <c r="BR2189" s="35"/>
      <c r="BS2189" s="34"/>
      <c r="BT2189" s="35"/>
      <c r="BU2189" s="35"/>
      <c r="BV2189" s="35"/>
      <c r="BW2189" s="35"/>
      <c r="BX2189" s="37"/>
      <c r="BY2189" s="40"/>
      <c r="CA2189" s="38"/>
      <c r="CB2189" s="38"/>
      <c r="CC2189" s="36"/>
      <c r="CD2189" s="36"/>
      <c r="CE2189" s="35"/>
      <c r="CF2189" s="36"/>
      <c r="CG2189" s="42"/>
      <c r="CH2189" s="35"/>
      <c r="CI2189" s="42"/>
      <c r="CJ2189" s="42"/>
      <c r="CK2189" s="43"/>
      <c r="CM2189" s="39"/>
      <c r="CN2189" s="35"/>
      <c r="CO2189" s="42"/>
    </row>
    <row r="2190" spans="1:93" ht="11.25" customHeight="1">
      <c r="A2190" s="33"/>
      <c r="B2190" s="34"/>
      <c r="F2190" s="34"/>
      <c r="H2190" s="34"/>
      <c r="I2190" s="34"/>
      <c r="J2190" s="35"/>
      <c r="K2190" s="35"/>
      <c r="L2190" s="34"/>
      <c r="M2190" s="34"/>
      <c r="N2190" s="35"/>
      <c r="O2190" s="35"/>
      <c r="P2190" s="35"/>
      <c r="Q2190" s="34"/>
      <c r="R2190" s="34"/>
      <c r="U2190" s="36"/>
      <c r="V2190" s="38"/>
      <c r="W2190" s="36"/>
      <c r="X2190" s="35"/>
      <c r="Y2190" s="34"/>
      <c r="Z2190" s="35"/>
      <c r="AA2190" s="34"/>
      <c r="AB2190" s="34"/>
      <c r="AC2190" s="34"/>
      <c r="AD2190" s="34"/>
      <c r="AE2190" s="39"/>
      <c r="AF2190" s="39"/>
      <c r="AG2190" s="39"/>
      <c r="AH2190" s="35"/>
      <c r="AI2190" s="35"/>
      <c r="AJ2190" s="35"/>
      <c r="AK2190" s="35"/>
      <c r="AL2190" s="35"/>
      <c r="AM2190" s="35"/>
      <c r="AN2190" s="38"/>
      <c r="AO2190" s="38"/>
      <c r="AP2190" s="38"/>
      <c r="AQ2190" s="36"/>
      <c r="AR2190" s="36"/>
      <c r="AS2190" s="36"/>
      <c r="AT2190" s="36"/>
      <c r="AU2190" s="36"/>
      <c r="AV2190" s="36"/>
      <c r="AW2190" s="36"/>
      <c r="AX2190" s="36"/>
      <c r="AY2190" s="36"/>
      <c r="AZ2190" s="40"/>
      <c r="BA2190" s="40"/>
      <c r="BB2190" s="40"/>
      <c r="BC2190" s="40"/>
      <c r="BD2190" s="40"/>
      <c r="BE2190" s="40"/>
      <c r="BF2190" s="36"/>
      <c r="BG2190" s="36"/>
      <c r="BH2190" s="36"/>
      <c r="BJ2190" s="41"/>
      <c r="BK2190" s="41"/>
      <c r="BL2190" s="35"/>
      <c r="BM2190" s="35"/>
      <c r="BN2190" s="35"/>
      <c r="BO2190" s="35"/>
      <c r="BP2190" s="35"/>
      <c r="BQ2190" s="35"/>
      <c r="BR2190" s="35"/>
      <c r="BS2190" s="34"/>
      <c r="BT2190" s="35"/>
      <c r="BU2190" s="35"/>
      <c r="BV2190" s="35"/>
      <c r="BW2190" s="35"/>
      <c r="BX2190" s="37"/>
      <c r="BY2190" s="40"/>
      <c r="CA2190" s="38"/>
      <c r="CB2190" s="38"/>
      <c r="CC2190" s="36"/>
      <c r="CD2190" s="36"/>
      <c r="CE2190" s="35"/>
      <c r="CF2190" s="36"/>
      <c r="CG2190" s="42"/>
      <c r="CH2190" s="35"/>
      <c r="CI2190" s="42"/>
      <c r="CJ2190" s="42"/>
      <c r="CK2190" s="43"/>
      <c r="CM2190" s="39"/>
      <c r="CN2190" s="35"/>
      <c r="CO2190" s="42"/>
    </row>
    <row r="2191" spans="1:93" ht="11.25" customHeight="1">
      <c r="A2191" s="33"/>
      <c r="B2191" s="34"/>
      <c r="F2191" s="34"/>
      <c r="H2191" s="34"/>
      <c r="I2191" s="34"/>
      <c r="J2191" s="35"/>
      <c r="K2191" s="35"/>
      <c r="L2191" s="34"/>
      <c r="M2191" s="34"/>
      <c r="N2191" s="35"/>
      <c r="O2191" s="35"/>
      <c r="P2191" s="35"/>
      <c r="Q2191" s="34"/>
      <c r="R2191" s="34"/>
      <c r="U2191" s="36"/>
      <c r="V2191" s="38"/>
      <c r="W2191" s="36"/>
      <c r="X2191" s="35"/>
      <c r="Y2191" s="34"/>
      <c r="Z2191" s="35"/>
      <c r="AA2191" s="34"/>
      <c r="AB2191" s="34"/>
      <c r="AC2191" s="34"/>
      <c r="AD2191" s="34"/>
      <c r="AE2191" s="39"/>
      <c r="AF2191" s="39"/>
      <c r="AG2191" s="39"/>
      <c r="AH2191" s="35"/>
      <c r="AI2191" s="35"/>
      <c r="AJ2191" s="35"/>
      <c r="AK2191" s="35"/>
      <c r="AL2191" s="35"/>
      <c r="AM2191" s="35"/>
      <c r="AN2191" s="38"/>
      <c r="AO2191" s="38"/>
      <c r="AP2191" s="38"/>
      <c r="AQ2191" s="36"/>
      <c r="AR2191" s="36"/>
      <c r="AS2191" s="36"/>
      <c r="AT2191" s="36"/>
      <c r="AU2191" s="36"/>
      <c r="AV2191" s="36"/>
      <c r="AW2191" s="36"/>
      <c r="AX2191" s="36"/>
      <c r="AY2191" s="36"/>
      <c r="AZ2191" s="40"/>
      <c r="BA2191" s="40"/>
      <c r="BB2191" s="40"/>
      <c r="BC2191" s="40"/>
      <c r="BD2191" s="40"/>
      <c r="BE2191" s="40"/>
      <c r="BF2191" s="36"/>
      <c r="BG2191" s="36"/>
      <c r="BH2191" s="36"/>
      <c r="BJ2191" s="41"/>
      <c r="BK2191" s="41"/>
      <c r="BL2191" s="35"/>
      <c r="BM2191" s="35"/>
      <c r="BN2191" s="35"/>
      <c r="BO2191" s="35"/>
      <c r="BP2191" s="35"/>
      <c r="BQ2191" s="35"/>
      <c r="BR2191" s="35"/>
      <c r="BS2191" s="34"/>
      <c r="BT2191" s="35"/>
      <c r="BU2191" s="35"/>
      <c r="BV2191" s="35"/>
      <c r="BW2191" s="35"/>
      <c r="BX2191" s="37"/>
      <c r="BY2191" s="40"/>
      <c r="CA2191" s="38"/>
      <c r="CB2191" s="38"/>
      <c r="CC2191" s="36"/>
      <c r="CD2191" s="36"/>
      <c r="CE2191" s="35"/>
      <c r="CF2191" s="36"/>
      <c r="CG2191" s="42"/>
      <c r="CH2191" s="35"/>
      <c r="CI2191" s="42"/>
      <c r="CJ2191" s="42"/>
      <c r="CK2191" s="43"/>
      <c r="CM2191" s="39"/>
      <c r="CN2191" s="35"/>
      <c r="CO2191" s="42"/>
    </row>
    <row r="2192" spans="1:93" ht="11.25" customHeight="1">
      <c r="A2192" s="33"/>
      <c r="B2192" s="34"/>
      <c r="F2192" s="34"/>
      <c r="H2192" s="34"/>
      <c r="I2192" s="34"/>
      <c r="J2192" s="35"/>
      <c r="K2192" s="35"/>
      <c r="L2192" s="34"/>
      <c r="M2192" s="34"/>
      <c r="N2192" s="35"/>
      <c r="O2192" s="35"/>
      <c r="P2192" s="35"/>
      <c r="Q2192" s="34"/>
      <c r="R2192" s="34"/>
      <c r="U2192" s="36"/>
      <c r="V2192" s="38"/>
      <c r="W2192" s="36"/>
      <c r="X2192" s="35"/>
      <c r="Y2192" s="34"/>
      <c r="Z2192" s="35"/>
      <c r="AA2192" s="34"/>
      <c r="AB2192" s="34"/>
      <c r="AC2192" s="34"/>
      <c r="AD2192" s="34"/>
      <c r="AE2192" s="39"/>
      <c r="AF2192" s="39"/>
      <c r="AG2192" s="39"/>
      <c r="AH2192" s="35"/>
      <c r="AI2192" s="35"/>
      <c r="AJ2192" s="35"/>
      <c r="AK2192" s="35"/>
      <c r="AL2192" s="35"/>
      <c r="AM2192" s="35"/>
      <c r="AN2192" s="38"/>
      <c r="AO2192" s="38"/>
      <c r="AP2192" s="38"/>
      <c r="AQ2192" s="36"/>
      <c r="AR2192" s="36"/>
      <c r="AS2192" s="36"/>
      <c r="AT2192" s="36"/>
      <c r="AU2192" s="36"/>
      <c r="AV2192" s="36"/>
      <c r="AW2192" s="36"/>
      <c r="AX2192" s="36"/>
      <c r="AY2192" s="36"/>
      <c r="AZ2192" s="40"/>
      <c r="BA2192" s="40"/>
      <c r="BB2192" s="40"/>
      <c r="BC2192" s="40"/>
      <c r="BD2192" s="40"/>
      <c r="BE2192" s="40"/>
      <c r="BF2192" s="36"/>
      <c r="BG2192" s="36"/>
      <c r="BH2192" s="36"/>
      <c r="BJ2192" s="41"/>
      <c r="BK2192" s="41"/>
      <c r="BL2192" s="35"/>
      <c r="BM2192" s="35"/>
      <c r="BN2192" s="35"/>
      <c r="BO2192" s="35"/>
      <c r="BP2192" s="35"/>
      <c r="BQ2192" s="35"/>
      <c r="BR2192" s="35"/>
      <c r="BS2192" s="34"/>
      <c r="BT2192" s="35"/>
      <c r="BU2192" s="35"/>
      <c r="BV2192" s="35"/>
      <c r="BW2192" s="35"/>
      <c r="BX2192" s="37"/>
      <c r="BY2192" s="40"/>
      <c r="CA2192" s="38"/>
      <c r="CB2192" s="38"/>
      <c r="CC2192" s="36"/>
      <c r="CD2192" s="36"/>
      <c r="CE2192" s="35"/>
      <c r="CF2192" s="36"/>
      <c r="CG2192" s="42"/>
      <c r="CH2192" s="35"/>
      <c r="CI2192" s="42"/>
      <c r="CJ2192" s="42"/>
      <c r="CK2192" s="43"/>
      <c r="CM2192" s="39"/>
      <c r="CN2192" s="35"/>
      <c r="CO2192" s="42"/>
    </row>
    <row r="2193" spans="1:93" ht="11.25" customHeight="1">
      <c r="A2193" s="33"/>
      <c r="B2193" s="34"/>
      <c r="F2193" s="34"/>
      <c r="H2193" s="34"/>
      <c r="I2193" s="34"/>
      <c r="J2193" s="35"/>
      <c r="K2193" s="35"/>
      <c r="L2193" s="34"/>
      <c r="M2193" s="34"/>
      <c r="N2193" s="35"/>
      <c r="O2193" s="35"/>
      <c r="P2193" s="35"/>
      <c r="Q2193" s="34"/>
      <c r="R2193" s="34"/>
      <c r="U2193" s="36"/>
      <c r="V2193" s="38"/>
      <c r="W2193" s="36"/>
      <c r="X2193" s="35"/>
      <c r="Y2193" s="34"/>
      <c r="Z2193" s="35"/>
      <c r="AA2193" s="34"/>
      <c r="AB2193" s="34"/>
      <c r="AC2193" s="34"/>
      <c r="AD2193" s="34"/>
      <c r="AE2193" s="39"/>
      <c r="AF2193" s="39"/>
      <c r="AG2193" s="39"/>
      <c r="AH2193" s="35"/>
      <c r="AI2193" s="35"/>
      <c r="AJ2193" s="35"/>
      <c r="AK2193" s="35"/>
      <c r="AL2193" s="35"/>
      <c r="AM2193" s="35"/>
      <c r="AN2193" s="38"/>
      <c r="AO2193" s="38"/>
      <c r="AP2193" s="38"/>
      <c r="AQ2193" s="36"/>
      <c r="AR2193" s="36"/>
      <c r="AS2193" s="36"/>
      <c r="AT2193" s="36"/>
      <c r="AU2193" s="36"/>
      <c r="AV2193" s="36"/>
      <c r="AW2193" s="36"/>
      <c r="AX2193" s="36"/>
      <c r="AY2193" s="36"/>
      <c r="AZ2193" s="40"/>
      <c r="BA2193" s="40"/>
      <c r="BB2193" s="40"/>
      <c r="BC2193" s="40"/>
      <c r="BD2193" s="40"/>
      <c r="BE2193" s="40"/>
      <c r="BF2193" s="36"/>
      <c r="BG2193" s="36"/>
      <c r="BH2193" s="36"/>
      <c r="BJ2193" s="41"/>
      <c r="BK2193" s="41"/>
      <c r="BL2193" s="35"/>
      <c r="BM2193" s="35"/>
      <c r="BN2193" s="35"/>
      <c r="BO2193" s="35"/>
      <c r="BP2193" s="35"/>
      <c r="BQ2193" s="35"/>
      <c r="BR2193" s="35"/>
      <c r="BS2193" s="34"/>
      <c r="BT2193" s="35"/>
      <c r="BU2193" s="35"/>
      <c r="BV2193" s="35"/>
      <c r="BW2193" s="35"/>
      <c r="BX2193" s="37"/>
      <c r="BY2193" s="40"/>
      <c r="CA2193" s="38"/>
      <c r="CB2193" s="38"/>
      <c r="CC2193" s="36"/>
      <c r="CD2193" s="36"/>
      <c r="CE2193" s="35"/>
      <c r="CF2193" s="36"/>
      <c r="CG2193" s="42"/>
      <c r="CH2193" s="35"/>
      <c r="CI2193" s="42"/>
      <c r="CJ2193" s="42"/>
      <c r="CK2193" s="43"/>
      <c r="CM2193" s="39"/>
      <c r="CN2193" s="35"/>
      <c r="CO2193" s="42"/>
    </row>
    <row r="2194" spans="1:93" ht="11.25" customHeight="1">
      <c r="A2194" s="33"/>
      <c r="B2194" s="34"/>
      <c r="F2194" s="34"/>
      <c r="H2194" s="34"/>
      <c r="I2194" s="34"/>
      <c r="J2194" s="35"/>
      <c r="K2194" s="35"/>
      <c r="L2194" s="34"/>
      <c r="M2194" s="34"/>
      <c r="N2194" s="35"/>
      <c r="O2194" s="35"/>
      <c r="P2194" s="35"/>
      <c r="Q2194" s="34"/>
      <c r="R2194" s="34"/>
      <c r="U2194" s="36"/>
      <c r="V2194" s="38"/>
      <c r="W2194" s="36"/>
      <c r="X2194" s="35"/>
      <c r="Y2194" s="34"/>
      <c r="Z2194" s="35"/>
      <c r="AA2194" s="34"/>
      <c r="AB2194" s="34"/>
      <c r="AC2194" s="34"/>
      <c r="AD2194" s="34"/>
      <c r="AE2194" s="39"/>
      <c r="AF2194" s="39"/>
      <c r="AG2194" s="39"/>
      <c r="AH2194" s="35"/>
      <c r="AI2194" s="35"/>
      <c r="AJ2194" s="35"/>
      <c r="AK2194" s="35"/>
      <c r="AL2194" s="35"/>
      <c r="AM2194" s="35"/>
      <c r="AN2194" s="38"/>
      <c r="AO2194" s="38"/>
      <c r="AP2194" s="38"/>
      <c r="AQ2194" s="36"/>
      <c r="AR2194" s="36"/>
      <c r="AS2194" s="36"/>
      <c r="AT2194" s="36"/>
      <c r="AU2194" s="36"/>
      <c r="AV2194" s="36"/>
      <c r="AW2194" s="36"/>
      <c r="AX2194" s="36"/>
      <c r="AY2194" s="36"/>
      <c r="AZ2194" s="40"/>
      <c r="BA2194" s="40"/>
      <c r="BB2194" s="40"/>
      <c r="BC2194" s="40"/>
      <c r="BD2194" s="40"/>
      <c r="BE2194" s="40"/>
      <c r="BF2194" s="36"/>
      <c r="BG2194" s="36"/>
      <c r="BH2194" s="36"/>
      <c r="BJ2194" s="41"/>
      <c r="BK2194" s="41"/>
      <c r="BL2194" s="35"/>
      <c r="BM2194" s="35"/>
      <c r="BN2194" s="35"/>
      <c r="BO2194" s="35"/>
      <c r="BP2194" s="35"/>
      <c r="BQ2194" s="35"/>
      <c r="BR2194" s="35"/>
      <c r="BS2194" s="34"/>
      <c r="BT2194" s="35"/>
      <c r="BU2194" s="35"/>
      <c r="BV2194" s="35"/>
      <c r="BW2194" s="35"/>
      <c r="BX2194" s="37"/>
      <c r="BY2194" s="40"/>
      <c r="CA2194" s="38"/>
      <c r="CB2194" s="38"/>
      <c r="CC2194" s="36"/>
      <c r="CD2194" s="36"/>
      <c r="CE2194" s="35"/>
      <c r="CF2194" s="36"/>
      <c r="CG2194" s="42"/>
      <c r="CH2194" s="35"/>
      <c r="CI2194" s="42"/>
      <c r="CJ2194" s="42"/>
      <c r="CK2194" s="43"/>
      <c r="CM2194" s="39"/>
      <c r="CN2194" s="35"/>
      <c r="CO2194" s="42"/>
    </row>
    <row r="2195" spans="1:93" ht="11.25" customHeight="1">
      <c r="A2195" s="33"/>
      <c r="B2195" s="34"/>
      <c r="F2195" s="34"/>
      <c r="H2195" s="34"/>
      <c r="I2195" s="34"/>
      <c r="J2195" s="35"/>
      <c r="K2195" s="35"/>
      <c r="L2195" s="34"/>
      <c r="M2195" s="34"/>
      <c r="N2195" s="35"/>
      <c r="O2195" s="35"/>
      <c r="P2195" s="35"/>
      <c r="Q2195" s="34"/>
      <c r="R2195" s="34"/>
      <c r="U2195" s="36"/>
      <c r="V2195" s="38"/>
      <c r="W2195" s="36"/>
      <c r="X2195" s="35"/>
      <c r="Y2195" s="34"/>
      <c r="Z2195" s="35"/>
      <c r="AA2195" s="34"/>
      <c r="AB2195" s="34"/>
      <c r="AC2195" s="34"/>
      <c r="AD2195" s="34"/>
      <c r="AE2195" s="39"/>
      <c r="AF2195" s="39"/>
      <c r="AG2195" s="39"/>
      <c r="AH2195" s="35"/>
      <c r="AI2195" s="35"/>
      <c r="AJ2195" s="35"/>
      <c r="AK2195" s="35"/>
      <c r="AL2195" s="35"/>
      <c r="AM2195" s="35"/>
      <c r="AN2195" s="38"/>
      <c r="AO2195" s="38"/>
      <c r="AP2195" s="38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40"/>
      <c r="BA2195" s="40"/>
      <c r="BB2195" s="40"/>
      <c r="BC2195" s="40"/>
      <c r="BD2195" s="40"/>
      <c r="BE2195" s="40"/>
      <c r="BF2195" s="36"/>
      <c r="BG2195" s="36"/>
      <c r="BH2195" s="36"/>
      <c r="BJ2195" s="41"/>
      <c r="BK2195" s="41"/>
      <c r="BL2195" s="35"/>
      <c r="BM2195" s="35"/>
      <c r="BN2195" s="35"/>
      <c r="BO2195" s="35"/>
      <c r="BP2195" s="35"/>
      <c r="BQ2195" s="35"/>
      <c r="BR2195" s="35"/>
      <c r="BS2195" s="34"/>
      <c r="BT2195" s="35"/>
      <c r="BU2195" s="35"/>
      <c r="BV2195" s="35"/>
      <c r="BW2195" s="35"/>
      <c r="BX2195" s="37"/>
      <c r="BY2195" s="40"/>
      <c r="CA2195" s="38"/>
      <c r="CB2195" s="38"/>
      <c r="CC2195" s="36"/>
      <c r="CD2195" s="36"/>
      <c r="CE2195" s="35"/>
      <c r="CF2195" s="36"/>
      <c r="CG2195" s="42"/>
      <c r="CH2195" s="35"/>
      <c r="CI2195" s="42"/>
      <c r="CJ2195" s="42"/>
      <c r="CK2195" s="43"/>
      <c r="CM2195" s="39"/>
      <c r="CN2195" s="35"/>
      <c r="CO2195" s="42"/>
    </row>
    <row r="2196" spans="1:93" ht="11.25" customHeight="1">
      <c r="A2196" s="33"/>
      <c r="B2196" s="34"/>
      <c r="F2196" s="34"/>
      <c r="H2196" s="34"/>
      <c r="I2196" s="34"/>
      <c r="J2196" s="35"/>
      <c r="K2196" s="35"/>
      <c r="L2196" s="34"/>
      <c r="M2196" s="34"/>
      <c r="N2196" s="35"/>
      <c r="O2196" s="35"/>
      <c r="P2196" s="35"/>
      <c r="Q2196" s="34"/>
      <c r="R2196" s="34"/>
      <c r="U2196" s="36"/>
      <c r="V2196" s="38"/>
      <c r="W2196" s="36"/>
      <c r="X2196" s="35"/>
      <c r="Y2196" s="34"/>
      <c r="Z2196" s="35"/>
      <c r="AA2196" s="34"/>
      <c r="AB2196" s="34"/>
      <c r="AC2196" s="34"/>
      <c r="AD2196" s="34"/>
      <c r="AE2196" s="39"/>
      <c r="AF2196" s="39"/>
      <c r="AG2196" s="39"/>
      <c r="AH2196" s="35"/>
      <c r="AI2196" s="35"/>
      <c r="AJ2196" s="35"/>
      <c r="AK2196" s="35"/>
      <c r="AL2196" s="35"/>
      <c r="AM2196" s="35"/>
      <c r="AN2196" s="38"/>
      <c r="AO2196" s="38"/>
      <c r="AP2196" s="38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40"/>
      <c r="BA2196" s="40"/>
      <c r="BB2196" s="40"/>
      <c r="BC2196" s="40"/>
      <c r="BD2196" s="40"/>
      <c r="BE2196" s="40"/>
      <c r="BF2196" s="36"/>
      <c r="BG2196" s="36"/>
      <c r="BH2196" s="36"/>
      <c r="BJ2196" s="41"/>
      <c r="BK2196" s="41"/>
      <c r="BL2196" s="35"/>
      <c r="BM2196" s="35"/>
      <c r="BN2196" s="35"/>
      <c r="BO2196" s="35"/>
      <c r="BP2196" s="35"/>
      <c r="BQ2196" s="35"/>
      <c r="BR2196" s="35"/>
      <c r="BS2196" s="34"/>
      <c r="BT2196" s="35"/>
      <c r="BU2196" s="35"/>
      <c r="BV2196" s="35"/>
      <c r="BW2196" s="35"/>
      <c r="BX2196" s="37"/>
      <c r="BY2196" s="40"/>
      <c r="CA2196" s="38"/>
      <c r="CB2196" s="38"/>
      <c r="CC2196" s="36"/>
      <c r="CD2196" s="36"/>
      <c r="CE2196" s="35"/>
      <c r="CF2196" s="36"/>
      <c r="CG2196" s="42"/>
      <c r="CH2196" s="35"/>
      <c r="CI2196" s="42"/>
      <c r="CJ2196" s="42"/>
      <c r="CK2196" s="43"/>
      <c r="CM2196" s="39"/>
      <c r="CN2196" s="35"/>
      <c r="CO2196" s="42"/>
    </row>
    <row r="2197" spans="1:93" ht="11.25" customHeight="1">
      <c r="A2197" s="33"/>
      <c r="B2197" s="34"/>
      <c r="F2197" s="34"/>
      <c r="H2197" s="34"/>
      <c r="I2197" s="34"/>
      <c r="J2197" s="35"/>
      <c r="K2197" s="35"/>
      <c r="L2197" s="34"/>
      <c r="M2197" s="34"/>
      <c r="N2197" s="35"/>
      <c r="O2197" s="35"/>
      <c r="P2197" s="35"/>
      <c r="Q2197" s="34"/>
      <c r="R2197" s="34"/>
      <c r="U2197" s="36"/>
      <c r="V2197" s="38"/>
      <c r="W2197" s="36"/>
      <c r="X2197" s="35"/>
      <c r="Y2197" s="34"/>
      <c r="Z2197" s="35"/>
      <c r="AA2197" s="34"/>
      <c r="AB2197" s="34"/>
      <c r="AC2197" s="34"/>
      <c r="AD2197" s="34"/>
      <c r="AE2197" s="39"/>
      <c r="AF2197" s="39"/>
      <c r="AG2197" s="39"/>
      <c r="AH2197" s="35"/>
      <c r="AI2197" s="35"/>
      <c r="AJ2197" s="35"/>
      <c r="AK2197" s="35"/>
      <c r="AL2197" s="35"/>
      <c r="AM2197" s="35"/>
      <c r="AN2197" s="38"/>
      <c r="AO2197" s="38"/>
      <c r="AP2197" s="38"/>
      <c r="AQ2197" s="36"/>
      <c r="AR2197" s="36"/>
      <c r="AS2197" s="36"/>
      <c r="AT2197" s="36"/>
      <c r="AU2197" s="36"/>
      <c r="AV2197" s="36"/>
      <c r="AW2197" s="36"/>
      <c r="AX2197" s="36"/>
      <c r="AY2197" s="36"/>
      <c r="AZ2197" s="40"/>
      <c r="BA2197" s="40"/>
      <c r="BB2197" s="40"/>
      <c r="BC2197" s="40"/>
      <c r="BD2197" s="40"/>
      <c r="BE2197" s="40"/>
      <c r="BF2197" s="36"/>
      <c r="BG2197" s="36"/>
      <c r="BH2197" s="36"/>
      <c r="BJ2197" s="41"/>
      <c r="BK2197" s="41"/>
      <c r="BL2197" s="35"/>
      <c r="BM2197" s="35"/>
      <c r="BN2197" s="35"/>
      <c r="BO2197" s="35"/>
      <c r="BP2197" s="35"/>
      <c r="BQ2197" s="35"/>
      <c r="BR2197" s="35"/>
      <c r="BS2197" s="34"/>
      <c r="BT2197" s="35"/>
      <c r="BU2197" s="35"/>
      <c r="BV2197" s="35"/>
      <c r="BW2197" s="35"/>
      <c r="BX2197" s="37"/>
      <c r="BY2197" s="40"/>
      <c r="CA2197" s="38"/>
      <c r="CB2197" s="38"/>
      <c r="CC2197" s="36"/>
      <c r="CD2197" s="36"/>
      <c r="CE2197" s="35"/>
      <c r="CF2197" s="36"/>
      <c r="CG2197" s="42"/>
      <c r="CH2197" s="35"/>
      <c r="CI2197" s="42"/>
      <c r="CJ2197" s="42"/>
      <c r="CK2197" s="43"/>
      <c r="CM2197" s="39"/>
      <c r="CN2197" s="35"/>
      <c r="CO2197" s="42"/>
    </row>
    <row r="2198" spans="1:93" ht="11.25" customHeight="1">
      <c r="A2198" s="33"/>
      <c r="B2198" s="34"/>
      <c r="F2198" s="34"/>
      <c r="H2198" s="34"/>
      <c r="I2198" s="34"/>
      <c r="J2198" s="35"/>
      <c r="K2198" s="35"/>
      <c r="L2198" s="34"/>
      <c r="M2198" s="34"/>
      <c r="N2198" s="35"/>
      <c r="O2198" s="35"/>
      <c r="P2198" s="35"/>
      <c r="Q2198" s="34"/>
      <c r="R2198" s="34"/>
      <c r="U2198" s="36"/>
      <c r="V2198" s="38"/>
      <c r="W2198" s="36"/>
      <c r="X2198" s="35"/>
      <c r="Y2198" s="34"/>
      <c r="Z2198" s="35"/>
      <c r="AA2198" s="34"/>
      <c r="AB2198" s="34"/>
      <c r="AC2198" s="34"/>
      <c r="AD2198" s="34"/>
      <c r="AE2198" s="39"/>
      <c r="AF2198" s="39"/>
      <c r="AG2198" s="39"/>
      <c r="AH2198" s="35"/>
      <c r="AI2198" s="35"/>
      <c r="AJ2198" s="35"/>
      <c r="AK2198" s="35"/>
      <c r="AL2198" s="35"/>
      <c r="AM2198" s="35"/>
      <c r="AN2198" s="38"/>
      <c r="AO2198" s="38"/>
      <c r="AP2198" s="38"/>
      <c r="AQ2198" s="36"/>
      <c r="AR2198" s="36"/>
      <c r="AS2198" s="36"/>
      <c r="AT2198" s="36"/>
      <c r="AU2198" s="36"/>
      <c r="AV2198" s="36"/>
      <c r="AW2198" s="36"/>
      <c r="AX2198" s="36"/>
      <c r="AY2198" s="36"/>
      <c r="AZ2198" s="40"/>
      <c r="BA2198" s="40"/>
      <c r="BB2198" s="40"/>
      <c r="BC2198" s="40"/>
      <c r="BD2198" s="40"/>
      <c r="BE2198" s="40"/>
      <c r="BF2198" s="36"/>
      <c r="BG2198" s="36"/>
      <c r="BH2198" s="36"/>
      <c r="BJ2198" s="41"/>
      <c r="BK2198" s="41"/>
      <c r="BL2198" s="35"/>
      <c r="BM2198" s="35"/>
      <c r="BN2198" s="35"/>
      <c r="BO2198" s="35"/>
      <c r="BP2198" s="35"/>
      <c r="BQ2198" s="35"/>
      <c r="BR2198" s="35"/>
      <c r="BS2198" s="34"/>
      <c r="BT2198" s="35"/>
      <c r="BU2198" s="35"/>
      <c r="BV2198" s="35"/>
      <c r="BW2198" s="35"/>
      <c r="BX2198" s="37"/>
      <c r="BY2198" s="40"/>
      <c r="CA2198" s="38"/>
      <c r="CB2198" s="38"/>
      <c r="CC2198" s="36"/>
      <c r="CD2198" s="36"/>
      <c r="CE2198" s="35"/>
      <c r="CF2198" s="36"/>
      <c r="CG2198" s="42"/>
      <c r="CH2198" s="35"/>
      <c r="CI2198" s="42"/>
      <c r="CJ2198" s="42"/>
      <c r="CK2198" s="43"/>
      <c r="CM2198" s="39"/>
      <c r="CN2198" s="35"/>
      <c r="CO2198" s="42"/>
    </row>
    <row r="2199" spans="1:93" ht="11.25" customHeight="1">
      <c r="A2199" s="33"/>
      <c r="B2199" s="34"/>
      <c r="F2199" s="34"/>
      <c r="H2199" s="34"/>
      <c r="I2199" s="34"/>
      <c r="J2199" s="35"/>
      <c r="K2199" s="35"/>
      <c r="L2199" s="34"/>
      <c r="M2199" s="34"/>
      <c r="N2199" s="35"/>
      <c r="O2199" s="35"/>
      <c r="P2199" s="35"/>
      <c r="Q2199" s="34"/>
      <c r="R2199" s="34"/>
      <c r="U2199" s="36"/>
      <c r="V2199" s="38"/>
      <c r="W2199" s="36"/>
      <c r="X2199" s="35"/>
      <c r="Y2199" s="34"/>
      <c r="Z2199" s="35"/>
      <c r="AA2199" s="34"/>
      <c r="AB2199" s="34"/>
      <c r="AC2199" s="34"/>
      <c r="AD2199" s="34"/>
      <c r="AE2199" s="39"/>
      <c r="AF2199" s="39"/>
      <c r="AG2199" s="39"/>
      <c r="AH2199" s="35"/>
      <c r="AI2199" s="35"/>
      <c r="AJ2199" s="35"/>
      <c r="AK2199" s="35"/>
      <c r="AL2199" s="35"/>
      <c r="AM2199" s="35"/>
      <c r="AN2199" s="38"/>
      <c r="AO2199" s="38"/>
      <c r="AP2199" s="38"/>
      <c r="AQ2199" s="36"/>
      <c r="AR2199" s="36"/>
      <c r="AS2199" s="36"/>
      <c r="AT2199" s="36"/>
      <c r="AU2199" s="36"/>
      <c r="AV2199" s="36"/>
      <c r="AW2199" s="36"/>
      <c r="AX2199" s="36"/>
      <c r="AY2199" s="36"/>
      <c r="AZ2199" s="40"/>
      <c r="BA2199" s="40"/>
      <c r="BB2199" s="40"/>
      <c r="BC2199" s="40"/>
      <c r="BD2199" s="40"/>
      <c r="BE2199" s="40"/>
      <c r="BF2199" s="36"/>
      <c r="BG2199" s="36"/>
      <c r="BH2199" s="36"/>
      <c r="BJ2199" s="41"/>
      <c r="BK2199" s="41"/>
      <c r="BL2199" s="35"/>
      <c r="BM2199" s="35"/>
      <c r="BN2199" s="35"/>
      <c r="BO2199" s="35"/>
      <c r="BP2199" s="35"/>
      <c r="BQ2199" s="35"/>
      <c r="BR2199" s="35"/>
      <c r="BS2199" s="34"/>
      <c r="BT2199" s="35"/>
      <c r="BU2199" s="35"/>
      <c r="BV2199" s="35"/>
      <c r="BW2199" s="35"/>
      <c r="BX2199" s="37"/>
      <c r="BY2199" s="40"/>
      <c r="CA2199" s="38"/>
      <c r="CB2199" s="38"/>
      <c r="CC2199" s="36"/>
      <c r="CD2199" s="36"/>
      <c r="CE2199" s="35"/>
      <c r="CF2199" s="36"/>
      <c r="CG2199" s="42"/>
      <c r="CH2199" s="35"/>
      <c r="CI2199" s="42"/>
      <c r="CJ2199" s="42"/>
      <c r="CK2199" s="43"/>
      <c r="CM2199" s="39"/>
      <c r="CN2199" s="35"/>
      <c r="CO2199" s="42"/>
    </row>
    <row r="2200" spans="1:93" ht="11.25" customHeight="1">
      <c r="A2200" s="33"/>
      <c r="B2200" s="34"/>
      <c r="F2200" s="34"/>
      <c r="H2200" s="34"/>
      <c r="I2200" s="34"/>
      <c r="J2200" s="35"/>
      <c r="K2200" s="35"/>
      <c r="L2200" s="34"/>
      <c r="M2200" s="34"/>
      <c r="N2200" s="35"/>
      <c r="O2200" s="35"/>
      <c r="P2200" s="35"/>
      <c r="Q2200" s="34"/>
      <c r="R2200" s="34"/>
      <c r="U2200" s="36"/>
      <c r="V2200" s="38"/>
      <c r="W2200" s="36"/>
      <c r="X2200" s="35"/>
      <c r="Y2200" s="34"/>
      <c r="Z2200" s="35"/>
      <c r="AA2200" s="34"/>
      <c r="AB2200" s="34"/>
      <c r="AC2200" s="34"/>
      <c r="AD2200" s="34"/>
      <c r="AE2200" s="39"/>
      <c r="AF2200" s="39"/>
      <c r="AG2200" s="39"/>
      <c r="AH2200" s="35"/>
      <c r="AI2200" s="35"/>
      <c r="AJ2200" s="35"/>
      <c r="AK2200" s="35"/>
      <c r="AL2200" s="35"/>
      <c r="AM2200" s="35"/>
      <c r="AN2200" s="38"/>
      <c r="AO2200" s="38"/>
      <c r="AP2200" s="38"/>
      <c r="AQ2200" s="36"/>
      <c r="AR2200" s="36"/>
      <c r="AS2200" s="36"/>
      <c r="AT2200" s="36"/>
      <c r="AU2200" s="36"/>
      <c r="AV2200" s="36"/>
      <c r="AW2200" s="36"/>
      <c r="AX2200" s="36"/>
      <c r="AY2200" s="36"/>
      <c r="AZ2200" s="40"/>
      <c r="BA2200" s="40"/>
      <c r="BB2200" s="40"/>
      <c r="BC2200" s="40"/>
      <c r="BD2200" s="40"/>
      <c r="BE2200" s="40"/>
      <c r="BF2200" s="36"/>
      <c r="BG2200" s="36"/>
      <c r="BH2200" s="36"/>
      <c r="BJ2200" s="41"/>
      <c r="BK2200" s="41"/>
      <c r="BL2200" s="35"/>
      <c r="BM2200" s="35"/>
      <c r="BN2200" s="35"/>
      <c r="BO2200" s="35"/>
      <c r="BP2200" s="35"/>
      <c r="BQ2200" s="35"/>
      <c r="BR2200" s="35"/>
      <c r="BS2200" s="34"/>
      <c r="BT2200" s="35"/>
      <c r="BU2200" s="35"/>
      <c r="BV2200" s="35"/>
      <c r="BW2200" s="35"/>
      <c r="BX2200" s="37"/>
      <c r="BY2200" s="40"/>
      <c r="CA2200" s="38"/>
      <c r="CB2200" s="38"/>
      <c r="CC2200" s="36"/>
      <c r="CD2200" s="36"/>
      <c r="CE2200" s="35"/>
      <c r="CF2200" s="36"/>
      <c r="CG2200" s="42"/>
      <c r="CH2200" s="35"/>
      <c r="CI2200" s="42"/>
      <c r="CJ2200" s="42"/>
      <c r="CK2200" s="43"/>
      <c r="CM2200" s="39"/>
      <c r="CN2200" s="35"/>
      <c r="CO2200" s="42"/>
    </row>
    <row r="2201" spans="1:93" ht="11.25" customHeight="1">
      <c r="A2201" s="33"/>
      <c r="B2201" s="34"/>
      <c r="F2201" s="34"/>
      <c r="H2201" s="34"/>
      <c r="I2201" s="34"/>
      <c r="J2201" s="35"/>
      <c r="K2201" s="35"/>
      <c r="L2201" s="34"/>
      <c r="M2201" s="34"/>
      <c r="N2201" s="35"/>
      <c r="O2201" s="35"/>
      <c r="P2201" s="35"/>
      <c r="Q2201" s="34"/>
      <c r="R2201" s="34"/>
      <c r="U2201" s="36"/>
      <c r="V2201" s="38"/>
      <c r="W2201" s="36"/>
      <c r="X2201" s="35"/>
      <c r="Y2201" s="34"/>
      <c r="Z2201" s="35"/>
      <c r="AA2201" s="34"/>
      <c r="AB2201" s="34"/>
      <c r="AC2201" s="34"/>
      <c r="AD2201" s="34"/>
      <c r="AE2201" s="39"/>
      <c r="AF2201" s="39"/>
      <c r="AG2201" s="39"/>
      <c r="AH2201" s="35"/>
      <c r="AI2201" s="35"/>
      <c r="AJ2201" s="35"/>
      <c r="AK2201" s="35"/>
      <c r="AL2201" s="35"/>
      <c r="AM2201" s="35"/>
      <c r="AN2201" s="38"/>
      <c r="AO2201" s="38"/>
      <c r="AP2201" s="38"/>
      <c r="AQ2201" s="36"/>
      <c r="AR2201" s="36"/>
      <c r="AS2201" s="36"/>
      <c r="AT2201" s="36"/>
      <c r="AU2201" s="36"/>
      <c r="AV2201" s="36"/>
      <c r="AW2201" s="36"/>
      <c r="AX2201" s="36"/>
      <c r="AY2201" s="36"/>
      <c r="AZ2201" s="40"/>
      <c r="BA2201" s="40"/>
      <c r="BB2201" s="40"/>
      <c r="BC2201" s="40"/>
      <c r="BD2201" s="40"/>
      <c r="BE2201" s="40"/>
      <c r="BF2201" s="36"/>
      <c r="BG2201" s="36"/>
      <c r="BH2201" s="36"/>
      <c r="BJ2201" s="41"/>
      <c r="BK2201" s="41"/>
      <c r="BL2201" s="35"/>
      <c r="BM2201" s="35"/>
      <c r="BN2201" s="35"/>
      <c r="BO2201" s="35"/>
      <c r="BP2201" s="35"/>
      <c r="BQ2201" s="35"/>
      <c r="BR2201" s="35"/>
      <c r="BS2201" s="34"/>
      <c r="BT2201" s="35"/>
      <c r="BU2201" s="35"/>
      <c r="BV2201" s="35"/>
      <c r="BW2201" s="35"/>
      <c r="BX2201" s="37"/>
      <c r="BY2201" s="40"/>
      <c r="CA2201" s="38"/>
      <c r="CB2201" s="38"/>
      <c r="CC2201" s="36"/>
      <c r="CD2201" s="36"/>
      <c r="CE2201" s="35"/>
      <c r="CF2201" s="36"/>
      <c r="CG2201" s="42"/>
      <c r="CH2201" s="35"/>
      <c r="CI2201" s="42"/>
      <c r="CJ2201" s="42"/>
      <c r="CK2201" s="43"/>
      <c r="CM2201" s="39"/>
      <c r="CN2201" s="35"/>
      <c r="CO2201" s="42"/>
    </row>
    <row r="2202" spans="1:93" ht="11.25" customHeight="1">
      <c r="A2202" s="33"/>
      <c r="B2202" s="34"/>
      <c r="F2202" s="34"/>
      <c r="H2202" s="34"/>
      <c r="I2202" s="34"/>
      <c r="J2202" s="35"/>
      <c r="K2202" s="35"/>
      <c r="L2202" s="34"/>
      <c r="M2202" s="34"/>
      <c r="N2202" s="35"/>
      <c r="O2202" s="35"/>
      <c r="P2202" s="35"/>
      <c r="Q2202" s="34"/>
      <c r="R2202" s="34"/>
      <c r="U2202" s="36"/>
      <c r="V2202" s="38"/>
      <c r="W2202" s="36"/>
      <c r="X2202" s="35"/>
      <c r="Y2202" s="34"/>
      <c r="Z2202" s="35"/>
      <c r="AA2202" s="34"/>
      <c r="AB2202" s="34"/>
      <c r="AC2202" s="34"/>
      <c r="AD2202" s="34"/>
      <c r="AE2202" s="39"/>
      <c r="AF2202" s="39"/>
      <c r="AG2202" s="39"/>
      <c r="AH2202" s="35"/>
      <c r="AI2202" s="35"/>
      <c r="AJ2202" s="35"/>
      <c r="AK2202" s="35"/>
      <c r="AL2202" s="35"/>
      <c r="AM2202" s="35"/>
      <c r="AN2202" s="38"/>
      <c r="AO2202" s="38"/>
      <c r="AP2202" s="38"/>
      <c r="AQ2202" s="36"/>
      <c r="AR2202" s="36"/>
      <c r="AS2202" s="36"/>
      <c r="AT2202" s="36"/>
      <c r="AU2202" s="36"/>
      <c r="AV2202" s="36"/>
      <c r="AW2202" s="36"/>
      <c r="AX2202" s="36"/>
      <c r="AY2202" s="36"/>
      <c r="AZ2202" s="40"/>
      <c r="BA2202" s="40"/>
      <c r="BB2202" s="40"/>
      <c r="BC2202" s="40"/>
      <c r="BD2202" s="40"/>
      <c r="BE2202" s="40"/>
      <c r="BF2202" s="36"/>
      <c r="BG2202" s="36"/>
      <c r="BH2202" s="36"/>
      <c r="BJ2202" s="41"/>
      <c r="BK2202" s="41"/>
      <c r="BL2202" s="35"/>
      <c r="BM2202" s="35"/>
      <c r="BN2202" s="35"/>
      <c r="BO2202" s="35"/>
      <c r="BP2202" s="35"/>
      <c r="BQ2202" s="35"/>
      <c r="BR2202" s="35"/>
      <c r="BS2202" s="34"/>
      <c r="BT2202" s="35"/>
      <c r="BU2202" s="35"/>
      <c r="BV2202" s="35"/>
      <c r="BW2202" s="35"/>
      <c r="BX2202" s="37"/>
      <c r="BY2202" s="40"/>
      <c r="CA2202" s="38"/>
      <c r="CB2202" s="38"/>
      <c r="CC2202" s="36"/>
      <c r="CD2202" s="36"/>
      <c r="CE2202" s="35"/>
      <c r="CF2202" s="36"/>
      <c r="CG2202" s="42"/>
      <c r="CH2202" s="35"/>
      <c r="CI2202" s="42"/>
      <c r="CJ2202" s="42"/>
      <c r="CK2202" s="43"/>
      <c r="CM2202" s="39"/>
      <c r="CN2202" s="35"/>
      <c r="CO2202" s="42"/>
    </row>
    <row r="2203" spans="1:93" ht="11.25" customHeight="1">
      <c r="A2203" s="33"/>
      <c r="B2203" s="34"/>
      <c r="F2203" s="34"/>
      <c r="H2203" s="34"/>
      <c r="I2203" s="34"/>
      <c r="J2203" s="35"/>
      <c r="K2203" s="35"/>
      <c r="L2203" s="34"/>
      <c r="M2203" s="34"/>
      <c r="N2203" s="35"/>
      <c r="O2203" s="35"/>
      <c r="P2203" s="35"/>
      <c r="Q2203" s="34"/>
      <c r="R2203" s="34"/>
      <c r="U2203" s="36"/>
      <c r="V2203" s="38"/>
      <c r="W2203" s="36"/>
      <c r="X2203" s="35"/>
      <c r="Y2203" s="34"/>
      <c r="Z2203" s="35"/>
      <c r="AA2203" s="34"/>
      <c r="AB2203" s="34"/>
      <c r="AC2203" s="34"/>
      <c r="AD2203" s="34"/>
      <c r="AE2203" s="39"/>
      <c r="AF2203" s="39"/>
      <c r="AG2203" s="39"/>
      <c r="AH2203" s="35"/>
      <c r="AI2203" s="35"/>
      <c r="AJ2203" s="35"/>
      <c r="AK2203" s="35"/>
      <c r="AL2203" s="35"/>
      <c r="AM2203" s="35"/>
      <c r="AN2203" s="38"/>
      <c r="AO2203" s="38"/>
      <c r="AP2203" s="38"/>
      <c r="AQ2203" s="36"/>
      <c r="AR2203" s="36"/>
      <c r="AS2203" s="36"/>
      <c r="AT2203" s="36"/>
      <c r="AU2203" s="36"/>
      <c r="AV2203" s="36"/>
      <c r="AW2203" s="36"/>
      <c r="AX2203" s="36"/>
      <c r="AY2203" s="36"/>
      <c r="AZ2203" s="40"/>
      <c r="BA2203" s="40"/>
      <c r="BB2203" s="40"/>
      <c r="BC2203" s="40"/>
      <c r="BD2203" s="40"/>
      <c r="BE2203" s="40"/>
      <c r="BF2203" s="36"/>
      <c r="BG2203" s="36"/>
      <c r="BH2203" s="36"/>
      <c r="BJ2203" s="41"/>
      <c r="BK2203" s="41"/>
      <c r="BL2203" s="35"/>
      <c r="BM2203" s="35"/>
      <c r="BN2203" s="35"/>
      <c r="BO2203" s="35"/>
      <c r="BP2203" s="35"/>
      <c r="BQ2203" s="35"/>
      <c r="BR2203" s="35"/>
      <c r="BS2203" s="34"/>
      <c r="BT2203" s="35"/>
      <c r="BU2203" s="35"/>
      <c r="BV2203" s="35"/>
      <c r="BW2203" s="35"/>
      <c r="BX2203" s="37"/>
      <c r="BY2203" s="40"/>
      <c r="CA2203" s="38"/>
      <c r="CB2203" s="38"/>
      <c r="CC2203" s="36"/>
      <c r="CD2203" s="36"/>
      <c r="CE2203" s="35"/>
      <c r="CF2203" s="36"/>
      <c r="CG2203" s="42"/>
      <c r="CH2203" s="35"/>
      <c r="CI2203" s="42"/>
      <c r="CJ2203" s="42"/>
      <c r="CK2203" s="43"/>
      <c r="CM2203" s="39"/>
      <c r="CN2203" s="35"/>
      <c r="CO2203" s="42"/>
    </row>
    <row r="2204" spans="1:93" ht="11.25" customHeight="1">
      <c r="A2204" s="33"/>
      <c r="B2204" s="34"/>
      <c r="F2204" s="34"/>
      <c r="H2204" s="34"/>
      <c r="I2204" s="34"/>
      <c r="J2204" s="35"/>
      <c r="K2204" s="35"/>
      <c r="L2204" s="34"/>
      <c r="M2204" s="34"/>
      <c r="N2204" s="35"/>
      <c r="O2204" s="35"/>
      <c r="P2204" s="35"/>
      <c r="Q2204" s="34"/>
      <c r="R2204" s="34"/>
      <c r="U2204" s="36"/>
      <c r="V2204" s="38"/>
      <c r="W2204" s="36"/>
      <c r="X2204" s="35"/>
      <c r="Y2204" s="34"/>
      <c r="Z2204" s="35"/>
      <c r="AA2204" s="34"/>
      <c r="AB2204" s="34"/>
      <c r="AC2204" s="34"/>
      <c r="AD2204" s="34"/>
      <c r="AE2204" s="39"/>
      <c r="AF2204" s="39"/>
      <c r="AG2204" s="39"/>
      <c r="AH2204" s="35"/>
      <c r="AI2204" s="35"/>
      <c r="AJ2204" s="35"/>
      <c r="AK2204" s="35"/>
      <c r="AL2204" s="35"/>
      <c r="AM2204" s="35"/>
      <c r="AN2204" s="38"/>
      <c r="AO2204" s="38"/>
      <c r="AP2204" s="38"/>
      <c r="AQ2204" s="36"/>
      <c r="AR2204" s="36"/>
      <c r="AS2204" s="36"/>
      <c r="AT2204" s="36"/>
      <c r="AU2204" s="36"/>
      <c r="AV2204" s="36"/>
      <c r="AW2204" s="36"/>
      <c r="AX2204" s="36"/>
      <c r="AY2204" s="36"/>
      <c r="AZ2204" s="40"/>
      <c r="BA2204" s="40"/>
      <c r="BB2204" s="40"/>
      <c r="BC2204" s="40"/>
      <c r="BD2204" s="40"/>
      <c r="BE2204" s="40"/>
      <c r="BF2204" s="36"/>
      <c r="BG2204" s="36"/>
      <c r="BH2204" s="36"/>
      <c r="BJ2204" s="41"/>
      <c r="BK2204" s="41"/>
      <c r="BL2204" s="35"/>
      <c r="BM2204" s="35"/>
      <c r="BN2204" s="35"/>
      <c r="BO2204" s="35"/>
      <c r="BP2204" s="35"/>
      <c r="BQ2204" s="35"/>
      <c r="BR2204" s="35"/>
      <c r="BS2204" s="34"/>
      <c r="BT2204" s="35"/>
      <c r="BU2204" s="35"/>
      <c r="BV2204" s="35"/>
      <c r="BW2204" s="35"/>
      <c r="BX2204" s="37"/>
      <c r="BY2204" s="40"/>
      <c r="CA2204" s="38"/>
      <c r="CB2204" s="38"/>
      <c r="CC2204" s="36"/>
      <c r="CD2204" s="36"/>
      <c r="CE2204" s="35"/>
      <c r="CF2204" s="36"/>
      <c r="CG2204" s="42"/>
      <c r="CH2204" s="35"/>
      <c r="CI2204" s="42"/>
      <c r="CJ2204" s="42"/>
      <c r="CK2204" s="43"/>
      <c r="CM2204" s="39"/>
      <c r="CN2204" s="35"/>
      <c r="CO2204" s="42"/>
    </row>
    <row r="2205" spans="1:93" ht="11.25" customHeight="1">
      <c r="A2205" s="33"/>
      <c r="B2205" s="34"/>
      <c r="F2205" s="34"/>
      <c r="H2205" s="34"/>
      <c r="I2205" s="34"/>
      <c r="J2205" s="35"/>
      <c r="K2205" s="35"/>
      <c r="L2205" s="34"/>
      <c r="M2205" s="34"/>
      <c r="N2205" s="35"/>
      <c r="O2205" s="35"/>
      <c r="P2205" s="35"/>
      <c r="Q2205" s="34"/>
      <c r="R2205" s="34"/>
      <c r="U2205" s="36"/>
      <c r="V2205" s="38"/>
      <c r="W2205" s="36"/>
      <c r="X2205" s="35"/>
      <c r="Y2205" s="34"/>
      <c r="Z2205" s="35"/>
      <c r="AA2205" s="34"/>
      <c r="AB2205" s="34"/>
      <c r="AC2205" s="34"/>
      <c r="AD2205" s="34"/>
      <c r="AE2205" s="39"/>
      <c r="AF2205" s="39"/>
      <c r="AG2205" s="39"/>
      <c r="AH2205" s="35"/>
      <c r="AI2205" s="35"/>
      <c r="AJ2205" s="35"/>
      <c r="AK2205" s="35"/>
      <c r="AL2205" s="35"/>
      <c r="AM2205" s="35"/>
      <c r="AN2205" s="38"/>
      <c r="AO2205" s="38"/>
      <c r="AP2205" s="38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40"/>
      <c r="BA2205" s="40"/>
      <c r="BB2205" s="40"/>
      <c r="BC2205" s="40"/>
      <c r="BD2205" s="40"/>
      <c r="BE2205" s="40"/>
      <c r="BF2205" s="36"/>
      <c r="BG2205" s="36"/>
      <c r="BH2205" s="36"/>
      <c r="BJ2205" s="41"/>
      <c r="BK2205" s="41"/>
      <c r="BL2205" s="35"/>
      <c r="BM2205" s="35"/>
      <c r="BN2205" s="35"/>
      <c r="BO2205" s="35"/>
      <c r="BP2205" s="35"/>
      <c r="BQ2205" s="35"/>
      <c r="BR2205" s="35"/>
      <c r="BS2205" s="34"/>
      <c r="BT2205" s="35"/>
      <c r="BU2205" s="35"/>
      <c r="BV2205" s="35"/>
      <c r="BW2205" s="35"/>
      <c r="BX2205" s="37"/>
      <c r="BY2205" s="40"/>
      <c r="CA2205" s="38"/>
      <c r="CB2205" s="38"/>
      <c r="CC2205" s="36"/>
      <c r="CD2205" s="36"/>
      <c r="CE2205" s="35"/>
      <c r="CF2205" s="36"/>
      <c r="CG2205" s="42"/>
      <c r="CH2205" s="35"/>
      <c r="CI2205" s="42"/>
      <c r="CJ2205" s="42"/>
      <c r="CK2205" s="43"/>
      <c r="CM2205" s="39"/>
      <c r="CN2205" s="35"/>
      <c r="CO2205" s="42"/>
    </row>
    <row r="2206" spans="1:93" ht="11.25" customHeight="1">
      <c r="A2206" s="33"/>
      <c r="B2206" s="34"/>
      <c r="F2206" s="34"/>
      <c r="H2206" s="34"/>
      <c r="I2206" s="34"/>
      <c r="J2206" s="35"/>
      <c r="K2206" s="35"/>
      <c r="L2206" s="34"/>
      <c r="M2206" s="34"/>
      <c r="N2206" s="35"/>
      <c r="O2206" s="35"/>
      <c r="P2206" s="35"/>
      <c r="Q2206" s="34"/>
      <c r="R2206" s="34"/>
      <c r="U2206" s="36"/>
      <c r="V2206" s="38"/>
      <c r="W2206" s="36"/>
      <c r="X2206" s="35"/>
      <c r="Y2206" s="34"/>
      <c r="Z2206" s="35"/>
      <c r="AA2206" s="34"/>
      <c r="AB2206" s="34"/>
      <c r="AC2206" s="34"/>
      <c r="AD2206" s="34"/>
      <c r="AE2206" s="39"/>
      <c r="AF2206" s="39"/>
      <c r="AG2206" s="39"/>
      <c r="AH2206" s="35"/>
      <c r="AI2206" s="35"/>
      <c r="AJ2206" s="35"/>
      <c r="AK2206" s="35"/>
      <c r="AL2206" s="35"/>
      <c r="AM2206" s="35"/>
      <c r="AN2206" s="38"/>
      <c r="AO2206" s="38"/>
      <c r="AP2206" s="38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40"/>
      <c r="BA2206" s="40"/>
      <c r="BB2206" s="40"/>
      <c r="BC2206" s="40"/>
      <c r="BD2206" s="40"/>
      <c r="BE2206" s="40"/>
      <c r="BF2206" s="36"/>
      <c r="BG2206" s="36"/>
      <c r="BH2206" s="36"/>
      <c r="BJ2206" s="41"/>
      <c r="BK2206" s="41"/>
      <c r="BL2206" s="35"/>
      <c r="BM2206" s="35"/>
      <c r="BN2206" s="35"/>
      <c r="BO2206" s="35"/>
      <c r="BP2206" s="35"/>
      <c r="BQ2206" s="35"/>
      <c r="BR2206" s="35"/>
      <c r="BS2206" s="34"/>
      <c r="BT2206" s="35"/>
      <c r="BU2206" s="35"/>
      <c r="BV2206" s="35"/>
      <c r="BW2206" s="35"/>
      <c r="BX2206" s="37"/>
      <c r="BY2206" s="40"/>
      <c r="CA2206" s="38"/>
      <c r="CB2206" s="38"/>
      <c r="CC2206" s="36"/>
      <c r="CD2206" s="36"/>
      <c r="CE2206" s="35"/>
      <c r="CF2206" s="36"/>
      <c r="CG2206" s="42"/>
      <c r="CH2206" s="35"/>
      <c r="CI2206" s="42"/>
      <c r="CJ2206" s="42"/>
      <c r="CK2206" s="43"/>
      <c r="CM2206" s="39"/>
      <c r="CN2206" s="35"/>
      <c r="CO2206" s="42"/>
    </row>
    <row r="2207" spans="1:93" ht="11.25" customHeight="1">
      <c r="A2207" s="33"/>
      <c r="B2207" s="34"/>
      <c r="F2207" s="34"/>
      <c r="H2207" s="34"/>
      <c r="I2207" s="34"/>
      <c r="J2207" s="35"/>
      <c r="K2207" s="35"/>
      <c r="L2207" s="34"/>
      <c r="M2207" s="34"/>
      <c r="N2207" s="35"/>
      <c r="O2207" s="35"/>
      <c r="P2207" s="35"/>
      <c r="Q2207" s="34"/>
      <c r="R2207" s="34"/>
      <c r="U2207" s="36"/>
      <c r="V2207" s="38"/>
      <c r="W2207" s="36"/>
      <c r="X2207" s="35"/>
      <c r="Y2207" s="34"/>
      <c r="Z2207" s="35"/>
      <c r="AA2207" s="34"/>
      <c r="AB2207" s="34"/>
      <c r="AC2207" s="34"/>
      <c r="AD2207" s="34"/>
      <c r="AE2207" s="39"/>
      <c r="AF2207" s="39"/>
      <c r="AG2207" s="39"/>
      <c r="AH2207" s="35"/>
      <c r="AI2207" s="35"/>
      <c r="AJ2207" s="35"/>
      <c r="AK2207" s="35"/>
      <c r="AL2207" s="35"/>
      <c r="AM2207" s="35"/>
      <c r="AN2207" s="38"/>
      <c r="AO2207" s="38"/>
      <c r="AP2207" s="38"/>
      <c r="AQ2207" s="36"/>
      <c r="AR2207" s="36"/>
      <c r="AS2207" s="36"/>
      <c r="AT2207" s="36"/>
      <c r="AU2207" s="36"/>
      <c r="AV2207" s="36"/>
      <c r="AW2207" s="36"/>
      <c r="AX2207" s="36"/>
      <c r="AY2207" s="36"/>
      <c r="AZ2207" s="40"/>
      <c r="BA2207" s="40"/>
      <c r="BB2207" s="40"/>
      <c r="BC2207" s="40"/>
      <c r="BD2207" s="40"/>
      <c r="BE2207" s="40"/>
      <c r="BF2207" s="36"/>
      <c r="BG2207" s="36"/>
      <c r="BH2207" s="36"/>
      <c r="BJ2207" s="41"/>
      <c r="BK2207" s="41"/>
      <c r="BL2207" s="35"/>
      <c r="BM2207" s="35"/>
      <c r="BN2207" s="35"/>
      <c r="BO2207" s="35"/>
      <c r="BP2207" s="35"/>
      <c r="BQ2207" s="35"/>
      <c r="BR2207" s="35"/>
      <c r="BS2207" s="34"/>
      <c r="BT2207" s="35"/>
      <c r="BU2207" s="35"/>
      <c r="BV2207" s="35"/>
      <c r="BW2207" s="35"/>
      <c r="BX2207" s="37"/>
      <c r="BY2207" s="40"/>
      <c r="CA2207" s="38"/>
      <c r="CB2207" s="38"/>
      <c r="CC2207" s="36"/>
      <c r="CD2207" s="36"/>
      <c r="CE2207" s="35"/>
      <c r="CF2207" s="36"/>
      <c r="CG2207" s="42"/>
      <c r="CH2207" s="35"/>
      <c r="CI2207" s="42"/>
      <c r="CJ2207" s="42"/>
      <c r="CK2207" s="43"/>
      <c r="CM2207" s="39"/>
      <c r="CN2207" s="35"/>
      <c r="CO2207" s="42"/>
    </row>
    <row r="2208" spans="1:93" ht="11.25" customHeight="1">
      <c r="A2208" s="33"/>
      <c r="B2208" s="34"/>
      <c r="F2208" s="34"/>
      <c r="H2208" s="34"/>
      <c r="I2208" s="34"/>
      <c r="J2208" s="35"/>
      <c r="K2208" s="35"/>
      <c r="L2208" s="34"/>
      <c r="M2208" s="34"/>
      <c r="N2208" s="35"/>
      <c r="O2208" s="35"/>
      <c r="P2208" s="35"/>
      <c r="Q2208" s="34"/>
      <c r="R2208" s="34"/>
      <c r="U2208" s="36"/>
      <c r="V2208" s="38"/>
      <c r="W2208" s="36"/>
      <c r="X2208" s="35"/>
      <c r="Y2208" s="34"/>
      <c r="Z2208" s="35"/>
      <c r="AA2208" s="34"/>
      <c r="AB2208" s="34"/>
      <c r="AC2208" s="34"/>
      <c r="AD2208" s="34"/>
      <c r="AE2208" s="39"/>
      <c r="AF2208" s="39"/>
      <c r="AG2208" s="39"/>
      <c r="AH2208" s="35"/>
      <c r="AI2208" s="35"/>
      <c r="AJ2208" s="35"/>
      <c r="AK2208" s="35"/>
      <c r="AL2208" s="35"/>
      <c r="AM2208" s="35"/>
      <c r="AN2208" s="38"/>
      <c r="AO2208" s="38"/>
      <c r="AP2208" s="38"/>
      <c r="AQ2208" s="36"/>
      <c r="AR2208" s="36"/>
      <c r="AS2208" s="36"/>
      <c r="AT2208" s="36"/>
      <c r="AU2208" s="36"/>
      <c r="AV2208" s="36"/>
      <c r="AW2208" s="36"/>
      <c r="AX2208" s="36"/>
      <c r="AY2208" s="36"/>
      <c r="AZ2208" s="40"/>
      <c r="BA2208" s="40"/>
      <c r="BB2208" s="40"/>
      <c r="BC2208" s="40"/>
      <c r="BD2208" s="40"/>
      <c r="BE2208" s="40"/>
      <c r="BF2208" s="36"/>
      <c r="BG2208" s="36"/>
      <c r="BH2208" s="36"/>
      <c r="BJ2208" s="41"/>
      <c r="BK2208" s="41"/>
      <c r="BL2208" s="35"/>
      <c r="BM2208" s="35"/>
      <c r="BN2208" s="35"/>
      <c r="BO2208" s="35"/>
      <c r="BP2208" s="35"/>
      <c r="BQ2208" s="35"/>
      <c r="BR2208" s="35"/>
      <c r="BS2208" s="34"/>
      <c r="BT2208" s="35"/>
      <c r="BU2208" s="35"/>
      <c r="BV2208" s="35"/>
      <c r="BW2208" s="35"/>
      <c r="BX2208" s="37"/>
      <c r="BY2208" s="40"/>
      <c r="CA2208" s="38"/>
      <c r="CB2208" s="38"/>
      <c r="CC2208" s="36"/>
      <c r="CD2208" s="36"/>
      <c r="CE2208" s="35"/>
      <c r="CF2208" s="36"/>
      <c r="CG2208" s="42"/>
      <c r="CH2208" s="35"/>
      <c r="CI2208" s="42"/>
      <c r="CJ2208" s="42"/>
      <c r="CK2208" s="43"/>
      <c r="CM2208" s="39"/>
      <c r="CN2208" s="35"/>
      <c r="CO2208" s="42"/>
    </row>
    <row r="2209" spans="1:93" ht="11.25" customHeight="1">
      <c r="A2209" s="33"/>
      <c r="B2209" s="34"/>
      <c r="F2209" s="34"/>
      <c r="H2209" s="34"/>
      <c r="I2209" s="34"/>
      <c r="J2209" s="35"/>
      <c r="K2209" s="35"/>
      <c r="L2209" s="34"/>
      <c r="M2209" s="34"/>
      <c r="N2209" s="35"/>
      <c r="O2209" s="35"/>
      <c r="P2209" s="35"/>
      <c r="Q2209" s="34"/>
      <c r="R2209" s="34"/>
      <c r="U2209" s="36"/>
      <c r="V2209" s="38"/>
      <c r="W2209" s="36"/>
      <c r="X2209" s="35"/>
      <c r="Y2209" s="34"/>
      <c r="Z2209" s="35"/>
      <c r="AA2209" s="34"/>
      <c r="AB2209" s="34"/>
      <c r="AC2209" s="34"/>
      <c r="AD2209" s="34"/>
      <c r="AE2209" s="39"/>
      <c r="AF2209" s="39"/>
      <c r="AG2209" s="39"/>
      <c r="AH2209" s="35"/>
      <c r="AI2209" s="35"/>
      <c r="AJ2209" s="35"/>
      <c r="AK2209" s="35"/>
      <c r="AL2209" s="35"/>
      <c r="AM2209" s="35"/>
      <c r="AN2209" s="38"/>
      <c r="AO2209" s="38"/>
      <c r="AP2209" s="38"/>
      <c r="AQ2209" s="36"/>
      <c r="AR2209" s="36"/>
      <c r="AS2209" s="36"/>
      <c r="AT2209" s="36"/>
      <c r="AU2209" s="36"/>
      <c r="AV2209" s="36"/>
      <c r="AW2209" s="36"/>
      <c r="AX2209" s="36"/>
      <c r="AY2209" s="36"/>
      <c r="AZ2209" s="40"/>
      <c r="BA2209" s="40"/>
      <c r="BB2209" s="40"/>
      <c r="BC2209" s="40"/>
      <c r="BD2209" s="40"/>
      <c r="BE2209" s="40"/>
      <c r="BF2209" s="36"/>
      <c r="BG2209" s="36"/>
      <c r="BH2209" s="36"/>
      <c r="BJ2209" s="41"/>
      <c r="BK2209" s="41"/>
      <c r="BL2209" s="35"/>
      <c r="BM2209" s="35"/>
      <c r="BN2209" s="35"/>
      <c r="BO2209" s="35"/>
      <c r="BP2209" s="35"/>
      <c r="BQ2209" s="35"/>
      <c r="BR2209" s="35"/>
      <c r="BS2209" s="34"/>
      <c r="BT2209" s="35"/>
      <c r="BU2209" s="35"/>
      <c r="BV2209" s="35"/>
      <c r="BW2209" s="35"/>
      <c r="BX2209" s="37"/>
      <c r="BY2209" s="40"/>
      <c r="CA2209" s="38"/>
      <c r="CB2209" s="38"/>
      <c r="CC2209" s="36"/>
      <c r="CD2209" s="36"/>
      <c r="CE2209" s="35"/>
      <c r="CF2209" s="36"/>
      <c r="CG2209" s="42"/>
      <c r="CH2209" s="35"/>
      <c r="CI2209" s="42"/>
      <c r="CJ2209" s="42"/>
      <c r="CK2209" s="43"/>
      <c r="CM2209" s="39"/>
      <c r="CN2209" s="35"/>
      <c r="CO2209" s="42"/>
    </row>
    <row r="2210" spans="1:93" ht="11.25" customHeight="1">
      <c r="A2210" s="33"/>
      <c r="B2210" s="34"/>
      <c r="F2210" s="34"/>
      <c r="H2210" s="34"/>
      <c r="I2210" s="34"/>
      <c r="J2210" s="35"/>
      <c r="K2210" s="35"/>
      <c r="L2210" s="34"/>
      <c r="M2210" s="34"/>
      <c r="N2210" s="35"/>
      <c r="O2210" s="35"/>
      <c r="P2210" s="35"/>
      <c r="Q2210" s="34"/>
      <c r="R2210" s="34"/>
      <c r="U2210" s="36"/>
      <c r="V2210" s="38"/>
      <c r="W2210" s="36"/>
      <c r="X2210" s="35"/>
      <c r="Y2210" s="34"/>
      <c r="Z2210" s="35"/>
      <c r="AA2210" s="34"/>
      <c r="AB2210" s="34"/>
      <c r="AC2210" s="34"/>
      <c r="AD2210" s="34"/>
      <c r="AE2210" s="39"/>
      <c r="AF2210" s="39"/>
      <c r="AG2210" s="39"/>
      <c r="AH2210" s="35"/>
      <c r="AI2210" s="35"/>
      <c r="AJ2210" s="35"/>
      <c r="AK2210" s="35"/>
      <c r="AL2210" s="35"/>
      <c r="AM2210" s="35"/>
      <c r="AN2210" s="38"/>
      <c r="AO2210" s="38"/>
      <c r="AP2210" s="38"/>
      <c r="AQ2210" s="36"/>
      <c r="AR2210" s="36"/>
      <c r="AS2210" s="36"/>
      <c r="AT2210" s="36"/>
      <c r="AU2210" s="36"/>
      <c r="AV2210" s="36"/>
      <c r="AW2210" s="36"/>
      <c r="AX2210" s="36"/>
      <c r="AY2210" s="36"/>
      <c r="AZ2210" s="40"/>
      <c r="BA2210" s="40"/>
      <c r="BB2210" s="40"/>
      <c r="BC2210" s="40"/>
      <c r="BD2210" s="40"/>
      <c r="BE2210" s="40"/>
      <c r="BF2210" s="36"/>
      <c r="BG2210" s="36"/>
      <c r="BH2210" s="36"/>
      <c r="BJ2210" s="41"/>
      <c r="BK2210" s="41"/>
      <c r="BL2210" s="35"/>
      <c r="BM2210" s="35"/>
      <c r="BN2210" s="35"/>
      <c r="BO2210" s="35"/>
      <c r="BP2210" s="35"/>
      <c r="BQ2210" s="35"/>
      <c r="BR2210" s="35"/>
      <c r="BS2210" s="34"/>
      <c r="BT2210" s="35"/>
      <c r="BU2210" s="35"/>
      <c r="BV2210" s="35"/>
      <c r="BW2210" s="35"/>
      <c r="BX2210" s="37"/>
      <c r="BY2210" s="40"/>
      <c r="CA2210" s="38"/>
      <c r="CB2210" s="38"/>
      <c r="CC2210" s="36"/>
      <c r="CD2210" s="36"/>
      <c r="CE2210" s="35"/>
      <c r="CF2210" s="36"/>
      <c r="CG2210" s="42"/>
      <c r="CH2210" s="35"/>
      <c r="CI2210" s="42"/>
      <c r="CJ2210" s="42"/>
      <c r="CK2210" s="43"/>
      <c r="CM2210" s="39"/>
      <c r="CN2210" s="35"/>
      <c r="CO2210" s="42"/>
    </row>
    <row r="2211" spans="1:93" ht="11.25" customHeight="1">
      <c r="A2211" s="33"/>
      <c r="B2211" s="34"/>
      <c r="F2211" s="34"/>
      <c r="H2211" s="34"/>
      <c r="I2211" s="34"/>
      <c r="J2211" s="35"/>
      <c r="K2211" s="35"/>
      <c r="L2211" s="34"/>
      <c r="M2211" s="34"/>
      <c r="N2211" s="35"/>
      <c r="O2211" s="35"/>
      <c r="P2211" s="35"/>
      <c r="Q2211" s="34"/>
      <c r="R2211" s="34"/>
      <c r="U2211" s="36"/>
      <c r="V2211" s="38"/>
      <c r="W2211" s="36"/>
      <c r="X2211" s="35"/>
      <c r="Y2211" s="34"/>
      <c r="Z2211" s="35"/>
      <c r="AA2211" s="34"/>
      <c r="AB2211" s="34"/>
      <c r="AC2211" s="34"/>
      <c r="AD2211" s="34"/>
      <c r="AE2211" s="39"/>
      <c r="AF2211" s="39"/>
      <c r="AG2211" s="39"/>
      <c r="AH2211" s="35"/>
      <c r="AI2211" s="35"/>
      <c r="AJ2211" s="35"/>
      <c r="AK2211" s="35"/>
      <c r="AL2211" s="35"/>
      <c r="AM2211" s="35"/>
      <c r="AN2211" s="38"/>
      <c r="AO2211" s="38"/>
      <c r="AP2211" s="38"/>
      <c r="AQ2211" s="36"/>
      <c r="AR2211" s="36"/>
      <c r="AS2211" s="36"/>
      <c r="AT2211" s="36"/>
      <c r="AU2211" s="36"/>
      <c r="AV2211" s="36"/>
      <c r="AW2211" s="36"/>
      <c r="AX2211" s="36"/>
      <c r="AY2211" s="36"/>
      <c r="AZ2211" s="40"/>
      <c r="BA2211" s="40"/>
      <c r="BB2211" s="40"/>
      <c r="BC2211" s="40"/>
      <c r="BD2211" s="40"/>
      <c r="BE2211" s="40"/>
      <c r="BF2211" s="36"/>
      <c r="BG2211" s="36"/>
      <c r="BH2211" s="36"/>
      <c r="BJ2211" s="41"/>
      <c r="BK2211" s="41"/>
      <c r="BL2211" s="35"/>
      <c r="BM2211" s="35"/>
      <c r="BN2211" s="35"/>
      <c r="BO2211" s="35"/>
      <c r="BP2211" s="35"/>
      <c r="BQ2211" s="35"/>
      <c r="BR2211" s="35"/>
      <c r="BS2211" s="34"/>
      <c r="BT2211" s="35"/>
      <c r="BU2211" s="35"/>
      <c r="BV2211" s="35"/>
      <c r="BW2211" s="35"/>
      <c r="BX2211" s="37"/>
      <c r="BY2211" s="40"/>
      <c r="CA2211" s="38"/>
      <c r="CB2211" s="38"/>
      <c r="CC2211" s="36"/>
      <c r="CD2211" s="36"/>
      <c r="CE2211" s="35"/>
      <c r="CF2211" s="36"/>
      <c r="CG2211" s="42"/>
      <c r="CH2211" s="35"/>
      <c r="CI2211" s="42"/>
      <c r="CJ2211" s="42"/>
      <c r="CK2211" s="43"/>
      <c r="CM2211" s="39"/>
      <c r="CN2211" s="35"/>
      <c r="CO2211" s="42"/>
    </row>
    <row r="2212" spans="1:93" ht="11.25" customHeight="1">
      <c r="A2212" s="33"/>
      <c r="B2212" s="34"/>
      <c r="F2212" s="34"/>
      <c r="H2212" s="34"/>
      <c r="I2212" s="34"/>
      <c r="J2212" s="35"/>
      <c r="K2212" s="35"/>
      <c r="L2212" s="34"/>
      <c r="M2212" s="34"/>
      <c r="N2212" s="35"/>
      <c r="O2212" s="35"/>
      <c r="P2212" s="35"/>
      <c r="Q2212" s="34"/>
      <c r="R2212" s="34"/>
      <c r="U2212" s="36"/>
      <c r="V2212" s="38"/>
      <c r="W2212" s="36"/>
      <c r="X2212" s="35"/>
      <c r="Y2212" s="34"/>
      <c r="Z2212" s="35"/>
      <c r="AA2212" s="34"/>
      <c r="AB2212" s="34"/>
      <c r="AC2212" s="34"/>
      <c r="AD2212" s="34"/>
      <c r="AE2212" s="39"/>
      <c r="AF2212" s="39"/>
      <c r="AG2212" s="39"/>
      <c r="AH2212" s="35"/>
      <c r="AI2212" s="35"/>
      <c r="AJ2212" s="35"/>
      <c r="AK2212" s="35"/>
      <c r="AL2212" s="35"/>
      <c r="AM2212" s="35"/>
      <c r="AN2212" s="38"/>
      <c r="AO2212" s="38"/>
      <c r="AP2212" s="38"/>
      <c r="AQ2212" s="36"/>
      <c r="AR2212" s="36"/>
      <c r="AS2212" s="36"/>
      <c r="AT2212" s="36"/>
      <c r="AU2212" s="36"/>
      <c r="AV2212" s="36"/>
      <c r="AW2212" s="36"/>
      <c r="AX2212" s="36"/>
      <c r="AY2212" s="36"/>
      <c r="AZ2212" s="40"/>
      <c r="BA2212" s="40"/>
      <c r="BB2212" s="40"/>
      <c r="BC2212" s="40"/>
      <c r="BD2212" s="40"/>
      <c r="BE2212" s="40"/>
      <c r="BF2212" s="36"/>
      <c r="BG2212" s="36"/>
      <c r="BH2212" s="36"/>
      <c r="BJ2212" s="41"/>
      <c r="BK2212" s="41"/>
      <c r="BL2212" s="35"/>
      <c r="BM2212" s="35"/>
      <c r="BN2212" s="35"/>
      <c r="BO2212" s="35"/>
      <c r="BP2212" s="35"/>
      <c r="BQ2212" s="35"/>
      <c r="BR2212" s="35"/>
      <c r="BS2212" s="34"/>
      <c r="BT2212" s="35"/>
      <c r="BU2212" s="35"/>
      <c r="BV2212" s="35"/>
      <c r="BW2212" s="35"/>
      <c r="BX2212" s="37"/>
      <c r="BY2212" s="40"/>
      <c r="CA2212" s="38"/>
      <c r="CB2212" s="38"/>
      <c r="CC2212" s="36"/>
      <c r="CD2212" s="36"/>
      <c r="CE2212" s="35"/>
      <c r="CF2212" s="36"/>
      <c r="CG2212" s="42"/>
      <c r="CH2212" s="35"/>
      <c r="CI2212" s="42"/>
      <c r="CJ2212" s="42"/>
      <c r="CK2212" s="43"/>
      <c r="CM2212" s="39"/>
      <c r="CN2212" s="35"/>
      <c r="CO2212" s="42"/>
    </row>
    <row r="2213" spans="1:93" ht="11.25" customHeight="1">
      <c r="A2213" s="33"/>
      <c r="B2213" s="34"/>
      <c r="F2213" s="34"/>
      <c r="H2213" s="34"/>
      <c r="I2213" s="34"/>
      <c r="J2213" s="35"/>
      <c r="K2213" s="35"/>
      <c r="L2213" s="34"/>
      <c r="M2213" s="34"/>
      <c r="N2213" s="35"/>
      <c r="O2213" s="35"/>
      <c r="P2213" s="35"/>
      <c r="Q2213" s="34"/>
      <c r="R2213" s="34"/>
      <c r="U2213" s="36"/>
      <c r="V2213" s="38"/>
      <c r="W2213" s="36"/>
      <c r="X2213" s="35"/>
      <c r="Y2213" s="34"/>
      <c r="Z2213" s="35"/>
      <c r="AA2213" s="34"/>
      <c r="AB2213" s="34"/>
      <c r="AC2213" s="34"/>
      <c r="AD2213" s="34"/>
      <c r="AE2213" s="39"/>
      <c r="AF2213" s="39"/>
      <c r="AG2213" s="39"/>
      <c r="AH2213" s="35"/>
      <c r="AI2213" s="35"/>
      <c r="AJ2213" s="35"/>
      <c r="AK2213" s="35"/>
      <c r="AL2213" s="35"/>
      <c r="AM2213" s="35"/>
      <c r="AN2213" s="38"/>
      <c r="AO2213" s="38"/>
      <c r="AP2213" s="38"/>
      <c r="AQ2213" s="36"/>
      <c r="AR2213" s="36"/>
      <c r="AS2213" s="36"/>
      <c r="AT2213" s="36"/>
      <c r="AU2213" s="36"/>
      <c r="AV2213" s="36"/>
      <c r="AW2213" s="36"/>
      <c r="AX2213" s="36"/>
      <c r="AY2213" s="36"/>
      <c r="AZ2213" s="40"/>
      <c r="BA2213" s="40"/>
      <c r="BB2213" s="40"/>
      <c r="BC2213" s="40"/>
      <c r="BD2213" s="40"/>
      <c r="BE2213" s="40"/>
      <c r="BF2213" s="36"/>
      <c r="BG2213" s="36"/>
      <c r="BH2213" s="36"/>
      <c r="BJ2213" s="41"/>
      <c r="BK2213" s="41"/>
      <c r="BL2213" s="35"/>
      <c r="BM2213" s="35"/>
      <c r="BN2213" s="35"/>
      <c r="BO2213" s="35"/>
      <c r="BP2213" s="35"/>
      <c r="BQ2213" s="35"/>
      <c r="BR2213" s="35"/>
      <c r="BS2213" s="34"/>
      <c r="BT2213" s="35"/>
      <c r="BU2213" s="35"/>
      <c r="BV2213" s="35"/>
      <c r="BW2213" s="35"/>
      <c r="BX2213" s="37"/>
      <c r="BY2213" s="40"/>
      <c r="CA2213" s="38"/>
      <c r="CB2213" s="38"/>
      <c r="CC2213" s="36"/>
      <c r="CD2213" s="36"/>
      <c r="CE2213" s="35"/>
      <c r="CF2213" s="36"/>
      <c r="CG2213" s="42"/>
      <c r="CH2213" s="35"/>
      <c r="CI2213" s="42"/>
      <c r="CJ2213" s="42"/>
      <c r="CK2213" s="43"/>
      <c r="CM2213" s="39"/>
      <c r="CN2213" s="35"/>
      <c r="CO2213" s="42"/>
    </row>
    <row r="2214" spans="1:93" ht="11.25" customHeight="1">
      <c r="A2214" s="33"/>
      <c r="B2214" s="34"/>
      <c r="F2214" s="34"/>
      <c r="H2214" s="34"/>
      <c r="I2214" s="34"/>
      <c r="J2214" s="35"/>
      <c r="K2214" s="35"/>
      <c r="L2214" s="34"/>
      <c r="M2214" s="34"/>
      <c r="N2214" s="35"/>
      <c r="O2214" s="35"/>
      <c r="P2214" s="35"/>
      <c r="Q2214" s="34"/>
      <c r="R2214" s="34"/>
      <c r="U2214" s="36"/>
      <c r="V2214" s="38"/>
      <c r="W2214" s="36"/>
      <c r="X2214" s="35"/>
      <c r="Y2214" s="34"/>
      <c r="Z2214" s="35"/>
      <c r="AA2214" s="34"/>
      <c r="AB2214" s="34"/>
      <c r="AC2214" s="34"/>
      <c r="AD2214" s="34"/>
      <c r="AE2214" s="39"/>
      <c r="AF2214" s="39"/>
      <c r="AG2214" s="39"/>
      <c r="AH2214" s="35"/>
      <c r="AI2214" s="35"/>
      <c r="AJ2214" s="35"/>
      <c r="AK2214" s="35"/>
      <c r="AL2214" s="35"/>
      <c r="AM2214" s="35"/>
      <c r="AN2214" s="38"/>
      <c r="AO2214" s="38"/>
      <c r="AP2214" s="38"/>
      <c r="AQ2214" s="36"/>
      <c r="AR2214" s="36"/>
      <c r="AS2214" s="36"/>
      <c r="AT2214" s="36"/>
      <c r="AU2214" s="36"/>
      <c r="AV2214" s="36"/>
      <c r="AW2214" s="36"/>
      <c r="AX2214" s="36"/>
      <c r="AY2214" s="36"/>
      <c r="AZ2214" s="40"/>
      <c r="BA2214" s="40"/>
      <c r="BB2214" s="40"/>
      <c r="BC2214" s="40"/>
      <c r="BD2214" s="40"/>
      <c r="BE2214" s="40"/>
      <c r="BF2214" s="36"/>
      <c r="BG2214" s="36"/>
      <c r="BH2214" s="36"/>
      <c r="BJ2214" s="41"/>
      <c r="BK2214" s="41"/>
      <c r="BL2214" s="35"/>
      <c r="BM2214" s="35"/>
      <c r="BN2214" s="35"/>
      <c r="BO2214" s="35"/>
      <c r="BP2214" s="35"/>
      <c r="BQ2214" s="35"/>
      <c r="BR2214" s="35"/>
      <c r="BS2214" s="34"/>
      <c r="BT2214" s="35"/>
      <c r="BU2214" s="35"/>
      <c r="BV2214" s="35"/>
      <c r="BW2214" s="35"/>
      <c r="BX2214" s="37"/>
      <c r="BY2214" s="40"/>
      <c r="CA2214" s="38"/>
      <c r="CB2214" s="38"/>
      <c r="CC2214" s="36"/>
      <c r="CD2214" s="36"/>
      <c r="CE2214" s="35"/>
      <c r="CF2214" s="36"/>
      <c r="CG2214" s="42"/>
      <c r="CH2214" s="35"/>
      <c r="CI2214" s="42"/>
      <c r="CJ2214" s="42"/>
      <c r="CK2214" s="43"/>
      <c r="CM2214" s="39"/>
      <c r="CN2214" s="35"/>
      <c r="CO2214" s="42"/>
    </row>
    <row r="2215" spans="1:93" ht="11.25" customHeight="1">
      <c r="A2215" s="33"/>
      <c r="B2215" s="34"/>
      <c r="F2215" s="34"/>
      <c r="H2215" s="34"/>
      <c r="I2215" s="34"/>
      <c r="J2215" s="35"/>
      <c r="K2215" s="35"/>
      <c r="L2215" s="34"/>
      <c r="M2215" s="34"/>
      <c r="N2215" s="35"/>
      <c r="O2215" s="35"/>
      <c r="P2215" s="35"/>
      <c r="Q2215" s="34"/>
      <c r="R2215" s="34"/>
      <c r="U2215" s="36"/>
      <c r="V2215" s="38"/>
      <c r="W2215" s="36"/>
      <c r="X2215" s="35"/>
      <c r="Y2215" s="34"/>
      <c r="Z2215" s="35"/>
      <c r="AA2215" s="34"/>
      <c r="AB2215" s="34"/>
      <c r="AC2215" s="34"/>
      <c r="AD2215" s="34"/>
      <c r="AE2215" s="39"/>
      <c r="AF2215" s="39"/>
      <c r="AG2215" s="39"/>
      <c r="AH2215" s="35"/>
      <c r="AI2215" s="35"/>
      <c r="AJ2215" s="35"/>
      <c r="AK2215" s="35"/>
      <c r="AL2215" s="35"/>
      <c r="AM2215" s="35"/>
      <c r="AN2215" s="38"/>
      <c r="AO2215" s="38"/>
      <c r="AP2215" s="38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40"/>
      <c r="BA2215" s="40"/>
      <c r="BB2215" s="40"/>
      <c r="BC2215" s="40"/>
      <c r="BD2215" s="40"/>
      <c r="BE2215" s="40"/>
      <c r="BF2215" s="36"/>
      <c r="BG2215" s="36"/>
      <c r="BH2215" s="36"/>
      <c r="BJ2215" s="41"/>
      <c r="BK2215" s="41"/>
      <c r="BL2215" s="35"/>
      <c r="BM2215" s="35"/>
      <c r="BN2215" s="35"/>
      <c r="BO2215" s="35"/>
      <c r="BP2215" s="35"/>
      <c r="BQ2215" s="35"/>
      <c r="BR2215" s="35"/>
      <c r="BS2215" s="34"/>
      <c r="BT2215" s="35"/>
      <c r="BU2215" s="35"/>
      <c r="BV2215" s="35"/>
      <c r="BW2215" s="35"/>
      <c r="BX2215" s="37"/>
      <c r="BY2215" s="40"/>
      <c r="CA2215" s="38"/>
      <c r="CB2215" s="38"/>
      <c r="CC2215" s="36"/>
      <c r="CD2215" s="36"/>
      <c r="CE2215" s="35"/>
      <c r="CF2215" s="36"/>
      <c r="CG2215" s="42"/>
      <c r="CH2215" s="35"/>
      <c r="CI2215" s="42"/>
      <c r="CJ2215" s="42"/>
      <c r="CK2215" s="43"/>
      <c r="CM2215" s="39"/>
      <c r="CN2215" s="35"/>
      <c r="CO2215" s="42"/>
    </row>
    <row r="2216" spans="1:93" ht="11.25" customHeight="1">
      <c r="A2216" s="33"/>
      <c r="B2216" s="34"/>
      <c r="F2216" s="34"/>
      <c r="H2216" s="34"/>
      <c r="I2216" s="34"/>
      <c r="J2216" s="35"/>
      <c r="K2216" s="35"/>
      <c r="L2216" s="34"/>
      <c r="M2216" s="34"/>
      <c r="N2216" s="35"/>
      <c r="O2216" s="35"/>
      <c r="P2216" s="35"/>
      <c r="Q2216" s="34"/>
      <c r="R2216" s="34"/>
      <c r="U2216" s="36"/>
      <c r="V2216" s="38"/>
      <c r="W2216" s="36"/>
      <c r="X2216" s="35"/>
      <c r="Y2216" s="34"/>
      <c r="Z2216" s="35"/>
      <c r="AA2216" s="34"/>
      <c r="AB2216" s="34"/>
      <c r="AC2216" s="34"/>
      <c r="AD2216" s="34"/>
      <c r="AE2216" s="39"/>
      <c r="AF2216" s="39"/>
      <c r="AG2216" s="39"/>
      <c r="AH2216" s="35"/>
      <c r="AI2216" s="35"/>
      <c r="AJ2216" s="35"/>
      <c r="AK2216" s="35"/>
      <c r="AL2216" s="35"/>
      <c r="AM2216" s="35"/>
      <c r="AN2216" s="38"/>
      <c r="AO2216" s="38"/>
      <c r="AP2216" s="38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40"/>
      <c r="BA2216" s="40"/>
      <c r="BB2216" s="40"/>
      <c r="BC2216" s="40"/>
      <c r="BD2216" s="40"/>
      <c r="BE2216" s="40"/>
      <c r="BF2216" s="36"/>
      <c r="BG2216" s="36"/>
      <c r="BH2216" s="36"/>
      <c r="BJ2216" s="41"/>
      <c r="BK2216" s="41"/>
      <c r="BL2216" s="35"/>
      <c r="BM2216" s="35"/>
      <c r="BN2216" s="35"/>
      <c r="BO2216" s="35"/>
      <c r="BP2216" s="35"/>
      <c r="BQ2216" s="35"/>
      <c r="BR2216" s="35"/>
      <c r="BS2216" s="34"/>
      <c r="BT2216" s="35"/>
      <c r="BU2216" s="35"/>
      <c r="BV2216" s="35"/>
      <c r="BW2216" s="35"/>
      <c r="BX2216" s="37"/>
      <c r="BY2216" s="40"/>
      <c r="CA2216" s="38"/>
      <c r="CB2216" s="38"/>
      <c r="CC2216" s="36"/>
      <c r="CD2216" s="36"/>
      <c r="CE2216" s="35"/>
      <c r="CF2216" s="36"/>
      <c r="CG2216" s="42"/>
      <c r="CH2216" s="35"/>
      <c r="CI2216" s="42"/>
      <c r="CJ2216" s="42"/>
      <c r="CK2216" s="43"/>
      <c r="CM2216" s="39"/>
      <c r="CN2216" s="35"/>
      <c r="CO2216" s="42"/>
    </row>
    <row r="2217" spans="1:93" ht="11.25" customHeight="1">
      <c r="A2217" s="33"/>
      <c r="B2217" s="34"/>
      <c r="F2217" s="34"/>
      <c r="H2217" s="34"/>
      <c r="I2217" s="34"/>
      <c r="J2217" s="35"/>
      <c r="K2217" s="35"/>
      <c r="L2217" s="34"/>
      <c r="M2217" s="34"/>
      <c r="N2217" s="35"/>
      <c r="O2217" s="35"/>
      <c r="P2217" s="35"/>
      <c r="Q2217" s="34"/>
      <c r="R2217" s="34"/>
      <c r="U2217" s="36"/>
      <c r="V2217" s="38"/>
      <c r="W2217" s="36"/>
      <c r="X2217" s="35"/>
      <c r="Y2217" s="34"/>
      <c r="Z2217" s="35"/>
      <c r="AA2217" s="34"/>
      <c r="AB2217" s="34"/>
      <c r="AC2217" s="34"/>
      <c r="AD2217" s="34"/>
      <c r="AE2217" s="39"/>
      <c r="AF2217" s="39"/>
      <c r="AG2217" s="39"/>
      <c r="AH2217" s="35"/>
      <c r="AI2217" s="35"/>
      <c r="AJ2217" s="35"/>
      <c r="AK2217" s="35"/>
      <c r="AL2217" s="35"/>
      <c r="AM2217" s="35"/>
      <c r="AN2217" s="38"/>
      <c r="AO2217" s="38"/>
      <c r="AP2217" s="38"/>
      <c r="AQ2217" s="36"/>
      <c r="AR2217" s="36"/>
      <c r="AS2217" s="36"/>
      <c r="AT2217" s="36"/>
      <c r="AU2217" s="36"/>
      <c r="AV2217" s="36"/>
      <c r="AW2217" s="36"/>
      <c r="AX2217" s="36"/>
      <c r="AY2217" s="36"/>
      <c r="AZ2217" s="40"/>
      <c r="BA2217" s="40"/>
      <c r="BB2217" s="40"/>
      <c r="BC2217" s="40"/>
      <c r="BD2217" s="40"/>
      <c r="BE2217" s="40"/>
      <c r="BF2217" s="36"/>
      <c r="BG2217" s="36"/>
      <c r="BH2217" s="36"/>
      <c r="BJ2217" s="41"/>
      <c r="BK2217" s="41"/>
      <c r="BL2217" s="35"/>
      <c r="BM2217" s="35"/>
      <c r="BN2217" s="35"/>
      <c r="BO2217" s="35"/>
      <c r="BP2217" s="35"/>
      <c r="BQ2217" s="35"/>
      <c r="BR2217" s="35"/>
      <c r="BS2217" s="34"/>
      <c r="BT2217" s="35"/>
      <c r="BU2217" s="35"/>
      <c r="BV2217" s="35"/>
      <c r="BW2217" s="35"/>
      <c r="BX2217" s="37"/>
      <c r="BY2217" s="40"/>
      <c r="CA2217" s="38"/>
      <c r="CB2217" s="38"/>
      <c r="CC2217" s="36"/>
      <c r="CD2217" s="36"/>
      <c r="CE2217" s="35"/>
      <c r="CF2217" s="36"/>
      <c r="CG2217" s="42"/>
      <c r="CH2217" s="35"/>
      <c r="CI2217" s="42"/>
      <c r="CJ2217" s="42"/>
      <c r="CK2217" s="43"/>
      <c r="CM2217" s="39"/>
      <c r="CN2217" s="35"/>
      <c r="CO2217" s="42"/>
    </row>
    <row r="2218" spans="1:93" ht="11.25" customHeight="1">
      <c r="A2218" s="33"/>
      <c r="B2218" s="34"/>
      <c r="F2218" s="34"/>
      <c r="H2218" s="34"/>
      <c r="I2218" s="34"/>
      <c r="J2218" s="35"/>
      <c r="K2218" s="35"/>
      <c r="L2218" s="34"/>
      <c r="M2218" s="34"/>
      <c r="N2218" s="35"/>
      <c r="O2218" s="35"/>
      <c r="P2218" s="35"/>
      <c r="Q2218" s="34"/>
      <c r="R2218" s="34"/>
      <c r="U2218" s="36"/>
      <c r="V2218" s="38"/>
      <c r="W2218" s="36"/>
      <c r="X2218" s="35"/>
      <c r="Y2218" s="34"/>
      <c r="Z2218" s="35"/>
      <c r="AA2218" s="34"/>
      <c r="AB2218" s="34"/>
      <c r="AC2218" s="34"/>
      <c r="AD2218" s="34"/>
      <c r="AE2218" s="39"/>
      <c r="AF2218" s="39"/>
      <c r="AG2218" s="39"/>
      <c r="AH2218" s="35"/>
      <c r="AI2218" s="35"/>
      <c r="AJ2218" s="35"/>
      <c r="AK2218" s="35"/>
      <c r="AL2218" s="35"/>
      <c r="AM2218" s="35"/>
      <c r="AN2218" s="38"/>
      <c r="AO2218" s="38"/>
      <c r="AP2218" s="38"/>
      <c r="AQ2218" s="36"/>
      <c r="AR2218" s="36"/>
      <c r="AS2218" s="36"/>
      <c r="AT2218" s="36"/>
      <c r="AU2218" s="36"/>
      <c r="AV2218" s="36"/>
      <c r="AW2218" s="36"/>
      <c r="AX2218" s="36"/>
      <c r="AY2218" s="36"/>
      <c r="AZ2218" s="40"/>
      <c r="BA2218" s="40"/>
      <c r="BB2218" s="40"/>
      <c r="BC2218" s="40"/>
      <c r="BD2218" s="40"/>
      <c r="BE2218" s="40"/>
      <c r="BF2218" s="36"/>
      <c r="BG2218" s="36"/>
      <c r="BH2218" s="36"/>
      <c r="BJ2218" s="41"/>
      <c r="BK2218" s="41"/>
      <c r="BL2218" s="35"/>
      <c r="BM2218" s="35"/>
      <c r="BN2218" s="35"/>
      <c r="BO2218" s="35"/>
      <c r="BP2218" s="35"/>
      <c r="BQ2218" s="35"/>
      <c r="BR2218" s="35"/>
      <c r="BS2218" s="34"/>
      <c r="BT2218" s="35"/>
      <c r="BU2218" s="35"/>
      <c r="BV2218" s="35"/>
      <c r="BW2218" s="35"/>
      <c r="BX2218" s="37"/>
      <c r="BY2218" s="40"/>
      <c r="CA2218" s="38"/>
      <c r="CB2218" s="38"/>
      <c r="CC2218" s="36"/>
      <c r="CD2218" s="36"/>
      <c r="CE2218" s="35"/>
      <c r="CF2218" s="36"/>
      <c r="CG2218" s="42"/>
      <c r="CH2218" s="35"/>
      <c r="CI2218" s="42"/>
      <c r="CJ2218" s="42"/>
      <c r="CK2218" s="43"/>
      <c r="CM2218" s="39"/>
      <c r="CN2218" s="35"/>
      <c r="CO2218" s="42"/>
    </row>
    <row r="2219" spans="1:93" ht="11.25" customHeight="1">
      <c r="A2219" s="33"/>
      <c r="B2219" s="34"/>
      <c r="F2219" s="34"/>
      <c r="H2219" s="34"/>
      <c r="I2219" s="34"/>
      <c r="J2219" s="35"/>
      <c r="K2219" s="35"/>
      <c r="L2219" s="34"/>
      <c r="M2219" s="34"/>
      <c r="N2219" s="35"/>
      <c r="O2219" s="35"/>
      <c r="P2219" s="35"/>
      <c r="Q2219" s="34"/>
      <c r="R2219" s="34"/>
      <c r="U2219" s="36"/>
      <c r="V2219" s="38"/>
      <c r="W2219" s="36"/>
      <c r="X2219" s="35"/>
      <c r="Y2219" s="34"/>
      <c r="Z2219" s="35"/>
      <c r="AA2219" s="34"/>
      <c r="AB2219" s="34"/>
      <c r="AC2219" s="34"/>
      <c r="AD2219" s="34"/>
      <c r="AE2219" s="39"/>
      <c r="AF2219" s="39"/>
      <c r="AG2219" s="39"/>
      <c r="AH2219" s="35"/>
      <c r="AI2219" s="35"/>
      <c r="AJ2219" s="35"/>
      <c r="AK2219" s="35"/>
      <c r="AL2219" s="35"/>
      <c r="AM2219" s="35"/>
      <c r="AN2219" s="38"/>
      <c r="AO2219" s="38"/>
      <c r="AP2219" s="38"/>
      <c r="AQ2219" s="36"/>
      <c r="AR2219" s="36"/>
      <c r="AS2219" s="36"/>
      <c r="AT2219" s="36"/>
      <c r="AU2219" s="36"/>
      <c r="AV2219" s="36"/>
      <c r="AW2219" s="36"/>
      <c r="AX2219" s="36"/>
      <c r="AY2219" s="36"/>
      <c r="AZ2219" s="40"/>
      <c r="BA2219" s="40"/>
      <c r="BB2219" s="40"/>
      <c r="BC2219" s="40"/>
      <c r="BD2219" s="40"/>
      <c r="BE2219" s="40"/>
      <c r="BF2219" s="36"/>
      <c r="BG2219" s="36"/>
      <c r="BH2219" s="36"/>
      <c r="BJ2219" s="41"/>
      <c r="BK2219" s="41"/>
      <c r="BL2219" s="35"/>
      <c r="BM2219" s="35"/>
      <c r="BN2219" s="35"/>
      <c r="BO2219" s="35"/>
      <c r="BP2219" s="35"/>
      <c r="BQ2219" s="35"/>
      <c r="BR2219" s="35"/>
      <c r="BS2219" s="34"/>
      <c r="BT2219" s="35"/>
      <c r="BU2219" s="35"/>
      <c r="BV2219" s="35"/>
      <c r="BW2219" s="35"/>
      <c r="BX2219" s="37"/>
      <c r="BY2219" s="40"/>
      <c r="CA2219" s="38"/>
      <c r="CB2219" s="38"/>
      <c r="CC2219" s="36"/>
      <c r="CD2219" s="36"/>
      <c r="CE2219" s="35"/>
      <c r="CF2219" s="36"/>
      <c r="CG2219" s="42"/>
      <c r="CH2219" s="35"/>
      <c r="CI2219" s="42"/>
      <c r="CJ2219" s="42"/>
      <c r="CK2219" s="43"/>
      <c r="CM2219" s="39"/>
      <c r="CN2219" s="35"/>
      <c r="CO2219" s="42"/>
    </row>
    <row r="2220" spans="1:93" ht="11.25" customHeight="1">
      <c r="A2220" s="33"/>
      <c r="B2220" s="34"/>
      <c r="F2220" s="34"/>
      <c r="H2220" s="34"/>
      <c r="I2220" s="34"/>
      <c r="J2220" s="35"/>
      <c r="K2220" s="35"/>
      <c r="L2220" s="34"/>
      <c r="M2220" s="34"/>
      <c r="N2220" s="35"/>
      <c r="O2220" s="35"/>
      <c r="P2220" s="35"/>
      <c r="Q2220" s="34"/>
      <c r="R2220" s="34"/>
      <c r="U2220" s="36"/>
      <c r="V2220" s="38"/>
      <c r="W2220" s="36"/>
      <c r="X2220" s="35"/>
      <c r="Y2220" s="34"/>
      <c r="Z2220" s="35"/>
      <c r="AA2220" s="34"/>
      <c r="AB2220" s="34"/>
      <c r="AC2220" s="34"/>
      <c r="AD2220" s="34"/>
      <c r="AE2220" s="39"/>
      <c r="AF2220" s="39"/>
      <c r="AG2220" s="39"/>
      <c r="AH2220" s="35"/>
      <c r="AI2220" s="35"/>
      <c r="AJ2220" s="35"/>
      <c r="AK2220" s="35"/>
      <c r="AL2220" s="35"/>
      <c r="AM2220" s="35"/>
      <c r="AN2220" s="38"/>
      <c r="AO2220" s="38"/>
      <c r="AP2220" s="38"/>
      <c r="AQ2220" s="36"/>
      <c r="AR2220" s="36"/>
      <c r="AS2220" s="36"/>
      <c r="AT2220" s="36"/>
      <c r="AU2220" s="36"/>
      <c r="AV2220" s="36"/>
      <c r="AW2220" s="36"/>
      <c r="AX2220" s="36"/>
      <c r="AY2220" s="36"/>
      <c r="AZ2220" s="40"/>
      <c r="BA2220" s="40"/>
      <c r="BB2220" s="40"/>
      <c r="BC2220" s="40"/>
      <c r="BD2220" s="40"/>
      <c r="BE2220" s="40"/>
      <c r="BF2220" s="36"/>
      <c r="BG2220" s="36"/>
      <c r="BH2220" s="36"/>
      <c r="BJ2220" s="41"/>
      <c r="BK2220" s="41"/>
      <c r="BL2220" s="35"/>
      <c r="BM2220" s="35"/>
      <c r="BN2220" s="35"/>
      <c r="BO2220" s="35"/>
      <c r="BP2220" s="35"/>
      <c r="BQ2220" s="35"/>
      <c r="BR2220" s="35"/>
      <c r="BS2220" s="34"/>
      <c r="BT2220" s="35"/>
      <c r="BU2220" s="35"/>
      <c r="BV2220" s="35"/>
      <c r="BW2220" s="35"/>
      <c r="BX2220" s="37"/>
      <c r="BY2220" s="40"/>
      <c r="CA2220" s="38"/>
      <c r="CB2220" s="38"/>
      <c r="CC2220" s="36"/>
      <c r="CD2220" s="36"/>
      <c r="CE2220" s="35"/>
      <c r="CF2220" s="36"/>
      <c r="CG2220" s="42"/>
      <c r="CH2220" s="35"/>
      <c r="CI2220" s="42"/>
      <c r="CJ2220" s="42"/>
      <c r="CK2220" s="43"/>
      <c r="CM2220" s="39"/>
      <c r="CN2220" s="35"/>
      <c r="CO2220" s="42"/>
    </row>
    <row r="2221" spans="1:93" ht="11.25" customHeight="1">
      <c r="A2221" s="33"/>
      <c r="B2221" s="34"/>
      <c r="F2221" s="34"/>
      <c r="H2221" s="34"/>
      <c r="I2221" s="34"/>
      <c r="J2221" s="35"/>
      <c r="K2221" s="35"/>
      <c r="L2221" s="34"/>
      <c r="M2221" s="34"/>
      <c r="N2221" s="35"/>
      <c r="O2221" s="35"/>
      <c r="P2221" s="35"/>
      <c r="Q2221" s="34"/>
      <c r="R2221" s="34"/>
      <c r="U2221" s="36"/>
      <c r="V2221" s="38"/>
      <c r="W2221" s="36"/>
      <c r="X2221" s="35"/>
      <c r="Y2221" s="34"/>
      <c r="Z2221" s="35"/>
      <c r="AA2221" s="34"/>
      <c r="AB2221" s="34"/>
      <c r="AC2221" s="34"/>
      <c r="AD2221" s="34"/>
      <c r="AE2221" s="39"/>
      <c r="AF2221" s="39"/>
      <c r="AG2221" s="39"/>
      <c r="AH2221" s="35"/>
      <c r="AI2221" s="35"/>
      <c r="AJ2221" s="35"/>
      <c r="AK2221" s="35"/>
      <c r="AL2221" s="35"/>
      <c r="AM2221" s="35"/>
      <c r="AN2221" s="38"/>
      <c r="AO2221" s="38"/>
      <c r="AP2221" s="38"/>
      <c r="AQ2221" s="36"/>
      <c r="AR2221" s="36"/>
      <c r="AS2221" s="36"/>
      <c r="AT2221" s="36"/>
      <c r="AU2221" s="36"/>
      <c r="AV2221" s="36"/>
      <c r="AW2221" s="36"/>
      <c r="AX2221" s="36"/>
      <c r="AY2221" s="36"/>
      <c r="AZ2221" s="40"/>
      <c r="BA2221" s="40"/>
      <c r="BB2221" s="40"/>
      <c r="BC2221" s="40"/>
      <c r="BD2221" s="40"/>
      <c r="BE2221" s="40"/>
      <c r="BF2221" s="36"/>
      <c r="BG2221" s="36"/>
      <c r="BH2221" s="36"/>
      <c r="BJ2221" s="41"/>
      <c r="BK2221" s="41"/>
      <c r="BL2221" s="35"/>
      <c r="BM2221" s="35"/>
      <c r="BN2221" s="35"/>
      <c r="BO2221" s="35"/>
      <c r="BP2221" s="35"/>
      <c r="BQ2221" s="35"/>
      <c r="BR2221" s="35"/>
      <c r="BS2221" s="34"/>
      <c r="BT2221" s="35"/>
      <c r="BU2221" s="35"/>
      <c r="BV2221" s="35"/>
      <c r="BW2221" s="35"/>
      <c r="BX2221" s="37"/>
      <c r="BY2221" s="40"/>
      <c r="CA2221" s="38"/>
      <c r="CB2221" s="38"/>
      <c r="CC2221" s="36"/>
      <c r="CD2221" s="36"/>
      <c r="CE2221" s="35"/>
      <c r="CF2221" s="36"/>
      <c r="CG2221" s="42"/>
      <c r="CH2221" s="35"/>
      <c r="CI2221" s="42"/>
      <c r="CJ2221" s="42"/>
      <c r="CK2221" s="43"/>
      <c r="CM2221" s="39"/>
      <c r="CN2221" s="35"/>
      <c r="CO2221" s="42"/>
    </row>
    <row r="2222" spans="1:93" ht="11.25" customHeight="1">
      <c r="A2222" s="33"/>
      <c r="B2222" s="34"/>
      <c r="F2222" s="34"/>
      <c r="H2222" s="34"/>
      <c r="I2222" s="34"/>
      <c r="J2222" s="35"/>
      <c r="K2222" s="35"/>
      <c r="L2222" s="34"/>
      <c r="M2222" s="34"/>
      <c r="N2222" s="35"/>
      <c r="O2222" s="35"/>
      <c r="P2222" s="35"/>
      <c r="Q2222" s="34"/>
      <c r="R2222" s="34"/>
      <c r="U2222" s="36"/>
      <c r="V2222" s="38"/>
      <c r="W2222" s="36"/>
      <c r="X2222" s="35"/>
      <c r="Y2222" s="34"/>
      <c r="Z2222" s="35"/>
      <c r="AA2222" s="34"/>
      <c r="AB2222" s="34"/>
      <c r="AC2222" s="34"/>
      <c r="AD2222" s="34"/>
      <c r="AE2222" s="39"/>
      <c r="AF2222" s="39"/>
      <c r="AG2222" s="39"/>
      <c r="AH2222" s="35"/>
      <c r="AI2222" s="35"/>
      <c r="AJ2222" s="35"/>
      <c r="AK2222" s="35"/>
      <c r="AL2222" s="35"/>
      <c r="AM2222" s="35"/>
      <c r="AN2222" s="38"/>
      <c r="AO2222" s="38"/>
      <c r="AP2222" s="38"/>
      <c r="AQ2222" s="36"/>
      <c r="AR2222" s="36"/>
      <c r="AS2222" s="36"/>
      <c r="AT2222" s="36"/>
      <c r="AU2222" s="36"/>
      <c r="AV2222" s="36"/>
      <c r="AW2222" s="36"/>
      <c r="AX2222" s="36"/>
      <c r="AY2222" s="36"/>
      <c r="AZ2222" s="40"/>
      <c r="BA2222" s="40"/>
      <c r="BB2222" s="40"/>
      <c r="BC2222" s="40"/>
      <c r="BD2222" s="40"/>
      <c r="BE2222" s="40"/>
      <c r="BF2222" s="36"/>
      <c r="BG2222" s="36"/>
      <c r="BH2222" s="36"/>
      <c r="BJ2222" s="41"/>
      <c r="BK2222" s="41"/>
      <c r="BL2222" s="35"/>
      <c r="BM2222" s="35"/>
      <c r="BN2222" s="35"/>
      <c r="BO2222" s="35"/>
      <c r="BP2222" s="35"/>
      <c r="BQ2222" s="35"/>
      <c r="BR2222" s="35"/>
      <c r="BS2222" s="34"/>
      <c r="BT2222" s="35"/>
      <c r="BU2222" s="35"/>
      <c r="BV2222" s="35"/>
      <c r="BW2222" s="35"/>
      <c r="BX2222" s="37"/>
      <c r="BY2222" s="40"/>
      <c r="CA2222" s="38"/>
      <c r="CB2222" s="38"/>
      <c r="CC2222" s="36"/>
      <c r="CD2222" s="36"/>
      <c r="CE2222" s="35"/>
      <c r="CF2222" s="36"/>
      <c r="CG2222" s="42"/>
      <c r="CH2222" s="35"/>
      <c r="CI2222" s="42"/>
      <c r="CJ2222" s="42"/>
      <c r="CK2222" s="43"/>
      <c r="CM2222" s="39"/>
      <c r="CN2222" s="35"/>
      <c r="CO2222" s="42"/>
    </row>
    <row r="2223" spans="1:93" ht="11.25" customHeight="1">
      <c r="A2223" s="33"/>
      <c r="B2223" s="34"/>
      <c r="F2223" s="34"/>
      <c r="H2223" s="34"/>
      <c r="I2223" s="34"/>
      <c r="J2223" s="35"/>
      <c r="K2223" s="35"/>
      <c r="L2223" s="34"/>
      <c r="M2223" s="34"/>
      <c r="N2223" s="35"/>
      <c r="O2223" s="35"/>
      <c r="P2223" s="35"/>
      <c r="Q2223" s="34"/>
      <c r="R2223" s="34"/>
      <c r="U2223" s="36"/>
      <c r="V2223" s="38"/>
      <c r="W2223" s="36"/>
      <c r="X2223" s="35"/>
      <c r="Y2223" s="34"/>
      <c r="Z2223" s="35"/>
      <c r="AA2223" s="34"/>
      <c r="AB2223" s="34"/>
      <c r="AC2223" s="34"/>
      <c r="AD2223" s="34"/>
      <c r="AE2223" s="39"/>
      <c r="AF2223" s="39"/>
      <c r="AG2223" s="39"/>
      <c r="AH2223" s="35"/>
      <c r="AI2223" s="35"/>
      <c r="AJ2223" s="35"/>
      <c r="AK2223" s="35"/>
      <c r="AL2223" s="35"/>
      <c r="AM2223" s="35"/>
      <c r="AN2223" s="38"/>
      <c r="AO2223" s="38"/>
      <c r="AP2223" s="38"/>
      <c r="AQ2223" s="36"/>
      <c r="AR2223" s="36"/>
      <c r="AS2223" s="36"/>
      <c r="AT2223" s="36"/>
      <c r="AU2223" s="36"/>
      <c r="AV2223" s="36"/>
      <c r="AW2223" s="36"/>
      <c r="AX2223" s="36"/>
      <c r="AY2223" s="36"/>
      <c r="AZ2223" s="40"/>
      <c r="BA2223" s="40"/>
      <c r="BB2223" s="40"/>
      <c r="BC2223" s="40"/>
      <c r="BD2223" s="40"/>
      <c r="BE2223" s="40"/>
      <c r="BF2223" s="36"/>
      <c r="BG2223" s="36"/>
      <c r="BH2223" s="36"/>
      <c r="BJ2223" s="41"/>
      <c r="BK2223" s="41"/>
      <c r="BL2223" s="35"/>
      <c r="BM2223" s="35"/>
      <c r="BN2223" s="35"/>
      <c r="BO2223" s="35"/>
      <c r="BP2223" s="35"/>
      <c r="BQ2223" s="35"/>
      <c r="BR2223" s="35"/>
      <c r="BS2223" s="34"/>
      <c r="BT2223" s="35"/>
      <c r="BU2223" s="35"/>
      <c r="BV2223" s="35"/>
      <c r="BW2223" s="35"/>
      <c r="BX2223" s="37"/>
      <c r="BY2223" s="40"/>
      <c r="CA2223" s="38"/>
      <c r="CB2223" s="38"/>
      <c r="CC2223" s="36"/>
      <c r="CD2223" s="36"/>
      <c r="CE2223" s="35"/>
      <c r="CF2223" s="36"/>
      <c r="CG2223" s="42"/>
      <c r="CH2223" s="35"/>
      <c r="CI2223" s="42"/>
      <c r="CJ2223" s="42"/>
      <c r="CK2223" s="43"/>
      <c r="CM2223" s="39"/>
      <c r="CN2223" s="35"/>
      <c r="CO2223" s="42"/>
    </row>
    <row r="2224" spans="1:93" ht="11.25" customHeight="1">
      <c r="A2224" s="33"/>
      <c r="B2224" s="34"/>
      <c r="F2224" s="34"/>
      <c r="H2224" s="34"/>
      <c r="I2224" s="34"/>
      <c r="J2224" s="35"/>
      <c r="K2224" s="35"/>
      <c r="L2224" s="34"/>
      <c r="M2224" s="34"/>
      <c r="N2224" s="35"/>
      <c r="O2224" s="35"/>
      <c r="P2224" s="35"/>
      <c r="Q2224" s="34"/>
      <c r="R2224" s="34"/>
      <c r="U2224" s="36"/>
      <c r="V2224" s="38"/>
      <c r="W2224" s="36"/>
      <c r="X2224" s="35"/>
      <c r="Y2224" s="34"/>
      <c r="Z2224" s="35"/>
      <c r="AA2224" s="34"/>
      <c r="AB2224" s="34"/>
      <c r="AC2224" s="34"/>
      <c r="AD2224" s="34"/>
      <c r="AE2224" s="39"/>
      <c r="AF2224" s="39"/>
      <c r="AG2224" s="39"/>
      <c r="AH2224" s="35"/>
      <c r="AI2224" s="35"/>
      <c r="AJ2224" s="35"/>
      <c r="AK2224" s="35"/>
      <c r="AL2224" s="35"/>
      <c r="AM2224" s="35"/>
      <c r="AN2224" s="38"/>
      <c r="AO2224" s="38"/>
      <c r="AP2224" s="38"/>
      <c r="AQ2224" s="36"/>
      <c r="AR2224" s="36"/>
      <c r="AS2224" s="36"/>
      <c r="AT2224" s="36"/>
      <c r="AU2224" s="36"/>
      <c r="AV2224" s="36"/>
      <c r="AW2224" s="36"/>
      <c r="AX2224" s="36"/>
      <c r="AY2224" s="36"/>
      <c r="AZ2224" s="40"/>
      <c r="BA2224" s="40"/>
      <c r="BB2224" s="40"/>
      <c r="BC2224" s="40"/>
      <c r="BD2224" s="40"/>
      <c r="BE2224" s="40"/>
      <c r="BF2224" s="36"/>
      <c r="BG2224" s="36"/>
      <c r="BH2224" s="36"/>
      <c r="BJ2224" s="41"/>
      <c r="BK2224" s="41"/>
      <c r="BL2224" s="35"/>
      <c r="BM2224" s="35"/>
      <c r="BN2224" s="35"/>
      <c r="BO2224" s="35"/>
      <c r="BP2224" s="35"/>
      <c r="BQ2224" s="35"/>
      <c r="BR2224" s="35"/>
      <c r="BS2224" s="34"/>
      <c r="BT2224" s="35"/>
      <c r="BU2224" s="35"/>
      <c r="BV2224" s="35"/>
      <c r="BW2224" s="35"/>
      <c r="BX2224" s="37"/>
      <c r="BY2224" s="40"/>
      <c r="CA2224" s="38"/>
      <c r="CB2224" s="38"/>
      <c r="CC2224" s="36"/>
      <c r="CD2224" s="36"/>
      <c r="CE2224" s="35"/>
      <c r="CF2224" s="36"/>
      <c r="CG2224" s="42"/>
      <c r="CH2224" s="35"/>
      <c r="CI2224" s="42"/>
      <c r="CJ2224" s="42"/>
      <c r="CK2224" s="43"/>
      <c r="CM2224" s="39"/>
      <c r="CN2224" s="35"/>
      <c r="CO2224" s="42"/>
    </row>
    <row r="2225" spans="1:93" ht="11.25" customHeight="1">
      <c r="A2225" s="33"/>
      <c r="B2225" s="34"/>
      <c r="F2225" s="34"/>
      <c r="H2225" s="34"/>
      <c r="I2225" s="34"/>
      <c r="J2225" s="35"/>
      <c r="K2225" s="35"/>
      <c r="L2225" s="34"/>
      <c r="M2225" s="34"/>
      <c r="N2225" s="35"/>
      <c r="O2225" s="35"/>
      <c r="P2225" s="35"/>
      <c r="Q2225" s="34"/>
      <c r="R2225" s="34"/>
      <c r="U2225" s="36"/>
      <c r="V2225" s="38"/>
      <c r="W2225" s="36"/>
      <c r="X2225" s="35"/>
      <c r="Y2225" s="34"/>
      <c r="Z2225" s="35"/>
      <c r="AA2225" s="34"/>
      <c r="AB2225" s="34"/>
      <c r="AC2225" s="34"/>
      <c r="AD2225" s="34"/>
      <c r="AE2225" s="39"/>
      <c r="AF2225" s="39"/>
      <c r="AG2225" s="39"/>
      <c r="AH2225" s="35"/>
      <c r="AI2225" s="35"/>
      <c r="AJ2225" s="35"/>
      <c r="AK2225" s="35"/>
      <c r="AL2225" s="35"/>
      <c r="AM2225" s="35"/>
      <c r="AN2225" s="38"/>
      <c r="AO2225" s="38"/>
      <c r="AP2225" s="38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40"/>
      <c r="BA2225" s="40"/>
      <c r="BB2225" s="40"/>
      <c r="BC2225" s="40"/>
      <c r="BD2225" s="40"/>
      <c r="BE2225" s="40"/>
      <c r="BF2225" s="36"/>
      <c r="BG2225" s="36"/>
      <c r="BH2225" s="36"/>
      <c r="BJ2225" s="41"/>
      <c r="BK2225" s="41"/>
      <c r="BL2225" s="35"/>
      <c r="BM2225" s="35"/>
      <c r="BN2225" s="35"/>
      <c r="BO2225" s="35"/>
      <c r="BP2225" s="35"/>
      <c r="BQ2225" s="35"/>
      <c r="BR2225" s="35"/>
      <c r="BS2225" s="34"/>
      <c r="BT2225" s="35"/>
      <c r="BU2225" s="35"/>
      <c r="BV2225" s="35"/>
      <c r="BW2225" s="35"/>
      <c r="BX2225" s="37"/>
      <c r="BY2225" s="40"/>
      <c r="CA2225" s="38"/>
      <c r="CB2225" s="38"/>
      <c r="CC2225" s="36"/>
      <c r="CD2225" s="36"/>
      <c r="CE2225" s="35"/>
      <c r="CF2225" s="36"/>
      <c r="CG2225" s="42"/>
      <c r="CH2225" s="35"/>
      <c r="CI2225" s="42"/>
      <c r="CJ2225" s="42"/>
      <c r="CK2225" s="43"/>
      <c r="CM2225" s="39"/>
      <c r="CN2225" s="35"/>
      <c r="CO2225" s="42"/>
    </row>
    <row r="2226" spans="1:93" ht="11.25" customHeight="1">
      <c r="A2226" s="33"/>
      <c r="B2226" s="34"/>
      <c r="F2226" s="34"/>
      <c r="H2226" s="34"/>
      <c r="I2226" s="34"/>
      <c r="J2226" s="35"/>
      <c r="K2226" s="35"/>
      <c r="L2226" s="34"/>
      <c r="M2226" s="34"/>
      <c r="N2226" s="35"/>
      <c r="O2226" s="35"/>
      <c r="P2226" s="35"/>
      <c r="Q2226" s="34"/>
      <c r="R2226" s="34"/>
      <c r="U2226" s="36"/>
      <c r="V2226" s="38"/>
      <c r="W2226" s="36"/>
      <c r="X2226" s="35"/>
      <c r="Y2226" s="34"/>
      <c r="Z2226" s="35"/>
      <c r="AA2226" s="34"/>
      <c r="AB2226" s="34"/>
      <c r="AC2226" s="34"/>
      <c r="AD2226" s="34"/>
      <c r="AE2226" s="39"/>
      <c r="AF2226" s="39"/>
      <c r="AG2226" s="39"/>
      <c r="AH2226" s="35"/>
      <c r="AI2226" s="35"/>
      <c r="AJ2226" s="35"/>
      <c r="AK2226" s="35"/>
      <c r="AL2226" s="35"/>
      <c r="AM2226" s="35"/>
      <c r="AN2226" s="38"/>
      <c r="AO2226" s="38"/>
      <c r="AP2226" s="38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40"/>
      <c r="BA2226" s="40"/>
      <c r="BB2226" s="40"/>
      <c r="BC2226" s="40"/>
      <c r="BD2226" s="40"/>
      <c r="BE2226" s="40"/>
      <c r="BF2226" s="36"/>
      <c r="BG2226" s="36"/>
      <c r="BH2226" s="36"/>
      <c r="BJ2226" s="41"/>
      <c r="BK2226" s="41"/>
      <c r="BL2226" s="35"/>
      <c r="BM2226" s="35"/>
      <c r="BN2226" s="35"/>
      <c r="BO2226" s="35"/>
      <c r="BP2226" s="35"/>
      <c r="BQ2226" s="35"/>
      <c r="BR2226" s="35"/>
      <c r="BS2226" s="34"/>
      <c r="BT2226" s="35"/>
      <c r="BU2226" s="35"/>
      <c r="BV2226" s="35"/>
      <c r="BW2226" s="35"/>
      <c r="BX2226" s="37"/>
      <c r="BY2226" s="40"/>
      <c r="CA2226" s="38"/>
      <c r="CB2226" s="38"/>
      <c r="CC2226" s="36"/>
      <c r="CD2226" s="36"/>
      <c r="CE2226" s="35"/>
      <c r="CF2226" s="36"/>
      <c r="CG2226" s="42"/>
      <c r="CH2226" s="35"/>
      <c r="CI2226" s="42"/>
      <c r="CJ2226" s="42"/>
      <c r="CK2226" s="43"/>
      <c r="CM2226" s="39"/>
      <c r="CN2226" s="35"/>
      <c r="CO2226" s="42"/>
    </row>
    <row r="2227" spans="1:93" ht="11.25" customHeight="1">
      <c r="A2227" s="33"/>
      <c r="B2227" s="34"/>
      <c r="F2227" s="34"/>
      <c r="H2227" s="34"/>
      <c r="I2227" s="34"/>
      <c r="J2227" s="35"/>
      <c r="K2227" s="35"/>
      <c r="L2227" s="34"/>
      <c r="M2227" s="34"/>
      <c r="N2227" s="35"/>
      <c r="O2227" s="35"/>
      <c r="P2227" s="35"/>
      <c r="Q2227" s="34"/>
      <c r="R2227" s="34"/>
      <c r="U2227" s="36"/>
      <c r="V2227" s="38"/>
      <c r="W2227" s="36"/>
      <c r="X2227" s="35"/>
      <c r="Y2227" s="34"/>
      <c r="Z2227" s="35"/>
      <c r="AA2227" s="34"/>
      <c r="AB2227" s="34"/>
      <c r="AC2227" s="34"/>
      <c r="AD2227" s="34"/>
      <c r="AE2227" s="39"/>
      <c r="AF2227" s="39"/>
      <c r="AG2227" s="39"/>
      <c r="AH2227" s="35"/>
      <c r="AI2227" s="35"/>
      <c r="AJ2227" s="35"/>
      <c r="AK2227" s="35"/>
      <c r="AL2227" s="35"/>
      <c r="AM2227" s="35"/>
      <c r="AN2227" s="38"/>
      <c r="AO2227" s="38"/>
      <c r="AP2227" s="38"/>
      <c r="AQ2227" s="36"/>
      <c r="AR2227" s="36"/>
      <c r="AS2227" s="36"/>
      <c r="AT2227" s="36"/>
      <c r="AU2227" s="36"/>
      <c r="AV2227" s="36"/>
      <c r="AW2227" s="36"/>
      <c r="AX2227" s="36"/>
      <c r="AY2227" s="36"/>
      <c r="AZ2227" s="40"/>
      <c r="BA2227" s="40"/>
      <c r="BB2227" s="40"/>
      <c r="BC2227" s="40"/>
      <c r="BD2227" s="40"/>
      <c r="BE2227" s="40"/>
      <c r="BF2227" s="36"/>
      <c r="BG2227" s="36"/>
      <c r="BH2227" s="36"/>
      <c r="BJ2227" s="41"/>
      <c r="BK2227" s="41"/>
      <c r="BL2227" s="35"/>
      <c r="BM2227" s="35"/>
      <c r="BN2227" s="35"/>
      <c r="BO2227" s="35"/>
      <c r="BP2227" s="35"/>
      <c r="BQ2227" s="35"/>
      <c r="BR2227" s="35"/>
      <c r="BS2227" s="34"/>
      <c r="BT2227" s="35"/>
      <c r="BU2227" s="35"/>
      <c r="BV2227" s="35"/>
      <c r="BW2227" s="35"/>
      <c r="BX2227" s="37"/>
      <c r="BY2227" s="40"/>
      <c r="CA2227" s="38"/>
      <c r="CB2227" s="38"/>
      <c r="CC2227" s="36"/>
      <c r="CD2227" s="36"/>
      <c r="CE2227" s="35"/>
      <c r="CF2227" s="36"/>
      <c r="CG2227" s="42"/>
      <c r="CH2227" s="35"/>
      <c r="CI2227" s="42"/>
      <c r="CJ2227" s="42"/>
      <c r="CK2227" s="43"/>
      <c r="CM2227" s="39"/>
      <c r="CN2227" s="35"/>
      <c r="CO2227" s="42"/>
    </row>
    <row r="2228" spans="1:93" ht="11.25" customHeight="1">
      <c r="A2228" s="33"/>
      <c r="B2228" s="34"/>
      <c r="F2228" s="34"/>
      <c r="H2228" s="34"/>
      <c r="I2228" s="34"/>
      <c r="J2228" s="35"/>
      <c r="K2228" s="35"/>
      <c r="L2228" s="34"/>
      <c r="M2228" s="34"/>
      <c r="N2228" s="35"/>
      <c r="O2228" s="35"/>
      <c r="P2228" s="35"/>
      <c r="Q2228" s="34"/>
      <c r="R2228" s="34"/>
      <c r="U2228" s="36"/>
      <c r="V2228" s="38"/>
      <c r="W2228" s="36"/>
      <c r="X2228" s="35"/>
      <c r="Y2228" s="34"/>
      <c r="Z2228" s="35"/>
      <c r="AA2228" s="34"/>
      <c r="AB2228" s="34"/>
      <c r="AC2228" s="34"/>
      <c r="AD2228" s="34"/>
      <c r="AE2228" s="39"/>
      <c r="AF2228" s="39"/>
      <c r="AG2228" s="39"/>
      <c r="AH2228" s="35"/>
      <c r="AI2228" s="35"/>
      <c r="AJ2228" s="35"/>
      <c r="AK2228" s="35"/>
      <c r="AL2228" s="35"/>
      <c r="AM2228" s="35"/>
      <c r="AN2228" s="38"/>
      <c r="AO2228" s="38"/>
      <c r="AP2228" s="38"/>
      <c r="AQ2228" s="36"/>
      <c r="AR2228" s="36"/>
      <c r="AS2228" s="36"/>
      <c r="AT2228" s="36"/>
      <c r="AU2228" s="36"/>
      <c r="AV2228" s="36"/>
      <c r="AW2228" s="36"/>
      <c r="AX2228" s="36"/>
      <c r="AY2228" s="36"/>
      <c r="AZ2228" s="40"/>
      <c r="BA2228" s="40"/>
      <c r="BB2228" s="40"/>
      <c r="BC2228" s="40"/>
      <c r="BD2228" s="40"/>
      <c r="BE2228" s="40"/>
      <c r="BF2228" s="36"/>
      <c r="BG2228" s="36"/>
      <c r="BH2228" s="36"/>
      <c r="BJ2228" s="41"/>
      <c r="BK2228" s="41"/>
      <c r="BL2228" s="35"/>
      <c r="BM2228" s="35"/>
      <c r="BN2228" s="35"/>
      <c r="BO2228" s="35"/>
      <c r="BP2228" s="35"/>
      <c r="BQ2228" s="35"/>
      <c r="BR2228" s="35"/>
      <c r="BS2228" s="34"/>
      <c r="BT2228" s="35"/>
      <c r="BU2228" s="35"/>
      <c r="BV2228" s="35"/>
      <c r="BW2228" s="35"/>
      <c r="BX2228" s="37"/>
      <c r="BY2228" s="40"/>
      <c r="CA2228" s="38"/>
      <c r="CB2228" s="38"/>
      <c r="CC2228" s="36"/>
      <c r="CD2228" s="36"/>
      <c r="CE2228" s="35"/>
      <c r="CF2228" s="36"/>
      <c r="CG2228" s="42"/>
      <c r="CH2228" s="35"/>
      <c r="CI2228" s="42"/>
      <c r="CJ2228" s="42"/>
      <c r="CK2228" s="43"/>
      <c r="CM2228" s="39"/>
      <c r="CN2228" s="35"/>
      <c r="CO2228" s="42"/>
    </row>
    <row r="2229" spans="1:93" ht="11.25" customHeight="1">
      <c r="A2229" s="33"/>
      <c r="B2229" s="34"/>
      <c r="F2229" s="34"/>
      <c r="H2229" s="34"/>
      <c r="I2229" s="34"/>
      <c r="J2229" s="35"/>
      <c r="K2229" s="35"/>
      <c r="L2229" s="34"/>
      <c r="M2229" s="34"/>
      <c r="N2229" s="35"/>
      <c r="O2229" s="35"/>
      <c r="P2229" s="35"/>
      <c r="Q2229" s="34"/>
      <c r="R2229" s="34"/>
      <c r="U2229" s="36"/>
      <c r="V2229" s="38"/>
      <c r="W2229" s="36"/>
      <c r="X2229" s="35"/>
      <c r="Y2229" s="34"/>
      <c r="Z2229" s="35"/>
      <c r="AA2229" s="34"/>
      <c r="AB2229" s="34"/>
      <c r="AC2229" s="34"/>
      <c r="AD2229" s="34"/>
      <c r="AE2229" s="39"/>
      <c r="AF2229" s="39"/>
      <c r="AG2229" s="39"/>
      <c r="AH2229" s="35"/>
      <c r="AI2229" s="35"/>
      <c r="AJ2229" s="35"/>
      <c r="AK2229" s="35"/>
      <c r="AL2229" s="35"/>
      <c r="AM2229" s="35"/>
      <c r="AN2229" s="38"/>
      <c r="AO2229" s="38"/>
      <c r="AP2229" s="38"/>
      <c r="AQ2229" s="36"/>
      <c r="AR2229" s="36"/>
      <c r="AS2229" s="36"/>
      <c r="AT2229" s="36"/>
      <c r="AU2229" s="36"/>
      <c r="AV2229" s="36"/>
      <c r="AW2229" s="36"/>
      <c r="AX2229" s="36"/>
      <c r="AY2229" s="36"/>
      <c r="AZ2229" s="40"/>
      <c r="BA2229" s="40"/>
      <c r="BB2229" s="40"/>
      <c r="BC2229" s="40"/>
      <c r="BD2229" s="40"/>
      <c r="BE2229" s="40"/>
      <c r="BF2229" s="36"/>
      <c r="BG2229" s="36"/>
      <c r="BH2229" s="36"/>
      <c r="BJ2229" s="41"/>
      <c r="BK2229" s="41"/>
      <c r="BL2229" s="35"/>
      <c r="BM2229" s="35"/>
      <c r="BN2229" s="35"/>
      <c r="BO2229" s="35"/>
      <c r="BP2229" s="35"/>
      <c r="BQ2229" s="35"/>
      <c r="BR2229" s="35"/>
      <c r="BS2229" s="34"/>
      <c r="BT2229" s="35"/>
      <c r="BU2229" s="35"/>
      <c r="BV2229" s="35"/>
      <c r="BW2229" s="35"/>
      <c r="BX2229" s="37"/>
      <c r="BY2229" s="40"/>
      <c r="CA2229" s="38"/>
      <c r="CB2229" s="38"/>
      <c r="CC2229" s="36"/>
      <c r="CD2229" s="36"/>
      <c r="CE2229" s="35"/>
      <c r="CF2229" s="36"/>
      <c r="CG2229" s="42"/>
      <c r="CH2229" s="35"/>
      <c r="CI2229" s="42"/>
      <c r="CJ2229" s="42"/>
      <c r="CK2229" s="43"/>
      <c r="CM2229" s="39"/>
      <c r="CN2229" s="35"/>
      <c r="CO2229" s="42"/>
    </row>
    <row r="2230" spans="1:93" ht="11.25" customHeight="1">
      <c r="A2230" s="33"/>
      <c r="B2230" s="34"/>
      <c r="F2230" s="34"/>
      <c r="H2230" s="34"/>
      <c r="I2230" s="34"/>
      <c r="J2230" s="35"/>
      <c r="K2230" s="35"/>
      <c r="L2230" s="34"/>
      <c r="M2230" s="34"/>
      <c r="N2230" s="35"/>
      <c r="O2230" s="35"/>
      <c r="P2230" s="35"/>
      <c r="Q2230" s="34"/>
      <c r="R2230" s="34"/>
      <c r="U2230" s="36"/>
      <c r="V2230" s="38"/>
      <c r="W2230" s="36"/>
      <c r="X2230" s="35"/>
      <c r="Y2230" s="34"/>
      <c r="Z2230" s="35"/>
      <c r="AA2230" s="34"/>
      <c r="AB2230" s="34"/>
      <c r="AC2230" s="34"/>
      <c r="AD2230" s="34"/>
      <c r="AE2230" s="39"/>
      <c r="AF2230" s="39"/>
      <c r="AG2230" s="39"/>
      <c r="AH2230" s="35"/>
      <c r="AI2230" s="35"/>
      <c r="AJ2230" s="35"/>
      <c r="AK2230" s="35"/>
      <c r="AL2230" s="35"/>
      <c r="AM2230" s="35"/>
      <c r="AN2230" s="38"/>
      <c r="AO2230" s="38"/>
      <c r="AP2230" s="38"/>
      <c r="AQ2230" s="36"/>
      <c r="AR2230" s="36"/>
      <c r="AS2230" s="36"/>
      <c r="AT2230" s="36"/>
      <c r="AU2230" s="36"/>
      <c r="AV2230" s="36"/>
      <c r="AW2230" s="36"/>
      <c r="AX2230" s="36"/>
      <c r="AY2230" s="36"/>
      <c r="AZ2230" s="40"/>
      <c r="BA2230" s="40"/>
      <c r="BB2230" s="40"/>
      <c r="BC2230" s="40"/>
      <c r="BD2230" s="40"/>
      <c r="BE2230" s="40"/>
      <c r="BF2230" s="36"/>
      <c r="BG2230" s="36"/>
      <c r="BH2230" s="36"/>
      <c r="BJ2230" s="41"/>
      <c r="BK2230" s="41"/>
      <c r="BL2230" s="35"/>
      <c r="BM2230" s="35"/>
      <c r="BN2230" s="35"/>
      <c r="BO2230" s="35"/>
      <c r="BP2230" s="35"/>
      <c r="BQ2230" s="35"/>
      <c r="BR2230" s="35"/>
      <c r="BS2230" s="34"/>
      <c r="BT2230" s="35"/>
      <c r="BU2230" s="35"/>
      <c r="BV2230" s="35"/>
      <c r="BW2230" s="35"/>
      <c r="BX2230" s="37"/>
      <c r="BY2230" s="40"/>
      <c r="CA2230" s="38"/>
      <c r="CB2230" s="38"/>
      <c r="CC2230" s="36"/>
      <c r="CD2230" s="36"/>
      <c r="CE2230" s="35"/>
      <c r="CF2230" s="36"/>
      <c r="CG2230" s="42"/>
      <c r="CH2230" s="35"/>
      <c r="CI2230" s="42"/>
      <c r="CJ2230" s="42"/>
      <c r="CK2230" s="43"/>
      <c r="CM2230" s="39"/>
      <c r="CN2230" s="35"/>
      <c r="CO2230" s="42"/>
    </row>
    <row r="2231" spans="1:93" ht="11.25" customHeight="1">
      <c r="A2231" s="33"/>
      <c r="B2231" s="34"/>
      <c r="F2231" s="34"/>
      <c r="H2231" s="34"/>
      <c r="I2231" s="34"/>
      <c r="J2231" s="35"/>
      <c r="K2231" s="35"/>
      <c r="L2231" s="34"/>
      <c r="M2231" s="34"/>
      <c r="N2231" s="35"/>
      <c r="O2231" s="35"/>
      <c r="P2231" s="35"/>
      <c r="Q2231" s="34"/>
      <c r="R2231" s="34"/>
      <c r="U2231" s="36"/>
      <c r="V2231" s="38"/>
      <c r="W2231" s="36"/>
      <c r="X2231" s="35"/>
      <c r="Y2231" s="34"/>
      <c r="Z2231" s="35"/>
      <c r="AA2231" s="34"/>
      <c r="AB2231" s="34"/>
      <c r="AC2231" s="34"/>
      <c r="AD2231" s="34"/>
      <c r="AE2231" s="39"/>
      <c r="AF2231" s="39"/>
      <c r="AG2231" s="39"/>
      <c r="AH2231" s="35"/>
      <c r="AI2231" s="35"/>
      <c r="AJ2231" s="35"/>
      <c r="AK2231" s="35"/>
      <c r="AL2231" s="35"/>
      <c r="AM2231" s="35"/>
      <c r="AN2231" s="38"/>
      <c r="AO2231" s="38"/>
      <c r="AP2231" s="38"/>
      <c r="AQ2231" s="36"/>
      <c r="AR2231" s="36"/>
      <c r="AS2231" s="36"/>
      <c r="AT2231" s="36"/>
      <c r="AU2231" s="36"/>
      <c r="AV2231" s="36"/>
      <c r="AW2231" s="36"/>
      <c r="AX2231" s="36"/>
      <c r="AY2231" s="36"/>
      <c r="AZ2231" s="40"/>
      <c r="BA2231" s="40"/>
      <c r="BB2231" s="40"/>
      <c r="BC2231" s="40"/>
      <c r="BD2231" s="40"/>
      <c r="BE2231" s="40"/>
      <c r="BF2231" s="36"/>
      <c r="BG2231" s="36"/>
      <c r="BH2231" s="36"/>
      <c r="BJ2231" s="41"/>
      <c r="BK2231" s="41"/>
      <c r="BL2231" s="35"/>
      <c r="BM2231" s="35"/>
      <c r="BN2231" s="35"/>
      <c r="BO2231" s="35"/>
      <c r="BP2231" s="35"/>
      <c r="BQ2231" s="35"/>
      <c r="BR2231" s="35"/>
      <c r="BS2231" s="34"/>
      <c r="BT2231" s="35"/>
      <c r="BU2231" s="35"/>
      <c r="BV2231" s="35"/>
      <c r="BW2231" s="35"/>
      <c r="BX2231" s="37"/>
      <c r="BY2231" s="40"/>
      <c r="CA2231" s="38"/>
      <c r="CB2231" s="38"/>
      <c r="CC2231" s="36"/>
      <c r="CD2231" s="36"/>
      <c r="CE2231" s="35"/>
      <c r="CF2231" s="36"/>
      <c r="CG2231" s="42"/>
      <c r="CH2231" s="35"/>
      <c r="CI2231" s="42"/>
      <c r="CJ2231" s="42"/>
      <c r="CK2231" s="43"/>
      <c r="CM2231" s="39"/>
      <c r="CN2231" s="35"/>
      <c r="CO2231" s="42"/>
    </row>
    <row r="2232" spans="1:93" ht="11.25" customHeight="1">
      <c r="A2232" s="33"/>
      <c r="B2232" s="34"/>
      <c r="F2232" s="34"/>
      <c r="H2232" s="34"/>
      <c r="I2232" s="34"/>
      <c r="J2232" s="35"/>
      <c r="K2232" s="35"/>
      <c r="L2232" s="34"/>
      <c r="M2232" s="34"/>
      <c r="N2232" s="35"/>
      <c r="O2232" s="35"/>
      <c r="P2232" s="35"/>
      <c r="Q2232" s="34"/>
      <c r="R2232" s="34"/>
      <c r="U2232" s="36"/>
      <c r="V2232" s="38"/>
      <c r="W2232" s="36"/>
      <c r="X2232" s="35"/>
      <c r="Y2232" s="34"/>
      <c r="Z2232" s="35"/>
      <c r="AA2232" s="34"/>
      <c r="AB2232" s="34"/>
      <c r="AC2232" s="34"/>
      <c r="AD2232" s="34"/>
      <c r="AE2232" s="39"/>
      <c r="AF2232" s="39"/>
      <c r="AG2232" s="39"/>
      <c r="AH2232" s="35"/>
      <c r="AI2232" s="35"/>
      <c r="AJ2232" s="35"/>
      <c r="AK2232" s="35"/>
      <c r="AL2232" s="35"/>
      <c r="AM2232" s="35"/>
      <c r="AN2232" s="38"/>
      <c r="AO2232" s="38"/>
      <c r="AP2232" s="38"/>
      <c r="AQ2232" s="36"/>
      <c r="AR2232" s="36"/>
      <c r="AS2232" s="36"/>
      <c r="AT2232" s="36"/>
      <c r="AU2232" s="36"/>
      <c r="AV2232" s="36"/>
      <c r="AW2232" s="36"/>
      <c r="AX2232" s="36"/>
      <c r="AY2232" s="36"/>
      <c r="AZ2232" s="40"/>
      <c r="BA2232" s="40"/>
      <c r="BB2232" s="40"/>
      <c r="BC2232" s="40"/>
      <c r="BD2232" s="40"/>
      <c r="BE2232" s="40"/>
      <c r="BF2232" s="36"/>
      <c r="BG2232" s="36"/>
      <c r="BH2232" s="36"/>
      <c r="BJ2232" s="41"/>
      <c r="BK2232" s="41"/>
      <c r="BL2232" s="35"/>
      <c r="BM2232" s="35"/>
      <c r="BN2232" s="35"/>
      <c r="BO2232" s="35"/>
      <c r="BP2232" s="35"/>
      <c r="BQ2232" s="35"/>
      <c r="BR2232" s="35"/>
      <c r="BS2232" s="34"/>
      <c r="BT2232" s="35"/>
      <c r="BU2232" s="35"/>
      <c r="BV2232" s="35"/>
      <c r="BW2232" s="35"/>
      <c r="BX2232" s="37"/>
      <c r="BY2232" s="40"/>
      <c r="CA2232" s="38"/>
      <c r="CB2232" s="38"/>
      <c r="CC2232" s="36"/>
      <c r="CD2232" s="36"/>
      <c r="CE2232" s="35"/>
      <c r="CF2232" s="36"/>
      <c r="CG2232" s="42"/>
      <c r="CH2232" s="35"/>
      <c r="CI2232" s="42"/>
      <c r="CJ2232" s="42"/>
      <c r="CK2232" s="43"/>
      <c r="CM2232" s="39"/>
      <c r="CN2232" s="35"/>
      <c r="CO2232" s="42"/>
    </row>
    <row r="2233" spans="1:93" ht="11.25" customHeight="1">
      <c r="A2233" s="33"/>
      <c r="B2233" s="34"/>
      <c r="F2233" s="34"/>
      <c r="H2233" s="34"/>
      <c r="I2233" s="34"/>
      <c r="J2233" s="35"/>
      <c r="K2233" s="35"/>
      <c r="L2233" s="34"/>
      <c r="M2233" s="34"/>
      <c r="N2233" s="35"/>
      <c r="O2233" s="35"/>
      <c r="P2233" s="35"/>
      <c r="Q2233" s="34"/>
      <c r="R2233" s="34"/>
      <c r="U2233" s="36"/>
      <c r="V2233" s="38"/>
      <c r="W2233" s="36"/>
      <c r="X2233" s="35"/>
      <c r="Y2233" s="34"/>
      <c r="Z2233" s="35"/>
      <c r="AA2233" s="34"/>
      <c r="AB2233" s="34"/>
      <c r="AC2233" s="34"/>
      <c r="AD2233" s="34"/>
      <c r="AE2233" s="39"/>
      <c r="AF2233" s="39"/>
      <c r="AG2233" s="39"/>
      <c r="AH2233" s="35"/>
      <c r="AI2233" s="35"/>
      <c r="AJ2233" s="35"/>
      <c r="AK2233" s="35"/>
      <c r="AL2233" s="35"/>
      <c r="AM2233" s="35"/>
      <c r="AN2233" s="38"/>
      <c r="AO2233" s="38"/>
      <c r="AP2233" s="38"/>
      <c r="AQ2233" s="36"/>
      <c r="AR2233" s="36"/>
      <c r="AS2233" s="36"/>
      <c r="AT2233" s="36"/>
      <c r="AU2233" s="36"/>
      <c r="AV2233" s="36"/>
      <c r="AW2233" s="36"/>
      <c r="AX2233" s="36"/>
      <c r="AY2233" s="36"/>
      <c r="AZ2233" s="40"/>
      <c r="BA2233" s="40"/>
      <c r="BB2233" s="40"/>
      <c r="BC2233" s="40"/>
      <c r="BD2233" s="40"/>
      <c r="BE2233" s="40"/>
      <c r="BF2233" s="36"/>
      <c r="BG2233" s="36"/>
      <c r="BH2233" s="36"/>
      <c r="BJ2233" s="41"/>
      <c r="BK2233" s="41"/>
      <c r="BL2233" s="35"/>
      <c r="BM2233" s="35"/>
      <c r="BN2233" s="35"/>
      <c r="BO2233" s="35"/>
      <c r="BP2233" s="35"/>
      <c r="BQ2233" s="35"/>
      <c r="BR2233" s="35"/>
      <c r="BS2233" s="34"/>
      <c r="BT2233" s="35"/>
      <c r="BU2233" s="35"/>
      <c r="BV2233" s="35"/>
      <c r="BW2233" s="35"/>
      <c r="BX2233" s="37"/>
      <c r="BY2233" s="40"/>
      <c r="CA2233" s="38"/>
      <c r="CB2233" s="38"/>
      <c r="CC2233" s="36"/>
      <c r="CD2233" s="36"/>
      <c r="CE2233" s="35"/>
      <c r="CF2233" s="36"/>
      <c r="CG2233" s="42"/>
      <c r="CH2233" s="35"/>
      <c r="CI2233" s="42"/>
      <c r="CJ2233" s="42"/>
      <c r="CK2233" s="43"/>
      <c r="CM2233" s="39"/>
      <c r="CN2233" s="35"/>
      <c r="CO2233" s="42"/>
    </row>
    <row r="2234" spans="1:93" ht="11.25" customHeight="1">
      <c r="A2234" s="33"/>
      <c r="B2234" s="34"/>
      <c r="F2234" s="34"/>
      <c r="H2234" s="34"/>
      <c r="I2234" s="34"/>
      <c r="J2234" s="35"/>
      <c r="K2234" s="35"/>
      <c r="L2234" s="34"/>
      <c r="M2234" s="34"/>
      <c r="N2234" s="35"/>
      <c r="O2234" s="35"/>
      <c r="P2234" s="35"/>
      <c r="Q2234" s="34"/>
      <c r="R2234" s="34"/>
      <c r="U2234" s="36"/>
      <c r="V2234" s="38"/>
      <c r="W2234" s="36"/>
      <c r="X2234" s="35"/>
      <c r="Y2234" s="34"/>
      <c r="Z2234" s="35"/>
      <c r="AA2234" s="34"/>
      <c r="AB2234" s="34"/>
      <c r="AC2234" s="34"/>
      <c r="AD2234" s="34"/>
      <c r="AE2234" s="39"/>
      <c r="AF2234" s="39"/>
      <c r="AG2234" s="39"/>
      <c r="AH2234" s="35"/>
      <c r="AI2234" s="35"/>
      <c r="AJ2234" s="35"/>
      <c r="AK2234" s="35"/>
      <c r="AL2234" s="35"/>
      <c r="AM2234" s="35"/>
      <c r="AN2234" s="38"/>
      <c r="AO2234" s="38"/>
      <c r="AP2234" s="38"/>
      <c r="AQ2234" s="36"/>
      <c r="AR2234" s="36"/>
      <c r="AS2234" s="36"/>
      <c r="AT2234" s="36"/>
      <c r="AU2234" s="36"/>
      <c r="AV2234" s="36"/>
      <c r="AW2234" s="36"/>
      <c r="AX2234" s="36"/>
      <c r="AY2234" s="36"/>
      <c r="AZ2234" s="40"/>
      <c r="BA2234" s="40"/>
      <c r="BB2234" s="40"/>
      <c r="BC2234" s="40"/>
      <c r="BD2234" s="40"/>
      <c r="BE2234" s="40"/>
      <c r="BF2234" s="36"/>
      <c r="BG2234" s="36"/>
      <c r="BH2234" s="36"/>
      <c r="BJ2234" s="41"/>
      <c r="BK2234" s="41"/>
      <c r="BL2234" s="35"/>
      <c r="BM2234" s="35"/>
      <c r="BN2234" s="35"/>
      <c r="BO2234" s="35"/>
      <c r="BP2234" s="35"/>
      <c r="BQ2234" s="35"/>
      <c r="BR2234" s="35"/>
      <c r="BS2234" s="34"/>
      <c r="BT2234" s="35"/>
      <c r="BU2234" s="35"/>
      <c r="BV2234" s="35"/>
      <c r="BW2234" s="35"/>
      <c r="BX2234" s="37"/>
      <c r="BY2234" s="40"/>
      <c r="CA2234" s="38"/>
      <c r="CB2234" s="38"/>
      <c r="CC2234" s="36"/>
      <c r="CD2234" s="36"/>
      <c r="CE2234" s="35"/>
      <c r="CF2234" s="36"/>
      <c r="CG2234" s="42"/>
      <c r="CH2234" s="35"/>
      <c r="CI2234" s="42"/>
      <c r="CJ2234" s="42"/>
      <c r="CK2234" s="43"/>
      <c r="CM2234" s="39"/>
      <c r="CN2234" s="35"/>
      <c r="CO2234" s="42"/>
    </row>
    <row r="2235" spans="1:93" ht="11.25" customHeight="1">
      <c r="A2235" s="33"/>
      <c r="B2235" s="34"/>
      <c r="F2235" s="34"/>
      <c r="H2235" s="34"/>
      <c r="I2235" s="34"/>
      <c r="J2235" s="35"/>
      <c r="K2235" s="35"/>
      <c r="L2235" s="34"/>
      <c r="M2235" s="34"/>
      <c r="N2235" s="35"/>
      <c r="O2235" s="35"/>
      <c r="P2235" s="35"/>
      <c r="Q2235" s="34"/>
      <c r="R2235" s="34"/>
      <c r="U2235" s="36"/>
      <c r="V2235" s="38"/>
      <c r="W2235" s="36"/>
      <c r="X2235" s="35"/>
      <c r="Y2235" s="34"/>
      <c r="Z2235" s="35"/>
      <c r="AA2235" s="34"/>
      <c r="AB2235" s="34"/>
      <c r="AC2235" s="34"/>
      <c r="AD2235" s="34"/>
      <c r="AE2235" s="39"/>
      <c r="AF2235" s="39"/>
      <c r="AG2235" s="39"/>
      <c r="AH2235" s="35"/>
      <c r="AI2235" s="35"/>
      <c r="AJ2235" s="35"/>
      <c r="AK2235" s="35"/>
      <c r="AL2235" s="35"/>
      <c r="AM2235" s="35"/>
      <c r="AN2235" s="38"/>
      <c r="AO2235" s="38"/>
      <c r="AP2235" s="38"/>
      <c r="AQ2235" s="36"/>
      <c r="AR2235" s="36"/>
      <c r="AS2235" s="36"/>
      <c r="AT2235" s="36"/>
      <c r="AU2235" s="36"/>
      <c r="AV2235" s="36"/>
      <c r="AW2235" s="36"/>
      <c r="AX2235" s="36"/>
      <c r="AY2235" s="36"/>
      <c r="AZ2235" s="40"/>
      <c r="BA2235" s="40"/>
      <c r="BB2235" s="40"/>
      <c r="BC2235" s="40"/>
      <c r="BD2235" s="40"/>
      <c r="BE2235" s="40"/>
      <c r="BF2235" s="36"/>
      <c r="BG2235" s="36"/>
      <c r="BH2235" s="36"/>
      <c r="BJ2235" s="41"/>
      <c r="BK2235" s="41"/>
      <c r="BL2235" s="35"/>
      <c r="BM2235" s="35"/>
      <c r="BN2235" s="35"/>
      <c r="BO2235" s="35"/>
      <c r="BP2235" s="35"/>
      <c r="BQ2235" s="35"/>
      <c r="BR2235" s="35"/>
      <c r="BS2235" s="34"/>
      <c r="BT2235" s="35"/>
      <c r="BU2235" s="35"/>
      <c r="BV2235" s="35"/>
      <c r="BW2235" s="35"/>
      <c r="BX2235" s="37"/>
      <c r="BY2235" s="40"/>
      <c r="CA2235" s="38"/>
      <c r="CB2235" s="38"/>
      <c r="CC2235" s="36"/>
      <c r="CD2235" s="36"/>
      <c r="CE2235" s="35"/>
      <c r="CF2235" s="36"/>
      <c r="CG2235" s="42"/>
      <c r="CH2235" s="35"/>
      <c r="CI2235" s="42"/>
      <c r="CJ2235" s="42"/>
      <c r="CK2235" s="43"/>
      <c r="CM2235" s="39"/>
      <c r="CN2235" s="35"/>
      <c r="CO2235" s="42"/>
    </row>
    <row r="2236" spans="1:93" ht="11.25" customHeight="1">
      <c r="A2236" s="33"/>
      <c r="B2236" s="34"/>
      <c r="F2236" s="34"/>
      <c r="H2236" s="34"/>
      <c r="I2236" s="34"/>
      <c r="J2236" s="35"/>
      <c r="K2236" s="35"/>
      <c r="L2236" s="34"/>
      <c r="M2236" s="34"/>
      <c r="N2236" s="35"/>
      <c r="O2236" s="35"/>
      <c r="P2236" s="35"/>
      <c r="Q2236" s="34"/>
      <c r="R2236" s="34"/>
      <c r="U2236" s="36"/>
      <c r="V2236" s="38"/>
      <c r="W2236" s="36"/>
      <c r="X2236" s="35"/>
      <c r="Y2236" s="34"/>
      <c r="Z2236" s="35"/>
      <c r="AA2236" s="34"/>
      <c r="AB2236" s="34"/>
      <c r="AC2236" s="34"/>
      <c r="AD2236" s="34"/>
      <c r="AE2236" s="39"/>
      <c r="AF2236" s="39"/>
      <c r="AG2236" s="39"/>
      <c r="AH2236" s="35"/>
      <c r="AI2236" s="35"/>
      <c r="AJ2236" s="35"/>
      <c r="AK2236" s="35"/>
      <c r="AL2236" s="35"/>
      <c r="AM2236" s="35"/>
      <c r="AN2236" s="38"/>
      <c r="AO2236" s="38"/>
      <c r="AP2236" s="38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40"/>
      <c r="BA2236" s="40"/>
      <c r="BB2236" s="40"/>
      <c r="BC2236" s="40"/>
      <c r="BD2236" s="40"/>
      <c r="BE2236" s="40"/>
      <c r="BF2236" s="36"/>
      <c r="BG2236" s="36"/>
      <c r="BH2236" s="36"/>
      <c r="BJ2236" s="41"/>
      <c r="BK2236" s="41"/>
      <c r="BL2236" s="35"/>
      <c r="BM2236" s="35"/>
      <c r="BN2236" s="35"/>
      <c r="BO2236" s="35"/>
      <c r="BP2236" s="35"/>
      <c r="BQ2236" s="35"/>
      <c r="BR2236" s="35"/>
      <c r="BS2236" s="34"/>
      <c r="BT2236" s="35"/>
      <c r="BU2236" s="35"/>
      <c r="BV2236" s="35"/>
      <c r="BW2236" s="35"/>
      <c r="BX2236" s="37"/>
      <c r="BY2236" s="40"/>
      <c r="CA2236" s="38"/>
      <c r="CB2236" s="38"/>
      <c r="CC2236" s="36"/>
      <c r="CD2236" s="36"/>
      <c r="CE2236" s="35"/>
      <c r="CF2236" s="36"/>
      <c r="CG2236" s="42"/>
      <c r="CH2236" s="35"/>
      <c r="CI2236" s="42"/>
      <c r="CJ2236" s="42"/>
      <c r="CK2236" s="43"/>
      <c r="CM2236" s="39"/>
      <c r="CN2236" s="35"/>
      <c r="CO2236" s="42"/>
    </row>
    <row r="2237" spans="1:93" ht="11.25" customHeight="1">
      <c r="A2237" s="33"/>
      <c r="B2237" s="34"/>
      <c r="F2237" s="34"/>
      <c r="H2237" s="34"/>
      <c r="I2237" s="34"/>
      <c r="J2237" s="35"/>
      <c r="K2237" s="35"/>
      <c r="L2237" s="34"/>
      <c r="M2237" s="34"/>
      <c r="N2237" s="35"/>
      <c r="O2237" s="35"/>
      <c r="P2237" s="35"/>
      <c r="Q2237" s="34"/>
      <c r="R2237" s="34"/>
      <c r="U2237" s="36"/>
      <c r="V2237" s="38"/>
      <c r="W2237" s="36"/>
      <c r="X2237" s="35"/>
      <c r="Y2237" s="34"/>
      <c r="Z2237" s="35"/>
      <c r="AA2237" s="34"/>
      <c r="AB2237" s="34"/>
      <c r="AC2237" s="34"/>
      <c r="AD2237" s="34"/>
      <c r="AE2237" s="39"/>
      <c r="AF2237" s="39"/>
      <c r="AG2237" s="39"/>
      <c r="AH2237" s="35"/>
      <c r="AI2237" s="35"/>
      <c r="AJ2237" s="35"/>
      <c r="AK2237" s="35"/>
      <c r="AL2237" s="35"/>
      <c r="AM2237" s="35"/>
      <c r="AN2237" s="38"/>
      <c r="AO2237" s="38"/>
      <c r="AP2237" s="38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40"/>
      <c r="BA2237" s="40"/>
      <c r="BB2237" s="40"/>
      <c r="BC2237" s="40"/>
      <c r="BD2237" s="40"/>
      <c r="BE2237" s="40"/>
      <c r="BF2237" s="36"/>
      <c r="BG2237" s="36"/>
      <c r="BH2237" s="36"/>
      <c r="BJ2237" s="41"/>
      <c r="BK2237" s="41"/>
      <c r="BL2237" s="35"/>
      <c r="BM2237" s="35"/>
      <c r="BN2237" s="35"/>
      <c r="BO2237" s="35"/>
      <c r="BP2237" s="35"/>
      <c r="BQ2237" s="35"/>
      <c r="BR2237" s="35"/>
      <c r="BS2237" s="34"/>
      <c r="BT2237" s="35"/>
      <c r="BU2237" s="35"/>
      <c r="BV2237" s="35"/>
      <c r="BW2237" s="35"/>
      <c r="BX2237" s="37"/>
      <c r="BY2237" s="40"/>
      <c r="CA2237" s="38"/>
      <c r="CB2237" s="38"/>
      <c r="CC2237" s="36"/>
      <c r="CD2237" s="36"/>
      <c r="CE2237" s="35"/>
      <c r="CF2237" s="36"/>
      <c r="CG2237" s="42"/>
      <c r="CH2237" s="35"/>
      <c r="CI2237" s="42"/>
      <c r="CJ2237" s="42"/>
      <c r="CK2237" s="43"/>
      <c r="CM2237" s="39"/>
      <c r="CN2237" s="35"/>
      <c r="CO2237" s="42"/>
    </row>
    <row r="2238" spans="1:93" ht="11.25" customHeight="1">
      <c r="A2238" s="33"/>
      <c r="B2238" s="34"/>
      <c r="F2238" s="34"/>
      <c r="H2238" s="34"/>
      <c r="I2238" s="34"/>
      <c r="J2238" s="35"/>
      <c r="K2238" s="35"/>
      <c r="L2238" s="34"/>
      <c r="M2238" s="34"/>
      <c r="N2238" s="35"/>
      <c r="O2238" s="35"/>
      <c r="P2238" s="35"/>
      <c r="Q2238" s="34"/>
      <c r="R2238" s="34"/>
      <c r="U2238" s="36"/>
      <c r="V2238" s="38"/>
      <c r="W2238" s="36"/>
      <c r="X2238" s="35"/>
      <c r="Y2238" s="34"/>
      <c r="Z2238" s="35"/>
      <c r="AA2238" s="34"/>
      <c r="AB2238" s="34"/>
      <c r="AC2238" s="34"/>
      <c r="AD2238" s="34"/>
      <c r="AE2238" s="39"/>
      <c r="AF2238" s="39"/>
      <c r="AG2238" s="39"/>
      <c r="AH2238" s="35"/>
      <c r="AI2238" s="35"/>
      <c r="AJ2238" s="35"/>
      <c r="AK2238" s="35"/>
      <c r="AL2238" s="35"/>
      <c r="AM2238" s="35"/>
      <c r="AN2238" s="38"/>
      <c r="AO2238" s="38"/>
      <c r="AP2238" s="38"/>
      <c r="AQ2238" s="36"/>
      <c r="AR2238" s="36"/>
      <c r="AS2238" s="36"/>
      <c r="AT2238" s="36"/>
      <c r="AU2238" s="36"/>
      <c r="AV2238" s="36"/>
      <c r="AW2238" s="36"/>
      <c r="AX2238" s="36"/>
      <c r="AY2238" s="36"/>
      <c r="AZ2238" s="40"/>
      <c r="BA2238" s="40"/>
      <c r="BB2238" s="40"/>
      <c r="BC2238" s="40"/>
      <c r="BD2238" s="40"/>
      <c r="BE2238" s="40"/>
      <c r="BF2238" s="36"/>
      <c r="BG2238" s="36"/>
      <c r="BH2238" s="36"/>
      <c r="BJ2238" s="41"/>
      <c r="BK2238" s="41"/>
      <c r="BL2238" s="35"/>
      <c r="BM2238" s="35"/>
      <c r="BN2238" s="35"/>
      <c r="BO2238" s="35"/>
      <c r="BP2238" s="35"/>
      <c r="BQ2238" s="35"/>
      <c r="BR2238" s="35"/>
      <c r="BS2238" s="34"/>
      <c r="BT2238" s="35"/>
      <c r="BU2238" s="35"/>
      <c r="BV2238" s="35"/>
      <c r="BW2238" s="35"/>
      <c r="BX2238" s="37"/>
      <c r="BY2238" s="40"/>
      <c r="CA2238" s="38"/>
      <c r="CB2238" s="38"/>
      <c r="CC2238" s="36"/>
      <c r="CD2238" s="36"/>
      <c r="CE2238" s="35"/>
      <c r="CF2238" s="36"/>
      <c r="CG2238" s="42"/>
      <c r="CH2238" s="35"/>
      <c r="CI2238" s="42"/>
      <c r="CJ2238" s="42"/>
      <c r="CK2238" s="43"/>
      <c r="CM2238" s="39"/>
      <c r="CN2238" s="35"/>
      <c r="CO2238" s="42"/>
    </row>
    <row r="2239" spans="1:93" ht="11.25" customHeight="1">
      <c r="A2239" s="33"/>
      <c r="B2239" s="34"/>
      <c r="F2239" s="34"/>
      <c r="H2239" s="34"/>
      <c r="I2239" s="34"/>
      <c r="J2239" s="35"/>
      <c r="K2239" s="35"/>
      <c r="L2239" s="34"/>
      <c r="M2239" s="34"/>
      <c r="N2239" s="35"/>
      <c r="O2239" s="35"/>
      <c r="P2239" s="35"/>
      <c r="Q2239" s="34"/>
      <c r="R2239" s="34"/>
      <c r="U2239" s="36"/>
      <c r="V2239" s="38"/>
      <c r="W2239" s="36"/>
      <c r="X2239" s="35"/>
      <c r="Y2239" s="34"/>
      <c r="Z2239" s="35"/>
      <c r="AA2239" s="34"/>
      <c r="AB2239" s="34"/>
      <c r="AC2239" s="34"/>
      <c r="AD2239" s="34"/>
      <c r="AE2239" s="39"/>
      <c r="AF2239" s="39"/>
      <c r="AG2239" s="39"/>
      <c r="AH2239" s="35"/>
      <c r="AI2239" s="35"/>
      <c r="AJ2239" s="35"/>
      <c r="AK2239" s="35"/>
      <c r="AL2239" s="35"/>
      <c r="AM2239" s="35"/>
      <c r="AN2239" s="38"/>
      <c r="AO2239" s="38"/>
      <c r="AP2239" s="38"/>
      <c r="AQ2239" s="36"/>
      <c r="AR2239" s="36"/>
      <c r="AS2239" s="36"/>
      <c r="AT2239" s="36"/>
      <c r="AU2239" s="36"/>
      <c r="AV2239" s="36"/>
      <c r="AW2239" s="36"/>
      <c r="AX2239" s="36"/>
      <c r="AY2239" s="36"/>
      <c r="AZ2239" s="40"/>
      <c r="BA2239" s="40"/>
      <c r="BB2239" s="40"/>
      <c r="BC2239" s="40"/>
      <c r="BD2239" s="40"/>
      <c r="BE2239" s="40"/>
      <c r="BF2239" s="36"/>
      <c r="BG2239" s="36"/>
      <c r="BH2239" s="36"/>
      <c r="BJ2239" s="41"/>
      <c r="BK2239" s="41"/>
      <c r="BL2239" s="35"/>
      <c r="BM2239" s="35"/>
      <c r="BN2239" s="35"/>
      <c r="BO2239" s="35"/>
      <c r="BP2239" s="35"/>
      <c r="BQ2239" s="35"/>
      <c r="BR2239" s="35"/>
      <c r="BS2239" s="34"/>
      <c r="BT2239" s="35"/>
      <c r="BU2239" s="35"/>
      <c r="BV2239" s="35"/>
      <c r="BW2239" s="35"/>
      <c r="BX2239" s="37"/>
      <c r="BY2239" s="40"/>
      <c r="CA2239" s="38"/>
      <c r="CB2239" s="38"/>
      <c r="CC2239" s="36"/>
      <c r="CD2239" s="36"/>
      <c r="CE2239" s="35"/>
      <c r="CF2239" s="36"/>
      <c r="CG2239" s="42"/>
      <c r="CH2239" s="35"/>
      <c r="CI2239" s="42"/>
      <c r="CJ2239" s="42"/>
      <c r="CK2239" s="43"/>
      <c r="CM2239" s="39"/>
      <c r="CN2239" s="35"/>
      <c r="CO2239" s="42"/>
    </row>
    <row r="2240" spans="1:93" ht="11.25" customHeight="1">
      <c r="A2240" s="33"/>
      <c r="B2240" s="34"/>
      <c r="F2240" s="34"/>
      <c r="H2240" s="34"/>
      <c r="I2240" s="34"/>
      <c r="J2240" s="35"/>
      <c r="K2240" s="35"/>
      <c r="L2240" s="34"/>
      <c r="M2240" s="34"/>
      <c r="N2240" s="35"/>
      <c r="O2240" s="35"/>
      <c r="P2240" s="35"/>
      <c r="Q2240" s="34"/>
      <c r="R2240" s="34"/>
      <c r="U2240" s="36"/>
      <c r="V2240" s="38"/>
      <c r="W2240" s="36"/>
      <c r="X2240" s="35"/>
      <c r="Y2240" s="34"/>
      <c r="Z2240" s="35"/>
      <c r="AA2240" s="34"/>
      <c r="AB2240" s="34"/>
      <c r="AC2240" s="34"/>
      <c r="AD2240" s="34"/>
      <c r="AE2240" s="39"/>
      <c r="AF2240" s="39"/>
      <c r="AG2240" s="39"/>
      <c r="AH2240" s="35"/>
      <c r="AI2240" s="35"/>
      <c r="AJ2240" s="35"/>
      <c r="AK2240" s="35"/>
      <c r="AL2240" s="35"/>
      <c r="AM2240" s="35"/>
      <c r="AN2240" s="38"/>
      <c r="AO2240" s="38"/>
      <c r="AP2240" s="38"/>
      <c r="AQ2240" s="36"/>
      <c r="AR2240" s="36"/>
      <c r="AS2240" s="36"/>
      <c r="AT2240" s="36"/>
      <c r="AU2240" s="36"/>
      <c r="AV2240" s="36"/>
      <c r="AW2240" s="36"/>
      <c r="AX2240" s="36"/>
      <c r="AY2240" s="36"/>
      <c r="AZ2240" s="40"/>
      <c r="BA2240" s="40"/>
      <c r="BB2240" s="40"/>
      <c r="BC2240" s="40"/>
      <c r="BD2240" s="40"/>
      <c r="BE2240" s="40"/>
      <c r="BF2240" s="36"/>
      <c r="BG2240" s="36"/>
      <c r="BH2240" s="36"/>
      <c r="BJ2240" s="41"/>
      <c r="BK2240" s="41"/>
      <c r="BL2240" s="35"/>
      <c r="BM2240" s="35"/>
      <c r="BN2240" s="35"/>
      <c r="BO2240" s="35"/>
      <c r="BP2240" s="35"/>
      <c r="BQ2240" s="35"/>
      <c r="BR2240" s="35"/>
      <c r="BS2240" s="34"/>
      <c r="BT2240" s="35"/>
      <c r="BU2240" s="35"/>
      <c r="BV2240" s="35"/>
      <c r="BW2240" s="35"/>
      <c r="BX2240" s="37"/>
      <c r="BY2240" s="40"/>
      <c r="CA2240" s="38"/>
      <c r="CB2240" s="38"/>
      <c r="CC2240" s="36"/>
      <c r="CD2240" s="36"/>
      <c r="CE2240" s="35"/>
      <c r="CF2240" s="36"/>
      <c r="CG2240" s="42"/>
      <c r="CH2240" s="35"/>
      <c r="CI2240" s="42"/>
      <c r="CJ2240" s="42"/>
      <c r="CK2240" s="43"/>
      <c r="CM2240" s="39"/>
      <c r="CN2240" s="35"/>
      <c r="CO2240" s="42"/>
    </row>
    <row r="2241" spans="1:93" ht="11.25" customHeight="1">
      <c r="A2241" s="33"/>
      <c r="B2241" s="34"/>
      <c r="F2241" s="34"/>
      <c r="H2241" s="34"/>
      <c r="I2241" s="34"/>
      <c r="J2241" s="35"/>
      <c r="K2241" s="35"/>
      <c r="L2241" s="34"/>
      <c r="M2241" s="34"/>
      <c r="N2241" s="35"/>
      <c r="O2241" s="35"/>
      <c r="P2241" s="35"/>
      <c r="Q2241" s="34"/>
      <c r="R2241" s="34"/>
      <c r="U2241" s="36"/>
      <c r="V2241" s="38"/>
      <c r="W2241" s="36"/>
      <c r="X2241" s="35"/>
      <c r="Y2241" s="34"/>
      <c r="Z2241" s="35"/>
      <c r="AA2241" s="34"/>
      <c r="AB2241" s="34"/>
      <c r="AC2241" s="34"/>
      <c r="AD2241" s="34"/>
      <c r="AE2241" s="39"/>
      <c r="AF2241" s="39"/>
      <c r="AG2241" s="39"/>
      <c r="AH2241" s="35"/>
      <c r="AI2241" s="35"/>
      <c r="AJ2241" s="35"/>
      <c r="AK2241" s="35"/>
      <c r="AL2241" s="35"/>
      <c r="AM2241" s="35"/>
      <c r="AN2241" s="38"/>
      <c r="AO2241" s="38"/>
      <c r="AP2241" s="38"/>
      <c r="AQ2241" s="36"/>
      <c r="AR2241" s="36"/>
      <c r="AS2241" s="36"/>
      <c r="AT2241" s="36"/>
      <c r="AU2241" s="36"/>
      <c r="AV2241" s="36"/>
      <c r="AW2241" s="36"/>
      <c r="AX2241" s="36"/>
      <c r="AY2241" s="36"/>
      <c r="AZ2241" s="40"/>
      <c r="BA2241" s="40"/>
      <c r="BB2241" s="40"/>
      <c r="BC2241" s="40"/>
      <c r="BD2241" s="40"/>
      <c r="BE2241" s="40"/>
      <c r="BF2241" s="36"/>
      <c r="BG2241" s="36"/>
      <c r="BH2241" s="36"/>
      <c r="BJ2241" s="41"/>
      <c r="BK2241" s="41"/>
      <c r="BL2241" s="35"/>
      <c r="BM2241" s="35"/>
      <c r="BN2241" s="35"/>
      <c r="BO2241" s="35"/>
      <c r="BP2241" s="35"/>
      <c r="BQ2241" s="35"/>
      <c r="BR2241" s="35"/>
      <c r="BS2241" s="34"/>
      <c r="BT2241" s="35"/>
      <c r="BU2241" s="35"/>
      <c r="BV2241" s="35"/>
      <c r="BW2241" s="35"/>
      <c r="BX2241" s="37"/>
      <c r="BY2241" s="40"/>
      <c r="CA2241" s="38"/>
      <c r="CB2241" s="38"/>
      <c r="CC2241" s="36"/>
      <c r="CD2241" s="36"/>
      <c r="CE2241" s="35"/>
      <c r="CF2241" s="36"/>
      <c r="CG2241" s="42"/>
      <c r="CH2241" s="35"/>
      <c r="CI2241" s="42"/>
      <c r="CJ2241" s="42"/>
      <c r="CK2241" s="43"/>
      <c r="CM2241" s="39"/>
      <c r="CN2241" s="35"/>
      <c r="CO2241" s="42"/>
    </row>
    <row r="2242" spans="1:93" ht="11.25" customHeight="1">
      <c r="A2242" s="33"/>
      <c r="B2242" s="34"/>
      <c r="F2242" s="34"/>
      <c r="H2242" s="34"/>
      <c r="I2242" s="34"/>
      <c r="J2242" s="35"/>
      <c r="K2242" s="35"/>
      <c r="L2242" s="34"/>
      <c r="M2242" s="34"/>
      <c r="N2242" s="35"/>
      <c r="O2242" s="35"/>
      <c r="P2242" s="35"/>
      <c r="Q2242" s="34"/>
      <c r="R2242" s="34"/>
      <c r="U2242" s="36"/>
      <c r="V2242" s="38"/>
      <c r="W2242" s="36"/>
      <c r="X2242" s="35"/>
      <c r="Y2242" s="34"/>
      <c r="Z2242" s="35"/>
      <c r="AA2242" s="34"/>
      <c r="AB2242" s="34"/>
      <c r="AC2242" s="34"/>
      <c r="AD2242" s="34"/>
      <c r="AE2242" s="39"/>
      <c r="AF2242" s="39"/>
      <c r="AG2242" s="39"/>
      <c r="AH2242" s="35"/>
      <c r="AI2242" s="35"/>
      <c r="AJ2242" s="35"/>
      <c r="AK2242" s="35"/>
      <c r="AL2242" s="35"/>
      <c r="AM2242" s="35"/>
      <c r="AN2242" s="38"/>
      <c r="AO2242" s="38"/>
      <c r="AP2242" s="38"/>
      <c r="AQ2242" s="36"/>
      <c r="AR2242" s="36"/>
      <c r="AS2242" s="36"/>
      <c r="AT2242" s="36"/>
      <c r="AU2242" s="36"/>
      <c r="AV2242" s="36"/>
      <c r="AW2242" s="36"/>
      <c r="AX2242" s="36"/>
      <c r="AY2242" s="36"/>
      <c r="AZ2242" s="40"/>
      <c r="BA2242" s="40"/>
      <c r="BB2242" s="40"/>
      <c r="BC2242" s="40"/>
      <c r="BD2242" s="40"/>
      <c r="BE2242" s="40"/>
      <c r="BF2242" s="36"/>
      <c r="BG2242" s="36"/>
      <c r="BH2242" s="36"/>
      <c r="BJ2242" s="41"/>
      <c r="BK2242" s="41"/>
      <c r="BL2242" s="35"/>
      <c r="BM2242" s="35"/>
      <c r="BN2242" s="35"/>
      <c r="BO2242" s="35"/>
      <c r="BP2242" s="35"/>
      <c r="BQ2242" s="35"/>
      <c r="BR2242" s="35"/>
      <c r="BS2242" s="34"/>
      <c r="BT2242" s="35"/>
      <c r="BU2242" s="35"/>
      <c r="BV2242" s="35"/>
      <c r="BW2242" s="35"/>
      <c r="BX2242" s="37"/>
      <c r="BY2242" s="40"/>
      <c r="CA2242" s="38"/>
      <c r="CB2242" s="38"/>
      <c r="CC2242" s="36"/>
      <c r="CD2242" s="36"/>
      <c r="CE2242" s="35"/>
      <c r="CF2242" s="36"/>
      <c r="CG2242" s="42"/>
      <c r="CH2242" s="35"/>
      <c r="CI2242" s="42"/>
      <c r="CJ2242" s="42"/>
      <c r="CK2242" s="43"/>
      <c r="CM2242" s="39"/>
      <c r="CN2242" s="35"/>
      <c r="CO2242" s="42"/>
    </row>
    <row r="2243" spans="1:93" ht="11.25" customHeight="1">
      <c r="A2243" s="33"/>
      <c r="B2243" s="34"/>
      <c r="F2243" s="34"/>
      <c r="H2243" s="34"/>
      <c r="I2243" s="34"/>
      <c r="J2243" s="35"/>
      <c r="K2243" s="35"/>
      <c r="L2243" s="34"/>
      <c r="M2243" s="34"/>
      <c r="N2243" s="35"/>
      <c r="O2243" s="35"/>
      <c r="P2243" s="35"/>
      <c r="Q2243" s="34"/>
      <c r="R2243" s="34"/>
      <c r="U2243" s="36"/>
      <c r="V2243" s="38"/>
      <c r="W2243" s="36"/>
      <c r="X2243" s="35"/>
      <c r="Y2243" s="34"/>
      <c r="Z2243" s="35"/>
      <c r="AA2243" s="34"/>
      <c r="AB2243" s="34"/>
      <c r="AC2243" s="34"/>
      <c r="AD2243" s="34"/>
      <c r="AE2243" s="39"/>
      <c r="AF2243" s="39"/>
      <c r="AG2243" s="39"/>
      <c r="AH2243" s="35"/>
      <c r="AI2243" s="35"/>
      <c r="AJ2243" s="35"/>
      <c r="AK2243" s="35"/>
      <c r="AL2243" s="35"/>
      <c r="AM2243" s="35"/>
      <c r="AN2243" s="38"/>
      <c r="AO2243" s="38"/>
      <c r="AP2243" s="38"/>
      <c r="AQ2243" s="36"/>
      <c r="AR2243" s="36"/>
      <c r="AS2243" s="36"/>
      <c r="AT2243" s="36"/>
      <c r="AU2243" s="36"/>
      <c r="AV2243" s="36"/>
      <c r="AW2243" s="36"/>
      <c r="AX2243" s="36"/>
      <c r="AY2243" s="36"/>
      <c r="AZ2243" s="40"/>
      <c r="BA2243" s="40"/>
      <c r="BB2243" s="40"/>
      <c r="BC2243" s="40"/>
      <c r="BD2243" s="40"/>
      <c r="BE2243" s="40"/>
      <c r="BF2243" s="36"/>
      <c r="BG2243" s="36"/>
      <c r="BH2243" s="36"/>
      <c r="BJ2243" s="41"/>
      <c r="BK2243" s="41"/>
      <c r="BL2243" s="35"/>
      <c r="BM2243" s="35"/>
      <c r="BN2243" s="35"/>
      <c r="BO2243" s="35"/>
      <c r="BP2243" s="35"/>
      <c r="BQ2243" s="35"/>
      <c r="BR2243" s="35"/>
      <c r="BS2243" s="34"/>
      <c r="BT2243" s="35"/>
      <c r="BU2243" s="35"/>
      <c r="BV2243" s="35"/>
      <c r="BW2243" s="35"/>
      <c r="BX2243" s="37"/>
      <c r="BY2243" s="40"/>
      <c r="CA2243" s="38"/>
      <c r="CB2243" s="38"/>
      <c r="CC2243" s="36"/>
      <c r="CD2243" s="36"/>
      <c r="CE2243" s="35"/>
      <c r="CF2243" s="36"/>
      <c r="CG2243" s="42"/>
      <c r="CH2243" s="35"/>
      <c r="CI2243" s="42"/>
      <c r="CJ2243" s="42"/>
      <c r="CK2243" s="43"/>
      <c r="CM2243" s="39"/>
      <c r="CN2243" s="35"/>
      <c r="CO2243" s="42"/>
    </row>
    <row r="2244" spans="1:93" ht="11.25" customHeight="1">
      <c r="A2244" s="33"/>
      <c r="B2244" s="34"/>
      <c r="F2244" s="34"/>
      <c r="H2244" s="34"/>
      <c r="I2244" s="34"/>
      <c r="J2244" s="35"/>
      <c r="K2244" s="35"/>
      <c r="L2244" s="34"/>
      <c r="M2244" s="34"/>
      <c r="N2244" s="35"/>
      <c r="O2244" s="35"/>
      <c r="P2244" s="35"/>
      <c r="Q2244" s="34"/>
      <c r="R2244" s="34"/>
      <c r="U2244" s="36"/>
      <c r="V2244" s="38"/>
      <c r="W2244" s="36"/>
      <c r="X2244" s="35"/>
      <c r="Y2244" s="34"/>
      <c r="Z2244" s="35"/>
      <c r="AA2244" s="34"/>
      <c r="AB2244" s="34"/>
      <c r="AC2244" s="34"/>
      <c r="AD2244" s="34"/>
      <c r="AE2244" s="39"/>
      <c r="AF2244" s="39"/>
      <c r="AG2244" s="39"/>
      <c r="AH2244" s="35"/>
      <c r="AI2244" s="35"/>
      <c r="AJ2244" s="35"/>
      <c r="AK2244" s="35"/>
      <c r="AL2244" s="35"/>
      <c r="AM2244" s="35"/>
      <c r="AN2244" s="38"/>
      <c r="AO2244" s="38"/>
      <c r="AP2244" s="38"/>
      <c r="AQ2244" s="36"/>
      <c r="AR2244" s="36"/>
      <c r="AS2244" s="36"/>
      <c r="AT2244" s="36"/>
      <c r="AU2244" s="36"/>
      <c r="AV2244" s="36"/>
      <c r="AW2244" s="36"/>
      <c r="AX2244" s="36"/>
      <c r="AY2244" s="36"/>
      <c r="AZ2244" s="40"/>
      <c r="BA2244" s="40"/>
      <c r="BB2244" s="40"/>
      <c r="BC2244" s="40"/>
      <c r="BD2244" s="40"/>
      <c r="BE2244" s="40"/>
      <c r="BF2244" s="36"/>
      <c r="BG2244" s="36"/>
      <c r="BH2244" s="36"/>
      <c r="BJ2244" s="41"/>
      <c r="BK2244" s="41"/>
      <c r="BL2244" s="35"/>
      <c r="BM2244" s="35"/>
      <c r="BN2244" s="35"/>
      <c r="BO2244" s="35"/>
      <c r="BP2244" s="35"/>
      <c r="BQ2244" s="35"/>
      <c r="BR2244" s="35"/>
      <c r="BS2244" s="34"/>
      <c r="BT2244" s="35"/>
      <c r="BU2244" s="35"/>
      <c r="BV2244" s="35"/>
      <c r="BW2244" s="35"/>
      <c r="BX2244" s="37"/>
      <c r="BY2244" s="40"/>
      <c r="CA2244" s="38"/>
      <c r="CB2244" s="38"/>
      <c r="CC2244" s="36"/>
      <c r="CD2244" s="36"/>
      <c r="CE2244" s="35"/>
      <c r="CF2244" s="36"/>
      <c r="CG2244" s="42"/>
      <c r="CH2244" s="35"/>
      <c r="CI2244" s="42"/>
      <c r="CJ2244" s="42"/>
      <c r="CK2244" s="43"/>
      <c r="CM2244" s="39"/>
      <c r="CN2244" s="35"/>
      <c r="CO2244" s="42"/>
    </row>
    <row r="2245" spans="1:93" ht="11.25" customHeight="1">
      <c r="A2245" s="33"/>
      <c r="B2245" s="34"/>
      <c r="F2245" s="34"/>
      <c r="H2245" s="34"/>
      <c r="I2245" s="34"/>
      <c r="J2245" s="35"/>
      <c r="K2245" s="35"/>
      <c r="L2245" s="34"/>
      <c r="M2245" s="34"/>
      <c r="N2245" s="35"/>
      <c r="O2245" s="35"/>
      <c r="P2245" s="35"/>
      <c r="Q2245" s="34"/>
      <c r="R2245" s="34"/>
      <c r="U2245" s="36"/>
      <c r="V2245" s="38"/>
      <c r="W2245" s="36"/>
      <c r="X2245" s="35"/>
      <c r="Y2245" s="34"/>
      <c r="Z2245" s="35"/>
      <c r="AA2245" s="34"/>
      <c r="AB2245" s="34"/>
      <c r="AC2245" s="34"/>
      <c r="AD2245" s="34"/>
      <c r="AE2245" s="39"/>
      <c r="AF2245" s="39"/>
      <c r="AG2245" s="39"/>
      <c r="AH2245" s="35"/>
      <c r="AI2245" s="35"/>
      <c r="AJ2245" s="35"/>
      <c r="AK2245" s="35"/>
      <c r="AL2245" s="35"/>
      <c r="AM2245" s="35"/>
      <c r="AN2245" s="38"/>
      <c r="AO2245" s="38"/>
      <c r="AP2245" s="38"/>
      <c r="AQ2245" s="36"/>
      <c r="AR2245" s="36"/>
      <c r="AS2245" s="36"/>
      <c r="AT2245" s="36"/>
      <c r="AU2245" s="36"/>
      <c r="AV2245" s="36"/>
      <c r="AW2245" s="36"/>
      <c r="AX2245" s="36"/>
      <c r="AY2245" s="36"/>
      <c r="AZ2245" s="40"/>
      <c r="BA2245" s="40"/>
      <c r="BB2245" s="40"/>
      <c r="BC2245" s="40"/>
      <c r="BD2245" s="40"/>
      <c r="BE2245" s="40"/>
      <c r="BF2245" s="36"/>
      <c r="BG2245" s="36"/>
      <c r="BH2245" s="36"/>
      <c r="BJ2245" s="41"/>
      <c r="BK2245" s="41"/>
      <c r="BL2245" s="35"/>
      <c r="BM2245" s="35"/>
      <c r="BN2245" s="35"/>
      <c r="BO2245" s="35"/>
      <c r="BP2245" s="35"/>
      <c r="BQ2245" s="35"/>
      <c r="BR2245" s="35"/>
      <c r="BS2245" s="34"/>
      <c r="BT2245" s="35"/>
      <c r="BU2245" s="35"/>
      <c r="BV2245" s="35"/>
      <c r="BW2245" s="35"/>
      <c r="BX2245" s="37"/>
      <c r="BY2245" s="40"/>
      <c r="CA2245" s="38"/>
      <c r="CB2245" s="38"/>
      <c r="CC2245" s="36"/>
      <c r="CD2245" s="36"/>
      <c r="CE2245" s="35"/>
      <c r="CF2245" s="36"/>
      <c r="CG2245" s="42"/>
      <c r="CH2245" s="35"/>
      <c r="CI2245" s="42"/>
      <c r="CJ2245" s="42"/>
      <c r="CK2245" s="43"/>
      <c r="CM2245" s="39"/>
      <c r="CN2245" s="35"/>
      <c r="CO2245" s="42"/>
    </row>
    <row r="2246" spans="1:93" ht="11.25" customHeight="1">
      <c r="A2246" s="33"/>
      <c r="B2246" s="34"/>
      <c r="F2246" s="34"/>
      <c r="H2246" s="34"/>
      <c r="I2246" s="34"/>
      <c r="J2246" s="35"/>
      <c r="K2246" s="35"/>
      <c r="L2246" s="34"/>
      <c r="M2246" s="34"/>
      <c r="N2246" s="35"/>
      <c r="O2246" s="35"/>
      <c r="P2246" s="35"/>
      <c r="Q2246" s="34"/>
      <c r="R2246" s="34"/>
      <c r="U2246" s="36"/>
      <c r="V2246" s="38"/>
      <c r="W2246" s="36"/>
      <c r="X2246" s="35"/>
      <c r="Y2246" s="34"/>
      <c r="Z2246" s="35"/>
      <c r="AA2246" s="34"/>
      <c r="AB2246" s="34"/>
      <c r="AC2246" s="34"/>
      <c r="AD2246" s="34"/>
      <c r="AE2246" s="39"/>
      <c r="AF2246" s="39"/>
      <c r="AG2246" s="39"/>
      <c r="AH2246" s="35"/>
      <c r="AI2246" s="35"/>
      <c r="AJ2246" s="35"/>
      <c r="AK2246" s="35"/>
      <c r="AL2246" s="35"/>
      <c r="AM2246" s="35"/>
      <c r="AN2246" s="38"/>
      <c r="AO2246" s="38"/>
      <c r="AP2246" s="38"/>
      <c r="AQ2246" s="36"/>
      <c r="AR2246" s="36"/>
      <c r="AS2246" s="36"/>
      <c r="AT2246" s="36"/>
      <c r="AU2246" s="36"/>
      <c r="AV2246" s="36"/>
      <c r="AW2246" s="36"/>
      <c r="AX2246" s="36"/>
      <c r="AY2246" s="36"/>
      <c r="AZ2246" s="40"/>
      <c r="BA2246" s="40"/>
      <c r="BB2246" s="40"/>
      <c r="BC2246" s="40"/>
      <c r="BD2246" s="40"/>
      <c r="BE2246" s="40"/>
      <c r="BF2246" s="36"/>
      <c r="BG2246" s="36"/>
      <c r="BH2246" s="36"/>
      <c r="BJ2246" s="41"/>
      <c r="BK2246" s="41"/>
      <c r="BL2246" s="35"/>
      <c r="BM2246" s="35"/>
      <c r="BN2246" s="35"/>
      <c r="BO2246" s="35"/>
      <c r="BP2246" s="35"/>
      <c r="BQ2246" s="35"/>
      <c r="BR2246" s="35"/>
      <c r="BS2246" s="34"/>
      <c r="BT2246" s="35"/>
      <c r="BU2246" s="35"/>
      <c r="BV2246" s="35"/>
      <c r="BW2246" s="35"/>
      <c r="BX2246" s="37"/>
      <c r="BY2246" s="40"/>
      <c r="CA2246" s="38"/>
      <c r="CB2246" s="38"/>
      <c r="CC2246" s="36"/>
      <c r="CD2246" s="36"/>
      <c r="CE2246" s="35"/>
      <c r="CF2246" s="36"/>
      <c r="CG2246" s="42"/>
      <c r="CH2246" s="35"/>
      <c r="CI2246" s="42"/>
      <c r="CJ2246" s="42"/>
      <c r="CK2246" s="43"/>
      <c r="CM2246" s="39"/>
      <c r="CN2246" s="35"/>
      <c r="CO2246" s="42"/>
    </row>
    <row r="2247" spans="1:93" ht="11.25" customHeight="1">
      <c r="A2247" s="33"/>
      <c r="B2247" s="34"/>
      <c r="F2247" s="34"/>
      <c r="H2247" s="34"/>
      <c r="I2247" s="34"/>
      <c r="J2247" s="35"/>
      <c r="K2247" s="35"/>
      <c r="L2247" s="34"/>
      <c r="M2247" s="34"/>
      <c r="N2247" s="35"/>
      <c r="O2247" s="35"/>
      <c r="P2247" s="35"/>
      <c r="Q2247" s="34"/>
      <c r="R2247" s="34"/>
      <c r="U2247" s="36"/>
      <c r="V2247" s="38"/>
      <c r="W2247" s="36"/>
      <c r="X2247" s="35"/>
      <c r="Y2247" s="34"/>
      <c r="Z2247" s="35"/>
      <c r="AA2247" s="34"/>
      <c r="AB2247" s="34"/>
      <c r="AC2247" s="34"/>
      <c r="AD2247" s="34"/>
      <c r="AE2247" s="39"/>
      <c r="AF2247" s="39"/>
      <c r="AG2247" s="39"/>
      <c r="AH2247" s="35"/>
      <c r="AI2247" s="35"/>
      <c r="AJ2247" s="35"/>
      <c r="AK2247" s="35"/>
      <c r="AL2247" s="35"/>
      <c r="AM2247" s="35"/>
      <c r="AN2247" s="38"/>
      <c r="AO2247" s="38"/>
      <c r="AP2247" s="38"/>
      <c r="AQ2247" s="36"/>
      <c r="AR2247" s="36"/>
      <c r="AS2247" s="36"/>
      <c r="AT2247" s="36"/>
      <c r="AU2247" s="36"/>
      <c r="AV2247" s="36"/>
      <c r="AW2247" s="36"/>
      <c r="AX2247" s="36"/>
      <c r="AY2247" s="36"/>
      <c r="AZ2247" s="40"/>
      <c r="BA2247" s="40"/>
      <c r="BB2247" s="40"/>
      <c r="BC2247" s="40"/>
      <c r="BD2247" s="40"/>
      <c r="BE2247" s="40"/>
      <c r="BF2247" s="36"/>
      <c r="BG2247" s="36"/>
      <c r="BH2247" s="36"/>
      <c r="BJ2247" s="41"/>
      <c r="BK2247" s="41"/>
      <c r="BL2247" s="35"/>
      <c r="BM2247" s="35"/>
      <c r="BN2247" s="35"/>
      <c r="BO2247" s="35"/>
      <c r="BP2247" s="35"/>
      <c r="BQ2247" s="35"/>
      <c r="BR2247" s="35"/>
      <c r="BS2247" s="34"/>
      <c r="BT2247" s="35"/>
      <c r="BU2247" s="35"/>
      <c r="BV2247" s="35"/>
      <c r="BW2247" s="35"/>
      <c r="BX2247" s="37"/>
      <c r="BY2247" s="40"/>
      <c r="CA2247" s="38"/>
      <c r="CB2247" s="38"/>
      <c r="CC2247" s="36"/>
      <c r="CD2247" s="36"/>
      <c r="CE2247" s="35"/>
      <c r="CF2247" s="36"/>
      <c r="CG2247" s="42"/>
      <c r="CH2247" s="35"/>
      <c r="CI2247" s="42"/>
      <c r="CJ2247" s="42"/>
      <c r="CK2247" s="43"/>
      <c r="CM2247" s="39"/>
      <c r="CN2247" s="35"/>
      <c r="CO2247" s="42"/>
    </row>
    <row r="2248" spans="1:93" ht="11.25" customHeight="1">
      <c r="A2248" s="33"/>
      <c r="B2248" s="34"/>
      <c r="F2248" s="34"/>
      <c r="H2248" s="34"/>
      <c r="I2248" s="34"/>
      <c r="J2248" s="35"/>
      <c r="K2248" s="35"/>
      <c r="L2248" s="34"/>
      <c r="M2248" s="34"/>
      <c r="N2248" s="35"/>
      <c r="O2248" s="35"/>
      <c r="P2248" s="35"/>
      <c r="Q2248" s="34"/>
      <c r="R2248" s="34"/>
      <c r="U2248" s="36"/>
      <c r="V2248" s="38"/>
      <c r="W2248" s="36"/>
      <c r="X2248" s="35"/>
      <c r="Y2248" s="34"/>
      <c r="Z2248" s="35"/>
      <c r="AA2248" s="34"/>
      <c r="AB2248" s="34"/>
      <c r="AC2248" s="34"/>
      <c r="AD2248" s="34"/>
      <c r="AE2248" s="39"/>
      <c r="AF2248" s="39"/>
      <c r="AG2248" s="39"/>
      <c r="AH2248" s="35"/>
      <c r="AI2248" s="35"/>
      <c r="AJ2248" s="35"/>
      <c r="AK2248" s="35"/>
      <c r="AL2248" s="35"/>
      <c r="AM2248" s="35"/>
      <c r="AN2248" s="38"/>
      <c r="AO2248" s="38"/>
      <c r="AP2248" s="38"/>
      <c r="AQ2248" s="36"/>
      <c r="AR2248" s="36"/>
      <c r="AS2248" s="36"/>
      <c r="AT2248" s="36"/>
      <c r="AU2248" s="36"/>
      <c r="AV2248" s="36"/>
      <c r="AW2248" s="36"/>
      <c r="AX2248" s="36"/>
      <c r="AY2248" s="36"/>
      <c r="AZ2248" s="40"/>
      <c r="BA2248" s="40"/>
      <c r="BB2248" s="40"/>
      <c r="BC2248" s="40"/>
      <c r="BD2248" s="40"/>
      <c r="BE2248" s="40"/>
      <c r="BF2248" s="36"/>
      <c r="BG2248" s="36"/>
      <c r="BH2248" s="36"/>
      <c r="BJ2248" s="41"/>
      <c r="BK2248" s="41"/>
      <c r="BL2248" s="35"/>
      <c r="BM2248" s="35"/>
      <c r="BN2248" s="35"/>
      <c r="BO2248" s="35"/>
      <c r="BP2248" s="35"/>
      <c r="BQ2248" s="35"/>
      <c r="BR2248" s="35"/>
      <c r="BS2248" s="34"/>
      <c r="BT2248" s="35"/>
      <c r="BU2248" s="35"/>
      <c r="BV2248" s="35"/>
      <c r="BW2248" s="35"/>
      <c r="BX2248" s="37"/>
      <c r="BY2248" s="40"/>
      <c r="CA2248" s="38"/>
      <c r="CB2248" s="38"/>
      <c r="CC2248" s="36"/>
      <c r="CD2248" s="36"/>
      <c r="CE2248" s="35"/>
      <c r="CF2248" s="36"/>
      <c r="CG2248" s="42"/>
      <c r="CH2248" s="35"/>
      <c r="CI2248" s="42"/>
      <c r="CJ2248" s="42"/>
      <c r="CK2248" s="43"/>
      <c r="CM2248" s="39"/>
      <c r="CN2248" s="35"/>
      <c r="CO2248" s="42"/>
    </row>
    <row r="2249" spans="1:93" ht="11.25" customHeight="1">
      <c r="A2249" s="33"/>
      <c r="B2249" s="34"/>
      <c r="F2249" s="34"/>
      <c r="H2249" s="34"/>
      <c r="I2249" s="34"/>
      <c r="J2249" s="35"/>
      <c r="K2249" s="35"/>
      <c r="L2249" s="34"/>
      <c r="M2249" s="34"/>
      <c r="N2249" s="35"/>
      <c r="O2249" s="35"/>
      <c r="P2249" s="35"/>
      <c r="Q2249" s="34"/>
      <c r="R2249" s="34"/>
      <c r="U2249" s="36"/>
      <c r="V2249" s="38"/>
      <c r="W2249" s="36"/>
      <c r="X2249" s="35"/>
      <c r="Y2249" s="34"/>
      <c r="Z2249" s="35"/>
      <c r="AA2249" s="34"/>
      <c r="AB2249" s="34"/>
      <c r="AC2249" s="34"/>
      <c r="AD2249" s="34"/>
      <c r="AE2249" s="39"/>
      <c r="AF2249" s="39"/>
      <c r="AG2249" s="39"/>
      <c r="AH2249" s="35"/>
      <c r="AI2249" s="35"/>
      <c r="AJ2249" s="35"/>
      <c r="AK2249" s="35"/>
      <c r="AL2249" s="35"/>
      <c r="AM2249" s="35"/>
      <c r="AN2249" s="38"/>
      <c r="AO2249" s="38"/>
      <c r="AP2249" s="38"/>
      <c r="AQ2249" s="36"/>
      <c r="AR2249" s="36"/>
      <c r="AS2249" s="36"/>
      <c r="AT2249" s="36"/>
      <c r="AU2249" s="36"/>
      <c r="AV2249" s="36"/>
      <c r="AW2249" s="36"/>
      <c r="AX2249" s="36"/>
      <c r="AY2249" s="36"/>
      <c r="AZ2249" s="40"/>
      <c r="BA2249" s="40"/>
      <c r="BB2249" s="40"/>
      <c r="BC2249" s="40"/>
      <c r="BD2249" s="40"/>
      <c r="BE2249" s="40"/>
      <c r="BF2249" s="36"/>
      <c r="BG2249" s="36"/>
      <c r="BH2249" s="36"/>
      <c r="BJ2249" s="41"/>
      <c r="BK2249" s="41"/>
      <c r="BL2249" s="35"/>
      <c r="BM2249" s="35"/>
      <c r="BN2249" s="35"/>
      <c r="BO2249" s="35"/>
      <c r="BP2249" s="35"/>
      <c r="BQ2249" s="35"/>
      <c r="BR2249" s="35"/>
      <c r="BS2249" s="34"/>
      <c r="BT2249" s="35"/>
      <c r="BU2249" s="35"/>
      <c r="BV2249" s="35"/>
      <c r="BW2249" s="35"/>
      <c r="BX2249" s="37"/>
      <c r="BY2249" s="40"/>
      <c r="CA2249" s="38"/>
      <c r="CB2249" s="38"/>
      <c r="CC2249" s="36"/>
      <c r="CD2249" s="36"/>
      <c r="CE2249" s="35"/>
      <c r="CF2249" s="36"/>
      <c r="CG2249" s="42"/>
      <c r="CH2249" s="35"/>
      <c r="CI2249" s="42"/>
      <c r="CJ2249" s="42"/>
      <c r="CK2249" s="43"/>
      <c r="CM2249" s="39"/>
      <c r="CN2249" s="35"/>
      <c r="CO2249" s="42"/>
    </row>
    <row r="2250" spans="1:93" ht="11.25" customHeight="1">
      <c r="A2250" s="33"/>
      <c r="B2250" s="34"/>
      <c r="F2250" s="34"/>
      <c r="H2250" s="34"/>
      <c r="I2250" s="34"/>
      <c r="J2250" s="35"/>
      <c r="K2250" s="35"/>
      <c r="L2250" s="34"/>
      <c r="M2250" s="34"/>
      <c r="N2250" s="35"/>
      <c r="O2250" s="35"/>
      <c r="P2250" s="35"/>
      <c r="Q2250" s="34"/>
      <c r="R2250" s="34"/>
      <c r="U2250" s="36"/>
      <c r="V2250" s="38"/>
      <c r="W2250" s="36"/>
      <c r="X2250" s="35"/>
      <c r="Y2250" s="34"/>
      <c r="Z2250" s="35"/>
      <c r="AA2250" s="34"/>
      <c r="AB2250" s="34"/>
      <c r="AC2250" s="34"/>
      <c r="AD2250" s="34"/>
      <c r="AE2250" s="39"/>
      <c r="AF2250" s="39"/>
      <c r="AG2250" s="39"/>
      <c r="AH2250" s="35"/>
      <c r="AI2250" s="35"/>
      <c r="AJ2250" s="35"/>
      <c r="AK2250" s="35"/>
      <c r="AL2250" s="35"/>
      <c r="AM2250" s="35"/>
      <c r="AN2250" s="38"/>
      <c r="AO2250" s="38"/>
      <c r="AP2250" s="38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40"/>
      <c r="BA2250" s="40"/>
      <c r="BB2250" s="40"/>
      <c r="BC2250" s="40"/>
      <c r="BD2250" s="40"/>
      <c r="BE2250" s="40"/>
      <c r="BF2250" s="36"/>
      <c r="BG2250" s="36"/>
      <c r="BH2250" s="36"/>
      <c r="BJ2250" s="41"/>
      <c r="BK2250" s="41"/>
      <c r="BL2250" s="35"/>
      <c r="BM2250" s="35"/>
      <c r="BN2250" s="35"/>
      <c r="BO2250" s="35"/>
      <c r="BP2250" s="35"/>
      <c r="BQ2250" s="35"/>
      <c r="BR2250" s="35"/>
      <c r="BS2250" s="34"/>
      <c r="BT2250" s="35"/>
      <c r="BU2250" s="35"/>
      <c r="BV2250" s="35"/>
      <c r="BW2250" s="35"/>
      <c r="BX2250" s="37"/>
      <c r="BY2250" s="40"/>
      <c r="CA2250" s="38"/>
      <c r="CB2250" s="38"/>
      <c r="CC2250" s="36"/>
      <c r="CD2250" s="36"/>
      <c r="CE2250" s="35"/>
      <c r="CF2250" s="36"/>
      <c r="CG2250" s="42"/>
      <c r="CH2250" s="35"/>
      <c r="CI2250" s="42"/>
      <c r="CJ2250" s="42"/>
      <c r="CK2250" s="43"/>
      <c r="CM2250" s="39"/>
      <c r="CN2250" s="35"/>
      <c r="CO2250" s="42"/>
    </row>
    <row r="2251" spans="1:93" ht="11.25" customHeight="1">
      <c r="A2251" s="33"/>
      <c r="B2251" s="34"/>
      <c r="F2251" s="34"/>
      <c r="H2251" s="34"/>
      <c r="I2251" s="34"/>
      <c r="J2251" s="35"/>
      <c r="K2251" s="35"/>
      <c r="L2251" s="34"/>
      <c r="M2251" s="34"/>
      <c r="N2251" s="35"/>
      <c r="O2251" s="35"/>
      <c r="P2251" s="35"/>
      <c r="Q2251" s="34"/>
      <c r="R2251" s="34"/>
      <c r="U2251" s="36"/>
      <c r="V2251" s="38"/>
      <c r="W2251" s="36"/>
      <c r="X2251" s="35"/>
      <c r="Y2251" s="34"/>
      <c r="Z2251" s="35"/>
      <c r="AA2251" s="34"/>
      <c r="AB2251" s="34"/>
      <c r="AC2251" s="34"/>
      <c r="AD2251" s="34"/>
      <c r="AE2251" s="39"/>
      <c r="AF2251" s="39"/>
      <c r="AG2251" s="39"/>
      <c r="AH2251" s="35"/>
      <c r="AI2251" s="35"/>
      <c r="AJ2251" s="35"/>
      <c r="AK2251" s="35"/>
      <c r="AL2251" s="35"/>
      <c r="AM2251" s="35"/>
      <c r="AN2251" s="38"/>
      <c r="AO2251" s="38"/>
      <c r="AP2251" s="38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40"/>
      <c r="BA2251" s="40"/>
      <c r="BB2251" s="40"/>
      <c r="BC2251" s="40"/>
      <c r="BD2251" s="40"/>
      <c r="BE2251" s="40"/>
      <c r="BF2251" s="36"/>
      <c r="BG2251" s="36"/>
      <c r="BH2251" s="36"/>
      <c r="BJ2251" s="41"/>
      <c r="BK2251" s="41"/>
      <c r="BL2251" s="35"/>
      <c r="BM2251" s="35"/>
      <c r="BN2251" s="35"/>
      <c r="BO2251" s="35"/>
      <c r="BP2251" s="35"/>
      <c r="BQ2251" s="35"/>
      <c r="BR2251" s="35"/>
      <c r="BS2251" s="34"/>
      <c r="BT2251" s="35"/>
      <c r="BU2251" s="35"/>
      <c r="BV2251" s="35"/>
      <c r="BW2251" s="35"/>
      <c r="BX2251" s="37"/>
      <c r="BY2251" s="40"/>
      <c r="CA2251" s="38"/>
      <c r="CB2251" s="38"/>
      <c r="CC2251" s="36"/>
      <c r="CD2251" s="36"/>
      <c r="CE2251" s="35"/>
      <c r="CF2251" s="36"/>
      <c r="CG2251" s="42"/>
      <c r="CH2251" s="35"/>
      <c r="CI2251" s="42"/>
      <c r="CJ2251" s="42"/>
      <c r="CK2251" s="43"/>
      <c r="CM2251" s="39"/>
      <c r="CN2251" s="35"/>
      <c r="CO2251" s="42"/>
    </row>
    <row r="2252" spans="1:93" ht="11.25" customHeight="1">
      <c r="A2252" s="33"/>
      <c r="B2252" s="34"/>
      <c r="F2252" s="34"/>
      <c r="H2252" s="34"/>
      <c r="I2252" s="34"/>
      <c r="J2252" s="35"/>
      <c r="K2252" s="35"/>
      <c r="L2252" s="34"/>
      <c r="M2252" s="34"/>
      <c r="N2252" s="35"/>
      <c r="O2252" s="35"/>
      <c r="P2252" s="35"/>
      <c r="Q2252" s="34"/>
      <c r="R2252" s="34"/>
      <c r="U2252" s="36"/>
      <c r="V2252" s="38"/>
      <c r="W2252" s="36"/>
      <c r="X2252" s="35"/>
      <c r="Y2252" s="34"/>
      <c r="Z2252" s="35"/>
      <c r="AA2252" s="34"/>
      <c r="AB2252" s="34"/>
      <c r="AC2252" s="34"/>
      <c r="AD2252" s="34"/>
      <c r="AE2252" s="39"/>
      <c r="AF2252" s="39"/>
      <c r="AG2252" s="39"/>
      <c r="AH2252" s="35"/>
      <c r="AI2252" s="35"/>
      <c r="AJ2252" s="35"/>
      <c r="AK2252" s="35"/>
      <c r="AL2252" s="35"/>
      <c r="AM2252" s="35"/>
      <c r="AN2252" s="38"/>
      <c r="AO2252" s="38"/>
      <c r="AP2252" s="38"/>
      <c r="AQ2252" s="36"/>
      <c r="AR2252" s="36"/>
      <c r="AS2252" s="36"/>
      <c r="AT2252" s="36"/>
      <c r="AU2252" s="36"/>
      <c r="AV2252" s="36"/>
      <c r="AW2252" s="36"/>
      <c r="AX2252" s="36"/>
      <c r="AY2252" s="36"/>
      <c r="AZ2252" s="40"/>
      <c r="BA2252" s="40"/>
      <c r="BB2252" s="40"/>
      <c r="BC2252" s="40"/>
      <c r="BD2252" s="40"/>
      <c r="BE2252" s="40"/>
      <c r="BF2252" s="36"/>
      <c r="BG2252" s="36"/>
      <c r="BH2252" s="36"/>
      <c r="BJ2252" s="41"/>
      <c r="BK2252" s="41"/>
      <c r="BL2252" s="35"/>
      <c r="BM2252" s="35"/>
      <c r="BN2252" s="35"/>
      <c r="BO2252" s="35"/>
      <c r="BP2252" s="35"/>
      <c r="BQ2252" s="35"/>
      <c r="BR2252" s="35"/>
      <c r="BS2252" s="34"/>
      <c r="BT2252" s="35"/>
      <c r="BU2252" s="35"/>
      <c r="BV2252" s="35"/>
      <c r="BW2252" s="35"/>
      <c r="BX2252" s="37"/>
      <c r="BY2252" s="40"/>
      <c r="CA2252" s="38"/>
      <c r="CB2252" s="38"/>
      <c r="CC2252" s="36"/>
      <c r="CD2252" s="36"/>
      <c r="CE2252" s="35"/>
      <c r="CF2252" s="36"/>
      <c r="CG2252" s="42"/>
      <c r="CH2252" s="35"/>
      <c r="CI2252" s="42"/>
      <c r="CJ2252" s="42"/>
      <c r="CK2252" s="43"/>
      <c r="CM2252" s="39"/>
      <c r="CN2252" s="35"/>
      <c r="CO2252" s="42"/>
    </row>
    <row r="2253" spans="1:93" ht="11.25" customHeight="1">
      <c r="A2253" s="33"/>
      <c r="B2253" s="34"/>
      <c r="F2253" s="34"/>
      <c r="H2253" s="34"/>
      <c r="I2253" s="34"/>
      <c r="J2253" s="35"/>
      <c r="K2253" s="35"/>
      <c r="L2253" s="34"/>
      <c r="M2253" s="34"/>
      <c r="N2253" s="35"/>
      <c r="O2253" s="35"/>
      <c r="P2253" s="35"/>
      <c r="Q2253" s="34"/>
      <c r="R2253" s="34"/>
      <c r="U2253" s="36"/>
      <c r="V2253" s="38"/>
      <c r="W2253" s="36"/>
      <c r="X2253" s="35"/>
      <c r="Y2253" s="34"/>
      <c r="Z2253" s="35"/>
      <c r="AA2253" s="34"/>
      <c r="AB2253" s="34"/>
      <c r="AC2253" s="34"/>
      <c r="AD2253" s="34"/>
      <c r="AE2253" s="39"/>
      <c r="AF2253" s="39"/>
      <c r="AG2253" s="39"/>
      <c r="AH2253" s="35"/>
      <c r="AI2253" s="35"/>
      <c r="AJ2253" s="35"/>
      <c r="AK2253" s="35"/>
      <c r="AL2253" s="35"/>
      <c r="AM2253" s="35"/>
      <c r="AN2253" s="38"/>
      <c r="AO2253" s="38"/>
      <c r="AP2253" s="38"/>
      <c r="AQ2253" s="36"/>
      <c r="AR2253" s="36"/>
      <c r="AS2253" s="36"/>
      <c r="AT2253" s="36"/>
      <c r="AU2253" s="36"/>
      <c r="AV2253" s="36"/>
      <c r="AW2253" s="36"/>
      <c r="AX2253" s="36"/>
      <c r="AY2253" s="36"/>
      <c r="AZ2253" s="40"/>
      <c r="BA2253" s="40"/>
      <c r="BB2253" s="40"/>
      <c r="BC2253" s="40"/>
      <c r="BD2253" s="40"/>
      <c r="BE2253" s="40"/>
      <c r="BF2253" s="36"/>
      <c r="BG2253" s="36"/>
      <c r="BH2253" s="36"/>
      <c r="BJ2253" s="41"/>
      <c r="BK2253" s="41"/>
      <c r="BL2253" s="35"/>
      <c r="BM2253" s="35"/>
      <c r="BN2253" s="35"/>
      <c r="BO2253" s="35"/>
      <c r="BP2253" s="35"/>
      <c r="BQ2253" s="35"/>
      <c r="BR2253" s="35"/>
      <c r="BS2253" s="34"/>
      <c r="BT2253" s="35"/>
      <c r="BU2253" s="35"/>
      <c r="BV2253" s="35"/>
      <c r="BW2253" s="35"/>
      <c r="BX2253" s="37"/>
      <c r="BY2253" s="40"/>
      <c r="CA2253" s="38"/>
      <c r="CB2253" s="38"/>
      <c r="CC2253" s="36"/>
      <c r="CD2253" s="36"/>
      <c r="CE2253" s="35"/>
      <c r="CF2253" s="36"/>
      <c r="CG2253" s="42"/>
      <c r="CH2253" s="35"/>
      <c r="CI2253" s="42"/>
      <c r="CJ2253" s="42"/>
      <c r="CK2253" s="43"/>
      <c r="CM2253" s="39"/>
      <c r="CN2253" s="35"/>
      <c r="CO2253" s="42"/>
    </row>
    <row r="2254" spans="1:93" ht="11.25" customHeight="1">
      <c r="A2254" s="33"/>
      <c r="B2254" s="34"/>
      <c r="F2254" s="34"/>
      <c r="H2254" s="34"/>
      <c r="I2254" s="34"/>
      <c r="J2254" s="35"/>
      <c r="K2254" s="35"/>
      <c r="L2254" s="34"/>
      <c r="M2254" s="34"/>
      <c r="N2254" s="35"/>
      <c r="O2254" s="35"/>
      <c r="P2254" s="35"/>
      <c r="Q2254" s="34"/>
      <c r="R2254" s="34"/>
      <c r="U2254" s="36"/>
      <c r="V2254" s="38"/>
      <c r="W2254" s="36"/>
      <c r="X2254" s="35"/>
      <c r="Y2254" s="34"/>
      <c r="Z2254" s="35"/>
      <c r="AA2254" s="34"/>
      <c r="AB2254" s="34"/>
      <c r="AC2254" s="34"/>
      <c r="AD2254" s="34"/>
      <c r="AE2254" s="39"/>
      <c r="AF2254" s="39"/>
      <c r="AG2254" s="39"/>
      <c r="AH2254" s="35"/>
      <c r="AI2254" s="35"/>
      <c r="AJ2254" s="35"/>
      <c r="AK2254" s="35"/>
      <c r="AL2254" s="35"/>
      <c r="AM2254" s="35"/>
      <c r="AN2254" s="38"/>
      <c r="AO2254" s="38"/>
      <c r="AP2254" s="38"/>
      <c r="AQ2254" s="36"/>
      <c r="AR2254" s="36"/>
      <c r="AS2254" s="36"/>
      <c r="AT2254" s="36"/>
      <c r="AU2254" s="36"/>
      <c r="AV2254" s="36"/>
      <c r="AW2254" s="36"/>
      <c r="AX2254" s="36"/>
      <c r="AY2254" s="36"/>
      <c r="AZ2254" s="40"/>
      <c r="BA2254" s="40"/>
      <c r="BB2254" s="40"/>
      <c r="BC2254" s="40"/>
      <c r="BD2254" s="40"/>
      <c r="BE2254" s="40"/>
      <c r="BF2254" s="36"/>
      <c r="BG2254" s="36"/>
      <c r="BH2254" s="36"/>
      <c r="BJ2254" s="41"/>
      <c r="BK2254" s="41"/>
      <c r="BL2254" s="35"/>
      <c r="BM2254" s="35"/>
      <c r="BN2254" s="35"/>
      <c r="BO2254" s="35"/>
      <c r="BP2254" s="35"/>
      <c r="BQ2254" s="35"/>
      <c r="BR2254" s="35"/>
      <c r="BS2254" s="34"/>
      <c r="BT2254" s="35"/>
      <c r="BU2254" s="35"/>
      <c r="BV2254" s="35"/>
      <c r="BW2254" s="35"/>
      <c r="BX2254" s="37"/>
      <c r="BY2254" s="40"/>
      <c r="CA2254" s="38"/>
      <c r="CB2254" s="38"/>
      <c r="CC2254" s="36"/>
      <c r="CD2254" s="36"/>
      <c r="CE2254" s="35"/>
      <c r="CF2254" s="36"/>
      <c r="CG2254" s="42"/>
      <c r="CH2254" s="35"/>
      <c r="CI2254" s="42"/>
      <c r="CJ2254" s="42"/>
      <c r="CK2254" s="43"/>
      <c r="CM2254" s="39"/>
      <c r="CN2254" s="35"/>
      <c r="CO2254" s="42"/>
    </row>
    <row r="2255" spans="1:93" ht="11.25" customHeight="1">
      <c r="A2255" s="33"/>
      <c r="B2255" s="34"/>
      <c r="F2255" s="34"/>
      <c r="H2255" s="34"/>
      <c r="I2255" s="34"/>
      <c r="J2255" s="35"/>
      <c r="K2255" s="35"/>
      <c r="L2255" s="34"/>
      <c r="M2255" s="34"/>
      <c r="N2255" s="35"/>
      <c r="O2255" s="35"/>
      <c r="P2255" s="35"/>
      <c r="Q2255" s="34"/>
      <c r="R2255" s="34"/>
      <c r="U2255" s="36"/>
      <c r="V2255" s="38"/>
      <c r="W2255" s="36"/>
      <c r="X2255" s="35"/>
      <c r="Y2255" s="34"/>
      <c r="Z2255" s="35"/>
      <c r="AA2255" s="34"/>
      <c r="AB2255" s="34"/>
      <c r="AC2255" s="34"/>
      <c r="AD2255" s="34"/>
      <c r="AE2255" s="39"/>
      <c r="AF2255" s="39"/>
      <c r="AG2255" s="39"/>
      <c r="AH2255" s="35"/>
      <c r="AI2255" s="35"/>
      <c r="AJ2255" s="35"/>
      <c r="AK2255" s="35"/>
      <c r="AL2255" s="35"/>
      <c r="AM2255" s="35"/>
      <c r="AN2255" s="38"/>
      <c r="AO2255" s="38"/>
      <c r="AP2255" s="38"/>
      <c r="AQ2255" s="36"/>
      <c r="AR2255" s="36"/>
      <c r="AS2255" s="36"/>
      <c r="AT2255" s="36"/>
      <c r="AU2255" s="36"/>
      <c r="AV2255" s="36"/>
      <c r="AW2255" s="36"/>
      <c r="AX2255" s="36"/>
      <c r="AY2255" s="36"/>
      <c r="AZ2255" s="40"/>
      <c r="BA2255" s="40"/>
      <c r="BB2255" s="40"/>
      <c r="BC2255" s="40"/>
      <c r="BD2255" s="40"/>
      <c r="BE2255" s="40"/>
      <c r="BF2255" s="36"/>
      <c r="BG2255" s="36"/>
      <c r="BH2255" s="36"/>
      <c r="BJ2255" s="41"/>
      <c r="BK2255" s="41"/>
      <c r="BL2255" s="35"/>
      <c r="BM2255" s="35"/>
      <c r="BN2255" s="35"/>
      <c r="BO2255" s="35"/>
      <c r="BP2255" s="35"/>
      <c r="BQ2255" s="35"/>
      <c r="BR2255" s="35"/>
      <c r="BS2255" s="34"/>
      <c r="BT2255" s="35"/>
      <c r="BU2255" s="35"/>
      <c r="BV2255" s="35"/>
      <c r="BW2255" s="35"/>
      <c r="BX2255" s="37"/>
      <c r="BY2255" s="40"/>
      <c r="CA2255" s="38"/>
      <c r="CB2255" s="38"/>
      <c r="CC2255" s="36"/>
      <c r="CD2255" s="36"/>
      <c r="CE2255" s="35"/>
      <c r="CF2255" s="36"/>
      <c r="CG2255" s="42"/>
      <c r="CH2255" s="35"/>
      <c r="CI2255" s="42"/>
      <c r="CJ2255" s="42"/>
      <c r="CK2255" s="43"/>
      <c r="CM2255" s="39"/>
      <c r="CN2255" s="35"/>
      <c r="CO2255" s="42"/>
    </row>
    <row r="2256" spans="1:93" ht="11.25" customHeight="1">
      <c r="A2256" s="33"/>
      <c r="B2256" s="34"/>
      <c r="F2256" s="34"/>
      <c r="H2256" s="34"/>
      <c r="I2256" s="34"/>
      <c r="J2256" s="35"/>
      <c r="K2256" s="35"/>
      <c r="L2256" s="34"/>
      <c r="M2256" s="34"/>
      <c r="N2256" s="35"/>
      <c r="O2256" s="35"/>
      <c r="P2256" s="35"/>
      <c r="Q2256" s="34"/>
      <c r="R2256" s="34"/>
      <c r="U2256" s="36"/>
      <c r="V2256" s="38"/>
      <c r="W2256" s="36"/>
      <c r="X2256" s="35"/>
      <c r="Y2256" s="34"/>
      <c r="Z2256" s="35"/>
      <c r="AA2256" s="34"/>
      <c r="AB2256" s="34"/>
      <c r="AC2256" s="34"/>
      <c r="AD2256" s="34"/>
      <c r="AE2256" s="39"/>
      <c r="AF2256" s="39"/>
      <c r="AG2256" s="39"/>
      <c r="AH2256" s="35"/>
      <c r="AI2256" s="35"/>
      <c r="AJ2256" s="35"/>
      <c r="AK2256" s="35"/>
      <c r="AL2256" s="35"/>
      <c r="AM2256" s="35"/>
      <c r="AN2256" s="38"/>
      <c r="AO2256" s="38"/>
      <c r="AP2256" s="38"/>
      <c r="AQ2256" s="36"/>
      <c r="AR2256" s="36"/>
      <c r="AS2256" s="36"/>
      <c r="AT2256" s="36"/>
      <c r="AU2256" s="36"/>
      <c r="AV2256" s="36"/>
      <c r="AW2256" s="36"/>
      <c r="AX2256" s="36"/>
      <c r="AY2256" s="36"/>
      <c r="AZ2256" s="40"/>
      <c r="BA2256" s="40"/>
      <c r="BB2256" s="40"/>
      <c r="BC2256" s="40"/>
      <c r="BD2256" s="40"/>
      <c r="BE2256" s="40"/>
      <c r="BF2256" s="36"/>
      <c r="BG2256" s="36"/>
      <c r="BH2256" s="36"/>
      <c r="BJ2256" s="41"/>
      <c r="BK2256" s="41"/>
      <c r="BL2256" s="35"/>
      <c r="BM2256" s="35"/>
      <c r="BN2256" s="35"/>
      <c r="BO2256" s="35"/>
      <c r="BP2256" s="35"/>
      <c r="BQ2256" s="35"/>
      <c r="BR2256" s="35"/>
      <c r="BS2256" s="34"/>
      <c r="BT2256" s="35"/>
      <c r="BU2256" s="35"/>
      <c r="BV2256" s="35"/>
      <c r="BW2256" s="35"/>
      <c r="BX2256" s="37"/>
      <c r="BY2256" s="40"/>
      <c r="CA2256" s="38"/>
      <c r="CB2256" s="38"/>
      <c r="CC2256" s="36"/>
      <c r="CD2256" s="36"/>
      <c r="CE2256" s="35"/>
      <c r="CF2256" s="36"/>
      <c r="CG2256" s="42"/>
      <c r="CH2256" s="35"/>
      <c r="CI2256" s="42"/>
      <c r="CJ2256" s="42"/>
      <c r="CK2256" s="43"/>
      <c r="CM2256" s="39"/>
      <c r="CN2256" s="35"/>
      <c r="CO2256" s="42"/>
    </row>
    <row r="2257" spans="1:93" ht="11.25" customHeight="1">
      <c r="A2257" s="33"/>
      <c r="B2257" s="34"/>
      <c r="F2257" s="34"/>
      <c r="H2257" s="34"/>
      <c r="I2257" s="34"/>
      <c r="J2257" s="35"/>
      <c r="K2257" s="35"/>
      <c r="L2257" s="34"/>
      <c r="M2257" s="34"/>
      <c r="N2257" s="35"/>
      <c r="O2257" s="35"/>
      <c r="P2257" s="35"/>
      <c r="Q2257" s="34"/>
      <c r="R2257" s="34"/>
      <c r="U2257" s="36"/>
      <c r="V2257" s="38"/>
      <c r="W2257" s="36"/>
      <c r="X2257" s="35"/>
      <c r="Y2257" s="34"/>
      <c r="Z2257" s="35"/>
      <c r="AA2257" s="34"/>
      <c r="AB2257" s="34"/>
      <c r="AC2257" s="34"/>
      <c r="AD2257" s="34"/>
      <c r="AE2257" s="39"/>
      <c r="AF2257" s="39"/>
      <c r="AG2257" s="39"/>
      <c r="AH2257" s="35"/>
      <c r="AI2257" s="35"/>
      <c r="AJ2257" s="35"/>
      <c r="AK2257" s="35"/>
      <c r="AL2257" s="35"/>
      <c r="AM2257" s="35"/>
      <c r="AN2257" s="38"/>
      <c r="AO2257" s="38"/>
      <c r="AP2257" s="38"/>
      <c r="AQ2257" s="36"/>
      <c r="AR2257" s="36"/>
      <c r="AS2257" s="36"/>
      <c r="AT2257" s="36"/>
      <c r="AU2257" s="36"/>
      <c r="AV2257" s="36"/>
      <c r="AW2257" s="36"/>
      <c r="AX2257" s="36"/>
      <c r="AY2257" s="36"/>
      <c r="AZ2257" s="40"/>
      <c r="BA2257" s="40"/>
      <c r="BB2257" s="40"/>
      <c r="BC2257" s="40"/>
      <c r="BD2257" s="40"/>
      <c r="BE2257" s="40"/>
      <c r="BF2257" s="36"/>
      <c r="BG2257" s="36"/>
      <c r="BH2257" s="36"/>
      <c r="BJ2257" s="41"/>
      <c r="BK2257" s="41"/>
      <c r="BL2257" s="35"/>
      <c r="BM2257" s="35"/>
      <c r="BN2257" s="35"/>
      <c r="BO2257" s="35"/>
      <c r="BP2257" s="35"/>
      <c r="BQ2257" s="35"/>
      <c r="BR2257" s="35"/>
      <c r="BS2257" s="34"/>
      <c r="BT2257" s="35"/>
      <c r="BU2257" s="35"/>
      <c r="BV2257" s="35"/>
      <c r="BW2257" s="35"/>
      <c r="BX2257" s="37"/>
      <c r="BY2257" s="40"/>
      <c r="CA2257" s="38"/>
      <c r="CB2257" s="38"/>
      <c r="CC2257" s="36"/>
      <c r="CD2257" s="36"/>
      <c r="CE2257" s="35"/>
      <c r="CF2257" s="36"/>
      <c r="CG2257" s="42"/>
      <c r="CH2257" s="35"/>
      <c r="CI2257" s="42"/>
      <c r="CJ2257" s="42"/>
      <c r="CK2257" s="43"/>
      <c r="CM2257" s="39"/>
      <c r="CN2257" s="35"/>
      <c r="CO2257" s="42"/>
    </row>
    <row r="2258" spans="1:93" ht="11.25" customHeight="1">
      <c r="A2258" s="33"/>
      <c r="B2258" s="34"/>
      <c r="F2258" s="34"/>
      <c r="H2258" s="34"/>
      <c r="I2258" s="34"/>
      <c r="J2258" s="35"/>
      <c r="K2258" s="35"/>
      <c r="L2258" s="34"/>
      <c r="M2258" s="34"/>
      <c r="N2258" s="35"/>
      <c r="O2258" s="35"/>
      <c r="P2258" s="35"/>
      <c r="Q2258" s="34"/>
      <c r="R2258" s="34"/>
      <c r="U2258" s="36"/>
      <c r="V2258" s="38"/>
      <c r="W2258" s="36"/>
      <c r="X2258" s="35"/>
      <c r="Y2258" s="34"/>
      <c r="Z2258" s="35"/>
      <c r="AA2258" s="34"/>
      <c r="AB2258" s="34"/>
      <c r="AC2258" s="34"/>
      <c r="AD2258" s="34"/>
      <c r="AE2258" s="39"/>
      <c r="AF2258" s="39"/>
      <c r="AG2258" s="39"/>
      <c r="AH2258" s="35"/>
      <c r="AI2258" s="35"/>
      <c r="AJ2258" s="35"/>
      <c r="AK2258" s="35"/>
      <c r="AL2258" s="35"/>
      <c r="AM2258" s="35"/>
      <c r="AN2258" s="38"/>
      <c r="AO2258" s="38"/>
      <c r="AP2258" s="38"/>
      <c r="AQ2258" s="36"/>
      <c r="AR2258" s="36"/>
      <c r="AS2258" s="36"/>
      <c r="AT2258" s="36"/>
      <c r="AU2258" s="36"/>
      <c r="AV2258" s="36"/>
      <c r="AW2258" s="36"/>
      <c r="AX2258" s="36"/>
      <c r="AY2258" s="36"/>
      <c r="AZ2258" s="40"/>
      <c r="BA2258" s="40"/>
      <c r="BB2258" s="40"/>
      <c r="BC2258" s="40"/>
      <c r="BD2258" s="40"/>
      <c r="BE2258" s="40"/>
      <c r="BF2258" s="36"/>
      <c r="BG2258" s="36"/>
      <c r="BH2258" s="36"/>
      <c r="BJ2258" s="41"/>
      <c r="BK2258" s="41"/>
      <c r="BL2258" s="35"/>
      <c r="BM2258" s="35"/>
      <c r="BN2258" s="35"/>
      <c r="BO2258" s="35"/>
      <c r="BP2258" s="35"/>
      <c r="BQ2258" s="35"/>
      <c r="BR2258" s="35"/>
      <c r="BS2258" s="34"/>
      <c r="BT2258" s="35"/>
      <c r="BU2258" s="35"/>
      <c r="BV2258" s="35"/>
      <c r="BW2258" s="35"/>
      <c r="BX2258" s="37"/>
      <c r="BY2258" s="40"/>
      <c r="CA2258" s="38"/>
      <c r="CB2258" s="38"/>
      <c r="CC2258" s="36"/>
      <c r="CD2258" s="36"/>
      <c r="CE2258" s="35"/>
      <c r="CF2258" s="36"/>
      <c r="CG2258" s="42"/>
      <c r="CH2258" s="35"/>
      <c r="CI2258" s="42"/>
      <c r="CJ2258" s="42"/>
      <c r="CK2258" s="43"/>
      <c r="CM2258" s="39"/>
      <c r="CN2258" s="35"/>
      <c r="CO2258" s="42"/>
    </row>
    <row r="2259" spans="1:93" ht="11.25" customHeight="1">
      <c r="A2259" s="33"/>
      <c r="B2259" s="34"/>
      <c r="F2259" s="34"/>
      <c r="H2259" s="34"/>
      <c r="I2259" s="34"/>
      <c r="J2259" s="35"/>
      <c r="K2259" s="35"/>
      <c r="L2259" s="34"/>
      <c r="M2259" s="34"/>
      <c r="N2259" s="35"/>
      <c r="O2259" s="35"/>
      <c r="P2259" s="35"/>
      <c r="Q2259" s="34"/>
      <c r="R2259" s="34"/>
      <c r="U2259" s="36"/>
      <c r="V2259" s="38"/>
      <c r="W2259" s="36"/>
      <c r="X2259" s="35"/>
      <c r="Y2259" s="34"/>
      <c r="Z2259" s="35"/>
      <c r="AA2259" s="34"/>
      <c r="AB2259" s="34"/>
      <c r="AC2259" s="34"/>
      <c r="AD2259" s="34"/>
      <c r="AE2259" s="39"/>
      <c r="AF2259" s="39"/>
      <c r="AG2259" s="39"/>
      <c r="AH2259" s="35"/>
      <c r="AI2259" s="35"/>
      <c r="AJ2259" s="35"/>
      <c r="AK2259" s="35"/>
      <c r="AL2259" s="35"/>
      <c r="AM2259" s="35"/>
      <c r="AN2259" s="38"/>
      <c r="AO2259" s="38"/>
      <c r="AP2259" s="38"/>
      <c r="AQ2259" s="36"/>
      <c r="AR2259" s="36"/>
      <c r="AS2259" s="36"/>
      <c r="AT2259" s="36"/>
      <c r="AU2259" s="36"/>
      <c r="AV2259" s="36"/>
      <c r="AW2259" s="36"/>
      <c r="AX2259" s="36"/>
      <c r="AY2259" s="36"/>
      <c r="AZ2259" s="40"/>
      <c r="BA2259" s="40"/>
      <c r="BB2259" s="40"/>
      <c r="BC2259" s="40"/>
      <c r="BD2259" s="40"/>
      <c r="BE2259" s="40"/>
      <c r="BF2259" s="36"/>
      <c r="BG2259" s="36"/>
      <c r="BH2259" s="36"/>
      <c r="BJ2259" s="41"/>
      <c r="BK2259" s="41"/>
      <c r="BL2259" s="35"/>
      <c r="BM2259" s="35"/>
      <c r="BN2259" s="35"/>
      <c r="BO2259" s="35"/>
      <c r="BP2259" s="35"/>
      <c r="BQ2259" s="35"/>
      <c r="BR2259" s="35"/>
      <c r="BS2259" s="34"/>
      <c r="BT2259" s="35"/>
      <c r="BU2259" s="35"/>
      <c r="BV2259" s="35"/>
      <c r="BW2259" s="35"/>
      <c r="BX2259" s="37"/>
      <c r="BY2259" s="40"/>
      <c r="CA2259" s="38"/>
      <c r="CB2259" s="38"/>
      <c r="CC2259" s="36"/>
      <c r="CD2259" s="36"/>
      <c r="CE2259" s="35"/>
      <c r="CF2259" s="36"/>
      <c r="CG2259" s="42"/>
      <c r="CH2259" s="35"/>
      <c r="CI2259" s="42"/>
      <c r="CJ2259" s="42"/>
      <c r="CK2259" s="43"/>
      <c r="CM2259" s="39"/>
      <c r="CN2259" s="35"/>
      <c r="CO2259" s="42"/>
    </row>
    <row r="2260" spans="1:93" ht="11.25" customHeight="1">
      <c r="A2260" s="33"/>
      <c r="B2260" s="34"/>
      <c r="F2260" s="34"/>
      <c r="H2260" s="34"/>
      <c r="I2260" s="34"/>
      <c r="J2260" s="35"/>
      <c r="K2260" s="35"/>
      <c r="L2260" s="34"/>
      <c r="M2260" s="34"/>
      <c r="N2260" s="35"/>
      <c r="O2260" s="35"/>
      <c r="P2260" s="35"/>
      <c r="Q2260" s="34"/>
      <c r="R2260" s="34"/>
      <c r="U2260" s="36"/>
      <c r="V2260" s="38"/>
      <c r="W2260" s="36"/>
      <c r="X2260" s="35"/>
      <c r="Y2260" s="34"/>
      <c r="Z2260" s="35"/>
      <c r="AA2260" s="34"/>
      <c r="AB2260" s="34"/>
      <c r="AC2260" s="34"/>
      <c r="AD2260" s="34"/>
      <c r="AE2260" s="39"/>
      <c r="AF2260" s="39"/>
      <c r="AG2260" s="39"/>
      <c r="AH2260" s="35"/>
      <c r="AI2260" s="35"/>
      <c r="AJ2260" s="35"/>
      <c r="AK2260" s="35"/>
      <c r="AL2260" s="35"/>
      <c r="AM2260" s="35"/>
      <c r="AN2260" s="38"/>
      <c r="AO2260" s="38"/>
      <c r="AP2260" s="38"/>
      <c r="AQ2260" s="36"/>
      <c r="AR2260" s="36"/>
      <c r="AS2260" s="36"/>
      <c r="AT2260" s="36"/>
      <c r="AU2260" s="36"/>
      <c r="AV2260" s="36"/>
      <c r="AW2260" s="36"/>
      <c r="AX2260" s="36"/>
      <c r="AY2260" s="36"/>
      <c r="AZ2260" s="40"/>
      <c r="BA2260" s="40"/>
      <c r="BB2260" s="40"/>
      <c r="BC2260" s="40"/>
      <c r="BD2260" s="40"/>
      <c r="BE2260" s="40"/>
      <c r="BF2260" s="36"/>
      <c r="BG2260" s="36"/>
      <c r="BH2260" s="36"/>
      <c r="BJ2260" s="41"/>
      <c r="BK2260" s="41"/>
      <c r="BL2260" s="35"/>
      <c r="BM2260" s="35"/>
      <c r="BN2260" s="35"/>
      <c r="BO2260" s="35"/>
      <c r="BP2260" s="35"/>
      <c r="BQ2260" s="35"/>
      <c r="BR2260" s="35"/>
      <c r="BS2260" s="34"/>
      <c r="BT2260" s="35"/>
      <c r="BU2260" s="35"/>
      <c r="BV2260" s="35"/>
      <c r="BW2260" s="35"/>
      <c r="BX2260" s="37"/>
      <c r="BY2260" s="40"/>
      <c r="CA2260" s="38"/>
      <c r="CB2260" s="38"/>
      <c r="CC2260" s="36"/>
      <c r="CD2260" s="36"/>
      <c r="CE2260" s="35"/>
      <c r="CF2260" s="36"/>
      <c r="CG2260" s="42"/>
      <c r="CH2260" s="35"/>
      <c r="CI2260" s="42"/>
      <c r="CJ2260" s="42"/>
      <c r="CK2260" s="43"/>
      <c r="CM2260" s="39"/>
      <c r="CN2260" s="35"/>
      <c r="CO2260" s="42"/>
    </row>
    <row r="2261" spans="1:93" ht="11.25" customHeight="1">
      <c r="A2261" s="33"/>
      <c r="B2261" s="34"/>
      <c r="F2261" s="34"/>
      <c r="H2261" s="34"/>
      <c r="I2261" s="34"/>
      <c r="J2261" s="35"/>
      <c r="K2261" s="35"/>
      <c r="L2261" s="34"/>
      <c r="M2261" s="34"/>
      <c r="N2261" s="35"/>
      <c r="O2261" s="35"/>
      <c r="P2261" s="35"/>
      <c r="Q2261" s="34"/>
      <c r="R2261" s="34"/>
      <c r="U2261" s="36"/>
      <c r="V2261" s="38"/>
      <c r="W2261" s="36"/>
      <c r="X2261" s="35"/>
      <c r="Y2261" s="34"/>
      <c r="Z2261" s="35"/>
      <c r="AA2261" s="34"/>
      <c r="AB2261" s="34"/>
      <c r="AC2261" s="34"/>
      <c r="AD2261" s="34"/>
      <c r="AE2261" s="39"/>
      <c r="AF2261" s="39"/>
      <c r="AG2261" s="39"/>
      <c r="AH2261" s="35"/>
      <c r="AI2261" s="35"/>
      <c r="AJ2261" s="35"/>
      <c r="AK2261" s="35"/>
      <c r="AL2261" s="35"/>
      <c r="AM2261" s="35"/>
      <c r="AN2261" s="38"/>
      <c r="AO2261" s="38"/>
      <c r="AP2261" s="38"/>
      <c r="AQ2261" s="36"/>
      <c r="AR2261" s="36"/>
      <c r="AS2261" s="36"/>
      <c r="AT2261" s="36"/>
      <c r="AU2261" s="36"/>
      <c r="AV2261" s="36"/>
      <c r="AW2261" s="36"/>
      <c r="AX2261" s="36"/>
      <c r="AY2261" s="36"/>
      <c r="AZ2261" s="40"/>
      <c r="BA2261" s="40"/>
      <c r="BB2261" s="40"/>
      <c r="BC2261" s="40"/>
      <c r="BD2261" s="40"/>
      <c r="BE2261" s="40"/>
      <c r="BF2261" s="36"/>
      <c r="BG2261" s="36"/>
      <c r="BH2261" s="36"/>
      <c r="BJ2261" s="41"/>
      <c r="BK2261" s="41"/>
      <c r="BL2261" s="35"/>
      <c r="BM2261" s="35"/>
      <c r="BN2261" s="35"/>
      <c r="BO2261" s="35"/>
      <c r="BP2261" s="35"/>
      <c r="BQ2261" s="35"/>
      <c r="BR2261" s="35"/>
      <c r="BS2261" s="34"/>
      <c r="BT2261" s="35"/>
      <c r="BU2261" s="35"/>
      <c r="BV2261" s="35"/>
      <c r="BW2261" s="35"/>
      <c r="BX2261" s="37"/>
      <c r="BY2261" s="40"/>
      <c r="CA2261" s="38"/>
      <c r="CB2261" s="38"/>
      <c r="CC2261" s="36"/>
      <c r="CD2261" s="36"/>
      <c r="CE2261" s="35"/>
      <c r="CF2261" s="36"/>
      <c r="CG2261" s="42"/>
      <c r="CH2261" s="35"/>
      <c r="CI2261" s="42"/>
      <c r="CJ2261" s="42"/>
      <c r="CK2261" s="43"/>
      <c r="CM2261" s="39"/>
      <c r="CN2261" s="35"/>
      <c r="CO2261" s="42"/>
    </row>
    <row r="2262" spans="1:93" ht="11.25" customHeight="1">
      <c r="A2262" s="33"/>
      <c r="B2262" s="34"/>
      <c r="F2262" s="34"/>
      <c r="H2262" s="34"/>
      <c r="I2262" s="34"/>
      <c r="J2262" s="35"/>
      <c r="K2262" s="35"/>
      <c r="L2262" s="34"/>
      <c r="M2262" s="34"/>
      <c r="N2262" s="35"/>
      <c r="O2262" s="35"/>
      <c r="P2262" s="35"/>
      <c r="Q2262" s="34"/>
      <c r="R2262" s="34"/>
      <c r="U2262" s="36"/>
      <c r="V2262" s="38"/>
      <c r="W2262" s="36"/>
      <c r="X2262" s="35"/>
      <c r="Y2262" s="34"/>
      <c r="Z2262" s="35"/>
      <c r="AA2262" s="34"/>
      <c r="AB2262" s="34"/>
      <c r="AC2262" s="34"/>
      <c r="AD2262" s="34"/>
      <c r="AE2262" s="39"/>
      <c r="AF2262" s="39"/>
      <c r="AG2262" s="39"/>
      <c r="AH2262" s="35"/>
      <c r="AI2262" s="35"/>
      <c r="AJ2262" s="35"/>
      <c r="AK2262" s="35"/>
      <c r="AL2262" s="35"/>
      <c r="AM2262" s="35"/>
      <c r="AN2262" s="38"/>
      <c r="AO2262" s="38"/>
      <c r="AP2262" s="38"/>
      <c r="AQ2262" s="36"/>
      <c r="AR2262" s="36"/>
      <c r="AS2262" s="36"/>
      <c r="AT2262" s="36"/>
      <c r="AU2262" s="36"/>
      <c r="AV2262" s="36"/>
      <c r="AW2262" s="36"/>
      <c r="AX2262" s="36"/>
      <c r="AY2262" s="36"/>
      <c r="AZ2262" s="40"/>
      <c r="BA2262" s="40"/>
      <c r="BB2262" s="40"/>
      <c r="BC2262" s="40"/>
      <c r="BD2262" s="40"/>
      <c r="BE2262" s="40"/>
      <c r="BF2262" s="36"/>
      <c r="BG2262" s="36"/>
      <c r="BH2262" s="36"/>
      <c r="BJ2262" s="41"/>
      <c r="BK2262" s="41"/>
      <c r="BL2262" s="35"/>
      <c r="BM2262" s="35"/>
      <c r="BN2262" s="35"/>
      <c r="BO2262" s="35"/>
      <c r="BP2262" s="35"/>
      <c r="BQ2262" s="35"/>
      <c r="BR2262" s="35"/>
      <c r="BS2262" s="34"/>
      <c r="BT2262" s="35"/>
      <c r="BU2262" s="35"/>
      <c r="BV2262" s="35"/>
      <c r="BW2262" s="35"/>
      <c r="BX2262" s="37"/>
      <c r="BY2262" s="40"/>
      <c r="CA2262" s="38"/>
      <c r="CB2262" s="38"/>
      <c r="CC2262" s="36"/>
      <c r="CD2262" s="36"/>
      <c r="CE2262" s="35"/>
      <c r="CF2262" s="36"/>
      <c r="CG2262" s="42"/>
      <c r="CH2262" s="35"/>
      <c r="CI2262" s="42"/>
      <c r="CJ2262" s="42"/>
      <c r="CK2262" s="43"/>
      <c r="CM2262" s="39"/>
      <c r="CN2262" s="35"/>
      <c r="CO2262" s="42"/>
    </row>
    <row r="2263" spans="1:93" ht="11.25" customHeight="1">
      <c r="A2263" s="33"/>
      <c r="B2263" s="34"/>
      <c r="F2263" s="34"/>
      <c r="H2263" s="34"/>
      <c r="I2263" s="34"/>
      <c r="J2263" s="35"/>
      <c r="K2263" s="35"/>
      <c r="L2263" s="34"/>
      <c r="M2263" s="34"/>
      <c r="N2263" s="35"/>
      <c r="O2263" s="35"/>
      <c r="P2263" s="35"/>
      <c r="Q2263" s="34"/>
      <c r="R2263" s="34"/>
      <c r="U2263" s="36"/>
      <c r="V2263" s="38"/>
      <c r="W2263" s="36"/>
      <c r="X2263" s="35"/>
      <c r="Y2263" s="34"/>
      <c r="Z2263" s="35"/>
      <c r="AA2263" s="34"/>
      <c r="AB2263" s="34"/>
      <c r="AC2263" s="34"/>
      <c r="AD2263" s="34"/>
      <c r="AE2263" s="39"/>
      <c r="AF2263" s="39"/>
      <c r="AG2263" s="39"/>
      <c r="AH2263" s="35"/>
      <c r="AI2263" s="35"/>
      <c r="AJ2263" s="35"/>
      <c r="AK2263" s="35"/>
      <c r="AL2263" s="35"/>
      <c r="AM2263" s="35"/>
      <c r="AN2263" s="38"/>
      <c r="AO2263" s="38"/>
      <c r="AP2263" s="38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40"/>
      <c r="BA2263" s="40"/>
      <c r="BB2263" s="40"/>
      <c r="BC2263" s="40"/>
      <c r="BD2263" s="40"/>
      <c r="BE2263" s="40"/>
      <c r="BF2263" s="36"/>
      <c r="BG2263" s="36"/>
      <c r="BH2263" s="36"/>
      <c r="BJ2263" s="41"/>
      <c r="BK2263" s="41"/>
      <c r="BL2263" s="35"/>
      <c r="BM2263" s="35"/>
      <c r="BN2263" s="35"/>
      <c r="BO2263" s="35"/>
      <c r="BP2263" s="35"/>
      <c r="BQ2263" s="35"/>
      <c r="BR2263" s="35"/>
      <c r="BS2263" s="34"/>
      <c r="BT2263" s="35"/>
      <c r="BU2263" s="35"/>
      <c r="BV2263" s="35"/>
      <c r="BW2263" s="35"/>
      <c r="BX2263" s="37"/>
      <c r="BY2263" s="40"/>
      <c r="CA2263" s="38"/>
      <c r="CB2263" s="38"/>
      <c r="CC2263" s="36"/>
      <c r="CD2263" s="36"/>
      <c r="CE2263" s="35"/>
      <c r="CF2263" s="36"/>
      <c r="CG2263" s="42"/>
      <c r="CH2263" s="35"/>
      <c r="CI2263" s="42"/>
      <c r="CJ2263" s="42"/>
      <c r="CK2263" s="43"/>
      <c r="CM2263" s="39"/>
      <c r="CN2263" s="35"/>
      <c r="CO2263" s="42"/>
    </row>
    <row r="2264" spans="1:93" ht="11.25" customHeight="1">
      <c r="A2264" s="33"/>
      <c r="B2264" s="34"/>
      <c r="F2264" s="34"/>
      <c r="H2264" s="34"/>
      <c r="I2264" s="34"/>
      <c r="J2264" s="35"/>
      <c r="K2264" s="35"/>
      <c r="L2264" s="34"/>
      <c r="M2264" s="34"/>
      <c r="N2264" s="35"/>
      <c r="O2264" s="35"/>
      <c r="P2264" s="35"/>
      <c r="Q2264" s="34"/>
      <c r="R2264" s="34"/>
      <c r="U2264" s="36"/>
      <c r="V2264" s="38"/>
      <c r="W2264" s="36"/>
      <c r="X2264" s="35"/>
      <c r="Y2264" s="34"/>
      <c r="Z2264" s="35"/>
      <c r="AA2264" s="34"/>
      <c r="AB2264" s="34"/>
      <c r="AC2264" s="34"/>
      <c r="AD2264" s="34"/>
      <c r="AE2264" s="39"/>
      <c r="AF2264" s="39"/>
      <c r="AG2264" s="39"/>
      <c r="AH2264" s="35"/>
      <c r="AI2264" s="35"/>
      <c r="AJ2264" s="35"/>
      <c r="AK2264" s="35"/>
      <c r="AL2264" s="35"/>
      <c r="AM2264" s="35"/>
      <c r="AN2264" s="38"/>
      <c r="AO2264" s="38"/>
      <c r="AP2264" s="38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40"/>
      <c r="BA2264" s="40"/>
      <c r="BB2264" s="40"/>
      <c r="BC2264" s="40"/>
      <c r="BD2264" s="40"/>
      <c r="BE2264" s="40"/>
      <c r="BF2264" s="36"/>
      <c r="BG2264" s="36"/>
      <c r="BH2264" s="36"/>
      <c r="BJ2264" s="41"/>
      <c r="BK2264" s="41"/>
      <c r="BL2264" s="35"/>
      <c r="BM2264" s="35"/>
      <c r="BN2264" s="35"/>
      <c r="BO2264" s="35"/>
      <c r="BP2264" s="35"/>
      <c r="BQ2264" s="35"/>
      <c r="BR2264" s="35"/>
      <c r="BS2264" s="34"/>
      <c r="BT2264" s="35"/>
      <c r="BU2264" s="35"/>
      <c r="BV2264" s="35"/>
      <c r="BW2264" s="35"/>
      <c r="BX2264" s="37"/>
      <c r="BY2264" s="40"/>
      <c r="CA2264" s="38"/>
      <c r="CB2264" s="38"/>
      <c r="CC2264" s="36"/>
      <c r="CD2264" s="36"/>
      <c r="CE2264" s="35"/>
      <c r="CF2264" s="36"/>
      <c r="CG2264" s="42"/>
      <c r="CH2264" s="35"/>
      <c r="CI2264" s="42"/>
      <c r="CJ2264" s="42"/>
      <c r="CK2264" s="43"/>
      <c r="CM2264" s="39"/>
      <c r="CN2264" s="35"/>
      <c r="CO2264" s="42"/>
    </row>
    <row r="2265" spans="1:93" ht="11.25" customHeight="1">
      <c r="A2265" s="33"/>
      <c r="B2265" s="34"/>
      <c r="F2265" s="34"/>
      <c r="H2265" s="34"/>
      <c r="I2265" s="34"/>
      <c r="J2265" s="35"/>
      <c r="K2265" s="35"/>
      <c r="L2265" s="34"/>
      <c r="M2265" s="34"/>
      <c r="N2265" s="35"/>
      <c r="O2265" s="35"/>
      <c r="P2265" s="35"/>
      <c r="Q2265" s="34"/>
      <c r="R2265" s="34"/>
      <c r="U2265" s="36"/>
      <c r="V2265" s="38"/>
      <c r="W2265" s="36"/>
      <c r="X2265" s="35"/>
      <c r="Y2265" s="34"/>
      <c r="Z2265" s="35"/>
      <c r="AA2265" s="34"/>
      <c r="AB2265" s="34"/>
      <c r="AC2265" s="34"/>
      <c r="AD2265" s="34"/>
      <c r="AE2265" s="39"/>
      <c r="AF2265" s="39"/>
      <c r="AG2265" s="39"/>
      <c r="AH2265" s="35"/>
      <c r="AI2265" s="35"/>
      <c r="AJ2265" s="35"/>
      <c r="AK2265" s="35"/>
      <c r="AL2265" s="35"/>
      <c r="AM2265" s="35"/>
      <c r="AN2265" s="38"/>
      <c r="AO2265" s="38"/>
      <c r="AP2265" s="38"/>
      <c r="AQ2265" s="36"/>
      <c r="AR2265" s="36"/>
      <c r="AS2265" s="36"/>
      <c r="AT2265" s="36"/>
      <c r="AU2265" s="36"/>
      <c r="AV2265" s="36"/>
      <c r="AW2265" s="36"/>
      <c r="AX2265" s="36"/>
      <c r="AY2265" s="36"/>
      <c r="AZ2265" s="40"/>
      <c r="BA2265" s="40"/>
      <c r="BB2265" s="40"/>
      <c r="BC2265" s="40"/>
      <c r="BD2265" s="40"/>
      <c r="BE2265" s="40"/>
      <c r="BF2265" s="36"/>
      <c r="BG2265" s="36"/>
      <c r="BH2265" s="36"/>
      <c r="BJ2265" s="41"/>
      <c r="BK2265" s="41"/>
      <c r="BL2265" s="35"/>
      <c r="BM2265" s="35"/>
      <c r="BN2265" s="35"/>
      <c r="BO2265" s="35"/>
      <c r="BP2265" s="35"/>
      <c r="BQ2265" s="35"/>
      <c r="BR2265" s="35"/>
      <c r="BS2265" s="34"/>
      <c r="BT2265" s="35"/>
      <c r="BU2265" s="35"/>
      <c r="BV2265" s="35"/>
      <c r="BW2265" s="35"/>
      <c r="BX2265" s="37"/>
      <c r="BY2265" s="40"/>
      <c r="CA2265" s="38"/>
      <c r="CB2265" s="38"/>
      <c r="CC2265" s="36"/>
      <c r="CD2265" s="36"/>
      <c r="CE2265" s="35"/>
      <c r="CF2265" s="36"/>
      <c r="CG2265" s="42"/>
      <c r="CH2265" s="35"/>
      <c r="CI2265" s="42"/>
      <c r="CJ2265" s="42"/>
      <c r="CK2265" s="43"/>
      <c r="CM2265" s="39"/>
      <c r="CN2265" s="35"/>
      <c r="CO2265" s="42"/>
    </row>
    <row r="2266" spans="1:93" ht="11.25" customHeight="1">
      <c r="A2266" s="33"/>
      <c r="B2266" s="34"/>
      <c r="F2266" s="34"/>
      <c r="H2266" s="34"/>
      <c r="I2266" s="34"/>
      <c r="J2266" s="35"/>
      <c r="K2266" s="35"/>
      <c r="L2266" s="34"/>
      <c r="M2266" s="34"/>
      <c r="N2266" s="35"/>
      <c r="O2266" s="35"/>
      <c r="P2266" s="35"/>
      <c r="Q2266" s="34"/>
      <c r="R2266" s="34"/>
      <c r="U2266" s="36"/>
      <c r="V2266" s="38"/>
      <c r="W2266" s="36"/>
      <c r="X2266" s="35"/>
      <c r="Y2266" s="34"/>
      <c r="Z2266" s="35"/>
      <c r="AA2266" s="34"/>
      <c r="AB2266" s="34"/>
      <c r="AC2266" s="34"/>
      <c r="AD2266" s="34"/>
      <c r="AE2266" s="39"/>
      <c r="AF2266" s="39"/>
      <c r="AG2266" s="39"/>
      <c r="AH2266" s="35"/>
      <c r="AI2266" s="35"/>
      <c r="AJ2266" s="35"/>
      <c r="AK2266" s="35"/>
      <c r="AL2266" s="35"/>
      <c r="AM2266" s="35"/>
      <c r="AN2266" s="38"/>
      <c r="AO2266" s="38"/>
      <c r="AP2266" s="38"/>
      <c r="AQ2266" s="36"/>
      <c r="AR2266" s="36"/>
      <c r="AS2266" s="36"/>
      <c r="AT2266" s="36"/>
      <c r="AU2266" s="36"/>
      <c r="AV2266" s="36"/>
      <c r="AW2266" s="36"/>
      <c r="AX2266" s="36"/>
      <c r="AY2266" s="36"/>
      <c r="AZ2266" s="40"/>
      <c r="BA2266" s="40"/>
      <c r="BB2266" s="40"/>
      <c r="BC2266" s="40"/>
      <c r="BD2266" s="40"/>
      <c r="BE2266" s="40"/>
      <c r="BF2266" s="36"/>
      <c r="BG2266" s="36"/>
      <c r="BH2266" s="36"/>
      <c r="BJ2266" s="41"/>
      <c r="BK2266" s="41"/>
      <c r="BL2266" s="35"/>
      <c r="BM2266" s="35"/>
      <c r="BN2266" s="35"/>
      <c r="BO2266" s="35"/>
      <c r="BP2266" s="35"/>
      <c r="BQ2266" s="35"/>
      <c r="BR2266" s="35"/>
      <c r="BS2266" s="34"/>
      <c r="BT2266" s="35"/>
      <c r="BU2266" s="35"/>
      <c r="BV2266" s="35"/>
      <c r="BW2266" s="35"/>
      <c r="BX2266" s="37"/>
      <c r="BY2266" s="40"/>
      <c r="CA2266" s="38"/>
      <c r="CB2266" s="38"/>
      <c r="CC2266" s="36"/>
      <c r="CD2266" s="36"/>
      <c r="CE2266" s="35"/>
      <c r="CF2266" s="36"/>
      <c r="CG2266" s="42"/>
      <c r="CH2266" s="35"/>
      <c r="CI2266" s="42"/>
      <c r="CJ2266" s="42"/>
      <c r="CK2266" s="43"/>
      <c r="CM2266" s="39"/>
      <c r="CN2266" s="35"/>
      <c r="CO2266" s="42"/>
    </row>
    <row r="2267" spans="1:93" ht="11.25" customHeight="1">
      <c r="A2267" s="33"/>
      <c r="B2267" s="34"/>
      <c r="F2267" s="34"/>
      <c r="H2267" s="34"/>
      <c r="I2267" s="34"/>
      <c r="J2267" s="35"/>
      <c r="K2267" s="35"/>
      <c r="L2267" s="34"/>
      <c r="M2267" s="34"/>
      <c r="N2267" s="35"/>
      <c r="O2267" s="35"/>
      <c r="P2267" s="35"/>
      <c r="Q2267" s="34"/>
      <c r="R2267" s="34"/>
      <c r="U2267" s="36"/>
      <c r="V2267" s="38"/>
      <c r="W2267" s="36"/>
      <c r="X2267" s="35"/>
      <c r="Y2267" s="34"/>
      <c r="Z2267" s="35"/>
      <c r="AA2267" s="34"/>
      <c r="AB2267" s="34"/>
      <c r="AC2267" s="34"/>
      <c r="AD2267" s="34"/>
      <c r="AE2267" s="39"/>
      <c r="AF2267" s="39"/>
      <c r="AG2267" s="39"/>
      <c r="AH2267" s="35"/>
      <c r="AI2267" s="35"/>
      <c r="AJ2267" s="35"/>
      <c r="AK2267" s="35"/>
      <c r="AL2267" s="35"/>
      <c r="AM2267" s="35"/>
      <c r="AN2267" s="38"/>
      <c r="AO2267" s="38"/>
      <c r="AP2267" s="38"/>
      <c r="AQ2267" s="36"/>
      <c r="AR2267" s="36"/>
      <c r="AS2267" s="36"/>
      <c r="AT2267" s="36"/>
      <c r="AU2267" s="36"/>
      <c r="AV2267" s="36"/>
      <c r="AW2267" s="36"/>
      <c r="AX2267" s="36"/>
      <c r="AY2267" s="36"/>
      <c r="AZ2267" s="40"/>
      <c r="BA2267" s="40"/>
      <c r="BB2267" s="40"/>
      <c r="BC2267" s="40"/>
      <c r="BD2267" s="40"/>
      <c r="BE2267" s="40"/>
      <c r="BF2267" s="36"/>
      <c r="BG2267" s="36"/>
      <c r="BH2267" s="36"/>
      <c r="BJ2267" s="41"/>
      <c r="BK2267" s="41"/>
      <c r="BL2267" s="35"/>
      <c r="BM2267" s="35"/>
      <c r="BN2267" s="35"/>
      <c r="BO2267" s="35"/>
      <c r="BP2267" s="35"/>
      <c r="BQ2267" s="35"/>
      <c r="BR2267" s="35"/>
      <c r="BS2267" s="34"/>
      <c r="BT2267" s="35"/>
      <c r="BU2267" s="35"/>
      <c r="BV2267" s="35"/>
      <c r="BW2267" s="35"/>
      <c r="BX2267" s="37"/>
      <c r="BY2267" s="40"/>
      <c r="CA2267" s="38"/>
      <c r="CB2267" s="38"/>
      <c r="CC2267" s="36"/>
      <c r="CD2267" s="36"/>
      <c r="CE2267" s="35"/>
      <c r="CF2267" s="36"/>
      <c r="CG2267" s="42"/>
      <c r="CH2267" s="35"/>
      <c r="CI2267" s="42"/>
      <c r="CJ2267" s="42"/>
      <c r="CK2267" s="43"/>
      <c r="CM2267" s="39"/>
      <c r="CN2267" s="35"/>
      <c r="CO2267" s="42"/>
    </row>
    <row r="2268" spans="1:93" ht="11.25" customHeight="1">
      <c r="A2268" s="33"/>
      <c r="B2268" s="34"/>
      <c r="F2268" s="34"/>
      <c r="H2268" s="34"/>
      <c r="I2268" s="34"/>
      <c r="J2268" s="35"/>
      <c r="K2268" s="35"/>
      <c r="L2268" s="34"/>
      <c r="M2268" s="34"/>
      <c r="N2268" s="35"/>
      <c r="O2268" s="35"/>
      <c r="P2268" s="35"/>
      <c r="Q2268" s="34"/>
      <c r="R2268" s="34"/>
      <c r="U2268" s="36"/>
      <c r="V2268" s="38"/>
      <c r="W2268" s="36"/>
      <c r="X2268" s="35"/>
      <c r="Y2268" s="34"/>
      <c r="Z2268" s="35"/>
      <c r="AA2268" s="34"/>
      <c r="AB2268" s="34"/>
      <c r="AC2268" s="34"/>
      <c r="AD2268" s="34"/>
      <c r="AE2268" s="39"/>
      <c r="AF2268" s="39"/>
      <c r="AG2268" s="39"/>
      <c r="AH2268" s="35"/>
      <c r="AI2268" s="35"/>
      <c r="AJ2268" s="35"/>
      <c r="AK2268" s="35"/>
      <c r="AL2268" s="35"/>
      <c r="AM2268" s="35"/>
      <c r="AN2268" s="38"/>
      <c r="AO2268" s="38"/>
      <c r="AP2268" s="38"/>
      <c r="AQ2268" s="36"/>
      <c r="AR2268" s="36"/>
      <c r="AS2268" s="36"/>
      <c r="AT2268" s="36"/>
      <c r="AU2268" s="36"/>
      <c r="AV2268" s="36"/>
      <c r="AW2268" s="36"/>
      <c r="AX2268" s="36"/>
      <c r="AY2268" s="36"/>
      <c r="AZ2268" s="40"/>
      <c r="BA2268" s="40"/>
      <c r="BB2268" s="40"/>
      <c r="BC2268" s="40"/>
      <c r="BD2268" s="40"/>
      <c r="BE2268" s="40"/>
      <c r="BF2268" s="36"/>
      <c r="BG2268" s="36"/>
      <c r="BH2268" s="36"/>
      <c r="BJ2268" s="41"/>
      <c r="BK2268" s="41"/>
      <c r="BL2268" s="35"/>
      <c r="BM2268" s="35"/>
      <c r="BN2268" s="35"/>
      <c r="BO2268" s="35"/>
      <c r="BP2268" s="35"/>
      <c r="BQ2268" s="35"/>
      <c r="BR2268" s="35"/>
      <c r="BS2268" s="34"/>
      <c r="BT2268" s="35"/>
      <c r="BU2268" s="35"/>
      <c r="BV2268" s="35"/>
      <c r="BW2268" s="35"/>
      <c r="BX2268" s="37"/>
      <c r="BY2268" s="40"/>
      <c r="CA2268" s="38"/>
      <c r="CB2268" s="38"/>
      <c r="CC2268" s="36"/>
      <c r="CD2268" s="36"/>
      <c r="CE2268" s="35"/>
      <c r="CF2268" s="36"/>
      <c r="CG2268" s="42"/>
      <c r="CH2268" s="35"/>
      <c r="CI2268" s="42"/>
      <c r="CJ2268" s="42"/>
      <c r="CK2268" s="43"/>
      <c r="CM2268" s="39"/>
      <c r="CN2268" s="35"/>
      <c r="CO2268" s="42"/>
    </row>
    <row r="2269" spans="1:93" ht="11.25" customHeight="1">
      <c r="A2269" s="33"/>
      <c r="B2269" s="34"/>
      <c r="F2269" s="34"/>
      <c r="H2269" s="34"/>
      <c r="I2269" s="34"/>
      <c r="J2269" s="35"/>
      <c r="K2269" s="35"/>
      <c r="L2269" s="34"/>
      <c r="M2269" s="34"/>
      <c r="N2269" s="35"/>
      <c r="O2269" s="35"/>
      <c r="P2269" s="35"/>
      <c r="Q2269" s="34"/>
      <c r="R2269" s="34"/>
      <c r="U2269" s="36"/>
      <c r="V2269" s="38"/>
      <c r="W2269" s="36"/>
      <c r="X2269" s="35"/>
      <c r="Y2269" s="34"/>
      <c r="Z2269" s="35"/>
      <c r="AA2269" s="34"/>
      <c r="AB2269" s="34"/>
      <c r="AC2269" s="34"/>
      <c r="AD2269" s="34"/>
      <c r="AE2269" s="39"/>
      <c r="AF2269" s="39"/>
      <c r="AG2269" s="39"/>
      <c r="AH2269" s="35"/>
      <c r="AI2269" s="35"/>
      <c r="AJ2269" s="35"/>
      <c r="AK2269" s="35"/>
      <c r="AL2269" s="35"/>
      <c r="AM2269" s="35"/>
      <c r="AN2269" s="38"/>
      <c r="AO2269" s="38"/>
      <c r="AP2269" s="38"/>
      <c r="AQ2269" s="36"/>
      <c r="AR2269" s="36"/>
      <c r="AS2269" s="36"/>
      <c r="AT2269" s="36"/>
      <c r="AU2269" s="36"/>
      <c r="AV2269" s="36"/>
      <c r="AW2269" s="36"/>
      <c r="AX2269" s="36"/>
      <c r="AY2269" s="36"/>
      <c r="AZ2269" s="40"/>
      <c r="BA2269" s="40"/>
      <c r="BB2269" s="40"/>
      <c r="BC2269" s="40"/>
      <c r="BD2269" s="40"/>
      <c r="BE2269" s="40"/>
      <c r="BF2269" s="36"/>
      <c r="BG2269" s="36"/>
      <c r="BH2269" s="36"/>
      <c r="BJ2269" s="41"/>
      <c r="BK2269" s="41"/>
      <c r="BL2269" s="35"/>
      <c r="BM2269" s="35"/>
      <c r="BN2269" s="35"/>
      <c r="BO2269" s="35"/>
      <c r="BP2269" s="35"/>
      <c r="BQ2269" s="35"/>
      <c r="BR2269" s="35"/>
      <c r="BS2269" s="34"/>
      <c r="BT2269" s="35"/>
      <c r="BU2269" s="35"/>
      <c r="BV2269" s="35"/>
      <c r="BW2269" s="35"/>
      <c r="BX2269" s="37"/>
      <c r="BY2269" s="40"/>
      <c r="CA2269" s="38"/>
      <c r="CB2269" s="38"/>
      <c r="CC2269" s="36"/>
      <c r="CD2269" s="36"/>
      <c r="CE2269" s="35"/>
      <c r="CF2269" s="36"/>
      <c r="CG2269" s="42"/>
      <c r="CH2269" s="35"/>
      <c r="CI2269" s="42"/>
      <c r="CJ2269" s="42"/>
      <c r="CK2269" s="43"/>
      <c r="CM2269" s="39"/>
      <c r="CN2269" s="35"/>
      <c r="CO2269" s="42"/>
    </row>
    <row r="2270" spans="1:93" ht="11.25" customHeight="1">
      <c r="A2270" s="33"/>
      <c r="B2270" s="34"/>
      <c r="F2270" s="34"/>
      <c r="H2270" s="34"/>
      <c r="I2270" s="34"/>
      <c r="J2270" s="35"/>
      <c r="K2270" s="35"/>
      <c r="L2270" s="34"/>
      <c r="M2270" s="34"/>
      <c r="N2270" s="35"/>
      <c r="O2270" s="35"/>
      <c r="P2270" s="35"/>
      <c r="Q2270" s="34"/>
      <c r="R2270" s="34"/>
      <c r="U2270" s="36"/>
      <c r="V2270" s="38"/>
      <c r="W2270" s="36"/>
      <c r="X2270" s="35"/>
      <c r="Y2270" s="34"/>
      <c r="Z2270" s="35"/>
      <c r="AA2270" s="34"/>
      <c r="AB2270" s="34"/>
      <c r="AC2270" s="34"/>
      <c r="AD2270" s="34"/>
      <c r="AE2270" s="39"/>
      <c r="AF2270" s="39"/>
      <c r="AG2270" s="39"/>
      <c r="AH2270" s="35"/>
      <c r="AI2270" s="35"/>
      <c r="AJ2270" s="35"/>
      <c r="AK2270" s="35"/>
      <c r="AL2270" s="35"/>
      <c r="AM2270" s="35"/>
      <c r="AN2270" s="38"/>
      <c r="AO2270" s="38"/>
      <c r="AP2270" s="38"/>
      <c r="AQ2270" s="36"/>
      <c r="AR2270" s="36"/>
      <c r="AS2270" s="36"/>
      <c r="AT2270" s="36"/>
      <c r="AU2270" s="36"/>
      <c r="AV2270" s="36"/>
      <c r="AW2270" s="36"/>
      <c r="AX2270" s="36"/>
      <c r="AY2270" s="36"/>
      <c r="AZ2270" s="40"/>
      <c r="BA2270" s="40"/>
      <c r="BB2270" s="40"/>
      <c r="BC2270" s="40"/>
      <c r="BD2270" s="40"/>
      <c r="BE2270" s="40"/>
      <c r="BF2270" s="36"/>
      <c r="BG2270" s="36"/>
      <c r="BH2270" s="36"/>
      <c r="BJ2270" s="41"/>
      <c r="BK2270" s="41"/>
      <c r="BL2270" s="35"/>
      <c r="BM2270" s="35"/>
      <c r="BN2270" s="35"/>
      <c r="BO2270" s="35"/>
      <c r="BP2270" s="35"/>
      <c r="BQ2270" s="35"/>
      <c r="BR2270" s="35"/>
      <c r="BS2270" s="34"/>
      <c r="BT2270" s="35"/>
      <c r="BU2270" s="35"/>
      <c r="BV2270" s="35"/>
      <c r="BW2270" s="35"/>
      <c r="BX2270" s="37"/>
      <c r="BY2270" s="40"/>
      <c r="CA2270" s="38"/>
      <c r="CB2270" s="38"/>
      <c r="CC2270" s="36"/>
      <c r="CD2270" s="36"/>
      <c r="CE2270" s="35"/>
      <c r="CF2270" s="36"/>
      <c r="CG2270" s="42"/>
      <c r="CH2270" s="35"/>
      <c r="CI2270" s="42"/>
      <c r="CJ2270" s="42"/>
      <c r="CK2270" s="43"/>
      <c r="CM2270" s="39"/>
      <c r="CN2270" s="35"/>
      <c r="CO2270" s="42"/>
    </row>
    <row r="2271" spans="1:93" ht="11.25" customHeight="1">
      <c r="A2271" s="33"/>
      <c r="B2271" s="34"/>
      <c r="F2271" s="34"/>
      <c r="H2271" s="34"/>
      <c r="I2271" s="34"/>
      <c r="J2271" s="35"/>
      <c r="K2271" s="35"/>
      <c r="L2271" s="34"/>
      <c r="M2271" s="34"/>
      <c r="N2271" s="35"/>
      <c r="O2271" s="35"/>
      <c r="P2271" s="35"/>
      <c r="Q2271" s="34"/>
      <c r="R2271" s="34"/>
      <c r="U2271" s="36"/>
      <c r="V2271" s="38"/>
      <c r="W2271" s="36"/>
      <c r="X2271" s="35"/>
      <c r="Y2271" s="34"/>
      <c r="Z2271" s="35"/>
      <c r="AA2271" s="34"/>
      <c r="AB2271" s="34"/>
      <c r="AC2271" s="34"/>
      <c r="AD2271" s="34"/>
      <c r="AE2271" s="39"/>
      <c r="AF2271" s="39"/>
      <c r="AG2271" s="39"/>
      <c r="AH2271" s="35"/>
      <c r="AI2271" s="35"/>
      <c r="AJ2271" s="35"/>
      <c r="AK2271" s="35"/>
      <c r="AL2271" s="35"/>
      <c r="AM2271" s="35"/>
      <c r="AN2271" s="38"/>
      <c r="AO2271" s="38"/>
      <c r="AP2271" s="38"/>
      <c r="AQ2271" s="36"/>
      <c r="AR2271" s="36"/>
      <c r="AS2271" s="36"/>
      <c r="AT2271" s="36"/>
      <c r="AU2271" s="36"/>
      <c r="AV2271" s="36"/>
      <c r="AW2271" s="36"/>
      <c r="AX2271" s="36"/>
      <c r="AY2271" s="36"/>
      <c r="AZ2271" s="40"/>
      <c r="BA2271" s="40"/>
      <c r="BB2271" s="40"/>
      <c r="BC2271" s="40"/>
      <c r="BD2271" s="40"/>
      <c r="BE2271" s="40"/>
      <c r="BF2271" s="36"/>
      <c r="BG2271" s="36"/>
      <c r="BH2271" s="36"/>
      <c r="BJ2271" s="41"/>
      <c r="BK2271" s="41"/>
      <c r="BL2271" s="35"/>
      <c r="BM2271" s="35"/>
      <c r="BN2271" s="35"/>
      <c r="BO2271" s="35"/>
      <c r="BP2271" s="35"/>
      <c r="BQ2271" s="35"/>
      <c r="BR2271" s="35"/>
      <c r="BS2271" s="34"/>
      <c r="BT2271" s="35"/>
      <c r="BU2271" s="35"/>
      <c r="BV2271" s="35"/>
      <c r="BW2271" s="35"/>
      <c r="BX2271" s="37"/>
      <c r="BY2271" s="40"/>
      <c r="CA2271" s="38"/>
      <c r="CB2271" s="38"/>
      <c r="CC2271" s="36"/>
      <c r="CD2271" s="36"/>
      <c r="CE2271" s="35"/>
      <c r="CF2271" s="36"/>
      <c r="CG2271" s="42"/>
      <c r="CH2271" s="35"/>
      <c r="CI2271" s="42"/>
      <c r="CJ2271" s="42"/>
      <c r="CK2271" s="43"/>
      <c r="CM2271" s="39"/>
      <c r="CN2271" s="35"/>
      <c r="CO2271" s="42"/>
    </row>
    <row r="2272" spans="1:93" ht="11.25" customHeight="1">
      <c r="A2272" s="33"/>
      <c r="B2272" s="34"/>
      <c r="F2272" s="34"/>
      <c r="H2272" s="34"/>
      <c r="I2272" s="34"/>
      <c r="J2272" s="35"/>
      <c r="K2272" s="35"/>
      <c r="L2272" s="34"/>
      <c r="M2272" s="34"/>
      <c r="N2272" s="35"/>
      <c r="O2272" s="35"/>
      <c r="P2272" s="35"/>
      <c r="Q2272" s="34"/>
      <c r="R2272" s="34"/>
      <c r="U2272" s="36"/>
      <c r="V2272" s="38"/>
      <c r="W2272" s="36"/>
      <c r="X2272" s="35"/>
      <c r="Y2272" s="34"/>
      <c r="Z2272" s="35"/>
      <c r="AA2272" s="34"/>
      <c r="AB2272" s="34"/>
      <c r="AC2272" s="34"/>
      <c r="AD2272" s="34"/>
      <c r="AE2272" s="39"/>
      <c r="AF2272" s="39"/>
      <c r="AG2272" s="39"/>
      <c r="AH2272" s="35"/>
      <c r="AI2272" s="35"/>
      <c r="AJ2272" s="35"/>
      <c r="AK2272" s="35"/>
      <c r="AL2272" s="35"/>
      <c r="AM2272" s="35"/>
      <c r="AN2272" s="38"/>
      <c r="AO2272" s="38"/>
      <c r="AP2272" s="38"/>
      <c r="AQ2272" s="36"/>
      <c r="AR2272" s="36"/>
      <c r="AS2272" s="36"/>
      <c r="AT2272" s="36"/>
      <c r="AU2272" s="36"/>
      <c r="AV2272" s="36"/>
      <c r="AW2272" s="36"/>
      <c r="AX2272" s="36"/>
      <c r="AY2272" s="36"/>
      <c r="AZ2272" s="40"/>
      <c r="BA2272" s="40"/>
      <c r="BB2272" s="40"/>
      <c r="BC2272" s="40"/>
      <c r="BD2272" s="40"/>
      <c r="BE2272" s="40"/>
      <c r="BF2272" s="36"/>
      <c r="BG2272" s="36"/>
      <c r="BH2272" s="36"/>
      <c r="BJ2272" s="41"/>
      <c r="BK2272" s="41"/>
      <c r="BL2272" s="35"/>
      <c r="BM2272" s="35"/>
      <c r="BN2272" s="35"/>
      <c r="BO2272" s="35"/>
      <c r="BP2272" s="35"/>
      <c r="BQ2272" s="35"/>
      <c r="BR2272" s="35"/>
      <c r="BS2272" s="34"/>
      <c r="BT2272" s="35"/>
      <c r="BU2272" s="35"/>
      <c r="BV2272" s="35"/>
      <c r="BW2272" s="35"/>
      <c r="BX2272" s="37"/>
      <c r="BY2272" s="40"/>
      <c r="CA2272" s="38"/>
      <c r="CB2272" s="38"/>
      <c r="CC2272" s="36"/>
      <c r="CD2272" s="36"/>
      <c r="CE2272" s="35"/>
      <c r="CF2272" s="36"/>
      <c r="CG2272" s="42"/>
      <c r="CH2272" s="35"/>
      <c r="CI2272" s="42"/>
      <c r="CJ2272" s="42"/>
      <c r="CK2272" s="43"/>
      <c r="CM2272" s="39"/>
      <c r="CN2272" s="35"/>
      <c r="CO2272" s="42"/>
    </row>
    <row r="2273" spans="1:93" ht="11.25" customHeight="1">
      <c r="A2273" s="33"/>
      <c r="B2273" s="34"/>
      <c r="F2273" s="34"/>
      <c r="H2273" s="34"/>
      <c r="I2273" s="34"/>
      <c r="J2273" s="35"/>
      <c r="K2273" s="35"/>
      <c r="L2273" s="34"/>
      <c r="M2273" s="34"/>
      <c r="N2273" s="35"/>
      <c r="O2273" s="35"/>
      <c r="P2273" s="35"/>
      <c r="Q2273" s="34"/>
      <c r="R2273" s="34"/>
      <c r="U2273" s="36"/>
      <c r="V2273" s="38"/>
      <c r="W2273" s="36"/>
      <c r="X2273" s="35"/>
      <c r="Y2273" s="34"/>
      <c r="Z2273" s="35"/>
      <c r="AA2273" s="34"/>
      <c r="AB2273" s="34"/>
      <c r="AC2273" s="34"/>
      <c r="AD2273" s="34"/>
      <c r="AE2273" s="39"/>
      <c r="AF2273" s="39"/>
      <c r="AG2273" s="39"/>
      <c r="AH2273" s="35"/>
      <c r="AI2273" s="35"/>
      <c r="AJ2273" s="35"/>
      <c r="AK2273" s="35"/>
      <c r="AL2273" s="35"/>
      <c r="AM2273" s="35"/>
      <c r="AN2273" s="38"/>
      <c r="AO2273" s="38"/>
      <c r="AP2273" s="38"/>
      <c r="AQ2273" s="36"/>
      <c r="AR2273" s="36"/>
      <c r="AS2273" s="36"/>
      <c r="AT2273" s="36"/>
      <c r="AU2273" s="36"/>
      <c r="AV2273" s="36"/>
      <c r="AW2273" s="36"/>
      <c r="AX2273" s="36"/>
      <c r="AY2273" s="36"/>
      <c r="AZ2273" s="40"/>
      <c r="BA2273" s="40"/>
      <c r="BB2273" s="40"/>
      <c r="BC2273" s="40"/>
      <c r="BD2273" s="40"/>
      <c r="BE2273" s="40"/>
      <c r="BF2273" s="36"/>
      <c r="BG2273" s="36"/>
      <c r="BH2273" s="36"/>
      <c r="BJ2273" s="41"/>
      <c r="BK2273" s="41"/>
      <c r="BL2273" s="35"/>
      <c r="BM2273" s="35"/>
      <c r="BN2273" s="35"/>
      <c r="BO2273" s="35"/>
      <c r="BP2273" s="35"/>
      <c r="BQ2273" s="35"/>
      <c r="BR2273" s="35"/>
      <c r="BS2273" s="34"/>
      <c r="BT2273" s="35"/>
      <c r="BU2273" s="35"/>
      <c r="BV2273" s="35"/>
      <c r="BW2273" s="35"/>
      <c r="BX2273" s="37"/>
      <c r="BY2273" s="40"/>
      <c r="CA2273" s="38"/>
      <c r="CB2273" s="38"/>
      <c r="CC2273" s="36"/>
      <c r="CD2273" s="36"/>
      <c r="CE2273" s="35"/>
      <c r="CF2273" s="36"/>
      <c r="CG2273" s="42"/>
      <c r="CH2273" s="35"/>
      <c r="CI2273" s="42"/>
      <c r="CJ2273" s="42"/>
      <c r="CK2273" s="43"/>
      <c r="CM2273" s="39"/>
      <c r="CN2273" s="35"/>
      <c r="CO2273" s="42"/>
    </row>
    <row r="2274" spans="1:93" ht="11.25" customHeight="1">
      <c r="A2274" s="33"/>
      <c r="B2274" s="34"/>
      <c r="F2274" s="34"/>
      <c r="H2274" s="34"/>
      <c r="I2274" s="34"/>
      <c r="J2274" s="35"/>
      <c r="K2274" s="35"/>
      <c r="L2274" s="34"/>
      <c r="M2274" s="34"/>
      <c r="N2274" s="35"/>
      <c r="O2274" s="35"/>
      <c r="P2274" s="35"/>
      <c r="Q2274" s="34"/>
      <c r="R2274" s="34"/>
      <c r="U2274" s="36"/>
      <c r="V2274" s="38"/>
      <c r="W2274" s="36"/>
      <c r="X2274" s="35"/>
      <c r="Y2274" s="34"/>
      <c r="Z2274" s="35"/>
      <c r="AA2274" s="34"/>
      <c r="AB2274" s="34"/>
      <c r="AC2274" s="34"/>
      <c r="AD2274" s="34"/>
      <c r="AE2274" s="39"/>
      <c r="AF2274" s="39"/>
      <c r="AG2274" s="39"/>
      <c r="AH2274" s="35"/>
      <c r="AI2274" s="35"/>
      <c r="AJ2274" s="35"/>
      <c r="AK2274" s="35"/>
      <c r="AL2274" s="35"/>
      <c r="AM2274" s="35"/>
      <c r="AN2274" s="38"/>
      <c r="AO2274" s="38"/>
      <c r="AP2274" s="38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40"/>
      <c r="BA2274" s="40"/>
      <c r="BB2274" s="40"/>
      <c r="BC2274" s="40"/>
      <c r="BD2274" s="40"/>
      <c r="BE2274" s="40"/>
      <c r="BF2274" s="36"/>
      <c r="BG2274" s="36"/>
      <c r="BH2274" s="36"/>
      <c r="BJ2274" s="41"/>
      <c r="BK2274" s="41"/>
      <c r="BL2274" s="35"/>
      <c r="BM2274" s="35"/>
      <c r="BN2274" s="35"/>
      <c r="BO2274" s="35"/>
      <c r="BP2274" s="35"/>
      <c r="BQ2274" s="35"/>
      <c r="BR2274" s="35"/>
      <c r="BS2274" s="34"/>
      <c r="BT2274" s="35"/>
      <c r="BU2274" s="35"/>
      <c r="BV2274" s="35"/>
      <c r="BW2274" s="35"/>
      <c r="BX2274" s="37"/>
      <c r="BY2274" s="40"/>
      <c r="CA2274" s="38"/>
      <c r="CB2274" s="38"/>
      <c r="CC2274" s="36"/>
      <c r="CD2274" s="36"/>
      <c r="CE2274" s="35"/>
      <c r="CF2274" s="36"/>
      <c r="CG2274" s="42"/>
      <c r="CH2274" s="35"/>
      <c r="CI2274" s="42"/>
      <c r="CJ2274" s="42"/>
      <c r="CK2274" s="43"/>
      <c r="CM2274" s="39"/>
      <c r="CN2274" s="35"/>
      <c r="CO2274" s="42"/>
    </row>
    <row r="2275" spans="1:93" ht="11.25" customHeight="1">
      <c r="A2275" s="33"/>
      <c r="B2275" s="34"/>
      <c r="F2275" s="34"/>
      <c r="H2275" s="34"/>
      <c r="I2275" s="34"/>
      <c r="J2275" s="35"/>
      <c r="K2275" s="35"/>
      <c r="L2275" s="34"/>
      <c r="M2275" s="34"/>
      <c r="N2275" s="35"/>
      <c r="O2275" s="35"/>
      <c r="P2275" s="35"/>
      <c r="Q2275" s="34"/>
      <c r="R2275" s="34"/>
      <c r="U2275" s="36"/>
      <c r="V2275" s="38"/>
      <c r="W2275" s="36"/>
      <c r="X2275" s="35"/>
      <c r="Y2275" s="34"/>
      <c r="Z2275" s="35"/>
      <c r="AA2275" s="34"/>
      <c r="AB2275" s="34"/>
      <c r="AC2275" s="34"/>
      <c r="AD2275" s="34"/>
      <c r="AE2275" s="39"/>
      <c r="AF2275" s="39"/>
      <c r="AG2275" s="39"/>
      <c r="AH2275" s="35"/>
      <c r="AI2275" s="35"/>
      <c r="AJ2275" s="35"/>
      <c r="AK2275" s="35"/>
      <c r="AL2275" s="35"/>
      <c r="AM2275" s="35"/>
      <c r="AN2275" s="38"/>
      <c r="AO2275" s="38"/>
      <c r="AP2275" s="38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40"/>
      <c r="BA2275" s="40"/>
      <c r="BB2275" s="40"/>
      <c r="BC2275" s="40"/>
      <c r="BD2275" s="40"/>
      <c r="BE2275" s="40"/>
      <c r="BF2275" s="36"/>
      <c r="BG2275" s="36"/>
      <c r="BH2275" s="36"/>
      <c r="BJ2275" s="41"/>
      <c r="BK2275" s="41"/>
      <c r="BL2275" s="35"/>
      <c r="BM2275" s="35"/>
      <c r="BN2275" s="35"/>
      <c r="BO2275" s="35"/>
      <c r="BP2275" s="35"/>
      <c r="BQ2275" s="35"/>
      <c r="BR2275" s="35"/>
      <c r="BS2275" s="34"/>
      <c r="BT2275" s="35"/>
      <c r="BU2275" s="35"/>
      <c r="BV2275" s="35"/>
      <c r="BW2275" s="35"/>
      <c r="BX2275" s="37"/>
      <c r="BY2275" s="40"/>
      <c r="CA2275" s="38"/>
      <c r="CB2275" s="38"/>
      <c r="CC2275" s="36"/>
      <c r="CD2275" s="36"/>
      <c r="CE2275" s="35"/>
      <c r="CF2275" s="36"/>
      <c r="CG2275" s="42"/>
      <c r="CH2275" s="35"/>
      <c r="CI2275" s="42"/>
      <c r="CJ2275" s="42"/>
      <c r="CK2275" s="43"/>
      <c r="CM2275" s="39"/>
      <c r="CN2275" s="35"/>
      <c r="CO2275" s="42"/>
    </row>
    <row r="2276" spans="1:93" ht="11.25" customHeight="1">
      <c r="A2276" s="33"/>
      <c r="B2276" s="34"/>
      <c r="F2276" s="34"/>
      <c r="H2276" s="34"/>
      <c r="I2276" s="34"/>
      <c r="J2276" s="35"/>
      <c r="K2276" s="35"/>
      <c r="L2276" s="34"/>
      <c r="M2276" s="34"/>
      <c r="N2276" s="35"/>
      <c r="O2276" s="35"/>
      <c r="P2276" s="35"/>
      <c r="Q2276" s="34"/>
      <c r="R2276" s="34"/>
      <c r="U2276" s="36"/>
      <c r="V2276" s="38"/>
      <c r="W2276" s="36"/>
      <c r="X2276" s="35"/>
      <c r="Y2276" s="34"/>
      <c r="Z2276" s="35"/>
      <c r="AA2276" s="34"/>
      <c r="AB2276" s="34"/>
      <c r="AC2276" s="34"/>
      <c r="AD2276" s="34"/>
      <c r="AE2276" s="39"/>
      <c r="AF2276" s="39"/>
      <c r="AG2276" s="39"/>
      <c r="AH2276" s="35"/>
      <c r="AI2276" s="35"/>
      <c r="AJ2276" s="35"/>
      <c r="AK2276" s="35"/>
      <c r="AL2276" s="35"/>
      <c r="AM2276" s="35"/>
      <c r="AN2276" s="38"/>
      <c r="AO2276" s="38"/>
      <c r="AP2276" s="38"/>
      <c r="AQ2276" s="36"/>
      <c r="AR2276" s="36"/>
      <c r="AS2276" s="36"/>
      <c r="AT2276" s="36"/>
      <c r="AU2276" s="36"/>
      <c r="AV2276" s="36"/>
      <c r="AW2276" s="36"/>
      <c r="AX2276" s="36"/>
      <c r="AY2276" s="36"/>
      <c r="AZ2276" s="40"/>
      <c r="BA2276" s="40"/>
      <c r="BB2276" s="40"/>
      <c r="BC2276" s="40"/>
      <c r="BD2276" s="40"/>
      <c r="BE2276" s="40"/>
      <c r="BF2276" s="36"/>
      <c r="BG2276" s="36"/>
      <c r="BH2276" s="36"/>
      <c r="BJ2276" s="41"/>
      <c r="BK2276" s="41"/>
      <c r="BL2276" s="35"/>
      <c r="BM2276" s="35"/>
      <c r="BN2276" s="35"/>
      <c r="BO2276" s="35"/>
      <c r="BP2276" s="35"/>
      <c r="BQ2276" s="35"/>
      <c r="BR2276" s="35"/>
      <c r="BS2276" s="34"/>
      <c r="BT2276" s="35"/>
      <c r="BU2276" s="35"/>
      <c r="BV2276" s="35"/>
      <c r="BW2276" s="35"/>
      <c r="BX2276" s="37"/>
      <c r="BY2276" s="40"/>
      <c r="CA2276" s="38"/>
      <c r="CB2276" s="38"/>
      <c r="CC2276" s="36"/>
      <c r="CD2276" s="36"/>
      <c r="CE2276" s="35"/>
      <c r="CF2276" s="36"/>
      <c r="CG2276" s="42"/>
      <c r="CH2276" s="35"/>
      <c r="CI2276" s="42"/>
      <c r="CJ2276" s="42"/>
      <c r="CK2276" s="43"/>
      <c r="CM2276" s="39"/>
      <c r="CN2276" s="35"/>
      <c r="CO2276" s="42"/>
    </row>
    <row r="2277" spans="1:93" ht="11.25" customHeight="1">
      <c r="A2277" s="33"/>
      <c r="B2277" s="34"/>
      <c r="F2277" s="34"/>
      <c r="H2277" s="34"/>
      <c r="I2277" s="34"/>
      <c r="J2277" s="35"/>
      <c r="K2277" s="35"/>
      <c r="L2277" s="34"/>
      <c r="M2277" s="34"/>
      <c r="N2277" s="35"/>
      <c r="O2277" s="35"/>
      <c r="P2277" s="35"/>
      <c r="Q2277" s="34"/>
      <c r="R2277" s="34"/>
      <c r="U2277" s="36"/>
      <c r="V2277" s="38"/>
      <c r="W2277" s="36"/>
      <c r="X2277" s="35"/>
      <c r="Y2277" s="34"/>
      <c r="Z2277" s="35"/>
      <c r="AA2277" s="34"/>
      <c r="AB2277" s="34"/>
      <c r="AC2277" s="34"/>
      <c r="AD2277" s="34"/>
      <c r="AE2277" s="39"/>
      <c r="AF2277" s="39"/>
      <c r="AG2277" s="39"/>
      <c r="AH2277" s="35"/>
      <c r="AI2277" s="35"/>
      <c r="AJ2277" s="35"/>
      <c r="AK2277" s="35"/>
      <c r="AL2277" s="35"/>
      <c r="AM2277" s="35"/>
      <c r="AN2277" s="38"/>
      <c r="AO2277" s="38"/>
      <c r="AP2277" s="38"/>
      <c r="AQ2277" s="36"/>
      <c r="AR2277" s="36"/>
      <c r="AS2277" s="36"/>
      <c r="AT2277" s="36"/>
      <c r="AU2277" s="36"/>
      <c r="AV2277" s="36"/>
      <c r="AW2277" s="36"/>
      <c r="AX2277" s="36"/>
      <c r="AY2277" s="36"/>
      <c r="AZ2277" s="40"/>
      <c r="BA2277" s="40"/>
      <c r="BB2277" s="40"/>
      <c r="BC2277" s="40"/>
      <c r="BD2277" s="40"/>
      <c r="BE2277" s="40"/>
      <c r="BF2277" s="36"/>
      <c r="BG2277" s="36"/>
      <c r="BH2277" s="36"/>
      <c r="BJ2277" s="41"/>
      <c r="BK2277" s="41"/>
      <c r="BL2277" s="35"/>
      <c r="BM2277" s="35"/>
      <c r="BN2277" s="35"/>
      <c r="BO2277" s="35"/>
      <c r="BP2277" s="35"/>
      <c r="BQ2277" s="35"/>
      <c r="BR2277" s="35"/>
      <c r="BS2277" s="34"/>
      <c r="BT2277" s="35"/>
      <c r="BU2277" s="35"/>
      <c r="BV2277" s="35"/>
      <c r="BW2277" s="35"/>
      <c r="BX2277" s="37"/>
      <c r="BY2277" s="40"/>
      <c r="CA2277" s="38"/>
      <c r="CB2277" s="38"/>
      <c r="CC2277" s="36"/>
      <c r="CD2277" s="36"/>
      <c r="CE2277" s="35"/>
      <c r="CF2277" s="36"/>
      <c r="CG2277" s="42"/>
      <c r="CH2277" s="35"/>
      <c r="CI2277" s="42"/>
      <c r="CJ2277" s="42"/>
      <c r="CK2277" s="43"/>
      <c r="CM2277" s="39"/>
      <c r="CN2277" s="35"/>
      <c r="CO2277" s="42"/>
    </row>
    <row r="2278" spans="1:93" ht="11.25" customHeight="1">
      <c r="A2278" s="33"/>
      <c r="B2278" s="34"/>
      <c r="F2278" s="34"/>
      <c r="H2278" s="34"/>
      <c r="I2278" s="34"/>
      <c r="J2278" s="35"/>
      <c r="K2278" s="35"/>
      <c r="L2278" s="34"/>
      <c r="M2278" s="34"/>
      <c r="N2278" s="35"/>
      <c r="O2278" s="35"/>
      <c r="P2278" s="35"/>
      <c r="Q2278" s="34"/>
      <c r="R2278" s="34"/>
      <c r="U2278" s="36"/>
      <c r="V2278" s="38"/>
      <c r="W2278" s="36"/>
      <c r="X2278" s="35"/>
      <c r="Y2278" s="34"/>
      <c r="Z2278" s="35"/>
      <c r="AA2278" s="34"/>
      <c r="AB2278" s="34"/>
      <c r="AC2278" s="34"/>
      <c r="AD2278" s="34"/>
      <c r="AE2278" s="39"/>
      <c r="AF2278" s="39"/>
      <c r="AG2278" s="39"/>
      <c r="AH2278" s="35"/>
      <c r="AI2278" s="35"/>
      <c r="AJ2278" s="35"/>
      <c r="AK2278" s="35"/>
      <c r="AL2278" s="35"/>
      <c r="AM2278" s="35"/>
      <c r="AN2278" s="38"/>
      <c r="AO2278" s="38"/>
      <c r="AP2278" s="38"/>
      <c r="AQ2278" s="36"/>
      <c r="AR2278" s="36"/>
      <c r="AS2278" s="36"/>
      <c r="AT2278" s="36"/>
      <c r="AU2278" s="36"/>
      <c r="AV2278" s="36"/>
      <c r="AW2278" s="36"/>
      <c r="AX2278" s="36"/>
      <c r="AY2278" s="36"/>
      <c r="AZ2278" s="40"/>
      <c r="BA2278" s="40"/>
      <c r="BB2278" s="40"/>
      <c r="BC2278" s="40"/>
      <c r="BD2278" s="40"/>
      <c r="BE2278" s="40"/>
      <c r="BF2278" s="36"/>
      <c r="BG2278" s="36"/>
      <c r="BH2278" s="36"/>
      <c r="BJ2278" s="41"/>
      <c r="BK2278" s="41"/>
      <c r="BL2278" s="35"/>
      <c r="BM2278" s="35"/>
      <c r="BN2278" s="35"/>
      <c r="BO2278" s="35"/>
      <c r="BP2278" s="35"/>
      <c r="BQ2278" s="35"/>
      <c r="BR2278" s="35"/>
      <c r="BS2278" s="34"/>
      <c r="BT2278" s="35"/>
      <c r="BU2278" s="35"/>
      <c r="BV2278" s="35"/>
      <c r="BW2278" s="35"/>
      <c r="BX2278" s="37"/>
      <c r="BY2278" s="40"/>
      <c r="CA2278" s="38"/>
      <c r="CB2278" s="38"/>
      <c r="CC2278" s="36"/>
      <c r="CD2278" s="36"/>
      <c r="CE2278" s="35"/>
      <c r="CF2278" s="36"/>
      <c r="CG2278" s="42"/>
      <c r="CH2278" s="35"/>
      <c r="CI2278" s="42"/>
      <c r="CJ2278" s="42"/>
      <c r="CK2278" s="43"/>
      <c r="CM2278" s="39"/>
      <c r="CN2278" s="35"/>
      <c r="CO2278" s="42"/>
    </row>
    <row r="2279" spans="1:93" ht="11.25" customHeight="1">
      <c r="A2279" s="33"/>
      <c r="B2279" s="34"/>
      <c r="F2279" s="34"/>
      <c r="H2279" s="34"/>
      <c r="I2279" s="34"/>
      <c r="J2279" s="35"/>
      <c r="K2279" s="35"/>
      <c r="L2279" s="34"/>
      <c r="M2279" s="34"/>
      <c r="N2279" s="35"/>
      <c r="O2279" s="35"/>
      <c r="P2279" s="35"/>
      <c r="Q2279" s="34"/>
      <c r="R2279" s="34"/>
      <c r="U2279" s="36"/>
      <c r="V2279" s="38"/>
      <c r="W2279" s="36"/>
      <c r="X2279" s="35"/>
      <c r="Y2279" s="34"/>
      <c r="Z2279" s="35"/>
      <c r="AA2279" s="34"/>
      <c r="AB2279" s="34"/>
      <c r="AC2279" s="34"/>
      <c r="AD2279" s="34"/>
      <c r="AE2279" s="39"/>
      <c r="AF2279" s="39"/>
      <c r="AG2279" s="39"/>
      <c r="AH2279" s="35"/>
      <c r="AI2279" s="35"/>
      <c r="AJ2279" s="35"/>
      <c r="AK2279" s="35"/>
      <c r="AL2279" s="35"/>
      <c r="AM2279" s="35"/>
      <c r="AN2279" s="38"/>
      <c r="AO2279" s="38"/>
      <c r="AP2279" s="38"/>
      <c r="AQ2279" s="36"/>
      <c r="AR2279" s="36"/>
      <c r="AS2279" s="36"/>
      <c r="AT2279" s="36"/>
      <c r="AU2279" s="36"/>
      <c r="AV2279" s="36"/>
      <c r="AW2279" s="36"/>
      <c r="AX2279" s="36"/>
      <c r="AY2279" s="36"/>
      <c r="AZ2279" s="40"/>
      <c r="BA2279" s="40"/>
      <c r="BB2279" s="40"/>
      <c r="BC2279" s="40"/>
      <c r="BD2279" s="40"/>
      <c r="BE2279" s="40"/>
      <c r="BF2279" s="36"/>
      <c r="BG2279" s="36"/>
      <c r="BH2279" s="36"/>
      <c r="BJ2279" s="41"/>
      <c r="BK2279" s="41"/>
      <c r="BL2279" s="35"/>
      <c r="BM2279" s="35"/>
      <c r="BN2279" s="35"/>
      <c r="BO2279" s="35"/>
      <c r="BP2279" s="35"/>
      <c r="BQ2279" s="35"/>
      <c r="BR2279" s="35"/>
      <c r="BS2279" s="34"/>
      <c r="BT2279" s="35"/>
      <c r="BU2279" s="35"/>
      <c r="BV2279" s="35"/>
      <c r="BW2279" s="35"/>
      <c r="BX2279" s="37"/>
      <c r="BY2279" s="40"/>
      <c r="CA2279" s="38"/>
      <c r="CB2279" s="38"/>
      <c r="CC2279" s="36"/>
      <c r="CD2279" s="36"/>
      <c r="CE2279" s="35"/>
      <c r="CF2279" s="36"/>
      <c r="CG2279" s="42"/>
      <c r="CH2279" s="35"/>
      <c r="CI2279" s="42"/>
      <c r="CJ2279" s="42"/>
      <c r="CK2279" s="43"/>
      <c r="CM2279" s="39"/>
      <c r="CN2279" s="35"/>
      <c r="CO2279" s="42"/>
    </row>
    <row r="2280" spans="1:93" ht="11.25" customHeight="1">
      <c r="A2280" s="33"/>
      <c r="B2280" s="34"/>
      <c r="F2280" s="34"/>
      <c r="H2280" s="34"/>
      <c r="I2280" s="34"/>
      <c r="J2280" s="35"/>
      <c r="K2280" s="35"/>
      <c r="L2280" s="34"/>
      <c r="M2280" s="34"/>
      <c r="N2280" s="35"/>
      <c r="O2280" s="35"/>
      <c r="P2280" s="35"/>
      <c r="Q2280" s="34"/>
      <c r="R2280" s="34"/>
      <c r="U2280" s="36"/>
      <c r="V2280" s="38"/>
      <c r="W2280" s="36"/>
      <c r="X2280" s="35"/>
      <c r="Y2280" s="34"/>
      <c r="Z2280" s="35"/>
      <c r="AA2280" s="34"/>
      <c r="AB2280" s="34"/>
      <c r="AC2280" s="34"/>
      <c r="AD2280" s="34"/>
      <c r="AE2280" s="39"/>
      <c r="AF2280" s="39"/>
      <c r="AG2280" s="39"/>
      <c r="AH2280" s="35"/>
      <c r="AI2280" s="35"/>
      <c r="AJ2280" s="35"/>
      <c r="AK2280" s="35"/>
      <c r="AL2280" s="35"/>
      <c r="AM2280" s="35"/>
      <c r="AN2280" s="38"/>
      <c r="AO2280" s="38"/>
      <c r="AP2280" s="38"/>
      <c r="AQ2280" s="36"/>
      <c r="AR2280" s="36"/>
      <c r="AS2280" s="36"/>
      <c r="AT2280" s="36"/>
      <c r="AU2280" s="36"/>
      <c r="AV2280" s="36"/>
      <c r="AW2280" s="36"/>
      <c r="AX2280" s="36"/>
      <c r="AY2280" s="36"/>
      <c r="AZ2280" s="40"/>
      <c r="BA2280" s="40"/>
      <c r="BB2280" s="40"/>
      <c r="BC2280" s="40"/>
      <c r="BD2280" s="40"/>
      <c r="BE2280" s="40"/>
      <c r="BF2280" s="36"/>
      <c r="BG2280" s="36"/>
      <c r="BH2280" s="36"/>
      <c r="BJ2280" s="41"/>
      <c r="BK2280" s="41"/>
      <c r="BL2280" s="35"/>
      <c r="BM2280" s="35"/>
      <c r="BN2280" s="35"/>
      <c r="BO2280" s="35"/>
      <c r="BP2280" s="35"/>
      <c r="BQ2280" s="35"/>
      <c r="BR2280" s="35"/>
      <c r="BS2280" s="34"/>
      <c r="BT2280" s="35"/>
      <c r="BU2280" s="35"/>
      <c r="BV2280" s="35"/>
      <c r="BW2280" s="35"/>
      <c r="BX2280" s="37"/>
      <c r="BY2280" s="40"/>
      <c r="CA2280" s="38"/>
      <c r="CB2280" s="38"/>
      <c r="CC2280" s="36"/>
      <c r="CD2280" s="36"/>
      <c r="CE2280" s="35"/>
      <c r="CF2280" s="36"/>
      <c r="CG2280" s="42"/>
      <c r="CH2280" s="35"/>
      <c r="CI2280" s="42"/>
      <c r="CJ2280" s="42"/>
      <c r="CK2280" s="43"/>
      <c r="CM2280" s="39"/>
      <c r="CN2280" s="35"/>
      <c r="CO2280" s="42"/>
    </row>
    <row r="2281" spans="1:93" ht="11.25" customHeight="1">
      <c r="A2281" s="33"/>
      <c r="B2281" s="34"/>
      <c r="F2281" s="34"/>
      <c r="H2281" s="34"/>
      <c r="I2281" s="34"/>
      <c r="J2281" s="35"/>
      <c r="K2281" s="35"/>
      <c r="L2281" s="34"/>
      <c r="M2281" s="34"/>
      <c r="N2281" s="35"/>
      <c r="O2281" s="35"/>
      <c r="P2281" s="35"/>
      <c r="Q2281" s="34"/>
      <c r="R2281" s="34"/>
      <c r="U2281" s="36"/>
      <c r="V2281" s="38"/>
      <c r="W2281" s="36"/>
      <c r="X2281" s="35"/>
      <c r="Y2281" s="34"/>
      <c r="Z2281" s="35"/>
      <c r="AA2281" s="34"/>
      <c r="AB2281" s="34"/>
      <c r="AC2281" s="34"/>
      <c r="AD2281" s="34"/>
      <c r="AE2281" s="39"/>
      <c r="AF2281" s="39"/>
      <c r="AG2281" s="39"/>
      <c r="AH2281" s="35"/>
      <c r="AI2281" s="35"/>
      <c r="AJ2281" s="35"/>
      <c r="AK2281" s="35"/>
      <c r="AL2281" s="35"/>
      <c r="AM2281" s="35"/>
      <c r="AN2281" s="38"/>
      <c r="AO2281" s="38"/>
      <c r="AP2281" s="38"/>
      <c r="AQ2281" s="36"/>
      <c r="AR2281" s="36"/>
      <c r="AS2281" s="36"/>
      <c r="AT2281" s="36"/>
      <c r="AU2281" s="36"/>
      <c r="AV2281" s="36"/>
      <c r="AW2281" s="36"/>
      <c r="AX2281" s="36"/>
      <c r="AY2281" s="36"/>
      <c r="AZ2281" s="40"/>
      <c r="BA2281" s="40"/>
      <c r="BB2281" s="40"/>
      <c r="BC2281" s="40"/>
      <c r="BD2281" s="40"/>
      <c r="BE2281" s="40"/>
      <c r="BF2281" s="36"/>
      <c r="BG2281" s="36"/>
      <c r="BH2281" s="36"/>
      <c r="BJ2281" s="41"/>
      <c r="BK2281" s="41"/>
      <c r="BL2281" s="35"/>
      <c r="BM2281" s="35"/>
      <c r="BN2281" s="35"/>
      <c r="BO2281" s="35"/>
      <c r="BP2281" s="35"/>
      <c r="BQ2281" s="35"/>
      <c r="BR2281" s="35"/>
      <c r="BS2281" s="34"/>
      <c r="BT2281" s="35"/>
      <c r="BU2281" s="35"/>
      <c r="BV2281" s="35"/>
      <c r="BW2281" s="35"/>
      <c r="BX2281" s="37"/>
      <c r="BY2281" s="40"/>
      <c r="CA2281" s="38"/>
      <c r="CB2281" s="38"/>
      <c r="CC2281" s="36"/>
      <c r="CD2281" s="36"/>
      <c r="CE2281" s="35"/>
      <c r="CF2281" s="36"/>
      <c r="CG2281" s="42"/>
      <c r="CH2281" s="35"/>
      <c r="CI2281" s="42"/>
      <c r="CJ2281" s="42"/>
      <c r="CK2281" s="43"/>
      <c r="CM2281" s="39"/>
      <c r="CN2281" s="35"/>
      <c r="CO2281" s="42"/>
    </row>
    <row r="2282" spans="1:93" ht="11.25" customHeight="1">
      <c r="A2282" s="33"/>
      <c r="B2282" s="34"/>
      <c r="F2282" s="34"/>
      <c r="H2282" s="34"/>
      <c r="I2282" s="34"/>
      <c r="J2282" s="35"/>
      <c r="K2282" s="35"/>
      <c r="L2282" s="34"/>
      <c r="M2282" s="34"/>
      <c r="N2282" s="35"/>
      <c r="O2282" s="35"/>
      <c r="P2282" s="35"/>
      <c r="Q2282" s="34"/>
      <c r="R2282" s="34"/>
      <c r="U2282" s="36"/>
      <c r="V2282" s="38"/>
      <c r="W2282" s="36"/>
      <c r="X2282" s="35"/>
      <c r="Y2282" s="34"/>
      <c r="Z2282" s="35"/>
      <c r="AA2282" s="34"/>
      <c r="AB2282" s="34"/>
      <c r="AC2282" s="34"/>
      <c r="AD2282" s="34"/>
      <c r="AE2282" s="39"/>
      <c r="AF2282" s="39"/>
      <c r="AG2282" s="39"/>
      <c r="AH2282" s="35"/>
      <c r="AI2282" s="35"/>
      <c r="AJ2282" s="35"/>
      <c r="AK2282" s="35"/>
      <c r="AL2282" s="35"/>
      <c r="AM2282" s="35"/>
      <c r="AN2282" s="38"/>
      <c r="AO2282" s="38"/>
      <c r="AP2282" s="38"/>
      <c r="AQ2282" s="36"/>
      <c r="AR2282" s="36"/>
      <c r="AS2282" s="36"/>
      <c r="AT2282" s="36"/>
      <c r="AU2282" s="36"/>
      <c r="AV2282" s="36"/>
      <c r="AW2282" s="36"/>
      <c r="AX2282" s="36"/>
      <c r="AY2282" s="36"/>
      <c r="AZ2282" s="40"/>
      <c r="BA2282" s="40"/>
      <c r="BB2282" s="40"/>
      <c r="BC2282" s="40"/>
      <c r="BD2282" s="40"/>
      <c r="BE2282" s="40"/>
      <c r="BF2282" s="36"/>
      <c r="BG2282" s="36"/>
      <c r="BH2282" s="36"/>
      <c r="BJ2282" s="41"/>
      <c r="BK2282" s="41"/>
      <c r="BL2282" s="35"/>
      <c r="BM2282" s="35"/>
      <c r="BN2282" s="35"/>
      <c r="BO2282" s="35"/>
      <c r="BP2282" s="35"/>
      <c r="BQ2282" s="35"/>
      <c r="BR2282" s="35"/>
      <c r="BS2282" s="34"/>
      <c r="BT2282" s="35"/>
      <c r="BU2282" s="35"/>
      <c r="BV2282" s="35"/>
      <c r="BW2282" s="35"/>
      <c r="BX2282" s="37"/>
      <c r="BY2282" s="40"/>
      <c r="CA2282" s="38"/>
      <c r="CB2282" s="38"/>
      <c r="CC2282" s="36"/>
      <c r="CD2282" s="36"/>
      <c r="CE2282" s="35"/>
      <c r="CF2282" s="36"/>
      <c r="CG2282" s="42"/>
      <c r="CH2282" s="35"/>
      <c r="CI2282" s="42"/>
      <c r="CJ2282" s="42"/>
      <c r="CK2282" s="43"/>
      <c r="CM2282" s="39"/>
      <c r="CN2282" s="35"/>
      <c r="CO2282" s="42"/>
    </row>
    <row r="2283" spans="1:93" ht="11.25" customHeight="1">
      <c r="A2283" s="33"/>
      <c r="B2283" s="34"/>
      <c r="F2283" s="34"/>
      <c r="H2283" s="34"/>
      <c r="I2283" s="34"/>
      <c r="J2283" s="35"/>
      <c r="K2283" s="35"/>
      <c r="L2283" s="34"/>
      <c r="M2283" s="34"/>
      <c r="N2283" s="35"/>
      <c r="O2283" s="35"/>
      <c r="P2283" s="35"/>
      <c r="Q2283" s="34"/>
      <c r="R2283" s="34"/>
      <c r="U2283" s="36"/>
      <c r="V2283" s="38"/>
      <c r="W2283" s="36"/>
      <c r="X2283" s="35"/>
      <c r="Y2283" s="34"/>
      <c r="Z2283" s="35"/>
      <c r="AA2283" s="34"/>
      <c r="AB2283" s="34"/>
      <c r="AC2283" s="34"/>
      <c r="AD2283" s="34"/>
      <c r="AE2283" s="39"/>
      <c r="AF2283" s="39"/>
      <c r="AG2283" s="39"/>
      <c r="AH2283" s="35"/>
      <c r="AI2283" s="35"/>
      <c r="AJ2283" s="35"/>
      <c r="AK2283" s="35"/>
      <c r="AL2283" s="35"/>
      <c r="AM2283" s="35"/>
      <c r="AN2283" s="38"/>
      <c r="AO2283" s="38"/>
      <c r="AP2283" s="38"/>
      <c r="AQ2283" s="36"/>
      <c r="AR2283" s="36"/>
      <c r="AS2283" s="36"/>
      <c r="AT2283" s="36"/>
      <c r="AU2283" s="36"/>
      <c r="AV2283" s="36"/>
      <c r="AW2283" s="36"/>
      <c r="AX2283" s="36"/>
      <c r="AY2283" s="36"/>
      <c r="AZ2283" s="40"/>
      <c r="BA2283" s="40"/>
      <c r="BB2283" s="40"/>
      <c r="BC2283" s="40"/>
      <c r="BD2283" s="40"/>
      <c r="BE2283" s="40"/>
      <c r="BF2283" s="36"/>
      <c r="BG2283" s="36"/>
      <c r="BH2283" s="36"/>
      <c r="BJ2283" s="41"/>
      <c r="BK2283" s="41"/>
      <c r="BL2283" s="35"/>
      <c r="BM2283" s="35"/>
      <c r="BN2283" s="35"/>
      <c r="BO2283" s="35"/>
      <c r="BP2283" s="35"/>
      <c r="BQ2283" s="35"/>
      <c r="BR2283" s="35"/>
      <c r="BS2283" s="34"/>
      <c r="BT2283" s="35"/>
      <c r="BU2283" s="35"/>
      <c r="BV2283" s="35"/>
      <c r="BW2283" s="35"/>
      <c r="BX2283" s="37"/>
      <c r="BY2283" s="40"/>
      <c r="CA2283" s="38"/>
      <c r="CB2283" s="38"/>
      <c r="CC2283" s="36"/>
      <c r="CD2283" s="36"/>
      <c r="CE2283" s="35"/>
      <c r="CF2283" s="36"/>
      <c r="CG2283" s="42"/>
      <c r="CH2283" s="35"/>
      <c r="CI2283" s="42"/>
      <c r="CJ2283" s="42"/>
      <c r="CK2283" s="43"/>
      <c r="CM2283" s="39"/>
      <c r="CN2283" s="35"/>
      <c r="CO2283" s="42"/>
    </row>
    <row r="2284" spans="1:93" ht="11.25" customHeight="1">
      <c r="A2284" s="33"/>
      <c r="B2284" s="34"/>
      <c r="F2284" s="34"/>
      <c r="H2284" s="34"/>
      <c r="I2284" s="34"/>
      <c r="J2284" s="35"/>
      <c r="K2284" s="35"/>
      <c r="L2284" s="34"/>
      <c r="M2284" s="34"/>
      <c r="N2284" s="35"/>
      <c r="O2284" s="35"/>
      <c r="P2284" s="35"/>
      <c r="Q2284" s="34"/>
      <c r="R2284" s="34"/>
      <c r="U2284" s="36"/>
      <c r="V2284" s="38"/>
      <c r="W2284" s="36"/>
      <c r="X2284" s="35"/>
      <c r="Y2284" s="34"/>
      <c r="Z2284" s="35"/>
      <c r="AA2284" s="34"/>
      <c r="AB2284" s="34"/>
      <c r="AC2284" s="34"/>
      <c r="AD2284" s="34"/>
      <c r="AE2284" s="39"/>
      <c r="AF2284" s="39"/>
      <c r="AG2284" s="39"/>
      <c r="AH2284" s="35"/>
      <c r="AI2284" s="35"/>
      <c r="AJ2284" s="35"/>
      <c r="AK2284" s="35"/>
      <c r="AL2284" s="35"/>
      <c r="AM2284" s="35"/>
      <c r="AN2284" s="38"/>
      <c r="AO2284" s="38"/>
      <c r="AP2284" s="38"/>
      <c r="AQ2284" s="36"/>
      <c r="AR2284" s="36"/>
      <c r="AS2284" s="36"/>
      <c r="AT2284" s="36"/>
      <c r="AU2284" s="36"/>
      <c r="AV2284" s="36"/>
      <c r="AW2284" s="36"/>
      <c r="AX2284" s="36"/>
      <c r="AY2284" s="36"/>
      <c r="AZ2284" s="40"/>
      <c r="BA2284" s="40"/>
      <c r="BB2284" s="40"/>
      <c r="BC2284" s="40"/>
      <c r="BD2284" s="40"/>
      <c r="BE2284" s="40"/>
      <c r="BF2284" s="36"/>
      <c r="BG2284" s="36"/>
      <c r="BH2284" s="36"/>
      <c r="BJ2284" s="41"/>
      <c r="BK2284" s="41"/>
      <c r="BL2284" s="35"/>
      <c r="BM2284" s="35"/>
      <c r="BN2284" s="35"/>
      <c r="BO2284" s="35"/>
      <c r="BP2284" s="35"/>
      <c r="BQ2284" s="35"/>
      <c r="BR2284" s="35"/>
      <c r="BS2284" s="34"/>
      <c r="BT2284" s="35"/>
      <c r="BU2284" s="35"/>
      <c r="BV2284" s="35"/>
      <c r="BW2284" s="35"/>
      <c r="BX2284" s="37"/>
      <c r="BY2284" s="40"/>
      <c r="CA2284" s="38"/>
      <c r="CB2284" s="38"/>
      <c r="CC2284" s="36"/>
      <c r="CD2284" s="36"/>
      <c r="CE2284" s="35"/>
      <c r="CF2284" s="36"/>
      <c r="CG2284" s="42"/>
      <c r="CH2284" s="35"/>
      <c r="CI2284" s="42"/>
      <c r="CJ2284" s="42"/>
      <c r="CK2284" s="43"/>
      <c r="CM2284" s="39"/>
      <c r="CN2284" s="35"/>
      <c r="CO2284" s="42"/>
    </row>
    <row r="2285" spans="1:93" ht="11.25" customHeight="1">
      <c r="A2285" s="33"/>
      <c r="B2285" s="34"/>
      <c r="F2285" s="34"/>
      <c r="H2285" s="34"/>
      <c r="I2285" s="34"/>
      <c r="J2285" s="35"/>
      <c r="K2285" s="35"/>
      <c r="L2285" s="34"/>
      <c r="M2285" s="34"/>
      <c r="N2285" s="35"/>
      <c r="O2285" s="35"/>
      <c r="P2285" s="35"/>
      <c r="Q2285" s="34"/>
      <c r="R2285" s="34"/>
      <c r="U2285" s="36"/>
      <c r="V2285" s="38"/>
      <c r="W2285" s="36"/>
      <c r="X2285" s="35"/>
      <c r="Y2285" s="34"/>
      <c r="Z2285" s="35"/>
      <c r="AA2285" s="34"/>
      <c r="AB2285" s="34"/>
      <c r="AC2285" s="34"/>
      <c r="AD2285" s="34"/>
      <c r="AE2285" s="39"/>
      <c r="AF2285" s="39"/>
      <c r="AG2285" s="39"/>
      <c r="AH2285" s="35"/>
      <c r="AI2285" s="35"/>
      <c r="AJ2285" s="35"/>
      <c r="AK2285" s="35"/>
      <c r="AL2285" s="35"/>
      <c r="AM2285" s="35"/>
      <c r="AN2285" s="38"/>
      <c r="AO2285" s="38"/>
      <c r="AP2285" s="38"/>
      <c r="AQ2285" s="36"/>
      <c r="AR2285" s="36"/>
      <c r="AS2285" s="36"/>
      <c r="AT2285" s="36"/>
      <c r="AU2285" s="36"/>
      <c r="AV2285" s="36"/>
      <c r="AW2285" s="36"/>
      <c r="AX2285" s="36"/>
      <c r="AY2285" s="36"/>
      <c r="AZ2285" s="40"/>
      <c r="BA2285" s="40"/>
      <c r="BB2285" s="40"/>
      <c r="BC2285" s="40"/>
      <c r="BD2285" s="40"/>
      <c r="BE2285" s="40"/>
      <c r="BF2285" s="36"/>
      <c r="BG2285" s="36"/>
      <c r="BH2285" s="36"/>
      <c r="BJ2285" s="41"/>
      <c r="BK2285" s="41"/>
      <c r="BL2285" s="35"/>
      <c r="BM2285" s="35"/>
      <c r="BN2285" s="35"/>
      <c r="BO2285" s="35"/>
      <c r="BP2285" s="35"/>
      <c r="BQ2285" s="35"/>
      <c r="BR2285" s="35"/>
      <c r="BS2285" s="34"/>
      <c r="BT2285" s="35"/>
      <c r="BU2285" s="35"/>
      <c r="BV2285" s="35"/>
      <c r="BW2285" s="35"/>
      <c r="BX2285" s="37"/>
      <c r="BY2285" s="40"/>
      <c r="CA2285" s="38"/>
      <c r="CB2285" s="38"/>
      <c r="CC2285" s="36"/>
      <c r="CD2285" s="36"/>
      <c r="CE2285" s="35"/>
      <c r="CF2285" s="36"/>
      <c r="CG2285" s="42"/>
      <c r="CH2285" s="35"/>
      <c r="CI2285" s="42"/>
      <c r="CJ2285" s="42"/>
      <c r="CK2285" s="43"/>
      <c r="CM2285" s="39"/>
      <c r="CN2285" s="35"/>
      <c r="CO2285" s="42"/>
    </row>
    <row r="2286" spans="1:93" ht="11.25" customHeight="1">
      <c r="A2286" s="33"/>
      <c r="B2286" s="34"/>
      <c r="F2286" s="34"/>
      <c r="H2286" s="34"/>
      <c r="I2286" s="34"/>
      <c r="J2286" s="35"/>
      <c r="K2286" s="35"/>
      <c r="L2286" s="34"/>
      <c r="M2286" s="34"/>
      <c r="N2286" s="35"/>
      <c r="O2286" s="35"/>
      <c r="P2286" s="35"/>
      <c r="Q2286" s="34"/>
      <c r="R2286" s="34"/>
      <c r="U2286" s="36"/>
      <c r="V2286" s="38"/>
      <c r="W2286" s="36"/>
      <c r="X2286" s="35"/>
      <c r="Y2286" s="34"/>
      <c r="Z2286" s="35"/>
      <c r="AA2286" s="34"/>
      <c r="AB2286" s="34"/>
      <c r="AC2286" s="34"/>
      <c r="AD2286" s="34"/>
      <c r="AE2286" s="39"/>
      <c r="AF2286" s="39"/>
      <c r="AG2286" s="39"/>
      <c r="AH2286" s="35"/>
      <c r="AI2286" s="35"/>
      <c r="AJ2286" s="35"/>
      <c r="AK2286" s="35"/>
      <c r="AL2286" s="35"/>
      <c r="AM2286" s="35"/>
      <c r="AN2286" s="38"/>
      <c r="AO2286" s="38"/>
      <c r="AP2286" s="38"/>
      <c r="AQ2286" s="36"/>
      <c r="AR2286" s="36"/>
      <c r="AS2286" s="36"/>
      <c r="AT2286" s="36"/>
      <c r="AU2286" s="36"/>
      <c r="AV2286" s="36"/>
      <c r="AW2286" s="36"/>
      <c r="AX2286" s="36"/>
      <c r="AY2286" s="36"/>
      <c r="AZ2286" s="40"/>
      <c r="BA2286" s="40"/>
      <c r="BB2286" s="40"/>
      <c r="BC2286" s="40"/>
      <c r="BD2286" s="40"/>
      <c r="BE2286" s="40"/>
      <c r="BF2286" s="36"/>
      <c r="BG2286" s="36"/>
      <c r="BH2286" s="36"/>
      <c r="BJ2286" s="41"/>
      <c r="BK2286" s="41"/>
      <c r="BL2286" s="35"/>
      <c r="BM2286" s="35"/>
      <c r="BN2286" s="35"/>
      <c r="BO2286" s="35"/>
      <c r="BP2286" s="35"/>
      <c r="BQ2286" s="35"/>
      <c r="BR2286" s="35"/>
      <c r="BS2286" s="34"/>
      <c r="BT2286" s="35"/>
      <c r="BU2286" s="35"/>
      <c r="BV2286" s="35"/>
      <c r="BW2286" s="35"/>
      <c r="BX2286" s="37"/>
      <c r="BY2286" s="40"/>
      <c r="CA2286" s="38"/>
      <c r="CB2286" s="38"/>
      <c r="CC2286" s="36"/>
      <c r="CD2286" s="36"/>
      <c r="CE2286" s="35"/>
      <c r="CF2286" s="36"/>
      <c r="CG2286" s="42"/>
      <c r="CH2286" s="35"/>
      <c r="CI2286" s="42"/>
      <c r="CJ2286" s="42"/>
      <c r="CK2286" s="43"/>
      <c r="CM2286" s="39"/>
      <c r="CN2286" s="35"/>
      <c r="CO2286" s="42"/>
    </row>
    <row r="2287" spans="1:93" ht="11.25" customHeight="1">
      <c r="A2287" s="33"/>
      <c r="B2287" s="34"/>
      <c r="F2287" s="34"/>
      <c r="H2287" s="34"/>
      <c r="I2287" s="34"/>
      <c r="J2287" s="35"/>
      <c r="K2287" s="35"/>
      <c r="L2287" s="34"/>
      <c r="M2287" s="34"/>
      <c r="N2287" s="35"/>
      <c r="O2287" s="35"/>
      <c r="P2287" s="35"/>
      <c r="Q2287" s="34"/>
      <c r="R2287" s="34"/>
      <c r="U2287" s="36"/>
      <c r="V2287" s="38"/>
      <c r="W2287" s="36"/>
      <c r="X2287" s="35"/>
      <c r="Y2287" s="34"/>
      <c r="Z2287" s="35"/>
      <c r="AA2287" s="34"/>
      <c r="AB2287" s="34"/>
      <c r="AC2287" s="34"/>
      <c r="AD2287" s="34"/>
      <c r="AE2287" s="39"/>
      <c r="AF2287" s="39"/>
      <c r="AG2287" s="39"/>
      <c r="AH2287" s="35"/>
      <c r="AI2287" s="35"/>
      <c r="AJ2287" s="35"/>
      <c r="AK2287" s="35"/>
      <c r="AL2287" s="35"/>
      <c r="AM2287" s="35"/>
      <c r="AN2287" s="38"/>
      <c r="AO2287" s="38"/>
      <c r="AP2287" s="38"/>
      <c r="AQ2287" s="36"/>
      <c r="AR2287" s="36"/>
      <c r="AS2287" s="36"/>
      <c r="AT2287" s="36"/>
      <c r="AU2287" s="36"/>
      <c r="AV2287" s="36"/>
      <c r="AW2287" s="36"/>
      <c r="AX2287" s="36"/>
      <c r="AY2287" s="36"/>
      <c r="AZ2287" s="40"/>
      <c r="BA2287" s="40"/>
      <c r="BB2287" s="40"/>
      <c r="BC2287" s="40"/>
      <c r="BD2287" s="40"/>
      <c r="BE2287" s="40"/>
      <c r="BF2287" s="36"/>
      <c r="BG2287" s="36"/>
      <c r="BH2287" s="36"/>
      <c r="BJ2287" s="41"/>
      <c r="BK2287" s="41"/>
      <c r="BL2287" s="35"/>
      <c r="BM2287" s="35"/>
      <c r="BN2287" s="35"/>
      <c r="BO2287" s="35"/>
      <c r="BP2287" s="35"/>
      <c r="BQ2287" s="35"/>
      <c r="BR2287" s="35"/>
      <c r="BS2287" s="34"/>
      <c r="BT2287" s="35"/>
      <c r="BU2287" s="35"/>
      <c r="BV2287" s="35"/>
      <c r="BW2287" s="35"/>
      <c r="BX2287" s="37"/>
      <c r="BY2287" s="40"/>
      <c r="CA2287" s="38"/>
      <c r="CB2287" s="38"/>
      <c r="CC2287" s="36"/>
      <c r="CD2287" s="36"/>
      <c r="CE2287" s="35"/>
      <c r="CF2287" s="36"/>
      <c r="CG2287" s="42"/>
      <c r="CH2287" s="35"/>
      <c r="CI2287" s="42"/>
      <c r="CJ2287" s="42"/>
      <c r="CK2287" s="43"/>
      <c r="CM2287" s="39"/>
      <c r="CN2287" s="35"/>
      <c r="CO2287" s="42"/>
    </row>
    <row r="2288" spans="1:93" ht="11.25" customHeight="1">
      <c r="A2288" s="33"/>
      <c r="B2288" s="34"/>
      <c r="F2288" s="34"/>
      <c r="H2288" s="34"/>
      <c r="I2288" s="34"/>
      <c r="J2288" s="35"/>
      <c r="K2288" s="35"/>
      <c r="L2288" s="34"/>
      <c r="M2288" s="34"/>
      <c r="N2288" s="35"/>
      <c r="O2288" s="35"/>
      <c r="P2288" s="35"/>
      <c r="Q2288" s="34"/>
      <c r="R2288" s="34"/>
      <c r="U2288" s="36"/>
      <c r="V2288" s="38"/>
      <c r="W2288" s="36"/>
      <c r="X2288" s="35"/>
      <c r="Y2288" s="34"/>
      <c r="Z2288" s="35"/>
      <c r="AA2288" s="34"/>
      <c r="AB2288" s="34"/>
      <c r="AC2288" s="34"/>
      <c r="AD2288" s="34"/>
      <c r="AE2288" s="39"/>
      <c r="AF2288" s="39"/>
      <c r="AG2288" s="39"/>
      <c r="AH2288" s="35"/>
      <c r="AI2288" s="35"/>
      <c r="AJ2288" s="35"/>
      <c r="AK2288" s="35"/>
      <c r="AL2288" s="35"/>
      <c r="AM2288" s="35"/>
      <c r="AN2288" s="38"/>
      <c r="AO2288" s="38"/>
      <c r="AP2288" s="38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40"/>
      <c r="BA2288" s="40"/>
      <c r="BB2288" s="40"/>
      <c r="BC2288" s="40"/>
      <c r="BD2288" s="40"/>
      <c r="BE2288" s="40"/>
      <c r="BF2288" s="36"/>
      <c r="BG2288" s="36"/>
      <c r="BH2288" s="36"/>
      <c r="BJ2288" s="41"/>
      <c r="BK2288" s="41"/>
      <c r="BL2288" s="35"/>
      <c r="BM2288" s="35"/>
      <c r="BN2288" s="35"/>
      <c r="BO2288" s="35"/>
      <c r="BP2288" s="35"/>
      <c r="BQ2288" s="35"/>
      <c r="BR2288" s="35"/>
      <c r="BS2288" s="34"/>
      <c r="BT2288" s="35"/>
      <c r="BU2288" s="35"/>
      <c r="BV2288" s="35"/>
      <c r="BW2288" s="35"/>
      <c r="BX2288" s="37"/>
      <c r="BY2288" s="40"/>
      <c r="CA2288" s="38"/>
      <c r="CB2288" s="38"/>
      <c r="CC2288" s="36"/>
      <c r="CD2288" s="36"/>
      <c r="CE2288" s="35"/>
      <c r="CF2288" s="36"/>
      <c r="CG2288" s="42"/>
      <c r="CH2288" s="35"/>
      <c r="CI2288" s="42"/>
      <c r="CJ2288" s="42"/>
      <c r="CK2288" s="43"/>
      <c r="CM2288" s="39"/>
      <c r="CN2288" s="35"/>
      <c r="CO2288" s="42"/>
    </row>
    <row r="2289" spans="1:93" ht="11.25" customHeight="1">
      <c r="A2289" s="33"/>
      <c r="B2289" s="34"/>
      <c r="F2289" s="34"/>
      <c r="H2289" s="34"/>
      <c r="I2289" s="34"/>
      <c r="J2289" s="35"/>
      <c r="K2289" s="35"/>
      <c r="L2289" s="34"/>
      <c r="M2289" s="34"/>
      <c r="N2289" s="35"/>
      <c r="O2289" s="35"/>
      <c r="P2289" s="35"/>
      <c r="Q2289" s="34"/>
      <c r="R2289" s="34"/>
      <c r="U2289" s="36"/>
      <c r="V2289" s="38"/>
      <c r="W2289" s="36"/>
      <c r="X2289" s="35"/>
      <c r="Y2289" s="34"/>
      <c r="Z2289" s="35"/>
      <c r="AA2289" s="34"/>
      <c r="AB2289" s="34"/>
      <c r="AC2289" s="34"/>
      <c r="AD2289" s="34"/>
      <c r="AE2289" s="39"/>
      <c r="AF2289" s="39"/>
      <c r="AG2289" s="39"/>
      <c r="AH2289" s="35"/>
      <c r="AI2289" s="35"/>
      <c r="AJ2289" s="35"/>
      <c r="AK2289" s="35"/>
      <c r="AL2289" s="35"/>
      <c r="AM2289" s="35"/>
      <c r="AN2289" s="38"/>
      <c r="AO2289" s="38"/>
      <c r="AP2289" s="38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40"/>
      <c r="BA2289" s="40"/>
      <c r="BB2289" s="40"/>
      <c r="BC2289" s="40"/>
      <c r="BD2289" s="40"/>
      <c r="BE2289" s="40"/>
      <c r="BF2289" s="36"/>
      <c r="BG2289" s="36"/>
      <c r="BH2289" s="36"/>
      <c r="BJ2289" s="41"/>
      <c r="BK2289" s="41"/>
      <c r="BL2289" s="35"/>
      <c r="BM2289" s="35"/>
      <c r="BN2289" s="35"/>
      <c r="BO2289" s="35"/>
      <c r="BP2289" s="35"/>
      <c r="BQ2289" s="35"/>
      <c r="BR2289" s="35"/>
      <c r="BS2289" s="34"/>
      <c r="BT2289" s="35"/>
      <c r="BU2289" s="35"/>
      <c r="BV2289" s="35"/>
      <c r="BW2289" s="35"/>
      <c r="BX2289" s="37"/>
      <c r="BY2289" s="40"/>
      <c r="CA2289" s="38"/>
      <c r="CB2289" s="38"/>
      <c r="CC2289" s="36"/>
      <c r="CD2289" s="36"/>
      <c r="CE2289" s="35"/>
      <c r="CF2289" s="36"/>
      <c r="CG2289" s="42"/>
      <c r="CH2289" s="35"/>
      <c r="CI2289" s="42"/>
      <c r="CJ2289" s="42"/>
      <c r="CK2289" s="43"/>
      <c r="CM2289" s="39"/>
      <c r="CN2289" s="35"/>
      <c r="CO2289" s="42"/>
    </row>
    <row r="2290" spans="1:93" ht="11.25" customHeight="1">
      <c r="A2290" s="33"/>
      <c r="B2290" s="34"/>
      <c r="F2290" s="34"/>
      <c r="H2290" s="34"/>
      <c r="I2290" s="34"/>
      <c r="J2290" s="35"/>
      <c r="K2290" s="35"/>
      <c r="L2290" s="34"/>
      <c r="M2290" s="34"/>
      <c r="N2290" s="35"/>
      <c r="O2290" s="35"/>
      <c r="P2290" s="35"/>
      <c r="Q2290" s="34"/>
      <c r="R2290" s="34"/>
      <c r="U2290" s="36"/>
      <c r="V2290" s="38"/>
      <c r="W2290" s="36"/>
      <c r="X2290" s="35"/>
      <c r="Y2290" s="34"/>
      <c r="Z2290" s="35"/>
      <c r="AA2290" s="34"/>
      <c r="AB2290" s="34"/>
      <c r="AC2290" s="34"/>
      <c r="AD2290" s="34"/>
      <c r="AE2290" s="39"/>
      <c r="AF2290" s="39"/>
      <c r="AG2290" s="39"/>
      <c r="AH2290" s="35"/>
      <c r="AI2290" s="35"/>
      <c r="AJ2290" s="35"/>
      <c r="AK2290" s="35"/>
      <c r="AL2290" s="35"/>
      <c r="AM2290" s="35"/>
      <c r="AN2290" s="38"/>
      <c r="AO2290" s="38"/>
      <c r="AP2290" s="38"/>
      <c r="AQ2290" s="36"/>
      <c r="AR2290" s="36"/>
      <c r="AS2290" s="36"/>
      <c r="AT2290" s="36"/>
      <c r="AU2290" s="36"/>
      <c r="AV2290" s="36"/>
      <c r="AW2290" s="36"/>
      <c r="AX2290" s="36"/>
      <c r="AY2290" s="36"/>
      <c r="AZ2290" s="40"/>
      <c r="BA2290" s="40"/>
      <c r="BB2290" s="40"/>
      <c r="BC2290" s="40"/>
      <c r="BD2290" s="40"/>
      <c r="BE2290" s="40"/>
      <c r="BF2290" s="36"/>
      <c r="BG2290" s="36"/>
      <c r="BH2290" s="36"/>
      <c r="BJ2290" s="41"/>
      <c r="BK2290" s="41"/>
      <c r="BL2290" s="35"/>
      <c r="BM2290" s="35"/>
      <c r="BN2290" s="35"/>
      <c r="BO2290" s="35"/>
      <c r="BP2290" s="35"/>
      <c r="BQ2290" s="35"/>
      <c r="BR2290" s="35"/>
      <c r="BS2290" s="34"/>
      <c r="BT2290" s="35"/>
      <c r="BU2290" s="35"/>
      <c r="BV2290" s="35"/>
      <c r="BW2290" s="35"/>
      <c r="BX2290" s="37"/>
      <c r="BY2290" s="40"/>
      <c r="CA2290" s="38"/>
      <c r="CB2290" s="38"/>
      <c r="CC2290" s="36"/>
      <c r="CD2290" s="36"/>
      <c r="CE2290" s="35"/>
      <c r="CF2290" s="36"/>
      <c r="CG2290" s="42"/>
      <c r="CH2290" s="35"/>
      <c r="CI2290" s="42"/>
      <c r="CJ2290" s="42"/>
      <c r="CK2290" s="43"/>
      <c r="CM2290" s="39"/>
      <c r="CN2290" s="35"/>
      <c r="CO2290" s="42"/>
    </row>
    <row r="2291" spans="1:93" ht="11.25" customHeight="1">
      <c r="A2291" s="33"/>
      <c r="B2291" s="34"/>
      <c r="F2291" s="34"/>
      <c r="H2291" s="34"/>
      <c r="I2291" s="34"/>
      <c r="J2291" s="35"/>
      <c r="K2291" s="35"/>
      <c r="L2291" s="34"/>
      <c r="M2291" s="34"/>
      <c r="N2291" s="35"/>
      <c r="O2291" s="35"/>
      <c r="P2291" s="35"/>
      <c r="Q2291" s="34"/>
      <c r="R2291" s="34"/>
      <c r="U2291" s="36"/>
      <c r="V2291" s="38"/>
      <c r="W2291" s="36"/>
      <c r="X2291" s="35"/>
      <c r="Y2291" s="34"/>
      <c r="Z2291" s="35"/>
      <c r="AA2291" s="34"/>
      <c r="AB2291" s="34"/>
      <c r="AC2291" s="34"/>
      <c r="AD2291" s="34"/>
      <c r="AE2291" s="39"/>
      <c r="AF2291" s="39"/>
      <c r="AG2291" s="39"/>
      <c r="AH2291" s="35"/>
      <c r="AI2291" s="35"/>
      <c r="AJ2291" s="35"/>
      <c r="AK2291" s="35"/>
      <c r="AL2291" s="35"/>
      <c r="AM2291" s="35"/>
      <c r="AN2291" s="38"/>
      <c r="AO2291" s="38"/>
      <c r="AP2291" s="38"/>
      <c r="AQ2291" s="36"/>
      <c r="AR2291" s="36"/>
      <c r="AS2291" s="36"/>
      <c r="AT2291" s="36"/>
      <c r="AU2291" s="36"/>
      <c r="AV2291" s="36"/>
      <c r="AW2291" s="36"/>
      <c r="AX2291" s="36"/>
      <c r="AY2291" s="36"/>
      <c r="AZ2291" s="40"/>
      <c r="BA2291" s="40"/>
      <c r="BB2291" s="40"/>
      <c r="BC2291" s="40"/>
      <c r="BD2291" s="40"/>
      <c r="BE2291" s="40"/>
      <c r="BF2291" s="36"/>
      <c r="BG2291" s="36"/>
      <c r="BH2291" s="36"/>
      <c r="BJ2291" s="41"/>
      <c r="BK2291" s="41"/>
      <c r="BL2291" s="35"/>
      <c r="BM2291" s="35"/>
      <c r="BN2291" s="35"/>
      <c r="BO2291" s="35"/>
      <c r="BP2291" s="35"/>
      <c r="BQ2291" s="35"/>
      <c r="BR2291" s="35"/>
      <c r="BS2291" s="34"/>
      <c r="BT2291" s="35"/>
      <c r="BU2291" s="35"/>
      <c r="BV2291" s="35"/>
      <c r="BW2291" s="35"/>
      <c r="BX2291" s="37"/>
      <c r="BY2291" s="40"/>
      <c r="CA2291" s="38"/>
      <c r="CB2291" s="38"/>
      <c r="CC2291" s="36"/>
      <c r="CD2291" s="36"/>
      <c r="CE2291" s="35"/>
      <c r="CF2291" s="36"/>
      <c r="CG2291" s="42"/>
      <c r="CH2291" s="35"/>
      <c r="CI2291" s="42"/>
      <c r="CJ2291" s="42"/>
      <c r="CK2291" s="43"/>
      <c r="CM2291" s="39"/>
      <c r="CN2291" s="35"/>
      <c r="CO2291" s="42"/>
    </row>
    <row r="2292" spans="1:93" ht="11.25" customHeight="1">
      <c r="A2292" s="33"/>
      <c r="B2292" s="34"/>
      <c r="F2292" s="34"/>
      <c r="H2292" s="34"/>
      <c r="I2292" s="34"/>
      <c r="J2292" s="35"/>
      <c r="K2292" s="35"/>
      <c r="L2292" s="34"/>
      <c r="M2292" s="34"/>
      <c r="N2292" s="35"/>
      <c r="O2292" s="35"/>
      <c r="P2292" s="35"/>
      <c r="Q2292" s="34"/>
      <c r="R2292" s="34"/>
      <c r="U2292" s="36"/>
      <c r="V2292" s="38"/>
      <c r="W2292" s="36"/>
      <c r="X2292" s="35"/>
      <c r="Y2292" s="34"/>
      <c r="Z2292" s="35"/>
      <c r="AA2292" s="34"/>
      <c r="AB2292" s="34"/>
      <c r="AC2292" s="34"/>
      <c r="AD2292" s="34"/>
      <c r="AE2292" s="39"/>
      <c r="AF2292" s="39"/>
      <c r="AG2292" s="39"/>
      <c r="AH2292" s="35"/>
      <c r="AI2292" s="35"/>
      <c r="AJ2292" s="35"/>
      <c r="AK2292" s="35"/>
      <c r="AL2292" s="35"/>
      <c r="AM2292" s="35"/>
      <c r="AN2292" s="38"/>
      <c r="AO2292" s="38"/>
      <c r="AP2292" s="38"/>
      <c r="AQ2292" s="36"/>
      <c r="AR2292" s="36"/>
      <c r="AS2292" s="36"/>
      <c r="AT2292" s="36"/>
      <c r="AU2292" s="36"/>
      <c r="AV2292" s="36"/>
      <c r="AW2292" s="36"/>
      <c r="AX2292" s="36"/>
      <c r="AY2292" s="36"/>
      <c r="AZ2292" s="40"/>
      <c r="BA2292" s="40"/>
      <c r="BB2292" s="40"/>
      <c r="BC2292" s="40"/>
      <c r="BD2292" s="40"/>
      <c r="BE2292" s="40"/>
      <c r="BF2292" s="36"/>
      <c r="BG2292" s="36"/>
      <c r="BH2292" s="36"/>
      <c r="BJ2292" s="41"/>
      <c r="BK2292" s="41"/>
      <c r="BL2292" s="35"/>
      <c r="BM2292" s="35"/>
      <c r="BN2292" s="35"/>
      <c r="BO2292" s="35"/>
      <c r="BP2292" s="35"/>
      <c r="BQ2292" s="35"/>
      <c r="BR2292" s="35"/>
      <c r="BS2292" s="34"/>
      <c r="BT2292" s="35"/>
      <c r="BU2292" s="35"/>
      <c r="BV2292" s="35"/>
      <c r="BW2292" s="35"/>
      <c r="BX2292" s="37"/>
      <c r="BY2292" s="40"/>
      <c r="CA2292" s="38"/>
      <c r="CB2292" s="38"/>
      <c r="CC2292" s="36"/>
      <c r="CD2292" s="36"/>
      <c r="CE2292" s="35"/>
      <c r="CF2292" s="36"/>
      <c r="CG2292" s="42"/>
      <c r="CH2292" s="35"/>
      <c r="CI2292" s="42"/>
      <c r="CJ2292" s="42"/>
      <c r="CK2292" s="43"/>
      <c r="CM2292" s="39"/>
      <c r="CN2292" s="35"/>
      <c r="CO2292" s="42"/>
    </row>
    <row r="2293" spans="1:93" ht="11.25" customHeight="1">
      <c r="A2293" s="33"/>
      <c r="B2293" s="34"/>
      <c r="F2293" s="34"/>
      <c r="H2293" s="34"/>
      <c r="I2293" s="34"/>
      <c r="J2293" s="35"/>
      <c r="K2293" s="35"/>
      <c r="L2293" s="34"/>
      <c r="M2293" s="34"/>
      <c r="N2293" s="35"/>
      <c r="O2293" s="35"/>
      <c r="P2293" s="35"/>
      <c r="Q2293" s="34"/>
      <c r="R2293" s="34"/>
      <c r="U2293" s="36"/>
      <c r="V2293" s="38"/>
      <c r="W2293" s="36"/>
      <c r="X2293" s="35"/>
      <c r="Y2293" s="34"/>
      <c r="Z2293" s="35"/>
      <c r="AA2293" s="34"/>
      <c r="AB2293" s="34"/>
      <c r="AC2293" s="34"/>
      <c r="AD2293" s="34"/>
      <c r="AE2293" s="39"/>
      <c r="AF2293" s="39"/>
      <c r="AG2293" s="39"/>
      <c r="AH2293" s="35"/>
      <c r="AI2293" s="35"/>
      <c r="AJ2293" s="35"/>
      <c r="AK2293" s="35"/>
      <c r="AL2293" s="35"/>
      <c r="AM2293" s="35"/>
      <c r="AN2293" s="38"/>
      <c r="AO2293" s="38"/>
      <c r="AP2293" s="38"/>
      <c r="AQ2293" s="36"/>
      <c r="AR2293" s="36"/>
      <c r="AS2293" s="36"/>
      <c r="AT2293" s="36"/>
      <c r="AU2293" s="36"/>
      <c r="AV2293" s="36"/>
      <c r="AW2293" s="36"/>
      <c r="AX2293" s="36"/>
      <c r="AY2293" s="36"/>
      <c r="AZ2293" s="40"/>
      <c r="BA2293" s="40"/>
      <c r="BB2293" s="40"/>
      <c r="BC2293" s="40"/>
      <c r="BD2293" s="40"/>
      <c r="BE2293" s="40"/>
      <c r="BF2293" s="36"/>
      <c r="BG2293" s="36"/>
      <c r="BH2293" s="36"/>
      <c r="BJ2293" s="41"/>
      <c r="BK2293" s="41"/>
      <c r="BL2293" s="35"/>
      <c r="BM2293" s="35"/>
      <c r="BN2293" s="35"/>
      <c r="BO2293" s="35"/>
      <c r="BP2293" s="35"/>
      <c r="BQ2293" s="35"/>
      <c r="BR2293" s="35"/>
      <c r="BS2293" s="34"/>
      <c r="BT2293" s="35"/>
      <c r="BU2293" s="35"/>
      <c r="BV2293" s="35"/>
      <c r="BW2293" s="35"/>
      <c r="BX2293" s="37"/>
      <c r="BY2293" s="40"/>
      <c r="CA2293" s="38"/>
      <c r="CB2293" s="38"/>
      <c r="CC2293" s="36"/>
      <c r="CD2293" s="36"/>
      <c r="CE2293" s="35"/>
      <c r="CF2293" s="36"/>
      <c r="CG2293" s="42"/>
      <c r="CH2293" s="35"/>
      <c r="CI2293" s="42"/>
      <c r="CJ2293" s="42"/>
      <c r="CK2293" s="43"/>
      <c r="CM2293" s="39"/>
      <c r="CN2293" s="35"/>
      <c r="CO2293" s="42"/>
    </row>
    <row r="2294" spans="1:93" ht="11.25" customHeight="1">
      <c r="A2294" s="33"/>
      <c r="B2294" s="34"/>
      <c r="F2294" s="34"/>
      <c r="H2294" s="34"/>
      <c r="I2294" s="34"/>
      <c r="J2294" s="35"/>
      <c r="K2294" s="35"/>
      <c r="L2294" s="34"/>
      <c r="M2294" s="34"/>
      <c r="N2294" s="35"/>
      <c r="O2294" s="35"/>
      <c r="P2294" s="35"/>
      <c r="Q2294" s="34"/>
      <c r="R2294" s="34"/>
      <c r="U2294" s="36"/>
      <c r="V2294" s="38"/>
      <c r="W2294" s="36"/>
      <c r="X2294" s="35"/>
      <c r="Y2294" s="34"/>
      <c r="Z2294" s="35"/>
      <c r="AA2294" s="34"/>
      <c r="AB2294" s="34"/>
      <c r="AC2294" s="34"/>
      <c r="AD2294" s="34"/>
      <c r="AE2294" s="39"/>
      <c r="AF2294" s="39"/>
      <c r="AG2294" s="39"/>
      <c r="AH2294" s="35"/>
      <c r="AI2294" s="35"/>
      <c r="AJ2294" s="35"/>
      <c r="AK2294" s="35"/>
      <c r="AL2294" s="35"/>
      <c r="AM2294" s="35"/>
      <c r="AN2294" s="38"/>
      <c r="AO2294" s="38"/>
      <c r="AP2294" s="38"/>
      <c r="AQ2294" s="36"/>
      <c r="AR2294" s="36"/>
      <c r="AS2294" s="36"/>
      <c r="AT2294" s="36"/>
      <c r="AU2294" s="36"/>
      <c r="AV2294" s="36"/>
      <c r="AW2294" s="36"/>
      <c r="AX2294" s="36"/>
      <c r="AY2294" s="36"/>
      <c r="AZ2294" s="40"/>
      <c r="BA2294" s="40"/>
      <c r="BB2294" s="40"/>
      <c r="BC2294" s="40"/>
      <c r="BD2294" s="40"/>
      <c r="BE2294" s="40"/>
      <c r="BF2294" s="36"/>
      <c r="BG2294" s="36"/>
      <c r="BH2294" s="36"/>
      <c r="BJ2294" s="41"/>
      <c r="BK2294" s="41"/>
      <c r="BL2294" s="35"/>
      <c r="BM2294" s="35"/>
      <c r="BN2294" s="35"/>
      <c r="BO2294" s="35"/>
      <c r="BP2294" s="35"/>
      <c r="BQ2294" s="35"/>
      <c r="BR2294" s="35"/>
      <c r="BS2294" s="34"/>
      <c r="BT2294" s="35"/>
      <c r="BU2294" s="35"/>
      <c r="BV2294" s="35"/>
      <c r="BW2294" s="35"/>
      <c r="BX2294" s="37"/>
      <c r="BY2294" s="40"/>
      <c r="CA2294" s="38"/>
      <c r="CB2294" s="38"/>
      <c r="CC2294" s="36"/>
      <c r="CD2294" s="36"/>
      <c r="CE2294" s="35"/>
      <c r="CF2294" s="36"/>
      <c r="CG2294" s="42"/>
      <c r="CH2294" s="35"/>
      <c r="CI2294" s="42"/>
      <c r="CJ2294" s="42"/>
      <c r="CK2294" s="43"/>
      <c r="CM2294" s="39"/>
      <c r="CN2294" s="35"/>
      <c r="CO2294" s="42"/>
    </row>
    <row r="2295" spans="1:93" ht="11.25" customHeight="1">
      <c r="A2295" s="33"/>
      <c r="B2295" s="34"/>
      <c r="F2295" s="34"/>
      <c r="H2295" s="34"/>
      <c r="I2295" s="34"/>
      <c r="J2295" s="35"/>
      <c r="K2295" s="35"/>
      <c r="L2295" s="34"/>
      <c r="M2295" s="34"/>
      <c r="N2295" s="35"/>
      <c r="O2295" s="35"/>
      <c r="P2295" s="35"/>
      <c r="Q2295" s="34"/>
      <c r="R2295" s="34"/>
      <c r="U2295" s="36"/>
      <c r="V2295" s="38"/>
      <c r="W2295" s="36"/>
      <c r="X2295" s="35"/>
      <c r="Y2295" s="34"/>
      <c r="Z2295" s="35"/>
      <c r="AA2295" s="34"/>
      <c r="AB2295" s="34"/>
      <c r="AC2295" s="34"/>
      <c r="AD2295" s="34"/>
      <c r="AE2295" s="39"/>
      <c r="AF2295" s="39"/>
      <c r="AG2295" s="39"/>
      <c r="AH2295" s="35"/>
      <c r="AI2295" s="35"/>
      <c r="AJ2295" s="35"/>
      <c r="AK2295" s="35"/>
      <c r="AL2295" s="35"/>
      <c r="AM2295" s="35"/>
      <c r="AN2295" s="38"/>
      <c r="AO2295" s="38"/>
      <c r="AP2295" s="38"/>
      <c r="AQ2295" s="36"/>
      <c r="AR2295" s="36"/>
      <c r="AS2295" s="36"/>
      <c r="AT2295" s="36"/>
      <c r="AU2295" s="36"/>
      <c r="AV2295" s="36"/>
      <c r="AW2295" s="36"/>
      <c r="AX2295" s="36"/>
      <c r="AY2295" s="36"/>
      <c r="AZ2295" s="40"/>
      <c r="BA2295" s="40"/>
      <c r="BB2295" s="40"/>
      <c r="BC2295" s="40"/>
      <c r="BD2295" s="40"/>
      <c r="BE2295" s="40"/>
      <c r="BF2295" s="36"/>
      <c r="BG2295" s="36"/>
      <c r="BH2295" s="36"/>
      <c r="BJ2295" s="41"/>
      <c r="BK2295" s="41"/>
      <c r="BL2295" s="35"/>
      <c r="BM2295" s="35"/>
      <c r="BN2295" s="35"/>
      <c r="BO2295" s="35"/>
      <c r="BP2295" s="35"/>
      <c r="BQ2295" s="35"/>
      <c r="BR2295" s="35"/>
      <c r="BS2295" s="34"/>
      <c r="BT2295" s="35"/>
      <c r="BU2295" s="35"/>
      <c r="BV2295" s="35"/>
      <c r="BW2295" s="35"/>
      <c r="BX2295" s="37"/>
      <c r="BY2295" s="40"/>
      <c r="CA2295" s="38"/>
      <c r="CB2295" s="38"/>
      <c r="CC2295" s="36"/>
      <c r="CD2295" s="36"/>
      <c r="CE2295" s="35"/>
      <c r="CF2295" s="36"/>
      <c r="CG2295" s="42"/>
      <c r="CH2295" s="35"/>
      <c r="CI2295" s="42"/>
      <c r="CJ2295" s="42"/>
      <c r="CK2295" s="43"/>
      <c r="CM2295" s="39"/>
      <c r="CN2295" s="35"/>
      <c r="CO2295" s="42"/>
    </row>
    <row r="2296" spans="1:93" ht="11.25" customHeight="1">
      <c r="A2296" s="33"/>
      <c r="B2296" s="34"/>
      <c r="F2296" s="34"/>
      <c r="H2296" s="34"/>
      <c r="I2296" s="34"/>
      <c r="J2296" s="35"/>
      <c r="K2296" s="35"/>
      <c r="L2296" s="34"/>
      <c r="M2296" s="34"/>
      <c r="N2296" s="35"/>
      <c r="O2296" s="35"/>
      <c r="P2296" s="35"/>
      <c r="Q2296" s="34"/>
      <c r="R2296" s="34"/>
      <c r="U2296" s="36"/>
      <c r="V2296" s="38"/>
      <c r="W2296" s="36"/>
      <c r="X2296" s="35"/>
      <c r="Y2296" s="34"/>
      <c r="Z2296" s="35"/>
      <c r="AA2296" s="34"/>
      <c r="AB2296" s="34"/>
      <c r="AC2296" s="34"/>
      <c r="AD2296" s="34"/>
      <c r="AE2296" s="39"/>
      <c r="AF2296" s="39"/>
      <c r="AG2296" s="39"/>
      <c r="AH2296" s="35"/>
      <c r="AI2296" s="35"/>
      <c r="AJ2296" s="35"/>
      <c r="AK2296" s="35"/>
      <c r="AL2296" s="35"/>
      <c r="AM2296" s="35"/>
      <c r="AN2296" s="38"/>
      <c r="AO2296" s="38"/>
      <c r="AP2296" s="38"/>
      <c r="AQ2296" s="36"/>
      <c r="AR2296" s="36"/>
      <c r="AS2296" s="36"/>
      <c r="AT2296" s="36"/>
      <c r="AU2296" s="36"/>
      <c r="AV2296" s="36"/>
      <c r="AW2296" s="36"/>
      <c r="AX2296" s="36"/>
      <c r="AY2296" s="36"/>
      <c r="AZ2296" s="40"/>
      <c r="BA2296" s="40"/>
      <c r="BB2296" s="40"/>
      <c r="BC2296" s="40"/>
      <c r="BD2296" s="40"/>
      <c r="BE2296" s="40"/>
      <c r="BF2296" s="36"/>
      <c r="BG2296" s="36"/>
      <c r="BH2296" s="36"/>
      <c r="BJ2296" s="41"/>
      <c r="BK2296" s="41"/>
      <c r="BL2296" s="35"/>
      <c r="BM2296" s="35"/>
      <c r="BN2296" s="35"/>
      <c r="BO2296" s="35"/>
      <c r="BP2296" s="35"/>
      <c r="BQ2296" s="35"/>
      <c r="BR2296" s="35"/>
      <c r="BS2296" s="34"/>
      <c r="BT2296" s="35"/>
      <c r="BU2296" s="35"/>
      <c r="BV2296" s="35"/>
      <c r="BW2296" s="35"/>
      <c r="BX2296" s="37"/>
      <c r="BY2296" s="40"/>
      <c r="CA2296" s="38"/>
      <c r="CB2296" s="38"/>
      <c r="CC2296" s="36"/>
      <c r="CD2296" s="36"/>
      <c r="CE2296" s="35"/>
      <c r="CF2296" s="36"/>
      <c r="CG2296" s="42"/>
      <c r="CH2296" s="35"/>
      <c r="CI2296" s="42"/>
      <c r="CJ2296" s="42"/>
      <c r="CK2296" s="43"/>
      <c r="CM2296" s="39"/>
      <c r="CN2296" s="35"/>
      <c r="CO2296" s="42"/>
    </row>
    <row r="2297" spans="1:93" ht="11.25" customHeight="1">
      <c r="A2297" s="33"/>
      <c r="B2297" s="34"/>
      <c r="F2297" s="34"/>
      <c r="H2297" s="34"/>
      <c r="I2297" s="34"/>
      <c r="J2297" s="35"/>
      <c r="K2297" s="35"/>
      <c r="L2297" s="34"/>
      <c r="M2297" s="34"/>
      <c r="N2297" s="35"/>
      <c r="O2297" s="35"/>
      <c r="P2297" s="35"/>
      <c r="Q2297" s="34"/>
      <c r="R2297" s="34"/>
      <c r="U2297" s="36"/>
      <c r="V2297" s="38"/>
      <c r="W2297" s="36"/>
      <c r="X2297" s="35"/>
      <c r="Y2297" s="34"/>
      <c r="Z2297" s="35"/>
      <c r="AA2297" s="34"/>
      <c r="AB2297" s="34"/>
      <c r="AC2297" s="34"/>
      <c r="AD2297" s="34"/>
      <c r="AE2297" s="39"/>
      <c r="AF2297" s="39"/>
      <c r="AG2297" s="39"/>
      <c r="AH2297" s="35"/>
      <c r="AI2297" s="35"/>
      <c r="AJ2297" s="35"/>
      <c r="AK2297" s="35"/>
      <c r="AL2297" s="35"/>
      <c r="AM2297" s="35"/>
      <c r="AN2297" s="38"/>
      <c r="AO2297" s="38"/>
      <c r="AP2297" s="38"/>
      <c r="AQ2297" s="36"/>
      <c r="AR2297" s="36"/>
      <c r="AS2297" s="36"/>
      <c r="AT2297" s="36"/>
      <c r="AU2297" s="36"/>
      <c r="AV2297" s="36"/>
      <c r="AW2297" s="36"/>
      <c r="AX2297" s="36"/>
      <c r="AY2297" s="36"/>
      <c r="AZ2297" s="40"/>
      <c r="BA2297" s="40"/>
      <c r="BB2297" s="40"/>
      <c r="BC2297" s="40"/>
      <c r="BD2297" s="40"/>
      <c r="BE2297" s="40"/>
      <c r="BF2297" s="36"/>
      <c r="BG2297" s="36"/>
      <c r="BH2297" s="36"/>
      <c r="BJ2297" s="41"/>
      <c r="BK2297" s="41"/>
      <c r="BL2297" s="35"/>
      <c r="BM2297" s="35"/>
      <c r="BN2297" s="35"/>
      <c r="BO2297" s="35"/>
      <c r="BP2297" s="35"/>
      <c r="BQ2297" s="35"/>
      <c r="BR2297" s="35"/>
      <c r="BS2297" s="34"/>
      <c r="BT2297" s="35"/>
      <c r="BU2297" s="35"/>
      <c r="BV2297" s="35"/>
      <c r="BW2297" s="35"/>
      <c r="BX2297" s="37"/>
      <c r="BY2297" s="40"/>
      <c r="CA2297" s="38"/>
      <c r="CB2297" s="38"/>
      <c r="CC2297" s="36"/>
      <c r="CD2297" s="36"/>
      <c r="CE2297" s="35"/>
      <c r="CF2297" s="36"/>
      <c r="CG2297" s="42"/>
      <c r="CH2297" s="35"/>
      <c r="CI2297" s="42"/>
      <c r="CJ2297" s="42"/>
      <c r="CK2297" s="43"/>
      <c r="CM2297" s="39"/>
      <c r="CN2297" s="35"/>
      <c r="CO2297" s="42"/>
    </row>
    <row r="2298" spans="1:93" ht="11.25" customHeight="1">
      <c r="A2298" s="33"/>
      <c r="B2298" s="34"/>
      <c r="F2298" s="34"/>
      <c r="H2298" s="34"/>
      <c r="I2298" s="34"/>
      <c r="J2298" s="35"/>
      <c r="K2298" s="35"/>
      <c r="L2298" s="34"/>
      <c r="M2298" s="34"/>
      <c r="N2298" s="35"/>
      <c r="O2298" s="35"/>
      <c r="P2298" s="35"/>
      <c r="Q2298" s="34"/>
      <c r="R2298" s="34"/>
      <c r="U2298" s="36"/>
      <c r="V2298" s="38"/>
      <c r="W2298" s="36"/>
      <c r="X2298" s="35"/>
      <c r="Y2298" s="34"/>
      <c r="Z2298" s="35"/>
      <c r="AA2298" s="34"/>
      <c r="AB2298" s="34"/>
      <c r="AC2298" s="34"/>
      <c r="AD2298" s="34"/>
      <c r="AE2298" s="39"/>
      <c r="AF2298" s="39"/>
      <c r="AG2298" s="39"/>
      <c r="AH2298" s="35"/>
      <c r="AI2298" s="35"/>
      <c r="AJ2298" s="35"/>
      <c r="AK2298" s="35"/>
      <c r="AL2298" s="35"/>
      <c r="AM2298" s="35"/>
      <c r="AN2298" s="38"/>
      <c r="AO2298" s="38"/>
      <c r="AP2298" s="38"/>
      <c r="AQ2298" s="36"/>
      <c r="AR2298" s="36"/>
      <c r="AS2298" s="36"/>
      <c r="AT2298" s="36"/>
      <c r="AU2298" s="36"/>
      <c r="AV2298" s="36"/>
      <c r="AW2298" s="36"/>
      <c r="AX2298" s="36"/>
      <c r="AY2298" s="36"/>
      <c r="AZ2298" s="40"/>
      <c r="BA2298" s="40"/>
      <c r="BB2298" s="40"/>
      <c r="BC2298" s="40"/>
      <c r="BD2298" s="40"/>
      <c r="BE2298" s="40"/>
      <c r="BF2298" s="36"/>
      <c r="BG2298" s="36"/>
      <c r="BH2298" s="36"/>
      <c r="BJ2298" s="41"/>
      <c r="BK2298" s="41"/>
      <c r="BL2298" s="35"/>
      <c r="BM2298" s="35"/>
      <c r="BN2298" s="35"/>
      <c r="BO2298" s="35"/>
      <c r="BP2298" s="35"/>
      <c r="BQ2298" s="35"/>
      <c r="BR2298" s="35"/>
      <c r="BS2298" s="34"/>
      <c r="BT2298" s="35"/>
      <c r="BU2298" s="35"/>
      <c r="BV2298" s="35"/>
      <c r="BW2298" s="35"/>
      <c r="BX2298" s="37"/>
      <c r="BY2298" s="40"/>
      <c r="CA2298" s="38"/>
      <c r="CB2298" s="38"/>
      <c r="CC2298" s="36"/>
      <c r="CD2298" s="36"/>
      <c r="CE2298" s="35"/>
      <c r="CF2298" s="36"/>
      <c r="CG2298" s="42"/>
      <c r="CH2298" s="35"/>
      <c r="CI2298" s="42"/>
      <c r="CJ2298" s="42"/>
      <c r="CK2298" s="43"/>
      <c r="CM2298" s="39"/>
      <c r="CN2298" s="35"/>
      <c r="CO2298" s="42"/>
    </row>
    <row r="2299" spans="1:93" ht="11.25" customHeight="1">
      <c r="A2299" s="33"/>
      <c r="B2299" s="34"/>
      <c r="F2299" s="34"/>
      <c r="H2299" s="34"/>
      <c r="I2299" s="34"/>
      <c r="J2299" s="35"/>
      <c r="K2299" s="35"/>
      <c r="L2299" s="34"/>
      <c r="M2299" s="34"/>
      <c r="N2299" s="35"/>
      <c r="O2299" s="35"/>
      <c r="P2299" s="35"/>
      <c r="Q2299" s="34"/>
      <c r="R2299" s="34"/>
      <c r="U2299" s="36"/>
      <c r="V2299" s="38"/>
      <c r="W2299" s="36"/>
      <c r="X2299" s="35"/>
      <c r="Y2299" s="34"/>
      <c r="Z2299" s="35"/>
      <c r="AA2299" s="34"/>
      <c r="AB2299" s="34"/>
      <c r="AC2299" s="34"/>
      <c r="AD2299" s="34"/>
      <c r="AE2299" s="39"/>
      <c r="AF2299" s="39"/>
      <c r="AG2299" s="39"/>
      <c r="AH2299" s="35"/>
      <c r="AI2299" s="35"/>
      <c r="AJ2299" s="35"/>
      <c r="AK2299" s="35"/>
      <c r="AL2299" s="35"/>
      <c r="AM2299" s="35"/>
      <c r="AN2299" s="38"/>
      <c r="AO2299" s="38"/>
      <c r="AP2299" s="38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40"/>
      <c r="BA2299" s="40"/>
      <c r="BB2299" s="40"/>
      <c r="BC2299" s="40"/>
      <c r="BD2299" s="40"/>
      <c r="BE2299" s="40"/>
      <c r="BF2299" s="36"/>
      <c r="BG2299" s="36"/>
      <c r="BH2299" s="36"/>
      <c r="BJ2299" s="41"/>
      <c r="BK2299" s="41"/>
      <c r="BL2299" s="35"/>
      <c r="BM2299" s="35"/>
      <c r="BN2299" s="35"/>
      <c r="BO2299" s="35"/>
      <c r="BP2299" s="35"/>
      <c r="BQ2299" s="35"/>
      <c r="BR2299" s="35"/>
      <c r="BS2299" s="34"/>
      <c r="BT2299" s="35"/>
      <c r="BU2299" s="35"/>
      <c r="BV2299" s="35"/>
      <c r="BW2299" s="35"/>
      <c r="BX2299" s="37"/>
      <c r="BY2299" s="40"/>
      <c r="CA2299" s="38"/>
      <c r="CB2299" s="38"/>
      <c r="CC2299" s="36"/>
      <c r="CD2299" s="36"/>
      <c r="CE2299" s="35"/>
      <c r="CF2299" s="36"/>
      <c r="CG2299" s="42"/>
      <c r="CH2299" s="35"/>
      <c r="CI2299" s="42"/>
      <c r="CJ2299" s="42"/>
      <c r="CK2299" s="43"/>
      <c r="CM2299" s="39"/>
      <c r="CN2299" s="35"/>
      <c r="CO2299" s="42"/>
    </row>
    <row r="2300" spans="1:93" ht="11.25" customHeight="1">
      <c r="A2300" s="33"/>
      <c r="B2300" s="34"/>
      <c r="F2300" s="34"/>
      <c r="H2300" s="34"/>
      <c r="I2300" s="34"/>
      <c r="J2300" s="35"/>
      <c r="K2300" s="35"/>
      <c r="L2300" s="34"/>
      <c r="M2300" s="34"/>
      <c r="N2300" s="35"/>
      <c r="O2300" s="35"/>
      <c r="P2300" s="35"/>
      <c r="Q2300" s="34"/>
      <c r="R2300" s="34"/>
      <c r="U2300" s="36"/>
      <c r="V2300" s="38"/>
      <c r="W2300" s="36"/>
      <c r="X2300" s="35"/>
      <c r="Y2300" s="34"/>
      <c r="Z2300" s="35"/>
      <c r="AA2300" s="34"/>
      <c r="AB2300" s="34"/>
      <c r="AC2300" s="34"/>
      <c r="AD2300" s="34"/>
      <c r="AE2300" s="39"/>
      <c r="AF2300" s="39"/>
      <c r="AG2300" s="39"/>
      <c r="AH2300" s="35"/>
      <c r="AI2300" s="35"/>
      <c r="AJ2300" s="35"/>
      <c r="AK2300" s="35"/>
      <c r="AL2300" s="35"/>
      <c r="AM2300" s="35"/>
      <c r="AN2300" s="38"/>
      <c r="AO2300" s="38"/>
      <c r="AP2300" s="38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40"/>
      <c r="BA2300" s="40"/>
      <c r="BB2300" s="40"/>
      <c r="BC2300" s="40"/>
      <c r="BD2300" s="40"/>
      <c r="BE2300" s="40"/>
      <c r="BF2300" s="36"/>
      <c r="BG2300" s="36"/>
      <c r="BH2300" s="36"/>
      <c r="BJ2300" s="41"/>
      <c r="BK2300" s="41"/>
      <c r="BL2300" s="35"/>
      <c r="BM2300" s="35"/>
      <c r="BN2300" s="35"/>
      <c r="BO2300" s="35"/>
      <c r="BP2300" s="35"/>
      <c r="BQ2300" s="35"/>
      <c r="BR2300" s="35"/>
      <c r="BS2300" s="34"/>
      <c r="BT2300" s="35"/>
      <c r="BU2300" s="35"/>
      <c r="BV2300" s="35"/>
      <c r="BW2300" s="35"/>
      <c r="BX2300" s="37"/>
      <c r="BY2300" s="40"/>
      <c r="CA2300" s="38"/>
      <c r="CB2300" s="38"/>
      <c r="CC2300" s="36"/>
      <c r="CD2300" s="36"/>
      <c r="CE2300" s="35"/>
      <c r="CF2300" s="36"/>
      <c r="CG2300" s="42"/>
      <c r="CH2300" s="35"/>
      <c r="CI2300" s="42"/>
      <c r="CJ2300" s="42"/>
      <c r="CK2300" s="43"/>
      <c r="CM2300" s="39"/>
      <c r="CN2300" s="35"/>
      <c r="CO2300" s="42"/>
    </row>
    <row r="2301" spans="1:93" ht="11.25" customHeight="1">
      <c r="A2301" s="33"/>
      <c r="B2301" s="34"/>
      <c r="F2301" s="34"/>
      <c r="H2301" s="34"/>
      <c r="I2301" s="34"/>
      <c r="J2301" s="35"/>
      <c r="K2301" s="35"/>
      <c r="L2301" s="34"/>
      <c r="M2301" s="34"/>
      <c r="N2301" s="35"/>
      <c r="O2301" s="35"/>
      <c r="P2301" s="35"/>
      <c r="Q2301" s="34"/>
      <c r="R2301" s="34"/>
      <c r="U2301" s="36"/>
      <c r="V2301" s="38"/>
      <c r="W2301" s="36"/>
      <c r="X2301" s="35"/>
      <c r="Y2301" s="34"/>
      <c r="Z2301" s="35"/>
      <c r="AA2301" s="34"/>
      <c r="AB2301" s="34"/>
      <c r="AC2301" s="34"/>
      <c r="AD2301" s="34"/>
      <c r="AE2301" s="39"/>
      <c r="AF2301" s="39"/>
      <c r="AG2301" s="39"/>
      <c r="AH2301" s="35"/>
      <c r="AI2301" s="35"/>
      <c r="AJ2301" s="35"/>
      <c r="AK2301" s="35"/>
      <c r="AL2301" s="35"/>
      <c r="AM2301" s="35"/>
      <c r="AN2301" s="38"/>
      <c r="AO2301" s="38"/>
      <c r="AP2301" s="38"/>
      <c r="AQ2301" s="36"/>
      <c r="AR2301" s="36"/>
      <c r="AS2301" s="36"/>
      <c r="AT2301" s="36"/>
      <c r="AU2301" s="36"/>
      <c r="AV2301" s="36"/>
      <c r="AW2301" s="36"/>
      <c r="AX2301" s="36"/>
      <c r="AY2301" s="36"/>
      <c r="AZ2301" s="40"/>
      <c r="BA2301" s="40"/>
      <c r="BB2301" s="40"/>
      <c r="BC2301" s="40"/>
      <c r="BD2301" s="40"/>
      <c r="BE2301" s="40"/>
      <c r="BF2301" s="36"/>
      <c r="BG2301" s="36"/>
      <c r="BH2301" s="36"/>
      <c r="BJ2301" s="41"/>
      <c r="BK2301" s="41"/>
      <c r="BL2301" s="35"/>
      <c r="BM2301" s="35"/>
      <c r="BN2301" s="35"/>
      <c r="BO2301" s="35"/>
      <c r="BP2301" s="35"/>
      <c r="BQ2301" s="35"/>
      <c r="BR2301" s="35"/>
      <c r="BS2301" s="34"/>
      <c r="BT2301" s="35"/>
      <c r="BU2301" s="35"/>
      <c r="BV2301" s="35"/>
      <c r="BW2301" s="35"/>
      <c r="BX2301" s="37"/>
      <c r="BY2301" s="40"/>
      <c r="CA2301" s="38"/>
      <c r="CB2301" s="38"/>
      <c r="CC2301" s="36"/>
      <c r="CD2301" s="36"/>
      <c r="CE2301" s="35"/>
      <c r="CF2301" s="36"/>
      <c r="CG2301" s="42"/>
      <c r="CH2301" s="35"/>
      <c r="CI2301" s="42"/>
      <c r="CJ2301" s="42"/>
      <c r="CK2301" s="43"/>
      <c r="CM2301" s="39"/>
      <c r="CN2301" s="35"/>
      <c r="CO2301" s="42"/>
    </row>
    <row r="2302" spans="1:93" ht="11.25" customHeight="1">
      <c r="A2302" s="33"/>
      <c r="B2302" s="34"/>
      <c r="F2302" s="34"/>
      <c r="H2302" s="34"/>
      <c r="I2302" s="34"/>
      <c r="J2302" s="35"/>
      <c r="K2302" s="35"/>
      <c r="L2302" s="34"/>
      <c r="M2302" s="34"/>
      <c r="N2302" s="35"/>
      <c r="O2302" s="35"/>
      <c r="P2302" s="35"/>
      <c r="Q2302" s="34"/>
      <c r="R2302" s="34"/>
      <c r="U2302" s="36"/>
      <c r="V2302" s="38"/>
      <c r="W2302" s="36"/>
      <c r="X2302" s="35"/>
      <c r="Y2302" s="34"/>
      <c r="Z2302" s="35"/>
      <c r="AA2302" s="34"/>
      <c r="AB2302" s="34"/>
      <c r="AC2302" s="34"/>
      <c r="AD2302" s="34"/>
      <c r="AE2302" s="39"/>
      <c r="AF2302" s="39"/>
      <c r="AG2302" s="39"/>
      <c r="AH2302" s="35"/>
      <c r="AI2302" s="35"/>
      <c r="AJ2302" s="35"/>
      <c r="AK2302" s="35"/>
      <c r="AL2302" s="35"/>
      <c r="AM2302" s="35"/>
      <c r="AN2302" s="38"/>
      <c r="AO2302" s="38"/>
      <c r="AP2302" s="38"/>
      <c r="AQ2302" s="36"/>
      <c r="AR2302" s="36"/>
      <c r="AS2302" s="36"/>
      <c r="AT2302" s="36"/>
      <c r="AU2302" s="36"/>
      <c r="AV2302" s="36"/>
      <c r="AW2302" s="36"/>
      <c r="AX2302" s="36"/>
      <c r="AY2302" s="36"/>
      <c r="AZ2302" s="40"/>
      <c r="BA2302" s="40"/>
      <c r="BB2302" s="40"/>
      <c r="BC2302" s="40"/>
      <c r="BD2302" s="40"/>
      <c r="BE2302" s="40"/>
      <c r="BF2302" s="36"/>
      <c r="BG2302" s="36"/>
      <c r="BH2302" s="36"/>
      <c r="BJ2302" s="41"/>
      <c r="BK2302" s="41"/>
      <c r="BL2302" s="35"/>
      <c r="BM2302" s="35"/>
      <c r="BN2302" s="35"/>
      <c r="BO2302" s="35"/>
      <c r="BP2302" s="35"/>
      <c r="BQ2302" s="35"/>
      <c r="BR2302" s="35"/>
      <c r="BS2302" s="34"/>
      <c r="BT2302" s="35"/>
      <c r="BU2302" s="35"/>
      <c r="BV2302" s="35"/>
      <c r="BW2302" s="35"/>
      <c r="BX2302" s="37"/>
      <c r="BY2302" s="40"/>
      <c r="CA2302" s="38"/>
      <c r="CB2302" s="38"/>
      <c r="CC2302" s="36"/>
      <c r="CD2302" s="36"/>
      <c r="CE2302" s="35"/>
      <c r="CF2302" s="36"/>
      <c r="CG2302" s="42"/>
      <c r="CH2302" s="35"/>
      <c r="CI2302" s="42"/>
      <c r="CJ2302" s="42"/>
      <c r="CK2302" s="43"/>
      <c r="CM2302" s="39"/>
      <c r="CN2302" s="35"/>
      <c r="CO2302" s="42"/>
    </row>
    <row r="2303" spans="1:93" ht="11.25" customHeight="1">
      <c r="A2303" s="33"/>
      <c r="B2303" s="34"/>
      <c r="F2303" s="34"/>
      <c r="H2303" s="34"/>
      <c r="I2303" s="34"/>
      <c r="J2303" s="35"/>
      <c r="K2303" s="35"/>
      <c r="L2303" s="34"/>
      <c r="M2303" s="34"/>
      <c r="N2303" s="35"/>
      <c r="O2303" s="35"/>
      <c r="P2303" s="35"/>
      <c r="Q2303" s="34"/>
      <c r="R2303" s="34"/>
      <c r="U2303" s="36"/>
      <c r="V2303" s="38"/>
      <c r="W2303" s="36"/>
      <c r="X2303" s="35"/>
      <c r="Y2303" s="34"/>
      <c r="Z2303" s="35"/>
      <c r="AA2303" s="34"/>
      <c r="AB2303" s="34"/>
      <c r="AC2303" s="34"/>
      <c r="AD2303" s="34"/>
      <c r="AE2303" s="39"/>
      <c r="AF2303" s="39"/>
      <c r="AG2303" s="39"/>
      <c r="AH2303" s="35"/>
      <c r="AI2303" s="35"/>
      <c r="AJ2303" s="35"/>
      <c r="AK2303" s="35"/>
      <c r="AL2303" s="35"/>
      <c r="AM2303" s="35"/>
      <c r="AN2303" s="38"/>
      <c r="AO2303" s="38"/>
      <c r="AP2303" s="38"/>
      <c r="AQ2303" s="36"/>
      <c r="AR2303" s="36"/>
      <c r="AS2303" s="36"/>
      <c r="AT2303" s="36"/>
      <c r="AU2303" s="36"/>
      <c r="AV2303" s="36"/>
      <c r="AW2303" s="36"/>
      <c r="AX2303" s="36"/>
      <c r="AY2303" s="36"/>
      <c r="AZ2303" s="40"/>
      <c r="BA2303" s="40"/>
      <c r="BB2303" s="40"/>
      <c r="BC2303" s="40"/>
      <c r="BD2303" s="40"/>
      <c r="BE2303" s="40"/>
      <c r="BF2303" s="36"/>
      <c r="BG2303" s="36"/>
      <c r="BH2303" s="36"/>
      <c r="BJ2303" s="41"/>
      <c r="BK2303" s="41"/>
      <c r="BL2303" s="35"/>
      <c r="BM2303" s="35"/>
      <c r="BN2303" s="35"/>
      <c r="BO2303" s="35"/>
      <c r="BP2303" s="35"/>
      <c r="BQ2303" s="35"/>
      <c r="BR2303" s="35"/>
      <c r="BS2303" s="34"/>
      <c r="BT2303" s="35"/>
      <c r="BU2303" s="35"/>
      <c r="BV2303" s="35"/>
      <c r="BW2303" s="35"/>
      <c r="BX2303" s="37"/>
      <c r="BY2303" s="40"/>
      <c r="CA2303" s="38"/>
      <c r="CB2303" s="38"/>
      <c r="CC2303" s="36"/>
      <c r="CD2303" s="36"/>
      <c r="CE2303" s="35"/>
      <c r="CF2303" s="36"/>
      <c r="CG2303" s="42"/>
      <c r="CH2303" s="35"/>
      <c r="CI2303" s="42"/>
      <c r="CJ2303" s="42"/>
      <c r="CK2303" s="43"/>
      <c r="CM2303" s="39"/>
      <c r="CN2303" s="35"/>
      <c r="CO2303" s="42"/>
    </row>
    <row r="2304" spans="1:93" ht="11.25" customHeight="1">
      <c r="A2304" s="33"/>
      <c r="B2304" s="34"/>
      <c r="F2304" s="34"/>
      <c r="H2304" s="34"/>
      <c r="I2304" s="34"/>
      <c r="J2304" s="35"/>
      <c r="K2304" s="35"/>
      <c r="L2304" s="34"/>
      <c r="M2304" s="34"/>
      <c r="N2304" s="35"/>
      <c r="O2304" s="35"/>
      <c r="P2304" s="35"/>
      <c r="Q2304" s="34"/>
      <c r="R2304" s="34"/>
      <c r="U2304" s="36"/>
      <c r="V2304" s="38"/>
      <c r="W2304" s="36"/>
      <c r="X2304" s="35"/>
      <c r="Y2304" s="34"/>
      <c r="Z2304" s="35"/>
      <c r="AA2304" s="34"/>
      <c r="AB2304" s="34"/>
      <c r="AC2304" s="34"/>
      <c r="AD2304" s="34"/>
      <c r="AE2304" s="39"/>
      <c r="AF2304" s="39"/>
      <c r="AG2304" s="39"/>
      <c r="AH2304" s="35"/>
      <c r="AI2304" s="35"/>
      <c r="AJ2304" s="35"/>
      <c r="AK2304" s="35"/>
      <c r="AL2304" s="35"/>
      <c r="AM2304" s="35"/>
      <c r="AN2304" s="38"/>
      <c r="AO2304" s="38"/>
      <c r="AP2304" s="38"/>
      <c r="AQ2304" s="36"/>
      <c r="AR2304" s="36"/>
      <c r="AS2304" s="36"/>
      <c r="AT2304" s="36"/>
      <c r="AU2304" s="36"/>
      <c r="AV2304" s="36"/>
      <c r="AW2304" s="36"/>
      <c r="AX2304" s="36"/>
      <c r="AY2304" s="36"/>
      <c r="AZ2304" s="40"/>
      <c r="BA2304" s="40"/>
      <c r="BB2304" s="40"/>
      <c r="BC2304" s="40"/>
      <c r="BD2304" s="40"/>
      <c r="BE2304" s="40"/>
      <c r="BF2304" s="36"/>
      <c r="BG2304" s="36"/>
      <c r="BH2304" s="36"/>
      <c r="BJ2304" s="41"/>
      <c r="BK2304" s="41"/>
      <c r="BL2304" s="35"/>
      <c r="BM2304" s="35"/>
      <c r="BN2304" s="35"/>
      <c r="BO2304" s="35"/>
      <c r="BP2304" s="35"/>
      <c r="BQ2304" s="35"/>
      <c r="BR2304" s="35"/>
      <c r="BS2304" s="34"/>
      <c r="BT2304" s="35"/>
      <c r="BU2304" s="35"/>
      <c r="BV2304" s="35"/>
      <c r="BW2304" s="35"/>
      <c r="BX2304" s="37"/>
      <c r="BY2304" s="40"/>
      <c r="CA2304" s="38"/>
      <c r="CB2304" s="38"/>
      <c r="CC2304" s="36"/>
      <c r="CD2304" s="36"/>
      <c r="CE2304" s="35"/>
      <c r="CF2304" s="36"/>
      <c r="CG2304" s="42"/>
      <c r="CH2304" s="35"/>
      <c r="CI2304" s="42"/>
      <c r="CJ2304" s="42"/>
      <c r="CK2304" s="43"/>
      <c r="CM2304" s="39"/>
      <c r="CN2304" s="35"/>
      <c r="CO2304" s="42"/>
    </row>
    <row r="2305" spans="1:93" ht="11.25" customHeight="1">
      <c r="A2305" s="33"/>
      <c r="B2305" s="34"/>
      <c r="F2305" s="34"/>
      <c r="H2305" s="34"/>
      <c r="I2305" s="34"/>
      <c r="J2305" s="35"/>
      <c r="K2305" s="35"/>
      <c r="L2305" s="34"/>
      <c r="M2305" s="34"/>
      <c r="N2305" s="35"/>
      <c r="O2305" s="35"/>
      <c r="P2305" s="35"/>
      <c r="Q2305" s="34"/>
      <c r="R2305" s="34"/>
      <c r="U2305" s="36"/>
      <c r="V2305" s="38"/>
      <c r="W2305" s="36"/>
      <c r="X2305" s="35"/>
      <c r="Y2305" s="34"/>
      <c r="Z2305" s="35"/>
      <c r="AA2305" s="34"/>
      <c r="AB2305" s="34"/>
      <c r="AC2305" s="34"/>
      <c r="AD2305" s="34"/>
      <c r="AE2305" s="39"/>
      <c r="AF2305" s="39"/>
      <c r="AG2305" s="39"/>
      <c r="AH2305" s="35"/>
      <c r="AI2305" s="35"/>
      <c r="AJ2305" s="35"/>
      <c r="AK2305" s="35"/>
      <c r="AL2305" s="35"/>
      <c r="AM2305" s="35"/>
      <c r="AN2305" s="38"/>
      <c r="AO2305" s="38"/>
      <c r="AP2305" s="38"/>
      <c r="AQ2305" s="36"/>
      <c r="AR2305" s="36"/>
      <c r="AS2305" s="36"/>
      <c r="AT2305" s="36"/>
      <c r="AU2305" s="36"/>
      <c r="AV2305" s="36"/>
      <c r="AW2305" s="36"/>
      <c r="AX2305" s="36"/>
      <c r="AY2305" s="36"/>
      <c r="AZ2305" s="40"/>
      <c r="BA2305" s="40"/>
      <c r="BB2305" s="40"/>
      <c r="BC2305" s="40"/>
      <c r="BD2305" s="40"/>
      <c r="BE2305" s="40"/>
      <c r="BF2305" s="36"/>
      <c r="BG2305" s="36"/>
      <c r="BH2305" s="36"/>
      <c r="BJ2305" s="41"/>
      <c r="BK2305" s="41"/>
      <c r="BL2305" s="35"/>
      <c r="BM2305" s="35"/>
      <c r="BN2305" s="35"/>
      <c r="BO2305" s="35"/>
      <c r="BP2305" s="35"/>
      <c r="BQ2305" s="35"/>
      <c r="BR2305" s="35"/>
      <c r="BS2305" s="34"/>
      <c r="BT2305" s="35"/>
      <c r="BU2305" s="35"/>
      <c r="BV2305" s="35"/>
      <c r="BW2305" s="35"/>
      <c r="BX2305" s="37"/>
      <c r="BY2305" s="40"/>
      <c r="CA2305" s="38"/>
      <c r="CB2305" s="38"/>
      <c r="CC2305" s="36"/>
      <c r="CD2305" s="36"/>
      <c r="CE2305" s="35"/>
      <c r="CF2305" s="36"/>
      <c r="CG2305" s="42"/>
      <c r="CH2305" s="35"/>
      <c r="CI2305" s="42"/>
      <c r="CJ2305" s="42"/>
      <c r="CK2305" s="43"/>
      <c r="CM2305" s="39"/>
      <c r="CN2305" s="35"/>
      <c r="CO2305" s="42"/>
    </row>
    <row r="2306" spans="1:93" ht="11.25" customHeight="1">
      <c r="A2306" s="33"/>
      <c r="B2306" s="34"/>
      <c r="F2306" s="34"/>
      <c r="H2306" s="34"/>
      <c r="I2306" s="34"/>
      <c r="J2306" s="35"/>
      <c r="K2306" s="35"/>
      <c r="L2306" s="34"/>
      <c r="M2306" s="34"/>
      <c r="N2306" s="35"/>
      <c r="O2306" s="35"/>
      <c r="P2306" s="35"/>
      <c r="Q2306" s="34"/>
      <c r="R2306" s="34"/>
      <c r="U2306" s="36"/>
      <c r="V2306" s="38"/>
      <c r="W2306" s="36"/>
      <c r="X2306" s="35"/>
      <c r="Y2306" s="34"/>
      <c r="Z2306" s="35"/>
      <c r="AA2306" s="34"/>
      <c r="AB2306" s="34"/>
      <c r="AC2306" s="34"/>
      <c r="AD2306" s="34"/>
      <c r="AE2306" s="39"/>
      <c r="AF2306" s="39"/>
      <c r="AG2306" s="39"/>
      <c r="AH2306" s="35"/>
      <c r="AI2306" s="35"/>
      <c r="AJ2306" s="35"/>
      <c r="AK2306" s="35"/>
      <c r="AL2306" s="35"/>
      <c r="AM2306" s="35"/>
      <c r="AN2306" s="38"/>
      <c r="AO2306" s="38"/>
      <c r="AP2306" s="38"/>
      <c r="AQ2306" s="36"/>
      <c r="AR2306" s="36"/>
      <c r="AS2306" s="36"/>
      <c r="AT2306" s="36"/>
      <c r="AU2306" s="36"/>
      <c r="AV2306" s="36"/>
      <c r="AW2306" s="36"/>
      <c r="AX2306" s="36"/>
      <c r="AY2306" s="36"/>
      <c r="AZ2306" s="40"/>
      <c r="BA2306" s="40"/>
      <c r="BB2306" s="40"/>
      <c r="BC2306" s="40"/>
      <c r="BD2306" s="40"/>
      <c r="BE2306" s="40"/>
      <c r="BF2306" s="36"/>
      <c r="BG2306" s="36"/>
      <c r="BH2306" s="36"/>
      <c r="BJ2306" s="41"/>
      <c r="BK2306" s="41"/>
      <c r="BL2306" s="35"/>
      <c r="BM2306" s="35"/>
      <c r="BN2306" s="35"/>
      <c r="BO2306" s="35"/>
      <c r="BP2306" s="35"/>
      <c r="BQ2306" s="35"/>
      <c r="BR2306" s="35"/>
      <c r="BS2306" s="34"/>
      <c r="BT2306" s="35"/>
      <c r="BU2306" s="35"/>
      <c r="BV2306" s="35"/>
      <c r="BW2306" s="35"/>
      <c r="BX2306" s="37"/>
      <c r="BY2306" s="40"/>
      <c r="CA2306" s="38"/>
      <c r="CB2306" s="38"/>
      <c r="CC2306" s="36"/>
      <c r="CD2306" s="36"/>
      <c r="CE2306" s="35"/>
      <c r="CF2306" s="36"/>
      <c r="CG2306" s="42"/>
      <c r="CH2306" s="35"/>
      <c r="CI2306" s="42"/>
      <c r="CJ2306" s="42"/>
      <c r="CK2306" s="43"/>
      <c r="CM2306" s="39"/>
      <c r="CN2306" s="35"/>
      <c r="CO2306" s="42"/>
    </row>
    <row r="2307" spans="1:93" ht="11.25" customHeight="1">
      <c r="A2307" s="33"/>
      <c r="B2307" s="34"/>
      <c r="F2307" s="34"/>
      <c r="H2307" s="34"/>
      <c r="I2307" s="34"/>
      <c r="J2307" s="35"/>
      <c r="K2307" s="35"/>
      <c r="L2307" s="34"/>
      <c r="M2307" s="34"/>
      <c r="N2307" s="35"/>
      <c r="O2307" s="35"/>
      <c r="P2307" s="35"/>
      <c r="Q2307" s="34"/>
      <c r="R2307" s="34"/>
      <c r="U2307" s="36"/>
      <c r="V2307" s="38"/>
      <c r="W2307" s="36"/>
      <c r="X2307" s="35"/>
      <c r="Y2307" s="34"/>
      <c r="Z2307" s="35"/>
      <c r="AA2307" s="34"/>
      <c r="AB2307" s="34"/>
      <c r="AC2307" s="34"/>
      <c r="AD2307" s="34"/>
      <c r="AE2307" s="39"/>
      <c r="AF2307" s="39"/>
      <c r="AG2307" s="39"/>
      <c r="AH2307" s="35"/>
      <c r="AI2307" s="35"/>
      <c r="AJ2307" s="35"/>
      <c r="AK2307" s="35"/>
      <c r="AL2307" s="35"/>
      <c r="AM2307" s="35"/>
      <c r="AN2307" s="38"/>
      <c r="AO2307" s="38"/>
      <c r="AP2307" s="38"/>
      <c r="AQ2307" s="36"/>
      <c r="AR2307" s="36"/>
      <c r="AS2307" s="36"/>
      <c r="AT2307" s="36"/>
      <c r="AU2307" s="36"/>
      <c r="AV2307" s="36"/>
      <c r="AW2307" s="36"/>
      <c r="AX2307" s="36"/>
      <c r="AY2307" s="36"/>
      <c r="AZ2307" s="40"/>
      <c r="BA2307" s="40"/>
      <c r="BB2307" s="40"/>
      <c r="BC2307" s="40"/>
      <c r="BD2307" s="40"/>
      <c r="BE2307" s="40"/>
      <c r="BF2307" s="36"/>
      <c r="BG2307" s="36"/>
      <c r="BH2307" s="36"/>
      <c r="BJ2307" s="41"/>
      <c r="BK2307" s="41"/>
      <c r="BL2307" s="35"/>
      <c r="BM2307" s="35"/>
      <c r="BN2307" s="35"/>
      <c r="BO2307" s="35"/>
      <c r="BP2307" s="35"/>
      <c r="BQ2307" s="35"/>
      <c r="BR2307" s="35"/>
      <c r="BS2307" s="34"/>
      <c r="BT2307" s="35"/>
      <c r="BU2307" s="35"/>
      <c r="BV2307" s="35"/>
      <c r="BW2307" s="35"/>
      <c r="BX2307" s="37"/>
      <c r="BY2307" s="40"/>
      <c r="CA2307" s="38"/>
      <c r="CB2307" s="38"/>
      <c r="CC2307" s="36"/>
      <c r="CD2307" s="36"/>
      <c r="CE2307" s="35"/>
      <c r="CF2307" s="36"/>
      <c r="CG2307" s="42"/>
      <c r="CH2307" s="35"/>
      <c r="CI2307" s="42"/>
      <c r="CJ2307" s="42"/>
      <c r="CK2307" s="43"/>
      <c r="CM2307" s="39"/>
      <c r="CN2307" s="35"/>
      <c r="CO2307" s="42"/>
    </row>
    <row r="2308" spans="1:93" ht="11.25" customHeight="1">
      <c r="A2308" s="33"/>
      <c r="B2308" s="34"/>
      <c r="F2308" s="34"/>
      <c r="H2308" s="34"/>
      <c r="I2308" s="34"/>
      <c r="J2308" s="35"/>
      <c r="K2308" s="35"/>
      <c r="L2308" s="34"/>
      <c r="M2308" s="34"/>
      <c r="N2308" s="35"/>
      <c r="O2308" s="35"/>
      <c r="P2308" s="35"/>
      <c r="Q2308" s="34"/>
      <c r="R2308" s="34"/>
      <c r="U2308" s="36"/>
      <c r="V2308" s="38"/>
      <c r="W2308" s="36"/>
      <c r="X2308" s="35"/>
      <c r="Y2308" s="34"/>
      <c r="Z2308" s="35"/>
      <c r="AA2308" s="34"/>
      <c r="AB2308" s="34"/>
      <c r="AC2308" s="34"/>
      <c r="AD2308" s="34"/>
      <c r="AE2308" s="39"/>
      <c r="AF2308" s="39"/>
      <c r="AG2308" s="39"/>
      <c r="AH2308" s="35"/>
      <c r="AI2308" s="35"/>
      <c r="AJ2308" s="35"/>
      <c r="AK2308" s="35"/>
      <c r="AL2308" s="35"/>
      <c r="AM2308" s="35"/>
      <c r="AN2308" s="38"/>
      <c r="AO2308" s="38"/>
      <c r="AP2308" s="38"/>
      <c r="AQ2308" s="36"/>
      <c r="AR2308" s="36"/>
      <c r="AS2308" s="36"/>
      <c r="AT2308" s="36"/>
      <c r="AU2308" s="36"/>
      <c r="AV2308" s="36"/>
      <c r="AW2308" s="36"/>
      <c r="AX2308" s="36"/>
      <c r="AY2308" s="36"/>
      <c r="AZ2308" s="40"/>
      <c r="BA2308" s="40"/>
      <c r="BB2308" s="40"/>
      <c r="BC2308" s="40"/>
      <c r="BD2308" s="40"/>
      <c r="BE2308" s="40"/>
      <c r="BF2308" s="36"/>
      <c r="BG2308" s="36"/>
      <c r="BH2308" s="36"/>
      <c r="BJ2308" s="41"/>
      <c r="BK2308" s="41"/>
      <c r="BL2308" s="35"/>
      <c r="BM2308" s="35"/>
      <c r="BN2308" s="35"/>
      <c r="BO2308" s="35"/>
      <c r="BP2308" s="35"/>
      <c r="BQ2308" s="35"/>
      <c r="BR2308" s="35"/>
      <c r="BS2308" s="34"/>
      <c r="BT2308" s="35"/>
      <c r="BU2308" s="35"/>
      <c r="BV2308" s="35"/>
      <c r="BW2308" s="35"/>
      <c r="BX2308" s="37"/>
      <c r="BY2308" s="40"/>
      <c r="CA2308" s="38"/>
      <c r="CB2308" s="38"/>
      <c r="CC2308" s="36"/>
      <c r="CD2308" s="36"/>
      <c r="CE2308" s="35"/>
      <c r="CF2308" s="36"/>
      <c r="CG2308" s="42"/>
      <c r="CH2308" s="35"/>
      <c r="CI2308" s="42"/>
      <c r="CJ2308" s="42"/>
      <c r="CK2308" s="43"/>
      <c r="CM2308" s="39"/>
      <c r="CN2308" s="35"/>
      <c r="CO2308" s="42"/>
    </row>
    <row r="2309" spans="1:93" ht="11.25" customHeight="1">
      <c r="A2309" s="33"/>
      <c r="B2309" s="34"/>
      <c r="F2309" s="34"/>
      <c r="H2309" s="34"/>
      <c r="I2309" s="34"/>
      <c r="J2309" s="35"/>
      <c r="K2309" s="35"/>
      <c r="L2309" s="34"/>
      <c r="M2309" s="34"/>
      <c r="N2309" s="35"/>
      <c r="O2309" s="35"/>
      <c r="P2309" s="35"/>
      <c r="Q2309" s="34"/>
      <c r="R2309" s="34"/>
      <c r="U2309" s="36"/>
      <c r="V2309" s="38"/>
      <c r="W2309" s="36"/>
      <c r="X2309" s="35"/>
      <c r="Y2309" s="34"/>
      <c r="Z2309" s="35"/>
      <c r="AA2309" s="34"/>
      <c r="AB2309" s="34"/>
      <c r="AC2309" s="34"/>
      <c r="AD2309" s="34"/>
      <c r="AE2309" s="39"/>
      <c r="AF2309" s="39"/>
      <c r="AG2309" s="39"/>
      <c r="AH2309" s="35"/>
      <c r="AI2309" s="35"/>
      <c r="AJ2309" s="35"/>
      <c r="AK2309" s="35"/>
      <c r="AL2309" s="35"/>
      <c r="AM2309" s="35"/>
      <c r="AN2309" s="38"/>
      <c r="AO2309" s="38"/>
      <c r="AP2309" s="38"/>
      <c r="AQ2309" s="36"/>
      <c r="AR2309" s="36"/>
      <c r="AS2309" s="36"/>
      <c r="AT2309" s="36"/>
      <c r="AU2309" s="36"/>
      <c r="AV2309" s="36"/>
      <c r="AW2309" s="36"/>
      <c r="AX2309" s="36"/>
      <c r="AY2309" s="36"/>
      <c r="AZ2309" s="40"/>
      <c r="BA2309" s="40"/>
      <c r="BB2309" s="40"/>
      <c r="BC2309" s="40"/>
      <c r="BD2309" s="40"/>
      <c r="BE2309" s="40"/>
      <c r="BF2309" s="36"/>
      <c r="BG2309" s="36"/>
      <c r="BH2309" s="36"/>
      <c r="BJ2309" s="41"/>
      <c r="BK2309" s="41"/>
      <c r="BL2309" s="35"/>
      <c r="BM2309" s="35"/>
      <c r="BN2309" s="35"/>
      <c r="BO2309" s="35"/>
      <c r="BP2309" s="35"/>
      <c r="BQ2309" s="35"/>
      <c r="BR2309" s="35"/>
      <c r="BS2309" s="34"/>
      <c r="BT2309" s="35"/>
      <c r="BU2309" s="35"/>
      <c r="BV2309" s="35"/>
      <c r="BW2309" s="35"/>
      <c r="BX2309" s="37"/>
      <c r="BY2309" s="40"/>
      <c r="CA2309" s="38"/>
      <c r="CB2309" s="38"/>
      <c r="CC2309" s="36"/>
      <c r="CD2309" s="36"/>
      <c r="CE2309" s="35"/>
      <c r="CF2309" s="36"/>
      <c r="CG2309" s="42"/>
      <c r="CH2309" s="35"/>
      <c r="CI2309" s="42"/>
      <c r="CJ2309" s="42"/>
      <c r="CK2309" s="43"/>
      <c r="CM2309" s="39"/>
      <c r="CN2309" s="35"/>
      <c r="CO2309" s="42"/>
    </row>
    <row r="2310" spans="1:93" ht="11.25" customHeight="1">
      <c r="A2310" s="33"/>
      <c r="B2310" s="34"/>
      <c r="F2310" s="34"/>
      <c r="H2310" s="34"/>
      <c r="I2310" s="34"/>
      <c r="J2310" s="35"/>
      <c r="K2310" s="35"/>
      <c r="L2310" s="34"/>
      <c r="M2310" s="34"/>
      <c r="N2310" s="35"/>
      <c r="O2310" s="35"/>
      <c r="P2310" s="35"/>
      <c r="Q2310" s="34"/>
      <c r="R2310" s="34"/>
      <c r="U2310" s="36"/>
      <c r="V2310" s="38"/>
      <c r="W2310" s="36"/>
      <c r="X2310" s="35"/>
      <c r="Y2310" s="34"/>
      <c r="Z2310" s="35"/>
      <c r="AA2310" s="34"/>
      <c r="AB2310" s="34"/>
      <c r="AC2310" s="34"/>
      <c r="AD2310" s="34"/>
      <c r="AE2310" s="39"/>
      <c r="AF2310" s="39"/>
      <c r="AG2310" s="39"/>
      <c r="AH2310" s="35"/>
      <c r="AI2310" s="35"/>
      <c r="AJ2310" s="35"/>
      <c r="AK2310" s="35"/>
      <c r="AL2310" s="35"/>
      <c r="AM2310" s="35"/>
      <c r="AN2310" s="38"/>
      <c r="AO2310" s="38"/>
      <c r="AP2310" s="38"/>
      <c r="AQ2310" s="36"/>
      <c r="AR2310" s="36"/>
      <c r="AS2310" s="36"/>
      <c r="AT2310" s="36"/>
      <c r="AU2310" s="36"/>
      <c r="AV2310" s="36"/>
      <c r="AW2310" s="36"/>
      <c r="AX2310" s="36"/>
      <c r="AY2310" s="36"/>
      <c r="AZ2310" s="40"/>
      <c r="BA2310" s="40"/>
      <c r="BB2310" s="40"/>
      <c r="BC2310" s="40"/>
      <c r="BD2310" s="40"/>
      <c r="BE2310" s="40"/>
      <c r="BF2310" s="36"/>
      <c r="BG2310" s="36"/>
      <c r="BH2310" s="36"/>
      <c r="BJ2310" s="41"/>
      <c r="BK2310" s="41"/>
      <c r="BL2310" s="35"/>
      <c r="BM2310" s="35"/>
      <c r="BN2310" s="35"/>
      <c r="BO2310" s="35"/>
      <c r="BP2310" s="35"/>
      <c r="BQ2310" s="35"/>
      <c r="BR2310" s="35"/>
      <c r="BS2310" s="34"/>
      <c r="BT2310" s="35"/>
      <c r="BU2310" s="35"/>
      <c r="BV2310" s="35"/>
      <c r="BW2310" s="35"/>
      <c r="BX2310" s="37"/>
      <c r="BY2310" s="40"/>
      <c r="CA2310" s="38"/>
      <c r="CB2310" s="38"/>
      <c r="CC2310" s="36"/>
      <c r="CD2310" s="36"/>
      <c r="CE2310" s="35"/>
      <c r="CF2310" s="36"/>
      <c r="CG2310" s="42"/>
      <c r="CH2310" s="35"/>
      <c r="CI2310" s="42"/>
      <c r="CJ2310" s="42"/>
      <c r="CK2310" s="43"/>
      <c r="CM2310" s="39"/>
      <c r="CN2310" s="35"/>
      <c r="CO2310" s="42"/>
    </row>
    <row r="2311" spans="1:93" ht="11.25" customHeight="1">
      <c r="A2311" s="33"/>
      <c r="B2311" s="34"/>
      <c r="F2311" s="34"/>
      <c r="H2311" s="34"/>
      <c r="I2311" s="34"/>
      <c r="J2311" s="35"/>
      <c r="K2311" s="35"/>
      <c r="L2311" s="34"/>
      <c r="M2311" s="34"/>
      <c r="N2311" s="35"/>
      <c r="O2311" s="35"/>
      <c r="P2311" s="35"/>
      <c r="Q2311" s="34"/>
      <c r="R2311" s="34"/>
      <c r="U2311" s="36"/>
      <c r="V2311" s="38"/>
      <c r="W2311" s="36"/>
      <c r="X2311" s="35"/>
      <c r="Y2311" s="34"/>
      <c r="Z2311" s="35"/>
      <c r="AA2311" s="34"/>
      <c r="AB2311" s="34"/>
      <c r="AC2311" s="34"/>
      <c r="AD2311" s="34"/>
      <c r="AE2311" s="39"/>
      <c r="AF2311" s="39"/>
      <c r="AG2311" s="39"/>
      <c r="AH2311" s="35"/>
      <c r="AI2311" s="35"/>
      <c r="AJ2311" s="35"/>
      <c r="AK2311" s="35"/>
      <c r="AL2311" s="35"/>
      <c r="AM2311" s="35"/>
      <c r="AN2311" s="38"/>
      <c r="AO2311" s="38"/>
      <c r="AP2311" s="38"/>
      <c r="AQ2311" s="36"/>
      <c r="AR2311" s="36"/>
      <c r="AS2311" s="36"/>
      <c r="AT2311" s="36"/>
      <c r="AU2311" s="36"/>
      <c r="AV2311" s="36"/>
      <c r="AW2311" s="36"/>
      <c r="AX2311" s="36"/>
      <c r="AY2311" s="36"/>
      <c r="AZ2311" s="40"/>
      <c r="BA2311" s="40"/>
      <c r="BB2311" s="40"/>
      <c r="BC2311" s="40"/>
      <c r="BD2311" s="40"/>
      <c r="BE2311" s="40"/>
      <c r="BF2311" s="36"/>
      <c r="BG2311" s="36"/>
      <c r="BH2311" s="36"/>
      <c r="BJ2311" s="41"/>
      <c r="BK2311" s="41"/>
      <c r="BL2311" s="35"/>
      <c r="BM2311" s="35"/>
      <c r="BN2311" s="35"/>
      <c r="BO2311" s="35"/>
      <c r="BP2311" s="35"/>
      <c r="BQ2311" s="35"/>
      <c r="BR2311" s="35"/>
      <c r="BS2311" s="34"/>
      <c r="BT2311" s="35"/>
      <c r="BU2311" s="35"/>
      <c r="BV2311" s="35"/>
      <c r="BW2311" s="35"/>
      <c r="BX2311" s="37"/>
      <c r="BY2311" s="40"/>
      <c r="CA2311" s="38"/>
      <c r="CB2311" s="38"/>
      <c r="CC2311" s="36"/>
      <c r="CD2311" s="36"/>
      <c r="CE2311" s="35"/>
      <c r="CF2311" s="36"/>
      <c r="CG2311" s="42"/>
      <c r="CH2311" s="35"/>
      <c r="CI2311" s="42"/>
      <c r="CJ2311" s="42"/>
      <c r="CK2311" s="43"/>
      <c r="CM2311" s="39"/>
      <c r="CN2311" s="35"/>
      <c r="CO2311" s="42"/>
    </row>
    <row r="2312" spans="1:93" ht="11.25" customHeight="1">
      <c r="A2312" s="33"/>
      <c r="B2312" s="34"/>
      <c r="F2312" s="34"/>
      <c r="H2312" s="34"/>
      <c r="I2312" s="34"/>
      <c r="J2312" s="35"/>
      <c r="K2312" s="35"/>
      <c r="L2312" s="34"/>
      <c r="M2312" s="34"/>
      <c r="N2312" s="35"/>
      <c r="O2312" s="35"/>
      <c r="P2312" s="35"/>
      <c r="Q2312" s="34"/>
      <c r="R2312" s="34"/>
      <c r="U2312" s="36"/>
      <c r="V2312" s="38"/>
      <c r="W2312" s="36"/>
      <c r="X2312" s="35"/>
      <c r="Y2312" s="34"/>
      <c r="Z2312" s="35"/>
      <c r="AA2312" s="34"/>
      <c r="AB2312" s="34"/>
      <c r="AC2312" s="34"/>
      <c r="AD2312" s="34"/>
      <c r="AE2312" s="39"/>
      <c r="AF2312" s="39"/>
      <c r="AG2312" s="39"/>
      <c r="AH2312" s="35"/>
      <c r="AI2312" s="35"/>
      <c r="AJ2312" s="35"/>
      <c r="AK2312" s="35"/>
      <c r="AL2312" s="35"/>
      <c r="AM2312" s="35"/>
      <c r="AN2312" s="38"/>
      <c r="AO2312" s="38"/>
      <c r="AP2312" s="38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40"/>
      <c r="BA2312" s="40"/>
      <c r="BB2312" s="40"/>
      <c r="BC2312" s="40"/>
      <c r="BD2312" s="40"/>
      <c r="BE2312" s="40"/>
      <c r="BF2312" s="36"/>
      <c r="BG2312" s="36"/>
      <c r="BH2312" s="36"/>
      <c r="BJ2312" s="41"/>
      <c r="BK2312" s="41"/>
      <c r="BL2312" s="35"/>
      <c r="BM2312" s="35"/>
      <c r="BN2312" s="35"/>
      <c r="BO2312" s="35"/>
      <c r="BP2312" s="35"/>
      <c r="BQ2312" s="35"/>
      <c r="BR2312" s="35"/>
      <c r="BS2312" s="34"/>
      <c r="BT2312" s="35"/>
      <c r="BU2312" s="35"/>
      <c r="BV2312" s="35"/>
      <c r="BW2312" s="35"/>
      <c r="BX2312" s="37"/>
      <c r="BY2312" s="40"/>
      <c r="CA2312" s="38"/>
      <c r="CB2312" s="38"/>
      <c r="CC2312" s="36"/>
      <c r="CD2312" s="36"/>
      <c r="CE2312" s="35"/>
      <c r="CF2312" s="36"/>
      <c r="CG2312" s="42"/>
      <c r="CH2312" s="35"/>
      <c r="CI2312" s="42"/>
      <c r="CJ2312" s="42"/>
      <c r="CK2312" s="43"/>
      <c r="CM2312" s="39"/>
      <c r="CN2312" s="35"/>
      <c r="CO2312" s="42"/>
    </row>
    <row r="2313" spans="1:93" ht="11.25" customHeight="1">
      <c r="A2313" s="33"/>
      <c r="B2313" s="34"/>
      <c r="F2313" s="34"/>
      <c r="H2313" s="34"/>
      <c r="I2313" s="34"/>
      <c r="J2313" s="35"/>
      <c r="K2313" s="35"/>
      <c r="L2313" s="34"/>
      <c r="M2313" s="34"/>
      <c r="N2313" s="35"/>
      <c r="O2313" s="35"/>
      <c r="P2313" s="35"/>
      <c r="Q2313" s="34"/>
      <c r="R2313" s="34"/>
      <c r="U2313" s="36"/>
      <c r="V2313" s="38"/>
      <c r="W2313" s="36"/>
      <c r="X2313" s="35"/>
      <c r="Y2313" s="34"/>
      <c r="Z2313" s="35"/>
      <c r="AA2313" s="34"/>
      <c r="AB2313" s="34"/>
      <c r="AC2313" s="34"/>
      <c r="AD2313" s="34"/>
      <c r="AE2313" s="39"/>
      <c r="AF2313" s="39"/>
      <c r="AG2313" s="39"/>
      <c r="AH2313" s="35"/>
      <c r="AI2313" s="35"/>
      <c r="AJ2313" s="35"/>
      <c r="AK2313" s="35"/>
      <c r="AL2313" s="35"/>
      <c r="AM2313" s="35"/>
      <c r="AN2313" s="38"/>
      <c r="AO2313" s="38"/>
      <c r="AP2313" s="38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40"/>
      <c r="BA2313" s="40"/>
      <c r="BB2313" s="40"/>
      <c r="BC2313" s="40"/>
      <c r="BD2313" s="40"/>
      <c r="BE2313" s="40"/>
      <c r="BF2313" s="36"/>
      <c r="BG2313" s="36"/>
      <c r="BH2313" s="36"/>
      <c r="BJ2313" s="41"/>
      <c r="BK2313" s="41"/>
      <c r="BL2313" s="35"/>
      <c r="BM2313" s="35"/>
      <c r="BN2313" s="35"/>
      <c r="BO2313" s="35"/>
      <c r="BP2313" s="35"/>
      <c r="BQ2313" s="35"/>
      <c r="BR2313" s="35"/>
      <c r="BS2313" s="34"/>
      <c r="BT2313" s="35"/>
      <c r="BU2313" s="35"/>
      <c r="BV2313" s="35"/>
      <c r="BW2313" s="35"/>
      <c r="BX2313" s="37"/>
      <c r="BY2313" s="40"/>
      <c r="CA2313" s="38"/>
      <c r="CB2313" s="38"/>
      <c r="CC2313" s="36"/>
      <c r="CD2313" s="36"/>
      <c r="CE2313" s="35"/>
      <c r="CF2313" s="36"/>
      <c r="CG2313" s="42"/>
      <c r="CH2313" s="35"/>
      <c r="CI2313" s="42"/>
      <c r="CJ2313" s="42"/>
      <c r="CK2313" s="43"/>
      <c r="CM2313" s="39"/>
      <c r="CN2313" s="35"/>
      <c r="CO2313" s="42"/>
    </row>
    <row r="2314" spans="1:93" ht="11.25" customHeight="1">
      <c r="A2314" s="33"/>
      <c r="B2314" s="34"/>
      <c r="F2314" s="34"/>
      <c r="H2314" s="34"/>
      <c r="I2314" s="34"/>
      <c r="J2314" s="35"/>
      <c r="K2314" s="35"/>
      <c r="L2314" s="34"/>
      <c r="M2314" s="34"/>
      <c r="N2314" s="35"/>
      <c r="O2314" s="35"/>
      <c r="P2314" s="35"/>
      <c r="Q2314" s="34"/>
      <c r="R2314" s="34"/>
      <c r="U2314" s="36"/>
      <c r="V2314" s="38"/>
      <c r="W2314" s="36"/>
      <c r="X2314" s="35"/>
      <c r="Y2314" s="34"/>
      <c r="Z2314" s="35"/>
      <c r="AA2314" s="34"/>
      <c r="AB2314" s="34"/>
      <c r="AC2314" s="34"/>
      <c r="AD2314" s="34"/>
      <c r="AE2314" s="39"/>
      <c r="AF2314" s="39"/>
      <c r="AG2314" s="39"/>
      <c r="AH2314" s="35"/>
      <c r="AI2314" s="35"/>
      <c r="AJ2314" s="35"/>
      <c r="AK2314" s="35"/>
      <c r="AL2314" s="35"/>
      <c r="AM2314" s="35"/>
      <c r="AN2314" s="38"/>
      <c r="AO2314" s="38"/>
      <c r="AP2314" s="38"/>
      <c r="AQ2314" s="36"/>
      <c r="AR2314" s="36"/>
      <c r="AS2314" s="36"/>
      <c r="AT2314" s="36"/>
      <c r="AU2314" s="36"/>
      <c r="AV2314" s="36"/>
      <c r="AW2314" s="36"/>
      <c r="AX2314" s="36"/>
      <c r="AY2314" s="36"/>
      <c r="AZ2314" s="40"/>
      <c r="BA2314" s="40"/>
      <c r="BB2314" s="40"/>
      <c r="BC2314" s="40"/>
      <c r="BD2314" s="40"/>
      <c r="BE2314" s="40"/>
      <c r="BF2314" s="36"/>
      <c r="BG2314" s="36"/>
      <c r="BH2314" s="36"/>
      <c r="BJ2314" s="41"/>
      <c r="BK2314" s="41"/>
      <c r="BL2314" s="35"/>
      <c r="BM2314" s="35"/>
      <c r="BN2314" s="35"/>
      <c r="BO2314" s="35"/>
      <c r="BP2314" s="35"/>
      <c r="BQ2314" s="35"/>
      <c r="BR2314" s="35"/>
      <c r="BS2314" s="34"/>
      <c r="BT2314" s="35"/>
      <c r="BU2314" s="35"/>
      <c r="BV2314" s="35"/>
      <c r="BW2314" s="35"/>
      <c r="BX2314" s="37"/>
      <c r="BY2314" s="40"/>
      <c r="CA2314" s="38"/>
      <c r="CB2314" s="38"/>
      <c r="CC2314" s="36"/>
      <c r="CD2314" s="36"/>
      <c r="CE2314" s="35"/>
      <c r="CF2314" s="36"/>
      <c r="CG2314" s="42"/>
      <c r="CH2314" s="35"/>
      <c r="CI2314" s="42"/>
      <c r="CJ2314" s="42"/>
      <c r="CK2314" s="43"/>
      <c r="CM2314" s="39"/>
      <c r="CN2314" s="35"/>
      <c r="CO2314" s="42"/>
    </row>
    <row r="2315" spans="1:93" ht="11.25" customHeight="1">
      <c r="A2315" s="33"/>
      <c r="B2315" s="34"/>
      <c r="F2315" s="34"/>
      <c r="H2315" s="34"/>
      <c r="I2315" s="34"/>
      <c r="J2315" s="35"/>
      <c r="K2315" s="35"/>
      <c r="L2315" s="34"/>
      <c r="M2315" s="34"/>
      <c r="N2315" s="35"/>
      <c r="O2315" s="35"/>
      <c r="P2315" s="35"/>
      <c r="Q2315" s="34"/>
      <c r="R2315" s="34"/>
      <c r="U2315" s="36"/>
      <c r="V2315" s="38"/>
      <c r="W2315" s="36"/>
      <c r="X2315" s="35"/>
      <c r="Y2315" s="34"/>
      <c r="Z2315" s="35"/>
      <c r="AA2315" s="34"/>
      <c r="AB2315" s="34"/>
      <c r="AC2315" s="34"/>
      <c r="AD2315" s="34"/>
      <c r="AE2315" s="39"/>
      <c r="AF2315" s="39"/>
      <c r="AG2315" s="39"/>
      <c r="AH2315" s="35"/>
      <c r="AI2315" s="35"/>
      <c r="AJ2315" s="35"/>
      <c r="AK2315" s="35"/>
      <c r="AL2315" s="35"/>
      <c r="AM2315" s="35"/>
      <c r="AN2315" s="38"/>
      <c r="AO2315" s="38"/>
      <c r="AP2315" s="38"/>
      <c r="AQ2315" s="36"/>
      <c r="AR2315" s="36"/>
      <c r="AS2315" s="36"/>
      <c r="AT2315" s="36"/>
      <c r="AU2315" s="36"/>
      <c r="AV2315" s="36"/>
      <c r="AW2315" s="36"/>
      <c r="AX2315" s="36"/>
      <c r="AY2315" s="36"/>
      <c r="AZ2315" s="40"/>
      <c r="BA2315" s="40"/>
      <c r="BB2315" s="40"/>
      <c r="BC2315" s="40"/>
      <c r="BD2315" s="40"/>
      <c r="BE2315" s="40"/>
      <c r="BF2315" s="36"/>
      <c r="BG2315" s="36"/>
      <c r="BH2315" s="36"/>
      <c r="BJ2315" s="41"/>
      <c r="BK2315" s="41"/>
      <c r="BL2315" s="35"/>
      <c r="BM2315" s="35"/>
      <c r="BN2315" s="35"/>
      <c r="BO2315" s="35"/>
      <c r="BP2315" s="35"/>
      <c r="BQ2315" s="35"/>
      <c r="BR2315" s="35"/>
      <c r="BS2315" s="34"/>
      <c r="BT2315" s="35"/>
      <c r="BU2315" s="35"/>
      <c r="BV2315" s="35"/>
      <c r="BW2315" s="35"/>
      <c r="BX2315" s="37"/>
      <c r="BY2315" s="40"/>
      <c r="CA2315" s="38"/>
      <c r="CB2315" s="38"/>
      <c r="CC2315" s="36"/>
      <c r="CD2315" s="36"/>
      <c r="CE2315" s="35"/>
      <c r="CF2315" s="36"/>
      <c r="CG2315" s="42"/>
      <c r="CH2315" s="35"/>
      <c r="CI2315" s="42"/>
      <c r="CJ2315" s="42"/>
      <c r="CK2315" s="43"/>
      <c r="CM2315" s="39"/>
      <c r="CN2315" s="35"/>
      <c r="CO2315" s="42"/>
    </row>
    <row r="2316" spans="1:93" ht="11.25" customHeight="1">
      <c r="A2316" s="33"/>
      <c r="B2316" s="34"/>
      <c r="F2316" s="34"/>
      <c r="H2316" s="34"/>
      <c r="I2316" s="34"/>
      <c r="J2316" s="35"/>
      <c r="K2316" s="35"/>
      <c r="L2316" s="34"/>
      <c r="M2316" s="34"/>
      <c r="N2316" s="35"/>
      <c r="O2316" s="35"/>
      <c r="P2316" s="35"/>
      <c r="Q2316" s="34"/>
      <c r="R2316" s="34"/>
      <c r="U2316" s="36"/>
      <c r="V2316" s="38"/>
      <c r="W2316" s="36"/>
      <c r="X2316" s="35"/>
      <c r="Y2316" s="34"/>
      <c r="Z2316" s="35"/>
      <c r="AA2316" s="34"/>
      <c r="AB2316" s="34"/>
      <c r="AC2316" s="34"/>
      <c r="AD2316" s="34"/>
      <c r="AE2316" s="39"/>
      <c r="AF2316" s="39"/>
      <c r="AG2316" s="39"/>
      <c r="AH2316" s="35"/>
      <c r="AI2316" s="35"/>
      <c r="AJ2316" s="35"/>
      <c r="AK2316" s="35"/>
      <c r="AL2316" s="35"/>
      <c r="AM2316" s="35"/>
      <c r="AN2316" s="38"/>
      <c r="AO2316" s="38"/>
      <c r="AP2316" s="38"/>
      <c r="AQ2316" s="36"/>
      <c r="AR2316" s="36"/>
      <c r="AS2316" s="36"/>
      <c r="AT2316" s="36"/>
      <c r="AU2316" s="36"/>
      <c r="AV2316" s="36"/>
      <c r="AW2316" s="36"/>
      <c r="AX2316" s="36"/>
      <c r="AY2316" s="36"/>
      <c r="AZ2316" s="40"/>
      <c r="BA2316" s="40"/>
      <c r="BB2316" s="40"/>
      <c r="BC2316" s="40"/>
      <c r="BD2316" s="40"/>
      <c r="BE2316" s="40"/>
      <c r="BF2316" s="36"/>
      <c r="BG2316" s="36"/>
      <c r="BH2316" s="36"/>
      <c r="BJ2316" s="41"/>
      <c r="BK2316" s="41"/>
      <c r="BL2316" s="35"/>
      <c r="BM2316" s="35"/>
      <c r="BN2316" s="35"/>
      <c r="BO2316" s="35"/>
      <c r="BP2316" s="35"/>
      <c r="BQ2316" s="35"/>
      <c r="BR2316" s="35"/>
      <c r="BS2316" s="34"/>
      <c r="BT2316" s="35"/>
      <c r="BU2316" s="35"/>
      <c r="BV2316" s="35"/>
      <c r="BW2316" s="35"/>
      <c r="BX2316" s="37"/>
      <c r="BY2316" s="40"/>
      <c r="CA2316" s="38"/>
      <c r="CB2316" s="38"/>
      <c r="CC2316" s="36"/>
      <c r="CD2316" s="36"/>
      <c r="CE2316" s="35"/>
      <c r="CF2316" s="36"/>
      <c r="CG2316" s="42"/>
      <c r="CH2316" s="35"/>
      <c r="CI2316" s="42"/>
      <c r="CJ2316" s="42"/>
      <c r="CK2316" s="43"/>
      <c r="CM2316" s="39"/>
      <c r="CN2316" s="35"/>
      <c r="CO2316" s="42"/>
    </row>
    <row r="2317" spans="1:93" ht="11.25" customHeight="1">
      <c r="A2317" s="33"/>
      <c r="B2317" s="34"/>
      <c r="F2317" s="34"/>
      <c r="H2317" s="34"/>
      <c r="I2317" s="34"/>
      <c r="J2317" s="35"/>
      <c r="K2317" s="35"/>
      <c r="L2317" s="34"/>
      <c r="M2317" s="34"/>
      <c r="N2317" s="35"/>
      <c r="O2317" s="35"/>
      <c r="P2317" s="35"/>
      <c r="Q2317" s="34"/>
      <c r="R2317" s="34"/>
      <c r="U2317" s="36"/>
      <c r="V2317" s="38"/>
      <c r="W2317" s="36"/>
      <c r="X2317" s="35"/>
      <c r="Y2317" s="34"/>
      <c r="Z2317" s="35"/>
      <c r="AA2317" s="34"/>
      <c r="AB2317" s="34"/>
      <c r="AC2317" s="34"/>
      <c r="AD2317" s="34"/>
      <c r="AE2317" s="39"/>
      <c r="AF2317" s="39"/>
      <c r="AG2317" s="39"/>
      <c r="AH2317" s="35"/>
      <c r="AI2317" s="35"/>
      <c r="AJ2317" s="35"/>
      <c r="AK2317" s="35"/>
      <c r="AL2317" s="35"/>
      <c r="AM2317" s="35"/>
      <c r="AN2317" s="38"/>
      <c r="AO2317" s="38"/>
      <c r="AP2317" s="38"/>
      <c r="AQ2317" s="36"/>
      <c r="AR2317" s="36"/>
      <c r="AS2317" s="36"/>
      <c r="AT2317" s="36"/>
      <c r="AU2317" s="36"/>
      <c r="AV2317" s="36"/>
      <c r="AW2317" s="36"/>
      <c r="AX2317" s="36"/>
      <c r="AY2317" s="36"/>
      <c r="AZ2317" s="40"/>
      <c r="BA2317" s="40"/>
      <c r="BB2317" s="40"/>
      <c r="BC2317" s="40"/>
      <c r="BD2317" s="40"/>
      <c r="BE2317" s="40"/>
      <c r="BF2317" s="36"/>
      <c r="BG2317" s="36"/>
      <c r="BH2317" s="36"/>
      <c r="BJ2317" s="41"/>
      <c r="BK2317" s="41"/>
      <c r="BL2317" s="35"/>
      <c r="BM2317" s="35"/>
      <c r="BN2317" s="35"/>
      <c r="BO2317" s="35"/>
      <c r="BP2317" s="35"/>
      <c r="BQ2317" s="35"/>
      <c r="BR2317" s="35"/>
      <c r="BS2317" s="34"/>
      <c r="BT2317" s="35"/>
      <c r="BU2317" s="35"/>
      <c r="BV2317" s="35"/>
      <c r="BW2317" s="35"/>
      <c r="BX2317" s="37"/>
      <c r="BY2317" s="40"/>
      <c r="CA2317" s="38"/>
      <c r="CB2317" s="38"/>
      <c r="CC2317" s="36"/>
      <c r="CD2317" s="36"/>
      <c r="CE2317" s="35"/>
      <c r="CF2317" s="36"/>
      <c r="CG2317" s="42"/>
      <c r="CH2317" s="35"/>
      <c r="CI2317" s="42"/>
      <c r="CJ2317" s="42"/>
      <c r="CK2317" s="43"/>
      <c r="CM2317" s="39"/>
      <c r="CN2317" s="35"/>
      <c r="CO2317" s="42"/>
    </row>
    <row r="2318" spans="1:93" ht="11.25" customHeight="1">
      <c r="A2318" s="33"/>
      <c r="B2318" s="34"/>
      <c r="F2318" s="34"/>
      <c r="H2318" s="34"/>
      <c r="I2318" s="34"/>
      <c r="J2318" s="35"/>
      <c r="K2318" s="35"/>
      <c r="L2318" s="34"/>
      <c r="M2318" s="34"/>
      <c r="N2318" s="35"/>
      <c r="O2318" s="35"/>
      <c r="P2318" s="35"/>
      <c r="Q2318" s="34"/>
      <c r="R2318" s="34"/>
      <c r="U2318" s="36"/>
      <c r="V2318" s="38"/>
      <c r="W2318" s="36"/>
      <c r="X2318" s="35"/>
      <c r="Y2318" s="34"/>
      <c r="Z2318" s="35"/>
      <c r="AA2318" s="34"/>
      <c r="AB2318" s="34"/>
      <c r="AC2318" s="34"/>
      <c r="AD2318" s="34"/>
      <c r="AE2318" s="39"/>
      <c r="AF2318" s="39"/>
      <c r="AG2318" s="39"/>
      <c r="AH2318" s="35"/>
      <c r="AI2318" s="35"/>
      <c r="AJ2318" s="35"/>
      <c r="AK2318" s="35"/>
      <c r="AL2318" s="35"/>
      <c r="AM2318" s="35"/>
      <c r="AN2318" s="38"/>
      <c r="AO2318" s="38"/>
      <c r="AP2318" s="38"/>
      <c r="AQ2318" s="36"/>
      <c r="AR2318" s="36"/>
      <c r="AS2318" s="36"/>
      <c r="AT2318" s="36"/>
      <c r="AU2318" s="36"/>
      <c r="AV2318" s="36"/>
      <c r="AW2318" s="36"/>
      <c r="AX2318" s="36"/>
      <c r="AY2318" s="36"/>
      <c r="AZ2318" s="40"/>
      <c r="BA2318" s="40"/>
      <c r="BB2318" s="40"/>
      <c r="BC2318" s="40"/>
      <c r="BD2318" s="40"/>
      <c r="BE2318" s="40"/>
      <c r="BF2318" s="36"/>
      <c r="BG2318" s="36"/>
      <c r="BH2318" s="36"/>
      <c r="BJ2318" s="41"/>
      <c r="BK2318" s="41"/>
      <c r="BL2318" s="35"/>
      <c r="BM2318" s="35"/>
      <c r="BN2318" s="35"/>
      <c r="BO2318" s="35"/>
      <c r="BP2318" s="35"/>
      <c r="BQ2318" s="35"/>
      <c r="BR2318" s="35"/>
      <c r="BS2318" s="34"/>
      <c r="BT2318" s="35"/>
      <c r="BU2318" s="35"/>
      <c r="BV2318" s="35"/>
      <c r="BW2318" s="35"/>
      <c r="BX2318" s="37"/>
      <c r="BY2318" s="40"/>
      <c r="CA2318" s="38"/>
      <c r="CB2318" s="38"/>
      <c r="CC2318" s="36"/>
      <c r="CD2318" s="36"/>
      <c r="CE2318" s="35"/>
      <c r="CF2318" s="36"/>
      <c r="CG2318" s="42"/>
      <c r="CH2318" s="35"/>
      <c r="CI2318" s="42"/>
      <c r="CJ2318" s="42"/>
      <c r="CK2318" s="43"/>
      <c r="CM2318" s="39"/>
      <c r="CN2318" s="35"/>
      <c r="CO2318" s="42"/>
    </row>
    <row r="2319" spans="1:93" ht="11.25" customHeight="1">
      <c r="A2319" s="33"/>
      <c r="B2319" s="34"/>
      <c r="F2319" s="34"/>
      <c r="H2319" s="34"/>
      <c r="I2319" s="34"/>
      <c r="J2319" s="35"/>
      <c r="K2319" s="35"/>
      <c r="L2319" s="34"/>
      <c r="M2319" s="34"/>
      <c r="N2319" s="35"/>
      <c r="O2319" s="35"/>
      <c r="P2319" s="35"/>
      <c r="Q2319" s="34"/>
      <c r="R2319" s="34"/>
      <c r="U2319" s="36"/>
      <c r="V2319" s="38"/>
      <c r="W2319" s="36"/>
      <c r="X2319" s="35"/>
      <c r="Y2319" s="34"/>
      <c r="Z2319" s="35"/>
      <c r="AA2319" s="34"/>
      <c r="AB2319" s="34"/>
      <c r="AC2319" s="34"/>
      <c r="AD2319" s="34"/>
      <c r="AE2319" s="39"/>
      <c r="AF2319" s="39"/>
      <c r="AG2319" s="39"/>
      <c r="AH2319" s="35"/>
      <c r="AI2319" s="35"/>
      <c r="AJ2319" s="35"/>
      <c r="AK2319" s="35"/>
      <c r="AL2319" s="35"/>
      <c r="AM2319" s="35"/>
      <c r="AN2319" s="38"/>
      <c r="AO2319" s="38"/>
      <c r="AP2319" s="38"/>
      <c r="AQ2319" s="36"/>
      <c r="AR2319" s="36"/>
      <c r="AS2319" s="36"/>
      <c r="AT2319" s="36"/>
      <c r="AU2319" s="36"/>
      <c r="AV2319" s="36"/>
      <c r="AW2319" s="36"/>
      <c r="AX2319" s="36"/>
      <c r="AY2319" s="36"/>
      <c r="AZ2319" s="40"/>
      <c r="BA2319" s="40"/>
      <c r="BB2319" s="40"/>
      <c r="BC2319" s="40"/>
      <c r="BD2319" s="40"/>
      <c r="BE2319" s="40"/>
      <c r="BF2319" s="36"/>
      <c r="BG2319" s="36"/>
      <c r="BH2319" s="36"/>
      <c r="BJ2319" s="41"/>
      <c r="BK2319" s="41"/>
      <c r="BL2319" s="35"/>
      <c r="BM2319" s="35"/>
      <c r="BN2319" s="35"/>
      <c r="BO2319" s="35"/>
      <c r="BP2319" s="35"/>
      <c r="BQ2319" s="35"/>
      <c r="BR2319" s="35"/>
      <c r="BS2319" s="34"/>
      <c r="BT2319" s="35"/>
      <c r="BU2319" s="35"/>
      <c r="BV2319" s="35"/>
      <c r="BW2319" s="35"/>
      <c r="BX2319" s="37"/>
      <c r="BY2319" s="40"/>
      <c r="CA2319" s="38"/>
      <c r="CB2319" s="38"/>
      <c r="CC2319" s="36"/>
      <c r="CD2319" s="36"/>
      <c r="CE2319" s="35"/>
      <c r="CF2319" s="36"/>
      <c r="CG2319" s="42"/>
      <c r="CH2319" s="35"/>
      <c r="CI2319" s="42"/>
      <c r="CJ2319" s="42"/>
      <c r="CK2319" s="43"/>
      <c r="CM2319" s="39"/>
      <c r="CN2319" s="35"/>
      <c r="CO2319" s="42"/>
    </row>
    <row r="2320" spans="1:93" ht="11.25" customHeight="1">
      <c r="A2320" s="33"/>
      <c r="B2320" s="34"/>
      <c r="F2320" s="34"/>
      <c r="H2320" s="34"/>
      <c r="I2320" s="34"/>
      <c r="J2320" s="35"/>
      <c r="K2320" s="35"/>
      <c r="L2320" s="34"/>
      <c r="M2320" s="34"/>
      <c r="N2320" s="35"/>
      <c r="O2320" s="35"/>
      <c r="P2320" s="35"/>
      <c r="Q2320" s="34"/>
      <c r="R2320" s="34"/>
      <c r="U2320" s="36"/>
      <c r="V2320" s="38"/>
      <c r="W2320" s="36"/>
      <c r="X2320" s="35"/>
      <c r="Y2320" s="34"/>
      <c r="Z2320" s="35"/>
      <c r="AA2320" s="34"/>
      <c r="AB2320" s="34"/>
      <c r="AC2320" s="34"/>
      <c r="AD2320" s="34"/>
      <c r="AE2320" s="39"/>
      <c r="AF2320" s="39"/>
      <c r="AG2320" s="39"/>
      <c r="AH2320" s="35"/>
      <c r="AI2320" s="35"/>
      <c r="AJ2320" s="35"/>
      <c r="AK2320" s="35"/>
      <c r="AL2320" s="35"/>
      <c r="AM2320" s="35"/>
      <c r="AN2320" s="38"/>
      <c r="AO2320" s="38"/>
      <c r="AP2320" s="38"/>
      <c r="AQ2320" s="36"/>
      <c r="AR2320" s="36"/>
      <c r="AS2320" s="36"/>
      <c r="AT2320" s="36"/>
      <c r="AU2320" s="36"/>
      <c r="AV2320" s="36"/>
      <c r="AW2320" s="36"/>
      <c r="AX2320" s="36"/>
      <c r="AY2320" s="36"/>
      <c r="AZ2320" s="40"/>
      <c r="BA2320" s="40"/>
      <c r="BB2320" s="40"/>
      <c r="BC2320" s="40"/>
      <c r="BD2320" s="40"/>
      <c r="BE2320" s="40"/>
      <c r="BF2320" s="36"/>
      <c r="BG2320" s="36"/>
      <c r="BH2320" s="36"/>
      <c r="BJ2320" s="41"/>
      <c r="BK2320" s="41"/>
      <c r="BL2320" s="35"/>
      <c r="BM2320" s="35"/>
      <c r="BN2320" s="35"/>
      <c r="BO2320" s="35"/>
      <c r="BP2320" s="35"/>
      <c r="BQ2320" s="35"/>
      <c r="BR2320" s="35"/>
      <c r="BS2320" s="34"/>
      <c r="BT2320" s="35"/>
      <c r="BU2320" s="35"/>
      <c r="BV2320" s="35"/>
      <c r="BW2320" s="35"/>
      <c r="BX2320" s="37"/>
      <c r="BY2320" s="40"/>
      <c r="CA2320" s="38"/>
      <c r="CB2320" s="38"/>
      <c r="CC2320" s="36"/>
      <c r="CD2320" s="36"/>
      <c r="CE2320" s="35"/>
      <c r="CF2320" s="36"/>
      <c r="CG2320" s="42"/>
      <c r="CH2320" s="35"/>
      <c r="CI2320" s="42"/>
      <c r="CJ2320" s="42"/>
      <c r="CK2320" s="43"/>
      <c r="CM2320" s="39"/>
      <c r="CN2320" s="35"/>
      <c r="CO2320" s="42"/>
    </row>
    <row r="2321" spans="1:93" ht="11.25" customHeight="1">
      <c r="A2321" s="33"/>
      <c r="B2321" s="34"/>
      <c r="F2321" s="34"/>
      <c r="H2321" s="34"/>
      <c r="I2321" s="34"/>
      <c r="J2321" s="35"/>
      <c r="K2321" s="35"/>
      <c r="L2321" s="34"/>
      <c r="M2321" s="34"/>
      <c r="N2321" s="35"/>
      <c r="O2321" s="35"/>
      <c r="P2321" s="35"/>
      <c r="Q2321" s="34"/>
      <c r="R2321" s="34"/>
      <c r="U2321" s="36"/>
      <c r="V2321" s="38"/>
      <c r="W2321" s="36"/>
      <c r="X2321" s="35"/>
      <c r="Y2321" s="34"/>
      <c r="Z2321" s="35"/>
      <c r="AA2321" s="34"/>
      <c r="AB2321" s="34"/>
      <c r="AC2321" s="34"/>
      <c r="AD2321" s="34"/>
      <c r="AE2321" s="39"/>
      <c r="AF2321" s="39"/>
      <c r="AG2321" s="39"/>
      <c r="AH2321" s="35"/>
      <c r="AI2321" s="35"/>
      <c r="AJ2321" s="35"/>
      <c r="AK2321" s="35"/>
      <c r="AL2321" s="35"/>
      <c r="AM2321" s="35"/>
      <c r="AN2321" s="38"/>
      <c r="AO2321" s="38"/>
      <c r="AP2321" s="38"/>
      <c r="AQ2321" s="36"/>
      <c r="AR2321" s="36"/>
      <c r="AS2321" s="36"/>
      <c r="AT2321" s="36"/>
      <c r="AU2321" s="36"/>
      <c r="AV2321" s="36"/>
      <c r="AW2321" s="36"/>
      <c r="AX2321" s="36"/>
      <c r="AY2321" s="36"/>
      <c r="AZ2321" s="40"/>
      <c r="BA2321" s="40"/>
      <c r="BB2321" s="40"/>
      <c r="BC2321" s="40"/>
      <c r="BD2321" s="40"/>
      <c r="BE2321" s="40"/>
      <c r="BF2321" s="36"/>
      <c r="BG2321" s="36"/>
      <c r="BH2321" s="36"/>
      <c r="BJ2321" s="41"/>
      <c r="BK2321" s="41"/>
      <c r="BL2321" s="35"/>
      <c r="BM2321" s="35"/>
      <c r="BN2321" s="35"/>
      <c r="BO2321" s="35"/>
      <c r="BP2321" s="35"/>
      <c r="BQ2321" s="35"/>
      <c r="BR2321" s="35"/>
      <c r="BS2321" s="34"/>
      <c r="BT2321" s="35"/>
      <c r="BU2321" s="35"/>
      <c r="BV2321" s="35"/>
      <c r="BW2321" s="35"/>
      <c r="BX2321" s="37"/>
      <c r="BY2321" s="40"/>
      <c r="CA2321" s="38"/>
      <c r="CB2321" s="38"/>
      <c r="CC2321" s="36"/>
      <c r="CD2321" s="36"/>
      <c r="CE2321" s="35"/>
      <c r="CF2321" s="36"/>
      <c r="CG2321" s="42"/>
      <c r="CH2321" s="35"/>
      <c r="CI2321" s="42"/>
      <c r="CJ2321" s="42"/>
      <c r="CK2321" s="43"/>
      <c r="CM2321" s="39"/>
      <c r="CN2321" s="35"/>
      <c r="CO2321" s="42"/>
    </row>
    <row r="2322" spans="1:93" ht="11.25" customHeight="1">
      <c r="A2322" s="33"/>
      <c r="B2322" s="34"/>
      <c r="F2322" s="34"/>
      <c r="H2322" s="34"/>
      <c r="I2322" s="34"/>
      <c r="J2322" s="35"/>
      <c r="K2322" s="35"/>
      <c r="L2322" s="34"/>
      <c r="M2322" s="34"/>
      <c r="N2322" s="35"/>
      <c r="O2322" s="35"/>
      <c r="P2322" s="35"/>
      <c r="Q2322" s="34"/>
      <c r="R2322" s="34"/>
      <c r="U2322" s="36"/>
      <c r="V2322" s="38"/>
      <c r="W2322" s="36"/>
      <c r="X2322" s="35"/>
      <c r="Y2322" s="34"/>
      <c r="Z2322" s="35"/>
      <c r="AA2322" s="34"/>
      <c r="AB2322" s="34"/>
      <c r="AC2322" s="34"/>
      <c r="AD2322" s="34"/>
      <c r="AE2322" s="39"/>
      <c r="AF2322" s="39"/>
      <c r="AG2322" s="39"/>
      <c r="AH2322" s="35"/>
      <c r="AI2322" s="35"/>
      <c r="AJ2322" s="35"/>
      <c r="AK2322" s="35"/>
      <c r="AL2322" s="35"/>
      <c r="AM2322" s="35"/>
      <c r="AN2322" s="38"/>
      <c r="AO2322" s="38"/>
      <c r="AP2322" s="38"/>
      <c r="AQ2322" s="36"/>
      <c r="AR2322" s="36"/>
      <c r="AS2322" s="36"/>
      <c r="AT2322" s="36"/>
      <c r="AU2322" s="36"/>
      <c r="AV2322" s="36"/>
      <c r="AW2322" s="36"/>
      <c r="AX2322" s="36"/>
      <c r="AY2322" s="36"/>
      <c r="AZ2322" s="40"/>
      <c r="BA2322" s="40"/>
      <c r="BB2322" s="40"/>
      <c r="BC2322" s="40"/>
      <c r="BD2322" s="40"/>
      <c r="BE2322" s="40"/>
      <c r="BF2322" s="36"/>
      <c r="BG2322" s="36"/>
      <c r="BH2322" s="36"/>
      <c r="BJ2322" s="41"/>
      <c r="BK2322" s="41"/>
      <c r="BL2322" s="35"/>
      <c r="BM2322" s="35"/>
      <c r="BN2322" s="35"/>
      <c r="BO2322" s="35"/>
      <c r="BP2322" s="35"/>
      <c r="BQ2322" s="35"/>
      <c r="BR2322" s="35"/>
      <c r="BS2322" s="34"/>
      <c r="BT2322" s="35"/>
      <c r="BU2322" s="35"/>
      <c r="BV2322" s="35"/>
      <c r="BW2322" s="35"/>
      <c r="BX2322" s="37"/>
      <c r="BY2322" s="40"/>
      <c r="CA2322" s="38"/>
      <c r="CB2322" s="38"/>
      <c r="CC2322" s="36"/>
      <c r="CD2322" s="36"/>
      <c r="CE2322" s="35"/>
      <c r="CF2322" s="36"/>
      <c r="CG2322" s="42"/>
      <c r="CH2322" s="35"/>
      <c r="CI2322" s="42"/>
      <c r="CJ2322" s="42"/>
      <c r="CK2322" s="43"/>
      <c r="CM2322" s="39"/>
      <c r="CN2322" s="35"/>
      <c r="CO2322" s="42"/>
    </row>
    <row r="2323" spans="1:93" ht="11.25" customHeight="1">
      <c r="A2323" s="33"/>
      <c r="B2323" s="34"/>
      <c r="F2323" s="34"/>
      <c r="H2323" s="34"/>
      <c r="I2323" s="34"/>
      <c r="J2323" s="35"/>
      <c r="K2323" s="35"/>
      <c r="L2323" s="34"/>
      <c r="M2323" s="34"/>
      <c r="N2323" s="35"/>
      <c r="O2323" s="35"/>
      <c r="P2323" s="35"/>
      <c r="Q2323" s="34"/>
      <c r="R2323" s="34"/>
      <c r="U2323" s="36"/>
      <c r="V2323" s="38"/>
      <c r="W2323" s="36"/>
      <c r="X2323" s="35"/>
      <c r="Y2323" s="34"/>
      <c r="Z2323" s="35"/>
      <c r="AA2323" s="34"/>
      <c r="AB2323" s="34"/>
      <c r="AC2323" s="34"/>
      <c r="AD2323" s="34"/>
      <c r="AE2323" s="39"/>
      <c r="AF2323" s="39"/>
      <c r="AG2323" s="39"/>
      <c r="AH2323" s="35"/>
      <c r="AI2323" s="35"/>
      <c r="AJ2323" s="35"/>
      <c r="AK2323" s="35"/>
      <c r="AL2323" s="35"/>
      <c r="AM2323" s="35"/>
      <c r="AN2323" s="38"/>
      <c r="AO2323" s="38"/>
      <c r="AP2323" s="38"/>
      <c r="AQ2323" s="36"/>
      <c r="AR2323" s="36"/>
      <c r="AS2323" s="36"/>
      <c r="AT2323" s="36"/>
      <c r="AU2323" s="36"/>
      <c r="AV2323" s="36"/>
      <c r="AW2323" s="36"/>
      <c r="AX2323" s="36"/>
      <c r="AY2323" s="36"/>
      <c r="AZ2323" s="40"/>
      <c r="BA2323" s="40"/>
      <c r="BB2323" s="40"/>
      <c r="BC2323" s="40"/>
      <c r="BD2323" s="40"/>
      <c r="BE2323" s="40"/>
      <c r="BF2323" s="36"/>
      <c r="BG2323" s="36"/>
      <c r="BH2323" s="36"/>
      <c r="BJ2323" s="41"/>
      <c r="BK2323" s="41"/>
      <c r="BL2323" s="35"/>
      <c r="BM2323" s="35"/>
      <c r="BN2323" s="35"/>
      <c r="BO2323" s="35"/>
      <c r="BP2323" s="35"/>
      <c r="BQ2323" s="35"/>
      <c r="BR2323" s="35"/>
      <c r="BS2323" s="34"/>
      <c r="BT2323" s="35"/>
      <c r="BU2323" s="35"/>
      <c r="BV2323" s="35"/>
      <c r="BW2323" s="35"/>
      <c r="BX2323" s="37"/>
      <c r="BY2323" s="40"/>
      <c r="CA2323" s="38"/>
      <c r="CB2323" s="38"/>
      <c r="CC2323" s="36"/>
      <c r="CD2323" s="36"/>
      <c r="CE2323" s="35"/>
      <c r="CF2323" s="36"/>
      <c r="CG2323" s="42"/>
      <c r="CH2323" s="35"/>
      <c r="CI2323" s="42"/>
      <c r="CJ2323" s="42"/>
      <c r="CK2323" s="43"/>
      <c r="CM2323" s="39"/>
      <c r="CN2323" s="35"/>
      <c r="CO2323" s="42"/>
    </row>
    <row r="2324" spans="1:93" ht="11.25" customHeight="1">
      <c r="A2324" s="33"/>
      <c r="B2324" s="34"/>
      <c r="F2324" s="34"/>
      <c r="H2324" s="34"/>
      <c r="I2324" s="34"/>
      <c r="J2324" s="35"/>
      <c r="K2324" s="35"/>
      <c r="L2324" s="34"/>
      <c r="M2324" s="34"/>
      <c r="N2324" s="35"/>
      <c r="O2324" s="35"/>
      <c r="P2324" s="35"/>
      <c r="Q2324" s="34"/>
      <c r="R2324" s="34"/>
      <c r="U2324" s="36"/>
      <c r="V2324" s="38"/>
      <c r="W2324" s="36"/>
      <c r="X2324" s="35"/>
      <c r="Y2324" s="34"/>
      <c r="Z2324" s="35"/>
      <c r="AA2324" s="34"/>
      <c r="AB2324" s="34"/>
      <c r="AC2324" s="34"/>
      <c r="AD2324" s="34"/>
      <c r="AE2324" s="39"/>
      <c r="AF2324" s="39"/>
      <c r="AG2324" s="39"/>
      <c r="AH2324" s="35"/>
      <c r="AI2324" s="35"/>
      <c r="AJ2324" s="35"/>
      <c r="AK2324" s="35"/>
      <c r="AL2324" s="35"/>
      <c r="AM2324" s="35"/>
      <c r="AN2324" s="38"/>
      <c r="AO2324" s="38"/>
      <c r="AP2324" s="38"/>
      <c r="AQ2324" s="36"/>
      <c r="AR2324" s="36"/>
      <c r="AS2324" s="36"/>
      <c r="AT2324" s="36"/>
      <c r="AU2324" s="36"/>
      <c r="AV2324" s="36"/>
      <c r="AW2324" s="36"/>
      <c r="AX2324" s="36"/>
      <c r="AY2324" s="36"/>
      <c r="AZ2324" s="40"/>
      <c r="BA2324" s="40"/>
      <c r="BB2324" s="40"/>
      <c r="BC2324" s="40"/>
      <c r="BD2324" s="40"/>
      <c r="BE2324" s="40"/>
      <c r="BF2324" s="36"/>
      <c r="BG2324" s="36"/>
      <c r="BH2324" s="36"/>
      <c r="BJ2324" s="41"/>
      <c r="BK2324" s="41"/>
      <c r="BL2324" s="35"/>
      <c r="BM2324" s="35"/>
      <c r="BN2324" s="35"/>
      <c r="BO2324" s="35"/>
      <c r="BP2324" s="35"/>
      <c r="BQ2324" s="35"/>
      <c r="BR2324" s="35"/>
      <c r="BS2324" s="34"/>
      <c r="BT2324" s="35"/>
      <c r="BU2324" s="35"/>
      <c r="BV2324" s="35"/>
      <c r="BW2324" s="35"/>
      <c r="BX2324" s="37"/>
      <c r="BY2324" s="40"/>
      <c r="CA2324" s="38"/>
      <c r="CB2324" s="38"/>
      <c r="CC2324" s="36"/>
      <c r="CD2324" s="36"/>
      <c r="CE2324" s="35"/>
      <c r="CF2324" s="36"/>
      <c r="CG2324" s="42"/>
      <c r="CH2324" s="35"/>
      <c r="CI2324" s="42"/>
      <c r="CJ2324" s="42"/>
      <c r="CK2324" s="43"/>
      <c r="CM2324" s="39"/>
      <c r="CN2324" s="35"/>
      <c r="CO2324" s="42"/>
    </row>
    <row r="2325" spans="1:93" ht="11.25" customHeight="1">
      <c r="A2325" s="33"/>
      <c r="B2325" s="34"/>
      <c r="F2325" s="34"/>
      <c r="H2325" s="34"/>
      <c r="I2325" s="34"/>
      <c r="J2325" s="35"/>
      <c r="K2325" s="35"/>
      <c r="L2325" s="34"/>
      <c r="M2325" s="34"/>
      <c r="N2325" s="35"/>
      <c r="O2325" s="35"/>
      <c r="P2325" s="35"/>
      <c r="Q2325" s="34"/>
      <c r="R2325" s="34"/>
      <c r="U2325" s="36"/>
      <c r="V2325" s="38"/>
      <c r="W2325" s="36"/>
      <c r="X2325" s="35"/>
      <c r="Y2325" s="34"/>
      <c r="Z2325" s="35"/>
      <c r="AA2325" s="34"/>
      <c r="AB2325" s="34"/>
      <c r="AC2325" s="34"/>
      <c r="AD2325" s="34"/>
      <c r="AE2325" s="39"/>
      <c r="AF2325" s="39"/>
      <c r="AG2325" s="39"/>
      <c r="AH2325" s="35"/>
      <c r="AI2325" s="35"/>
      <c r="AJ2325" s="35"/>
      <c r="AK2325" s="35"/>
      <c r="AL2325" s="35"/>
      <c r="AM2325" s="35"/>
      <c r="AN2325" s="38"/>
      <c r="AO2325" s="38"/>
      <c r="AP2325" s="38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40"/>
      <c r="BA2325" s="40"/>
      <c r="BB2325" s="40"/>
      <c r="BC2325" s="40"/>
      <c r="BD2325" s="40"/>
      <c r="BE2325" s="40"/>
      <c r="BF2325" s="36"/>
      <c r="BG2325" s="36"/>
      <c r="BH2325" s="36"/>
      <c r="BJ2325" s="41"/>
      <c r="BK2325" s="41"/>
      <c r="BL2325" s="35"/>
      <c r="BM2325" s="35"/>
      <c r="BN2325" s="35"/>
      <c r="BO2325" s="35"/>
      <c r="BP2325" s="35"/>
      <c r="BQ2325" s="35"/>
      <c r="BR2325" s="35"/>
      <c r="BS2325" s="34"/>
      <c r="BT2325" s="35"/>
      <c r="BU2325" s="35"/>
      <c r="BV2325" s="35"/>
      <c r="BW2325" s="35"/>
      <c r="BX2325" s="37"/>
      <c r="BY2325" s="40"/>
      <c r="CA2325" s="38"/>
      <c r="CB2325" s="38"/>
      <c r="CC2325" s="36"/>
      <c r="CD2325" s="36"/>
      <c r="CE2325" s="35"/>
      <c r="CF2325" s="36"/>
      <c r="CG2325" s="42"/>
      <c r="CH2325" s="35"/>
      <c r="CI2325" s="42"/>
      <c r="CJ2325" s="42"/>
      <c r="CK2325" s="43"/>
      <c r="CM2325" s="39"/>
      <c r="CN2325" s="35"/>
      <c r="CO2325" s="42"/>
    </row>
    <row r="2326" spans="1:93" ht="11.25" customHeight="1">
      <c r="A2326" s="33"/>
      <c r="B2326" s="34"/>
      <c r="F2326" s="34"/>
      <c r="H2326" s="34"/>
      <c r="I2326" s="34"/>
      <c r="J2326" s="35"/>
      <c r="K2326" s="35"/>
      <c r="L2326" s="34"/>
      <c r="M2326" s="34"/>
      <c r="N2326" s="35"/>
      <c r="O2326" s="35"/>
      <c r="P2326" s="35"/>
      <c r="Q2326" s="34"/>
      <c r="R2326" s="34"/>
      <c r="U2326" s="36"/>
      <c r="V2326" s="38"/>
      <c r="W2326" s="36"/>
      <c r="X2326" s="35"/>
      <c r="Y2326" s="34"/>
      <c r="Z2326" s="35"/>
      <c r="AA2326" s="34"/>
      <c r="AB2326" s="34"/>
      <c r="AC2326" s="34"/>
      <c r="AD2326" s="34"/>
      <c r="AE2326" s="39"/>
      <c r="AF2326" s="39"/>
      <c r="AG2326" s="39"/>
      <c r="AH2326" s="35"/>
      <c r="AI2326" s="35"/>
      <c r="AJ2326" s="35"/>
      <c r="AK2326" s="35"/>
      <c r="AL2326" s="35"/>
      <c r="AM2326" s="35"/>
      <c r="AN2326" s="38"/>
      <c r="AO2326" s="38"/>
      <c r="AP2326" s="38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40"/>
      <c r="BA2326" s="40"/>
      <c r="BB2326" s="40"/>
      <c r="BC2326" s="40"/>
      <c r="BD2326" s="40"/>
      <c r="BE2326" s="40"/>
      <c r="BF2326" s="36"/>
      <c r="BG2326" s="36"/>
      <c r="BH2326" s="36"/>
      <c r="BJ2326" s="41"/>
      <c r="BK2326" s="41"/>
      <c r="BL2326" s="35"/>
      <c r="BM2326" s="35"/>
      <c r="BN2326" s="35"/>
      <c r="BO2326" s="35"/>
      <c r="BP2326" s="35"/>
      <c r="BQ2326" s="35"/>
      <c r="BR2326" s="35"/>
      <c r="BS2326" s="34"/>
      <c r="BT2326" s="35"/>
      <c r="BU2326" s="35"/>
      <c r="BV2326" s="35"/>
      <c r="BW2326" s="35"/>
      <c r="BX2326" s="37"/>
      <c r="BY2326" s="40"/>
      <c r="CA2326" s="38"/>
      <c r="CB2326" s="38"/>
      <c r="CC2326" s="36"/>
      <c r="CD2326" s="36"/>
      <c r="CE2326" s="35"/>
      <c r="CF2326" s="36"/>
      <c r="CG2326" s="42"/>
      <c r="CH2326" s="35"/>
      <c r="CI2326" s="42"/>
      <c r="CJ2326" s="42"/>
      <c r="CK2326" s="43"/>
      <c r="CM2326" s="39"/>
      <c r="CN2326" s="35"/>
      <c r="CO2326" s="42"/>
    </row>
    <row r="2327" spans="1:93" ht="11.25" customHeight="1">
      <c r="A2327" s="33"/>
      <c r="B2327" s="34"/>
      <c r="F2327" s="34"/>
      <c r="H2327" s="34"/>
      <c r="I2327" s="34"/>
      <c r="J2327" s="35"/>
      <c r="K2327" s="35"/>
      <c r="L2327" s="34"/>
      <c r="M2327" s="34"/>
      <c r="N2327" s="35"/>
      <c r="O2327" s="35"/>
      <c r="P2327" s="35"/>
      <c r="Q2327" s="34"/>
      <c r="R2327" s="34"/>
      <c r="U2327" s="36"/>
      <c r="V2327" s="38"/>
      <c r="W2327" s="36"/>
      <c r="X2327" s="35"/>
      <c r="Y2327" s="34"/>
      <c r="Z2327" s="35"/>
      <c r="AA2327" s="34"/>
      <c r="AB2327" s="34"/>
      <c r="AC2327" s="34"/>
      <c r="AD2327" s="34"/>
      <c r="AE2327" s="39"/>
      <c r="AF2327" s="39"/>
      <c r="AG2327" s="39"/>
      <c r="AH2327" s="35"/>
      <c r="AI2327" s="35"/>
      <c r="AJ2327" s="35"/>
      <c r="AK2327" s="35"/>
      <c r="AL2327" s="35"/>
      <c r="AM2327" s="35"/>
      <c r="AN2327" s="38"/>
      <c r="AO2327" s="38"/>
      <c r="AP2327" s="38"/>
      <c r="AQ2327" s="36"/>
      <c r="AR2327" s="36"/>
      <c r="AS2327" s="36"/>
      <c r="AT2327" s="36"/>
      <c r="AU2327" s="36"/>
      <c r="AV2327" s="36"/>
      <c r="AW2327" s="36"/>
      <c r="AX2327" s="36"/>
      <c r="AY2327" s="36"/>
      <c r="AZ2327" s="40"/>
      <c r="BA2327" s="40"/>
      <c r="BB2327" s="40"/>
      <c r="BC2327" s="40"/>
      <c r="BD2327" s="40"/>
      <c r="BE2327" s="40"/>
      <c r="BF2327" s="36"/>
      <c r="BG2327" s="36"/>
      <c r="BH2327" s="36"/>
      <c r="BJ2327" s="41"/>
      <c r="BK2327" s="41"/>
      <c r="BL2327" s="35"/>
      <c r="BM2327" s="35"/>
      <c r="BN2327" s="35"/>
      <c r="BO2327" s="35"/>
      <c r="BP2327" s="35"/>
      <c r="BQ2327" s="35"/>
      <c r="BR2327" s="35"/>
      <c r="BS2327" s="34"/>
      <c r="BT2327" s="35"/>
      <c r="BU2327" s="35"/>
      <c r="BV2327" s="35"/>
      <c r="BW2327" s="35"/>
      <c r="BX2327" s="37"/>
      <c r="BY2327" s="40"/>
      <c r="CA2327" s="38"/>
      <c r="CB2327" s="38"/>
      <c r="CC2327" s="36"/>
      <c r="CD2327" s="36"/>
      <c r="CE2327" s="35"/>
      <c r="CF2327" s="36"/>
      <c r="CG2327" s="42"/>
      <c r="CH2327" s="35"/>
      <c r="CI2327" s="42"/>
      <c r="CJ2327" s="42"/>
      <c r="CK2327" s="43"/>
      <c r="CM2327" s="39"/>
      <c r="CN2327" s="35"/>
      <c r="CO2327" s="42"/>
    </row>
    <row r="2328" spans="1:93" ht="11.25" customHeight="1">
      <c r="A2328" s="33"/>
      <c r="B2328" s="34"/>
      <c r="F2328" s="34"/>
      <c r="H2328" s="34"/>
      <c r="I2328" s="34"/>
      <c r="J2328" s="35"/>
      <c r="K2328" s="35"/>
      <c r="L2328" s="34"/>
      <c r="M2328" s="34"/>
      <c r="N2328" s="35"/>
      <c r="O2328" s="35"/>
      <c r="P2328" s="35"/>
      <c r="Q2328" s="34"/>
      <c r="R2328" s="34"/>
      <c r="U2328" s="36"/>
      <c r="V2328" s="38"/>
      <c r="W2328" s="36"/>
      <c r="X2328" s="35"/>
      <c r="Y2328" s="34"/>
      <c r="Z2328" s="35"/>
      <c r="AA2328" s="34"/>
      <c r="AB2328" s="34"/>
      <c r="AC2328" s="34"/>
      <c r="AD2328" s="34"/>
      <c r="AE2328" s="39"/>
      <c r="AF2328" s="39"/>
      <c r="AG2328" s="39"/>
      <c r="AH2328" s="35"/>
      <c r="AI2328" s="35"/>
      <c r="AJ2328" s="35"/>
      <c r="AK2328" s="35"/>
      <c r="AL2328" s="35"/>
      <c r="AM2328" s="35"/>
      <c r="AN2328" s="38"/>
      <c r="AO2328" s="38"/>
      <c r="AP2328" s="38"/>
      <c r="AQ2328" s="36"/>
      <c r="AR2328" s="36"/>
      <c r="AS2328" s="36"/>
      <c r="AT2328" s="36"/>
      <c r="AU2328" s="36"/>
      <c r="AV2328" s="36"/>
      <c r="AW2328" s="36"/>
      <c r="AX2328" s="36"/>
      <c r="AY2328" s="36"/>
      <c r="AZ2328" s="40"/>
      <c r="BA2328" s="40"/>
      <c r="BB2328" s="40"/>
      <c r="BC2328" s="40"/>
      <c r="BD2328" s="40"/>
      <c r="BE2328" s="40"/>
      <c r="BF2328" s="36"/>
      <c r="BG2328" s="36"/>
      <c r="BH2328" s="36"/>
      <c r="BJ2328" s="41"/>
      <c r="BK2328" s="41"/>
      <c r="BL2328" s="35"/>
      <c r="BM2328" s="35"/>
      <c r="BN2328" s="35"/>
      <c r="BO2328" s="35"/>
      <c r="BP2328" s="35"/>
      <c r="BQ2328" s="35"/>
      <c r="BR2328" s="35"/>
      <c r="BS2328" s="34"/>
      <c r="BT2328" s="35"/>
      <c r="BU2328" s="35"/>
      <c r="BV2328" s="35"/>
      <c r="BW2328" s="35"/>
      <c r="BX2328" s="37"/>
      <c r="BY2328" s="40"/>
      <c r="CA2328" s="38"/>
      <c r="CB2328" s="38"/>
      <c r="CC2328" s="36"/>
      <c r="CD2328" s="36"/>
      <c r="CE2328" s="35"/>
      <c r="CF2328" s="36"/>
      <c r="CG2328" s="42"/>
      <c r="CH2328" s="35"/>
      <c r="CI2328" s="42"/>
      <c r="CJ2328" s="42"/>
      <c r="CK2328" s="43"/>
      <c r="CM2328" s="39"/>
      <c r="CN2328" s="35"/>
      <c r="CO2328" s="42"/>
    </row>
    <row r="2329" spans="1:93" ht="11.25" customHeight="1">
      <c r="A2329" s="33"/>
      <c r="B2329" s="34"/>
      <c r="F2329" s="34"/>
      <c r="H2329" s="34"/>
      <c r="I2329" s="34"/>
      <c r="J2329" s="35"/>
      <c r="K2329" s="35"/>
      <c r="L2329" s="34"/>
      <c r="M2329" s="34"/>
      <c r="N2329" s="35"/>
      <c r="O2329" s="35"/>
      <c r="P2329" s="35"/>
      <c r="Q2329" s="34"/>
      <c r="R2329" s="34"/>
      <c r="U2329" s="36"/>
      <c r="V2329" s="38"/>
      <c r="W2329" s="36"/>
      <c r="X2329" s="35"/>
      <c r="Y2329" s="34"/>
      <c r="Z2329" s="35"/>
      <c r="AA2329" s="34"/>
      <c r="AB2329" s="34"/>
      <c r="AC2329" s="34"/>
      <c r="AD2329" s="34"/>
      <c r="AE2329" s="39"/>
      <c r="AF2329" s="39"/>
      <c r="AG2329" s="39"/>
      <c r="AH2329" s="35"/>
      <c r="AI2329" s="35"/>
      <c r="AJ2329" s="35"/>
      <c r="AK2329" s="35"/>
      <c r="AL2329" s="35"/>
      <c r="AM2329" s="35"/>
      <c r="AN2329" s="38"/>
      <c r="AO2329" s="38"/>
      <c r="AP2329" s="38"/>
      <c r="AQ2329" s="36"/>
      <c r="AR2329" s="36"/>
      <c r="AS2329" s="36"/>
      <c r="AT2329" s="36"/>
      <c r="AU2329" s="36"/>
      <c r="AV2329" s="36"/>
      <c r="AW2329" s="36"/>
      <c r="AX2329" s="36"/>
      <c r="AY2329" s="36"/>
      <c r="AZ2329" s="40"/>
      <c r="BA2329" s="40"/>
      <c r="BB2329" s="40"/>
      <c r="BC2329" s="40"/>
      <c r="BD2329" s="40"/>
      <c r="BE2329" s="40"/>
      <c r="BF2329" s="36"/>
      <c r="BG2329" s="36"/>
      <c r="BH2329" s="36"/>
      <c r="BJ2329" s="41"/>
      <c r="BK2329" s="41"/>
      <c r="BL2329" s="35"/>
      <c r="BM2329" s="35"/>
      <c r="BN2329" s="35"/>
      <c r="BO2329" s="35"/>
      <c r="BP2329" s="35"/>
      <c r="BQ2329" s="35"/>
      <c r="BR2329" s="35"/>
      <c r="BS2329" s="34"/>
      <c r="BT2329" s="35"/>
      <c r="BU2329" s="35"/>
      <c r="BV2329" s="35"/>
      <c r="BW2329" s="35"/>
      <c r="BX2329" s="37"/>
      <c r="BY2329" s="40"/>
      <c r="CA2329" s="38"/>
      <c r="CB2329" s="38"/>
      <c r="CC2329" s="36"/>
      <c r="CD2329" s="36"/>
      <c r="CE2329" s="35"/>
      <c r="CF2329" s="36"/>
      <c r="CG2329" s="42"/>
      <c r="CH2329" s="35"/>
      <c r="CI2329" s="42"/>
      <c r="CJ2329" s="42"/>
      <c r="CK2329" s="43"/>
      <c r="CM2329" s="39"/>
      <c r="CN2329" s="35"/>
      <c r="CO2329" s="42"/>
    </row>
    <row r="2330" spans="1:93" ht="11.25" customHeight="1">
      <c r="A2330" s="33"/>
      <c r="B2330" s="34"/>
      <c r="F2330" s="34"/>
      <c r="H2330" s="34"/>
      <c r="I2330" s="34"/>
      <c r="J2330" s="35"/>
      <c r="K2330" s="35"/>
      <c r="L2330" s="34"/>
      <c r="M2330" s="34"/>
      <c r="N2330" s="35"/>
      <c r="O2330" s="35"/>
      <c r="P2330" s="35"/>
      <c r="Q2330" s="34"/>
      <c r="R2330" s="34"/>
      <c r="U2330" s="36"/>
      <c r="V2330" s="38"/>
      <c r="W2330" s="36"/>
      <c r="X2330" s="35"/>
      <c r="Y2330" s="34"/>
      <c r="Z2330" s="35"/>
      <c r="AA2330" s="34"/>
      <c r="AB2330" s="34"/>
      <c r="AC2330" s="34"/>
      <c r="AD2330" s="34"/>
      <c r="AE2330" s="39"/>
      <c r="AF2330" s="39"/>
      <c r="AG2330" s="39"/>
      <c r="AH2330" s="35"/>
      <c r="AI2330" s="35"/>
      <c r="AJ2330" s="35"/>
      <c r="AK2330" s="35"/>
      <c r="AL2330" s="35"/>
      <c r="AM2330" s="35"/>
      <c r="AN2330" s="38"/>
      <c r="AO2330" s="38"/>
      <c r="AP2330" s="38"/>
      <c r="AQ2330" s="36"/>
      <c r="AR2330" s="36"/>
      <c r="AS2330" s="36"/>
      <c r="AT2330" s="36"/>
      <c r="AU2330" s="36"/>
      <c r="AV2330" s="36"/>
      <c r="AW2330" s="36"/>
      <c r="AX2330" s="36"/>
      <c r="AY2330" s="36"/>
      <c r="AZ2330" s="40"/>
      <c r="BA2330" s="40"/>
      <c r="BB2330" s="40"/>
      <c r="BC2330" s="40"/>
      <c r="BD2330" s="40"/>
      <c r="BE2330" s="40"/>
      <c r="BF2330" s="36"/>
      <c r="BG2330" s="36"/>
      <c r="BH2330" s="36"/>
      <c r="BJ2330" s="41"/>
      <c r="BK2330" s="41"/>
      <c r="BL2330" s="35"/>
      <c r="BM2330" s="35"/>
      <c r="BN2330" s="35"/>
      <c r="BO2330" s="35"/>
      <c r="BP2330" s="35"/>
      <c r="BQ2330" s="35"/>
      <c r="BR2330" s="35"/>
      <c r="BS2330" s="34"/>
      <c r="BT2330" s="35"/>
      <c r="BU2330" s="35"/>
      <c r="BV2330" s="35"/>
      <c r="BW2330" s="35"/>
      <c r="BX2330" s="37"/>
      <c r="BY2330" s="40"/>
      <c r="CA2330" s="38"/>
      <c r="CB2330" s="38"/>
      <c r="CC2330" s="36"/>
      <c r="CD2330" s="36"/>
      <c r="CE2330" s="35"/>
      <c r="CF2330" s="36"/>
      <c r="CG2330" s="42"/>
      <c r="CH2330" s="35"/>
      <c r="CI2330" s="42"/>
      <c r="CJ2330" s="42"/>
      <c r="CK2330" s="43"/>
      <c r="CM2330" s="39"/>
      <c r="CN2330" s="35"/>
      <c r="CO2330" s="42"/>
    </row>
    <row r="2331" spans="1:93" ht="11.25" customHeight="1">
      <c r="A2331" s="33"/>
      <c r="B2331" s="34"/>
      <c r="F2331" s="34"/>
      <c r="H2331" s="34"/>
      <c r="I2331" s="34"/>
      <c r="J2331" s="35"/>
      <c r="K2331" s="35"/>
      <c r="L2331" s="34"/>
      <c r="M2331" s="34"/>
      <c r="N2331" s="35"/>
      <c r="O2331" s="35"/>
      <c r="P2331" s="35"/>
      <c r="Q2331" s="34"/>
      <c r="R2331" s="34"/>
      <c r="U2331" s="36"/>
      <c r="V2331" s="38"/>
      <c r="W2331" s="36"/>
      <c r="X2331" s="35"/>
      <c r="Y2331" s="34"/>
      <c r="Z2331" s="35"/>
      <c r="AA2331" s="34"/>
      <c r="AB2331" s="34"/>
      <c r="AC2331" s="34"/>
      <c r="AD2331" s="34"/>
      <c r="AE2331" s="39"/>
      <c r="AF2331" s="39"/>
      <c r="AG2331" s="39"/>
      <c r="AH2331" s="35"/>
      <c r="AI2331" s="35"/>
      <c r="AJ2331" s="35"/>
      <c r="AK2331" s="35"/>
      <c r="AL2331" s="35"/>
      <c r="AM2331" s="35"/>
      <c r="AN2331" s="38"/>
      <c r="AO2331" s="38"/>
      <c r="AP2331" s="38"/>
      <c r="AQ2331" s="36"/>
      <c r="AR2331" s="36"/>
      <c r="AS2331" s="36"/>
      <c r="AT2331" s="36"/>
      <c r="AU2331" s="36"/>
      <c r="AV2331" s="36"/>
      <c r="AW2331" s="36"/>
      <c r="AX2331" s="36"/>
      <c r="AY2331" s="36"/>
      <c r="AZ2331" s="40"/>
      <c r="BA2331" s="40"/>
      <c r="BB2331" s="40"/>
      <c r="BC2331" s="40"/>
      <c r="BD2331" s="40"/>
      <c r="BE2331" s="40"/>
      <c r="BF2331" s="36"/>
      <c r="BG2331" s="36"/>
      <c r="BH2331" s="36"/>
      <c r="BJ2331" s="41"/>
      <c r="BK2331" s="41"/>
      <c r="BL2331" s="35"/>
      <c r="BM2331" s="35"/>
      <c r="BN2331" s="35"/>
      <c r="BO2331" s="35"/>
      <c r="BP2331" s="35"/>
      <c r="BQ2331" s="35"/>
      <c r="BR2331" s="35"/>
      <c r="BS2331" s="34"/>
      <c r="BT2331" s="35"/>
      <c r="BU2331" s="35"/>
      <c r="BV2331" s="35"/>
      <c r="BW2331" s="35"/>
      <c r="BX2331" s="37"/>
      <c r="BY2331" s="40"/>
      <c r="CA2331" s="38"/>
      <c r="CB2331" s="38"/>
      <c r="CC2331" s="36"/>
      <c r="CD2331" s="36"/>
      <c r="CE2331" s="35"/>
      <c r="CF2331" s="36"/>
      <c r="CG2331" s="42"/>
      <c r="CH2331" s="35"/>
      <c r="CI2331" s="42"/>
      <c r="CJ2331" s="42"/>
      <c r="CK2331" s="43"/>
      <c r="CM2331" s="39"/>
      <c r="CN2331" s="35"/>
      <c r="CO2331" s="42"/>
    </row>
    <row r="2332" spans="1:93" ht="11.25" customHeight="1">
      <c r="A2332" s="33"/>
      <c r="B2332" s="34"/>
      <c r="F2332" s="34"/>
      <c r="H2332" s="34"/>
      <c r="I2332" s="34"/>
      <c r="J2332" s="35"/>
      <c r="K2332" s="35"/>
      <c r="L2332" s="34"/>
      <c r="M2332" s="34"/>
      <c r="N2332" s="35"/>
      <c r="O2332" s="35"/>
      <c r="P2332" s="35"/>
      <c r="Q2332" s="34"/>
      <c r="R2332" s="34"/>
      <c r="U2332" s="36"/>
      <c r="V2332" s="38"/>
      <c r="W2332" s="36"/>
      <c r="X2332" s="35"/>
      <c r="Y2332" s="34"/>
      <c r="Z2332" s="35"/>
      <c r="AA2332" s="34"/>
      <c r="AB2332" s="34"/>
      <c r="AC2332" s="34"/>
      <c r="AD2332" s="34"/>
      <c r="AE2332" s="39"/>
      <c r="AF2332" s="39"/>
      <c r="AG2332" s="39"/>
      <c r="AH2332" s="35"/>
      <c r="AI2332" s="35"/>
      <c r="AJ2332" s="35"/>
      <c r="AK2332" s="35"/>
      <c r="AL2332" s="35"/>
      <c r="AM2332" s="35"/>
      <c r="AN2332" s="38"/>
      <c r="AO2332" s="38"/>
      <c r="AP2332" s="38"/>
      <c r="AQ2332" s="36"/>
      <c r="AR2332" s="36"/>
      <c r="AS2332" s="36"/>
      <c r="AT2332" s="36"/>
      <c r="AU2332" s="36"/>
      <c r="AV2332" s="36"/>
      <c r="AW2332" s="36"/>
      <c r="AX2332" s="36"/>
      <c r="AY2332" s="36"/>
      <c r="AZ2332" s="40"/>
      <c r="BA2332" s="40"/>
      <c r="BB2332" s="40"/>
      <c r="BC2332" s="40"/>
      <c r="BD2332" s="40"/>
      <c r="BE2332" s="40"/>
      <c r="BF2332" s="36"/>
      <c r="BG2332" s="36"/>
      <c r="BH2332" s="36"/>
      <c r="BJ2332" s="41"/>
      <c r="BK2332" s="41"/>
      <c r="BL2332" s="35"/>
      <c r="BM2332" s="35"/>
      <c r="BN2332" s="35"/>
      <c r="BO2332" s="35"/>
      <c r="BP2332" s="35"/>
      <c r="BQ2332" s="35"/>
      <c r="BR2332" s="35"/>
      <c r="BS2332" s="34"/>
      <c r="BT2332" s="35"/>
      <c r="BU2332" s="35"/>
      <c r="BV2332" s="35"/>
      <c r="BW2332" s="35"/>
      <c r="BX2332" s="37"/>
      <c r="BY2332" s="40"/>
      <c r="CA2332" s="38"/>
      <c r="CB2332" s="38"/>
      <c r="CC2332" s="36"/>
      <c r="CD2332" s="36"/>
      <c r="CE2332" s="35"/>
      <c r="CF2332" s="36"/>
      <c r="CG2332" s="42"/>
      <c r="CH2332" s="35"/>
      <c r="CI2332" s="42"/>
      <c r="CJ2332" s="42"/>
      <c r="CK2332" s="43"/>
      <c r="CM2332" s="39"/>
      <c r="CN2332" s="35"/>
      <c r="CO2332" s="42"/>
    </row>
    <row r="2333" spans="1:93" ht="11.25" customHeight="1">
      <c r="A2333" s="33"/>
      <c r="B2333" s="34"/>
      <c r="F2333" s="34"/>
      <c r="H2333" s="34"/>
      <c r="I2333" s="34"/>
      <c r="J2333" s="35"/>
      <c r="K2333" s="35"/>
      <c r="L2333" s="34"/>
      <c r="M2333" s="34"/>
      <c r="N2333" s="35"/>
      <c r="O2333" s="35"/>
      <c r="P2333" s="35"/>
      <c r="Q2333" s="34"/>
      <c r="R2333" s="34"/>
      <c r="U2333" s="36"/>
      <c r="V2333" s="38"/>
      <c r="W2333" s="36"/>
      <c r="X2333" s="35"/>
      <c r="Y2333" s="34"/>
      <c r="Z2333" s="35"/>
      <c r="AA2333" s="34"/>
      <c r="AB2333" s="34"/>
      <c r="AC2333" s="34"/>
      <c r="AD2333" s="34"/>
      <c r="AE2333" s="39"/>
      <c r="AF2333" s="39"/>
      <c r="AG2333" s="39"/>
      <c r="AH2333" s="35"/>
      <c r="AI2333" s="35"/>
      <c r="AJ2333" s="35"/>
      <c r="AK2333" s="35"/>
      <c r="AL2333" s="35"/>
      <c r="AM2333" s="35"/>
      <c r="AN2333" s="38"/>
      <c r="AO2333" s="38"/>
      <c r="AP2333" s="38"/>
      <c r="AQ2333" s="36"/>
      <c r="AR2333" s="36"/>
      <c r="AS2333" s="36"/>
      <c r="AT2333" s="36"/>
      <c r="AU2333" s="36"/>
      <c r="AV2333" s="36"/>
      <c r="AW2333" s="36"/>
      <c r="AX2333" s="36"/>
      <c r="AY2333" s="36"/>
      <c r="AZ2333" s="40"/>
      <c r="BA2333" s="40"/>
      <c r="BB2333" s="40"/>
      <c r="BC2333" s="40"/>
      <c r="BD2333" s="40"/>
      <c r="BE2333" s="40"/>
      <c r="BF2333" s="36"/>
      <c r="BG2333" s="36"/>
      <c r="BH2333" s="36"/>
      <c r="BJ2333" s="41"/>
      <c r="BK2333" s="41"/>
      <c r="BL2333" s="35"/>
      <c r="BM2333" s="35"/>
      <c r="BN2333" s="35"/>
      <c r="BO2333" s="35"/>
      <c r="BP2333" s="35"/>
      <c r="BQ2333" s="35"/>
      <c r="BR2333" s="35"/>
      <c r="BS2333" s="34"/>
      <c r="BT2333" s="35"/>
      <c r="BU2333" s="35"/>
      <c r="BV2333" s="35"/>
      <c r="BW2333" s="35"/>
      <c r="BX2333" s="37"/>
      <c r="BY2333" s="40"/>
      <c r="CA2333" s="38"/>
      <c r="CB2333" s="38"/>
      <c r="CC2333" s="36"/>
      <c r="CD2333" s="36"/>
      <c r="CE2333" s="35"/>
      <c r="CF2333" s="36"/>
      <c r="CG2333" s="42"/>
      <c r="CH2333" s="35"/>
      <c r="CI2333" s="42"/>
      <c r="CJ2333" s="42"/>
      <c r="CK2333" s="43"/>
      <c r="CM2333" s="39"/>
      <c r="CN2333" s="35"/>
      <c r="CO2333" s="42"/>
    </row>
    <row r="2334" spans="1:93" ht="11.25" customHeight="1">
      <c r="A2334" s="33"/>
      <c r="B2334" s="34"/>
      <c r="F2334" s="34"/>
      <c r="H2334" s="34"/>
      <c r="I2334" s="34"/>
      <c r="J2334" s="35"/>
      <c r="K2334" s="35"/>
      <c r="L2334" s="34"/>
      <c r="M2334" s="34"/>
      <c r="N2334" s="35"/>
      <c r="O2334" s="35"/>
      <c r="P2334" s="35"/>
      <c r="Q2334" s="34"/>
      <c r="R2334" s="34"/>
      <c r="U2334" s="36"/>
      <c r="V2334" s="38"/>
      <c r="W2334" s="36"/>
      <c r="X2334" s="35"/>
      <c r="Y2334" s="34"/>
      <c r="Z2334" s="35"/>
      <c r="AA2334" s="34"/>
      <c r="AB2334" s="34"/>
      <c r="AC2334" s="34"/>
      <c r="AD2334" s="34"/>
      <c r="AE2334" s="39"/>
      <c r="AF2334" s="39"/>
      <c r="AG2334" s="39"/>
      <c r="AH2334" s="35"/>
      <c r="AI2334" s="35"/>
      <c r="AJ2334" s="35"/>
      <c r="AK2334" s="35"/>
      <c r="AL2334" s="35"/>
      <c r="AM2334" s="35"/>
      <c r="AN2334" s="38"/>
      <c r="AO2334" s="38"/>
      <c r="AP2334" s="38"/>
      <c r="AQ2334" s="36"/>
      <c r="AR2334" s="36"/>
      <c r="AS2334" s="36"/>
      <c r="AT2334" s="36"/>
      <c r="AU2334" s="36"/>
      <c r="AV2334" s="36"/>
      <c r="AW2334" s="36"/>
      <c r="AX2334" s="36"/>
      <c r="AY2334" s="36"/>
      <c r="AZ2334" s="40"/>
      <c r="BA2334" s="40"/>
      <c r="BB2334" s="40"/>
      <c r="BC2334" s="40"/>
      <c r="BD2334" s="40"/>
      <c r="BE2334" s="40"/>
      <c r="BF2334" s="36"/>
      <c r="BG2334" s="36"/>
      <c r="BH2334" s="36"/>
      <c r="BJ2334" s="41"/>
      <c r="BK2334" s="41"/>
      <c r="BL2334" s="35"/>
      <c r="BM2334" s="35"/>
      <c r="BN2334" s="35"/>
      <c r="BO2334" s="35"/>
      <c r="BP2334" s="35"/>
      <c r="BQ2334" s="35"/>
      <c r="BR2334" s="35"/>
      <c r="BS2334" s="34"/>
      <c r="BT2334" s="35"/>
      <c r="BU2334" s="35"/>
      <c r="BV2334" s="35"/>
      <c r="BW2334" s="35"/>
      <c r="BX2334" s="37"/>
      <c r="BY2334" s="40"/>
      <c r="CA2334" s="38"/>
      <c r="CB2334" s="38"/>
      <c r="CC2334" s="36"/>
      <c r="CD2334" s="36"/>
      <c r="CE2334" s="35"/>
      <c r="CF2334" s="36"/>
      <c r="CG2334" s="42"/>
      <c r="CH2334" s="35"/>
      <c r="CI2334" s="42"/>
      <c r="CJ2334" s="42"/>
      <c r="CK2334" s="43"/>
      <c r="CM2334" s="39"/>
      <c r="CN2334" s="35"/>
      <c r="CO2334" s="42"/>
    </row>
    <row r="2335" spans="1:93" ht="11.25" customHeight="1">
      <c r="A2335" s="33"/>
      <c r="B2335" s="34"/>
      <c r="F2335" s="34"/>
      <c r="H2335" s="34"/>
      <c r="I2335" s="34"/>
      <c r="J2335" s="35"/>
      <c r="K2335" s="35"/>
      <c r="L2335" s="34"/>
      <c r="M2335" s="34"/>
      <c r="N2335" s="35"/>
      <c r="O2335" s="35"/>
      <c r="P2335" s="35"/>
      <c r="Q2335" s="34"/>
      <c r="R2335" s="34"/>
      <c r="U2335" s="36"/>
      <c r="V2335" s="38"/>
      <c r="W2335" s="36"/>
      <c r="X2335" s="35"/>
      <c r="Y2335" s="34"/>
      <c r="Z2335" s="35"/>
      <c r="AA2335" s="34"/>
      <c r="AB2335" s="34"/>
      <c r="AC2335" s="34"/>
      <c r="AD2335" s="34"/>
      <c r="AE2335" s="39"/>
      <c r="AF2335" s="39"/>
      <c r="AG2335" s="39"/>
      <c r="AH2335" s="35"/>
      <c r="AI2335" s="35"/>
      <c r="AJ2335" s="35"/>
      <c r="AK2335" s="35"/>
      <c r="AL2335" s="35"/>
      <c r="AM2335" s="35"/>
      <c r="AN2335" s="38"/>
      <c r="AO2335" s="38"/>
      <c r="AP2335" s="38"/>
      <c r="AQ2335" s="36"/>
      <c r="AR2335" s="36"/>
      <c r="AS2335" s="36"/>
      <c r="AT2335" s="36"/>
      <c r="AU2335" s="36"/>
      <c r="AV2335" s="36"/>
      <c r="AW2335" s="36"/>
      <c r="AX2335" s="36"/>
      <c r="AY2335" s="36"/>
      <c r="AZ2335" s="40"/>
      <c r="BA2335" s="40"/>
      <c r="BB2335" s="40"/>
      <c r="BC2335" s="40"/>
      <c r="BD2335" s="40"/>
      <c r="BE2335" s="40"/>
      <c r="BF2335" s="36"/>
      <c r="BG2335" s="36"/>
      <c r="BH2335" s="36"/>
      <c r="BJ2335" s="41"/>
      <c r="BK2335" s="41"/>
      <c r="BL2335" s="35"/>
      <c r="BM2335" s="35"/>
      <c r="BN2335" s="35"/>
      <c r="BO2335" s="35"/>
      <c r="BP2335" s="35"/>
      <c r="BQ2335" s="35"/>
      <c r="BR2335" s="35"/>
      <c r="BS2335" s="34"/>
      <c r="BT2335" s="35"/>
      <c r="BU2335" s="35"/>
      <c r="BV2335" s="35"/>
      <c r="BW2335" s="35"/>
      <c r="BX2335" s="37"/>
      <c r="BY2335" s="40"/>
      <c r="CA2335" s="38"/>
      <c r="CB2335" s="38"/>
      <c r="CC2335" s="36"/>
      <c r="CD2335" s="36"/>
      <c r="CE2335" s="35"/>
      <c r="CF2335" s="36"/>
      <c r="CG2335" s="42"/>
      <c r="CH2335" s="35"/>
      <c r="CI2335" s="42"/>
      <c r="CJ2335" s="42"/>
      <c r="CK2335" s="43"/>
      <c r="CM2335" s="39"/>
      <c r="CN2335" s="35"/>
      <c r="CO2335" s="42"/>
    </row>
    <row r="2336" spans="1:93" ht="11.25" customHeight="1">
      <c r="A2336" s="33"/>
      <c r="B2336" s="34"/>
      <c r="F2336" s="34"/>
      <c r="H2336" s="34"/>
      <c r="I2336" s="34"/>
      <c r="J2336" s="35"/>
      <c r="K2336" s="35"/>
      <c r="L2336" s="34"/>
      <c r="M2336" s="34"/>
      <c r="N2336" s="35"/>
      <c r="O2336" s="35"/>
      <c r="P2336" s="35"/>
      <c r="Q2336" s="34"/>
      <c r="R2336" s="34"/>
      <c r="U2336" s="36"/>
      <c r="V2336" s="38"/>
      <c r="W2336" s="36"/>
      <c r="X2336" s="35"/>
      <c r="Y2336" s="34"/>
      <c r="Z2336" s="35"/>
      <c r="AA2336" s="34"/>
      <c r="AB2336" s="34"/>
      <c r="AC2336" s="34"/>
      <c r="AD2336" s="34"/>
      <c r="AE2336" s="39"/>
      <c r="AF2336" s="39"/>
      <c r="AG2336" s="39"/>
      <c r="AH2336" s="35"/>
      <c r="AI2336" s="35"/>
      <c r="AJ2336" s="35"/>
      <c r="AK2336" s="35"/>
      <c r="AL2336" s="35"/>
      <c r="AM2336" s="35"/>
      <c r="AN2336" s="38"/>
      <c r="AO2336" s="38"/>
      <c r="AP2336" s="38"/>
      <c r="AQ2336" s="36"/>
      <c r="AR2336" s="36"/>
      <c r="AS2336" s="36"/>
      <c r="AT2336" s="36"/>
      <c r="AU2336" s="36"/>
      <c r="AV2336" s="36"/>
      <c r="AW2336" s="36"/>
      <c r="AX2336" s="36"/>
      <c r="AY2336" s="36"/>
      <c r="AZ2336" s="40"/>
      <c r="BA2336" s="40"/>
      <c r="BB2336" s="40"/>
      <c r="BC2336" s="40"/>
      <c r="BD2336" s="40"/>
      <c r="BE2336" s="40"/>
      <c r="BF2336" s="36"/>
      <c r="BG2336" s="36"/>
      <c r="BH2336" s="36"/>
      <c r="BJ2336" s="41"/>
      <c r="BK2336" s="41"/>
      <c r="BL2336" s="35"/>
      <c r="BM2336" s="35"/>
      <c r="BN2336" s="35"/>
      <c r="BO2336" s="35"/>
      <c r="BP2336" s="35"/>
      <c r="BQ2336" s="35"/>
      <c r="BR2336" s="35"/>
      <c r="BS2336" s="34"/>
      <c r="BT2336" s="35"/>
      <c r="BU2336" s="35"/>
      <c r="BV2336" s="35"/>
      <c r="BW2336" s="35"/>
      <c r="BX2336" s="37"/>
      <c r="BY2336" s="40"/>
      <c r="CA2336" s="38"/>
      <c r="CB2336" s="38"/>
      <c r="CC2336" s="36"/>
      <c r="CD2336" s="36"/>
      <c r="CE2336" s="35"/>
      <c r="CF2336" s="36"/>
      <c r="CG2336" s="42"/>
      <c r="CH2336" s="35"/>
      <c r="CI2336" s="42"/>
      <c r="CJ2336" s="42"/>
      <c r="CK2336" s="43"/>
      <c r="CM2336" s="39"/>
      <c r="CN2336" s="35"/>
      <c r="CO2336" s="42"/>
    </row>
    <row r="2337" spans="1:93" ht="11.25" customHeight="1">
      <c r="A2337" s="33"/>
      <c r="B2337" s="34"/>
      <c r="F2337" s="34"/>
      <c r="H2337" s="34"/>
      <c r="I2337" s="34"/>
      <c r="J2337" s="35"/>
      <c r="K2337" s="35"/>
      <c r="L2337" s="34"/>
      <c r="M2337" s="34"/>
      <c r="N2337" s="35"/>
      <c r="O2337" s="35"/>
      <c r="P2337" s="35"/>
      <c r="Q2337" s="34"/>
      <c r="R2337" s="34"/>
      <c r="U2337" s="36"/>
      <c r="V2337" s="38"/>
      <c r="W2337" s="36"/>
      <c r="X2337" s="35"/>
      <c r="Y2337" s="34"/>
      <c r="Z2337" s="35"/>
      <c r="AA2337" s="34"/>
      <c r="AB2337" s="34"/>
      <c r="AC2337" s="34"/>
      <c r="AD2337" s="34"/>
      <c r="AE2337" s="39"/>
      <c r="AF2337" s="39"/>
      <c r="AG2337" s="39"/>
      <c r="AH2337" s="35"/>
      <c r="AI2337" s="35"/>
      <c r="AJ2337" s="35"/>
      <c r="AK2337" s="35"/>
      <c r="AL2337" s="35"/>
      <c r="AM2337" s="35"/>
      <c r="AN2337" s="38"/>
      <c r="AO2337" s="38"/>
      <c r="AP2337" s="38"/>
      <c r="AQ2337" s="36"/>
      <c r="AR2337" s="36"/>
      <c r="AS2337" s="36"/>
      <c r="AT2337" s="36"/>
      <c r="AU2337" s="36"/>
      <c r="AV2337" s="36"/>
      <c r="AW2337" s="36"/>
      <c r="AX2337" s="36"/>
      <c r="AY2337" s="36"/>
      <c r="AZ2337" s="40"/>
      <c r="BA2337" s="40"/>
      <c r="BB2337" s="40"/>
      <c r="BC2337" s="40"/>
      <c r="BD2337" s="40"/>
      <c r="BE2337" s="40"/>
      <c r="BF2337" s="36"/>
      <c r="BG2337" s="36"/>
      <c r="BH2337" s="36"/>
      <c r="BJ2337" s="41"/>
      <c r="BK2337" s="41"/>
      <c r="BL2337" s="35"/>
      <c r="BM2337" s="35"/>
      <c r="BN2337" s="35"/>
      <c r="BO2337" s="35"/>
      <c r="BP2337" s="35"/>
      <c r="BQ2337" s="35"/>
      <c r="BR2337" s="35"/>
      <c r="BS2337" s="34"/>
      <c r="BT2337" s="35"/>
      <c r="BU2337" s="35"/>
      <c r="BV2337" s="35"/>
      <c r="BW2337" s="35"/>
      <c r="BX2337" s="37"/>
      <c r="BY2337" s="40"/>
      <c r="CA2337" s="38"/>
      <c r="CB2337" s="38"/>
      <c r="CC2337" s="36"/>
      <c r="CD2337" s="36"/>
      <c r="CE2337" s="35"/>
      <c r="CF2337" s="36"/>
      <c r="CG2337" s="42"/>
      <c r="CH2337" s="35"/>
      <c r="CI2337" s="42"/>
      <c r="CJ2337" s="42"/>
      <c r="CK2337" s="43"/>
      <c r="CM2337" s="39"/>
      <c r="CN2337" s="35"/>
      <c r="CO2337" s="42"/>
    </row>
    <row r="2338" spans="1:93" ht="11.25" customHeight="1">
      <c r="A2338" s="33"/>
      <c r="B2338" s="34"/>
      <c r="F2338" s="34"/>
      <c r="H2338" s="34"/>
      <c r="I2338" s="34"/>
      <c r="J2338" s="35"/>
      <c r="K2338" s="35"/>
      <c r="L2338" s="34"/>
      <c r="M2338" s="34"/>
      <c r="N2338" s="35"/>
      <c r="O2338" s="35"/>
      <c r="P2338" s="35"/>
      <c r="Q2338" s="34"/>
      <c r="R2338" s="34"/>
      <c r="U2338" s="36"/>
      <c r="V2338" s="38"/>
      <c r="W2338" s="36"/>
      <c r="X2338" s="35"/>
      <c r="Y2338" s="34"/>
      <c r="Z2338" s="35"/>
      <c r="AA2338" s="34"/>
      <c r="AB2338" s="34"/>
      <c r="AC2338" s="34"/>
      <c r="AD2338" s="34"/>
      <c r="AE2338" s="39"/>
      <c r="AF2338" s="39"/>
      <c r="AG2338" s="39"/>
      <c r="AH2338" s="35"/>
      <c r="AI2338" s="35"/>
      <c r="AJ2338" s="35"/>
      <c r="AK2338" s="35"/>
      <c r="AL2338" s="35"/>
      <c r="AM2338" s="35"/>
      <c r="AN2338" s="38"/>
      <c r="AO2338" s="38"/>
      <c r="AP2338" s="38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40"/>
      <c r="BA2338" s="40"/>
      <c r="BB2338" s="40"/>
      <c r="BC2338" s="40"/>
      <c r="BD2338" s="40"/>
      <c r="BE2338" s="40"/>
      <c r="BF2338" s="36"/>
      <c r="BG2338" s="36"/>
      <c r="BH2338" s="36"/>
      <c r="BJ2338" s="41"/>
      <c r="BK2338" s="41"/>
      <c r="BL2338" s="35"/>
      <c r="BM2338" s="35"/>
      <c r="BN2338" s="35"/>
      <c r="BO2338" s="35"/>
      <c r="BP2338" s="35"/>
      <c r="BQ2338" s="35"/>
      <c r="BR2338" s="35"/>
      <c r="BS2338" s="34"/>
      <c r="BT2338" s="35"/>
      <c r="BU2338" s="35"/>
      <c r="BV2338" s="35"/>
      <c r="BW2338" s="35"/>
      <c r="BX2338" s="37"/>
      <c r="BY2338" s="40"/>
      <c r="CA2338" s="38"/>
      <c r="CB2338" s="38"/>
      <c r="CC2338" s="36"/>
      <c r="CD2338" s="36"/>
      <c r="CE2338" s="35"/>
      <c r="CF2338" s="36"/>
      <c r="CG2338" s="42"/>
      <c r="CH2338" s="35"/>
      <c r="CI2338" s="42"/>
      <c r="CJ2338" s="42"/>
      <c r="CK2338" s="43"/>
      <c r="CM2338" s="39"/>
      <c r="CN2338" s="35"/>
      <c r="CO2338" s="42"/>
    </row>
    <row r="2339" spans="1:93" ht="11.25" customHeight="1">
      <c r="A2339" s="33"/>
      <c r="B2339" s="34"/>
      <c r="F2339" s="34"/>
      <c r="H2339" s="34"/>
      <c r="I2339" s="34"/>
      <c r="J2339" s="35"/>
      <c r="K2339" s="35"/>
      <c r="L2339" s="34"/>
      <c r="M2339" s="34"/>
      <c r="N2339" s="35"/>
      <c r="O2339" s="35"/>
      <c r="P2339" s="35"/>
      <c r="Q2339" s="34"/>
      <c r="R2339" s="34"/>
      <c r="U2339" s="36"/>
      <c r="V2339" s="38"/>
      <c r="W2339" s="36"/>
      <c r="X2339" s="35"/>
      <c r="Y2339" s="34"/>
      <c r="Z2339" s="35"/>
      <c r="AA2339" s="34"/>
      <c r="AB2339" s="34"/>
      <c r="AC2339" s="34"/>
      <c r="AD2339" s="34"/>
      <c r="AE2339" s="39"/>
      <c r="AF2339" s="39"/>
      <c r="AG2339" s="39"/>
      <c r="AH2339" s="35"/>
      <c r="AI2339" s="35"/>
      <c r="AJ2339" s="35"/>
      <c r="AK2339" s="35"/>
      <c r="AL2339" s="35"/>
      <c r="AM2339" s="35"/>
      <c r="AN2339" s="38"/>
      <c r="AO2339" s="38"/>
      <c r="AP2339" s="38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40"/>
      <c r="BA2339" s="40"/>
      <c r="BB2339" s="40"/>
      <c r="BC2339" s="40"/>
      <c r="BD2339" s="40"/>
      <c r="BE2339" s="40"/>
      <c r="BF2339" s="36"/>
      <c r="BG2339" s="36"/>
      <c r="BH2339" s="36"/>
      <c r="BJ2339" s="41"/>
      <c r="BK2339" s="41"/>
      <c r="BL2339" s="35"/>
      <c r="BM2339" s="35"/>
      <c r="BN2339" s="35"/>
      <c r="BO2339" s="35"/>
      <c r="BP2339" s="35"/>
      <c r="BQ2339" s="35"/>
      <c r="BR2339" s="35"/>
      <c r="BS2339" s="34"/>
      <c r="BT2339" s="35"/>
      <c r="BU2339" s="35"/>
      <c r="BV2339" s="35"/>
      <c r="BW2339" s="35"/>
      <c r="BX2339" s="37"/>
      <c r="BY2339" s="40"/>
      <c r="CA2339" s="38"/>
      <c r="CB2339" s="38"/>
      <c r="CC2339" s="36"/>
      <c r="CD2339" s="36"/>
      <c r="CE2339" s="35"/>
      <c r="CF2339" s="36"/>
      <c r="CG2339" s="42"/>
      <c r="CH2339" s="35"/>
      <c r="CI2339" s="42"/>
      <c r="CJ2339" s="42"/>
      <c r="CK2339" s="43"/>
      <c r="CM2339" s="39"/>
      <c r="CN2339" s="35"/>
      <c r="CO2339" s="42"/>
    </row>
    <row r="2340" spans="1:93" ht="11.25" customHeight="1">
      <c r="A2340" s="33"/>
      <c r="B2340" s="34"/>
      <c r="F2340" s="34"/>
      <c r="H2340" s="34"/>
      <c r="I2340" s="34"/>
      <c r="J2340" s="35"/>
      <c r="K2340" s="35"/>
      <c r="L2340" s="34"/>
      <c r="M2340" s="34"/>
      <c r="N2340" s="35"/>
      <c r="O2340" s="35"/>
      <c r="P2340" s="35"/>
      <c r="Q2340" s="34"/>
      <c r="R2340" s="34"/>
      <c r="U2340" s="36"/>
      <c r="V2340" s="38"/>
      <c r="W2340" s="36"/>
      <c r="X2340" s="35"/>
      <c r="Y2340" s="34"/>
      <c r="Z2340" s="35"/>
      <c r="AA2340" s="34"/>
      <c r="AB2340" s="34"/>
      <c r="AC2340" s="34"/>
      <c r="AD2340" s="34"/>
      <c r="AE2340" s="39"/>
      <c r="AF2340" s="39"/>
      <c r="AG2340" s="39"/>
      <c r="AH2340" s="35"/>
      <c r="AI2340" s="35"/>
      <c r="AJ2340" s="35"/>
      <c r="AK2340" s="35"/>
      <c r="AL2340" s="35"/>
      <c r="AM2340" s="35"/>
      <c r="AN2340" s="38"/>
      <c r="AO2340" s="38"/>
      <c r="AP2340" s="38"/>
      <c r="AQ2340" s="36"/>
      <c r="AR2340" s="36"/>
      <c r="AS2340" s="36"/>
      <c r="AT2340" s="36"/>
      <c r="AU2340" s="36"/>
      <c r="AV2340" s="36"/>
      <c r="AW2340" s="36"/>
      <c r="AX2340" s="36"/>
      <c r="AY2340" s="36"/>
      <c r="AZ2340" s="40"/>
      <c r="BA2340" s="40"/>
      <c r="BB2340" s="40"/>
      <c r="BC2340" s="40"/>
      <c r="BD2340" s="40"/>
      <c r="BE2340" s="40"/>
      <c r="BF2340" s="36"/>
      <c r="BG2340" s="36"/>
      <c r="BH2340" s="36"/>
      <c r="BJ2340" s="41"/>
      <c r="BK2340" s="41"/>
      <c r="BL2340" s="35"/>
      <c r="BM2340" s="35"/>
      <c r="BN2340" s="35"/>
      <c r="BO2340" s="35"/>
      <c r="BP2340" s="35"/>
      <c r="BQ2340" s="35"/>
      <c r="BR2340" s="35"/>
      <c r="BS2340" s="34"/>
      <c r="BT2340" s="35"/>
      <c r="BU2340" s="35"/>
      <c r="BV2340" s="35"/>
      <c r="BW2340" s="35"/>
      <c r="BX2340" s="37"/>
      <c r="BY2340" s="40"/>
      <c r="CA2340" s="38"/>
      <c r="CB2340" s="38"/>
      <c r="CC2340" s="36"/>
      <c r="CD2340" s="36"/>
      <c r="CE2340" s="35"/>
      <c r="CF2340" s="36"/>
      <c r="CG2340" s="42"/>
      <c r="CH2340" s="35"/>
      <c r="CI2340" s="42"/>
      <c r="CJ2340" s="42"/>
      <c r="CK2340" s="43"/>
      <c r="CM2340" s="39"/>
      <c r="CN2340" s="35"/>
      <c r="CO2340" s="42"/>
    </row>
    <row r="2341" spans="1:93" ht="11.25" customHeight="1">
      <c r="A2341" s="33"/>
      <c r="B2341" s="34"/>
      <c r="F2341" s="34"/>
      <c r="H2341" s="34"/>
      <c r="I2341" s="34"/>
      <c r="J2341" s="35"/>
      <c r="K2341" s="35"/>
      <c r="L2341" s="34"/>
      <c r="M2341" s="34"/>
      <c r="N2341" s="35"/>
      <c r="O2341" s="35"/>
      <c r="P2341" s="35"/>
      <c r="Q2341" s="34"/>
      <c r="R2341" s="34"/>
      <c r="U2341" s="36"/>
      <c r="V2341" s="38"/>
      <c r="W2341" s="36"/>
      <c r="X2341" s="35"/>
      <c r="Y2341" s="34"/>
      <c r="Z2341" s="35"/>
      <c r="AA2341" s="34"/>
      <c r="AB2341" s="34"/>
      <c r="AC2341" s="34"/>
      <c r="AD2341" s="34"/>
      <c r="AE2341" s="39"/>
      <c r="AF2341" s="39"/>
      <c r="AG2341" s="39"/>
      <c r="AH2341" s="35"/>
      <c r="AI2341" s="35"/>
      <c r="AJ2341" s="35"/>
      <c r="AK2341" s="35"/>
      <c r="AL2341" s="35"/>
      <c r="AM2341" s="35"/>
      <c r="AN2341" s="38"/>
      <c r="AO2341" s="38"/>
      <c r="AP2341" s="38"/>
      <c r="AQ2341" s="36"/>
      <c r="AR2341" s="36"/>
      <c r="AS2341" s="36"/>
      <c r="AT2341" s="36"/>
      <c r="AU2341" s="36"/>
      <c r="AV2341" s="36"/>
      <c r="AW2341" s="36"/>
      <c r="AX2341" s="36"/>
      <c r="AY2341" s="36"/>
      <c r="AZ2341" s="40"/>
      <c r="BA2341" s="40"/>
      <c r="BB2341" s="40"/>
      <c r="BC2341" s="40"/>
      <c r="BD2341" s="40"/>
      <c r="BE2341" s="40"/>
      <c r="BF2341" s="36"/>
      <c r="BG2341" s="36"/>
      <c r="BH2341" s="36"/>
      <c r="BJ2341" s="41"/>
      <c r="BK2341" s="41"/>
      <c r="BL2341" s="35"/>
      <c r="BM2341" s="35"/>
      <c r="BN2341" s="35"/>
      <c r="BO2341" s="35"/>
      <c r="BP2341" s="35"/>
      <c r="BQ2341" s="35"/>
      <c r="BR2341" s="35"/>
      <c r="BS2341" s="34"/>
      <c r="BT2341" s="35"/>
      <c r="BU2341" s="35"/>
      <c r="BV2341" s="35"/>
      <c r="BW2341" s="35"/>
      <c r="BX2341" s="37"/>
      <c r="BY2341" s="40"/>
      <c r="CA2341" s="38"/>
      <c r="CB2341" s="38"/>
      <c r="CC2341" s="36"/>
      <c r="CD2341" s="36"/>
      <c r="CE2341" s="35"/>
      <c r="CF2341" s="36"/>
      <c r="CG2341" s="42"/>
      <c r="CH2341" s="35"/>
      <c r="CI2341" s="42"/>
      <c r="CJ2341" s="42"/>
      <c r="CK2341" s="43"/>
      <c r="CM2341" s="39"/>
      <c r="CN2341" s="35"/>
      <c r="CO2341" s="42"/>
    </row>
    <row r="2342" spans="1:93" ht="11.25" customHeight="1">
      <c r="A2342" s="33"/>
      <c r="B2342" s="34"/>
      <c r="F2342" s="34"/>
      <c r="H2342" s="34"/>
      <c r="I2342" s="34"/>
      <c r="J2342" s="35"/>
      <c r="K2342" s="35"/>
      <c r="L2342" s="34"/>
      <c r="M2342" s="34"/>
      <c r="N2342" s="35"/>
      <c r="O2342" s="35"/>
      <c r="P2342" s="35"/>
      <c r="Q2342" s="34"/>
      <c r="R2342" s="34"/>
      <c r="U2342" s="36"/>
      <c r="V2342" s="38"/>
      <c r="W2342" s="36"/>
      <c r="X2342" s="35"/>
      <c r="Y2342" s="34"/>
      <c r="Z2342" s="35"/>
      <c r="AA2342" s="34"/>
      <c r="AB2342" s="34"/>
      <c r="AC2342" s="34"/>
      <c r="AD2342" s="34"/>
      <c r="AE2342" s="39"/>
      <c r="AF2342" s="39"/>
      <c r="AG2342" s="39"/>
      <c r="AH2342" s="35"/>
      <c r="AI2342" s="35"/>
      <c r="AJ2342" s="35"/>
      <c r="AK2342" s="35"/>
      <c r="AL2342" s="35"/>
      <c r="AM2342" s="35"/>
      <c r="AN2342" s="38"/>
      <c r="AO2342" s="38"/>
      <c r="AP2342" s="38"/>
      <c r="AQ2342" s="36"/>
      <c r="AR2342" s="36"/>
      <c r="AS2342" s="36"/>
      <c r="AT2342" s="36"/>
      <c r="AU2342" s="36"/>
      <c r="AV2342" s="36"/>
      <c r="AW2342" s="36"/>
      <c r="AX2342" s="36"/>
      <c r="AY2342" s="36"/>
      <c r="AZ2342" s="40"/>
      <c r="BA2342" s="40"/>
      <c r="BB2342" s="40"/>
      <c r="BC2342" s="40"/>
      <c r="BD2342" s="40"/>
      <c r="BE2342" s="40"/>
      <c r="BF2342" s="36"/>
      <c r="BG2342" s="36"/>
      <c r="BH2342" s="36"/>
      <c r="BJ2342" s="41"/>
      <c r="BK2342" s="41"/>
      <c r="BL2342" s="35"/>
      <c r="BM2342" s="35"/>
      <c r="BN2342" s="35"/>
      <c r="BO2342" s="35"/>
      <c r="BP2342" s="35"/>
      <c r="BQ2342" s="35"/>
      <c r="BR2342" s="35"/>
      <c r="BS2342" s="34"/>
      <c r="BT2342" s="35"/>
      <c r="BU2342" s="35"/>
      <c r="BV2342" s="35"/>
      <c r="BW2342" s="35"/>
      <c r="BX2342" s="37"/>
      <c r="BY2342" s="40"/>
      <c r="CA2342" s="38"/>
      <c r="CB2342" s="38"/>
      <c r="CC2342" s="36"/>
      <c r="CD2342" s="36"/>
      <c r="CE2342" s="35"/>
      <c r="CF2342" s="36"/>
      <c r="CG2342" s="42"/>
      <c r="CH2342" s="35"/>
      <c r="CI2342" s="42"/>
      <c r="CJ2342" s="42"/>
      <c r="CK2342" s="43"/>
      <c r="CM2342" s="39"/>
      <c r="CN2342" s="35"/>
      <c r="CO2342" s="42"/>
    </row>
    <row r="2343" spans="1:93" ht="11.25" customHeight="1">
      <c r="A2343" s="33"/>
      <c r="B2343" s="34"/>
      <c r="F2343" s="34"/>
      <c r="H2343" s="34"/>
      <c r="I2343" s="34"/>
      <c r="J2343" s="35"/>
      <c r="K2343" s="35"/>
      <c r="L2343" s="34"/>
      <c r="M2343" s="34"/>
      <c r="N2343" s="35"/>
      <c r="O2343" s="35"/>
      <c r="P2343" s="35"/>
      <c r="Q2343" s="34"/>
      <c r="R2343" s="34"/>
      <c r="U2343" s="36"/>
      <c r="V2343" s="38"/>
      <c r="W2343" s="36"/>
      <c r="X2343" s="35"/>
      <c r="Y2343" s="34"/>
      <c r="Z2343" s="35"/>
      <c r="AA2343" s="34"/>
      <c r="AB2343" s="34"/>
      <c r="AC2343" s="34"/>
      <c r="AD2343" s="34"/>
      <c r="AE2343" s="39"/>
      <c r="AF2343" s="39"/>
      <c r="AG2343" s="39"/>
      <c r="AH2343" s="35"/>
      <c r="AI2343" s="35"/>
      <c r="AJ2343" s="35"/>
      <c r="AK2343" s="35"/>
      <c r="AL2343" s="35"/>
      <c r="AM2343" s="35"/>
      <c r="AN2343" s="38"/>
      <c r="AO2343" s="38"/>
      <c r="AP2343" s="38"/>
      <c r="AQ2343" s="36"/>
      <c r="AR2343" s="36"/>
      <c r="AS2343" s="36"/>
      <c r="AT2343" s="36"/>
      <c r="AU2343" s="36"/>
      <c r="AV2343" s="36"/>
      <c r="AW2343" s="36"/>
      <c r="AX2343" s="36"/>
      <c r="AY2343" s="36"/>
      <c r="AZ2343" s="40"/>
      <c r="BA2343" s="40"/>
      <c r="BB2343" s="40"/>
      <c r="BC2343" s="40"/>
      <c r="BD2343" s="40"/>
      <c r="BE2343" s="40"/>
      <c r="BF2343" s="36"/>
      <c r="BG2343" s="36"/>
      <c r="BH2343" s="36"/>
      <c r="BJ2343" s="41"/>
      <c r="BK2343" s="41"/>
      <c r="BL2343" s="35"/>
      <c r="BM2343" s="35"/>
      <c r="BN2343" s="35"/>
      <c r="BO2343" s="35"/>
      <c r="BP2343" s="35"/>
      <c r="BQ2343" s="35"/>
      <c r="BR2343" s="35"/>
      <c r="BS2343" s="34"/>
      <c r="BT2343" s="35"/>
      <c r="BU2343" s="35"/>
      <c r="BV2343" s="35"/>
      <c r="BW2343" s="35"/>
      <c r="BX2343" s="37"/>
      <c r="BY2343" s="40"/>
      <c r="CA2343" s="38"/>
      <c r="CB2343" s="38"/>
      <c r="CC2343" s="36"/>
      <c r="CD2343" s="36"/>
      <c r="CE2343" s="35"/>
      <c r="CF2343" s="36"/>
      <c r="CG2343" s="42"/>
      <c r="CH2343" s="35"/>
      <c r="CI2343" s="42"/>
      <c r="CJ2343" s="42"/>
      <c r="CK2343" s="43"/>
      <c r="CM2343" s="39"/>
      <c r="CN2343" s="35"/>
      <c r="CO2343" s="42"/>
    </row>
    <row r="2344" spans="1:93" ht="11.25" customHeight="1">
      <c r="A2344" s="33"/>
      <c r="B2344" s="34"/>
      <c r="F2344" s="34"/>
      <c r="H2344" s="34"/>
      <c r="I2344" s="34"/>
      <c r="J2344" s="35"/>
      <c r="K2344" s="35"/>
      <c r="L2344" s="34"/>
      <c r="M2344" s="34"/>
      <c r="N2344" s="35"/>
      <c r="O2344" s="35"/>
      <c r="P2344" s="35"/>
      <c r="Q2344" s="34"/>
      <c r="R2344" s="34"/>
      <c r="U2344" s="36"/>
      <c r="V2344" s="38"/>
      <c r="W2344" s="36"/>
      <c r="X2344" s="35"/>
      <c r="Y2344" s="34"/>
      <c r="Z2344" s="35"/>
      <c r="AA2344" s="34"/>
      <c r="AB2344" s="34"/>
      <c r="AC2344" s="34"/>
      <c r="AD2344" s="34"/>
      <c r="AE2344" s="39"/>
      <c r="AF2344" s="39"/>
      <c r="AG2344" s="39"/>
      <c r="AH2344" s="35"/>
      <c r="AI2344" s="35"/>
      <c r="AJ2344" s="35"/>
      <c r="AK2344" s="35"/>
      <c r="AL2344" s="35"/>
      <c r="AM2344" s="35"/>
      <c r="AN2344" s="38"/>
      <c r="AO2344" s="38"/>
      <c r="AP2344" s="38"/>
      <c r="AQ2344" s="36"/>
      <c r="AR2344" s="36"/>
      <c r="AS2344" s="36"/>
      <c r="AT2344" s="36"/>
      <c r="AU2344" s="36"/>
      <c r="AV2344" s="36"/>
      <c r="AW2344" s="36"/>
      <c r="AX2344" s="36"/>
      <c r="AY2344" s="36"/>
      <c r="AZ2344" s="40"/>
      <c r="BA2344" s="40"/>
      <c r="BB2344" s="40"/>
      <c r="BC2344" s="40"/>
      <c r="BD2344" s="40"/>
      <c r="BE2344" s="40"/>
      <c r="BF2344" s="36"/>
      <c r="BG2344" s="36"/>
      <c r="BH2344" s="36"/>
      <c r="BJ2344" s="41"/>
      <c r="BK2344" s="41"/>
      <c r="BL2344" s="35"/>
      <c r="BM2344" s="35"/>
      <c r="BN2344" s="35"/>
      <c r="BO2344" s="35"/>
      <c r="BP2344" s="35"/>
      <c r="BQ2344" s="35"/>
      <c r="BR2344" s="35"/>
      <c r="BS2344" s="34"/>
      <c r="BT2344" s="35"/>
      <c r="BU2344" s="35"/>
      <c r="BV2344" s="35"/>
      <c r="BW2344" s="35"/>
      <c r="BX2344" s="37"/>
      <c r="BY2344" s="40"/>
      <c r="CA2344" s="38"/>
      <c r="CB2344" s="38"/>
      <c r="CC2344" s="36"/>
      <c r="CD2344" s="36"/>
      <c r="CE2344" s="35"/>
      <c r="CF2344" s="36"/>
      <c r="CG2344" s="42"/>
      <c r="CH2344" s="35"/>
      <c r="CI2344" s="42"/>
      <c r="CJ2344" s="42"/>
      <c r="CK2344" s="43"/>
      <c r="CM2344" s="39"/>
      <c r="CN2344" s="35"/>
      <c r="CO2344" s="42"/>
    </row>
    <row r="2345" spans="1:93" ht="11.25" customHeight="1">
      <c r="A2345" s="33"/>
      <c r="B2345" s="34"/>
      <c r="F2345" s="34"/>
      <c r="H2345" s="34"/>
      <c r="I2345" s="34"/>
      <c r="J2345" s="35"/>
      <c r="K2345" s="35"/>
      <c r="L2345" s="34"/>
      <c r="M2345" s="34"/>
      <c r="N2345" s="35"/>
      <c r="O2345" s="35"/>
      <c r="P2345" s="35"/>
      <c r="Q2345" s="34"/>
      <c r="R2345" s="34"/>
      <c r="U2345" s="36"/>
      <c r="V2345" s="38"/>
      <c r="W2345" s="36"/>
      <c r="X2345" s="35"/>
      <c r="Y2345" s="34"/>
      <c r="Z2345" s="35"/>
      <c r="AA2345" s="34"/>
      <c r="AB2345" s="34"/>
      <c r="AC2345" s="34"/>
      <c r="AD2345" s="34"/>
      <c r="AE2345" s="39"/>
      <c r="AF2345" s="39"/>
      <c r="AG2345" s="39"/>
      <c r="AH2345" s="35"/>
      <c r="AI2345" s="35"/>
      <c r="AJ2345" s="35"/>
      <c r="AK2345" s="35"/>
      <c r="AL2345" s="35"/>
      <c r="AM2345" s="35"/>
      <c r="AN2345" s="38"/>
      <c r="AO2345" s="38"/>
      <c r="AP2345" s="38"/>
      <c r="AQ2345" s="36"/>
      <c r="AR2345" s="36"/>
      <c r="AS2345" s="36"/>
      <c r="AT2345" s="36"/>
      <c r="AU2345" s="36"/>
      <c r="AV2345" s="36"/>
      <c r="AW2345" s="36"/>
      <c r="AX2345" s="36"/>
      <c r="AY2345" s="36"/>
      <c r="AZ2345" s="40"/>
      <c r="BA2345" s="40"/>
      <c r="BB2345" s="40"/>
      <c r="BC2345" s="40"/>
      <c r="BD2345" s="40"/>
      <c r="BE2345" s="40"/>
      <c r="BF2345" s="36"/>
      <c r="BG2345" s="36"/>
      <c r="BH2345" s="36"/>
      <c r="BJ2345" s="41"/>
      <c r="BK2345" s="41"/>
      <c r="BL2345" s="35"/>
      <c r="BM2345" s="35"/>
      <c r="BN2345" s="35"/>
      <c r="BO2345" s="35"/>
      <c r="BP2345" s="35"/>
      <c r="BQ2345" s="35"/>
      <c r="BR2345" s="35"/>
      <c r="BS2345" s="34"/>
      <c r="BT2345" s="35"/>
      <c r="BU2345" s="35"/>
      <c r="BV2345" s="35"/>
      <c r="BW2345" s="35"/>
      <c r="BX2345" s="37"/>
      <c r="BY2345" s="40"/>
      <c r="CA2345" s="38"/>
      <c r="CB2345" s="38"/>
      <c r="CC2345" s="36"/>
      <c r="CD2345" s="36"/>
      <c r="CE2345" s="35"/>
      <c r="CF2345" s="36"/>
      <c r="CG2345" s="42"/>
      <c r="CH2345" s="35"/>
      <c r="CI2345" s="42"/>
      <c r="CJ2345" s="42"/>
      <c r="CK2345" s="43"/>
      <c r="CM2345" s="39"/>
      <c r="CN2345" s="35"/>
      <c r="CO2345" s="42"/>
    </row>
    <row r="2346" spans="1:93" ht="11.25" customHeight="1">
      <c r="A2346" s="33"/>
      <c r="B2346" s="34"/>
      <c r="F2346" s="34"/>
      <c r="H2346" s="34"/>
      <c r="I2346" s="34"/>
      <c r="J2346" s="35"/>
      <c r="K2346" s="35"/>
      <c r="L2346" s="34"/>
      <c r="M2346" s="34"/>
      <c r="N2346" s="35"/>
      <c r="O2346" s="35"/>
      <c r="P2346" s="35"/>
      <c r="Q2346" s="34"/>
      <c r="R2346" s="34"/>
      <c r="U2346" s="36"/>
      <c r="V2346" s="38"/>
      <c r="W2346" s="36"/>
      <c r="X2346" s="35"/>
      <c r="Y2346" s="34"/>
      <c r="Z2346" s="35"/>
      <c r="AA2346" s="34"/>
      <c r="AB2346" s="34"/>
      <c r="AC2346" s="34"/>
      <c r="AD2346" s="34"/>
      <c r="AE2346" s="39"/>
      <c r="AF2346" s="39"/>
      <c r="AG2346" s="39"/>
      <c r="AH2346" s="35"/>
      <c r="AI2346" s="35"/>
      <c r="AJ2346" s="35"/>
      <c r="AK2346" s="35"/>
      <c r="AL2346" s="35"/>
      <c r="AM2346" s="35"/>
      <c r="AN2346" s="38"/>
      <c r="AO2346" s="38"/>
      <c r="AP2346" s="38"/>
      <c r="AQ2346" s="36"/>
      <c r="AR2346" s="36"/>
      <c r="AS2346" s="36"/>
      <c r="AT2346" s="36"/>
      <c r="AU2346" s="36"/>
      <c r="AV2346" s="36"/>
      <c r="AW2346" s="36"/>
      <c r="AX2346" s="36"/>
      <c r="AY2346" s="36"/>
      <c r="AZ2346" s="40"/>
      <c r="BA2346" s="40"/>
      <c r="BB2346" s="40"/>
      <c r="BC2346" s="40"/>
      <c r="BD2346" s="40"/>
      <c r="BE2346" s="40"/>
      <c r="BF2346" s="36"/>
      <c r="BG2346" s="36"/>
      <c r="BH2346" s="36"/>
      <c r="BJ2346" s="41"/>
      <c r="BK2346" s="41"/>
      <c r="BL2346" s="35"/>
      <c r="BM2346" s="35"/>
      <c r="BN2346" s="35"/>
      <c r="BO2346" s="35"/>
      <c r="BP2346" s="35"/>
      <c r="BQ2346" s="35"/>
      <c r="BR2346" s="35"/>
      <c r="BS2346" s="34"/>
      <c r="BT2346" s="35"/>
      <c r="BU2346" s="35"/>
      <c r="BV2346" s="35"/>
      <c r="BW2346" s="35"/>
      <c r="BX2346" s="37"/>
      <c r="BY2346" s="40"/>
      <c r="CA2346" s="38"/>
      <c r="CB2346" s="38"/>
      <c r="CC2346" s="36"/>
      <c r="CD2346" s="36"/>
      <c r="CE2346" s="35"/>
      <c r="CF2346" s="36"/>
      <c r="CG2346" s="42"/>
      <c r="CH2346" s="35"/>
      <c r="CI2346" s="42"/>
      <c r="CJ2346" s="42"/>
      <c r="CK2346" s="43"/>
      <c r="CM2346" s="39"/>
      <c r="CN2346" s="35"/>
      <c r="CO2346" s="42"/>
    </row>
    <row r="2347" spans="1:93" ht="11.25" customHeight="1">
      <c r="A2347" s="33"/>
      <c r="B2347" s="34"/>
      <c r="F2347" s="34"/>
      <c r="H2347" s="34"/>
      <c r="I2347" s="34"/>
      <c r="J2347" s="35"/>
      <c r="K2347" s="35"/>
      <c r="L2347" s="34"/>
      <c r="M2347" s="34"/>
      <c r="N2347" s="35"/>
      <c r="O2347" s="35"/>
      <c r="P2347" s="35"/>
      <c r="Q2347" s="34"/>
      <c r="R2347" s="34"/>
      <c r="U2347" s="36"/>
      <c r="V2347" s="38"/>
      <c r="W2347" s="36"/>
      <c r="X2347" s="35"/>
      <c r="Y2347" s="34"/>
      <c r="Z2347" s="35"/>
      <c r="AA2347" s="34"/>
      <c r="AB2347" s="34"/>
      <c r="AC2347" s="34"/>
      <c r="AD2347" s="34"/>
      <c r="AE2347" s="39"/>
      <c r="AF2347" s="39"/>
      <c r="AG2347" s="39"/>
      <c r="AH2347" s="35"/>
      <c r="AI2347" s="35"/>
      <c r="AJ2347" s="35"/>
      <c r="AK2347" s="35"/>
      <c r="AL2347" s="35"/>
      <c r="AM2347" s="35"/>
      <c r="AN2347" s="38"/>
      <c r="AO2347" s="38"/>
      <c r="AP2347" s="38"/>
      <c r="AQ2347" s="36"/>
      <c r="AR2347" s="36"/>
      <c r="AS2347" s="36"/>
      <c r="AT2347" s="36"/>
      <c r="AU2347" s="36"/>
      <c r="AV2347" s="36"/>
      <c r="AW2347" s="36"/>
      <c r="AX2347" s="36"/>
      <c r="AY2347" s="36"/>
      <c r="AZ2347" s="40"/>
      <c r="BA2347" s="40"/>
      <c r="BB2347" s="40"/>
      <c r="BC2347" s="40"/>
      <c r="BD2347" s="40"/>
      <c r="BE2347" s="40"/>
      <c r="BF2347" s="36"/>
      <c r="BG2347" s="36"/>
      <c r="BH2347" s="36"/>
      <c r="BJ2347" s="41"/>
      <c r="BK2347" s="41"/>
      <c r="BL2347" s="35"/>
      <c r="BM2347" s="35"/>
      <c r="BN2347" s="35"/>
      <c r="BO2347" s="35"/>
      <c r="BP2347" s="35"/>
      <c r="BQ2347" s="35"/>
      <c r="BR2347" s="35"/>
      <c r="BS2347" s="34"/>
      <c r="BT2347" s="35"/>
      <c r="BU2347" s="35"/>
      <c r="BV2347" s="35"/>
      <c r="BW2347" s="35"/>
      <c r="BX2347" s="37"/>
      <c r="BY2347" s="40"/>
      <c r="CA2347" s="38"/>
      <c r="CB2347" s="38"/>
      <c r="CC2347" s="36"/>
      <c r="CD2347" s="36"/>
      <c r="CE2347" s="35"/>
      <c r="CF2347" s="36"/>
      <c r="CG2347" s="42"/>
      <c r="CH2347" s="35"/>
      <c r="CI2347" s="42"/>
      <c r="CJ2347" s="42"/>
      <c r="CK2347" s="43"/>
      <c r="CM2347" s="39"/>
      <c r="CN2347" s="35"/>
      <c r="CO2347" s="42"/>
    </row>
    <row r="2348" spans="1:93" ht="11.25" customHeight="1">
      <c r="A2348" s="33"/>
      <c r="B2348" s="34"/>
      <c r="F2348" s="34"/>
      <c r="H2348" s="34"/>
      <c r="I2348" s="34"/>
      <c r="J2348" s="35"/>
      <c r="K2348" s="35"/>
      <c r="L2348" s="34"/>
      <c r="M2348" s="34"/>
      <c r="N2348" s="35"/>
      <c r="O2348" s="35"/>
      <c r="P2348" s="35"/>
      <c r="Q2348" s="34"/>
      <c r="R2348" s="34"/>
      <c r="U2348" s="36"/>
      <c r="V2348" s="38"/>
      <c r="W2348" s="36"/>
      <c r="X2348" s="35"/>
      <c r="Y2348" s="34"/>
      <c r="Z2348" s="35"/>
      <c r="AA2348" s="34"/>
      <c r="AB2348" s="34"/>
      <c r="AC2348" s="34"/>
      <c r="AD2348" s="34"/>
      <c r="AE2348" s="39"/>
      <c r="AF2348" s="39"/>
      <c r="AG2348" s="39"/>
      <c r="AH2348" s="35"/>
      <c r="AI2348" s="35"/>
      <c r="AJ2348" s="35"/>
      <c r="AK2348" s="35"/>
      <c r="AL2348" s="35"/>
      <c r="AM2348" s="35"/>
      <c r="AN2348" s="38"/>
      <c r="AO2348" s="38"/>
      <c r="AP2348" s="38"/>
      <c r="AQ2348" s="36"/>
      <c r="AR2348" s="36"/>
      <c r="AS2348" s="36"/>
      <c r="AT2348" s="36"/>
      <c r="AU2348" s="36"/>
      <c r="AV2348" s="36"/>
      <c r="AW2348" s="36"/>
      <c r="AX2348" s="36"/>
      <c r="AY2348" s="36"/>
      <c r="AZ2348" s="40"/>
      <c r="BA2348" s="40"/>
      <c r="BB2348" s="40"/>
      <c r="BC2348" s="40"/>
      <c r="BD2348" s="40"/>
      <c r="BE2348" s="40"/>
      <c r="BF2348" s="36"/>
      <c r="BG2348" s="36"/>
      <c r="BH2348" s="36"/>
      <c r="BJ2348" s="41"/>
      <c r="BK2348" s="41"/>
      <c r="BL2348" s="35"/>
      <c r="BM2348" s="35"/>
      <c r="BN2348" s="35"/>
      <c r="BO2348" s="35"/>
      <c r="BP2348" s="35"/>
      <c r="BQ2348" s="35"/>
      <c r="BR2348" s="35"/>
      <c r="BS2348" s="34"/>
      <c r="BT2348" s="35"/>
      <c r="BU2348" s="35"/>
      <c r="BV2348" s="35"/>
      <c r="BW2348" s="35"/>
      <c r="BX2348" s="37"/>
      <c r="BY2348" s="40"/>
      <c r="CA2348" s="38"/>
      <c r="CB2348" s="38"/>
      <c r="CC2348" s="36"/>
      <c r="CD2348" s="36"/>
      <c r="CE2348" s="35"/>
      <c r="CF2348" s="36"/>
      <c r="CG2348" s="42"/>
      <c r="CH2348" s="35"/>
      <c r="CI2348" s="42"/>
      <c r="CJ2348" s="42"/>
      <c r="CK2348" s="43"/>
      <c r="CM2348" s="39"/>
      <c r="CN2348" s="35"/>
      <c r="CO2348" s="42"/>
    </row>
    <row r="2349" spans="1:93" ht="11.25" customHeight="1">
      <c r="A2349" s="33"/>
      <c r="B2349" s="34"/>
      <c r="F2349" s="34"/>
      <c r="H2349" s="34"/>
      <c r="I2349" s="34"/>
      <c r="J2349" s="35"/>
      <c r="K2349" s="35"/>
      <c r="L2349" s="34"/>
      <c r="M2349" s="34"/>
      <c r="N2349" s="35"/>
      <c r="O2349" s="35"/>
      <c r="P2349" s="35"/>
      <c r="Q2349" s="34"/>
      <c r="R2349" s="34"/>
      <c r="U2349" s="36"/>
      <c r="V2349" s="38"/>
      <c r="W2349" s="36"/>
      <c r="X2349" s="35"/>
      <c r="Y2349" s="34"/>
      <c r="Z2349" s="35"/>
      <c r="AA2349" s="34"/>
      <c r="AB2349" s="34"/>
      <c r="AC2349" s="34"/>
      <c r="AD2349" s="34"/>
      <c r="AE2349" s="39"/>
      <c r="AF2349" s="39"/>
      <c r="AG2349" s="39"/>
      <c r="AH2349" s="35"/>
      <c r="AI2349" s="35"/>
      <c r="AJ2349" s="35"/>
      <c r="AK2349" s="35"/>
      <c r="AL2349" s="35"/>
      <c r="AM2349" s="35"/>
      <c r="AN2349" s="38"/>
      <c r="AO2349" s="38"/>
      <c r="AP2349" s="38"/>
      <c r="AQ2349" s="36"/>
      <c r="AR2349" s="36"/>
      <c r="AS2349" s="36"/>
      <c r="AT2349" s="36"/>
      <c r="AU2349" s="36"/>
      <c r="AV2349" s="36"/>
      <c r="AW2349" s="36"/>
      <c r="AX2349" s="36"/>
      <c r="AY2349" s="36"/>
      <c r="AZ2349" s="40"/>
      <c r="BA2349" s="40"/>
      <c r="BB2349" s="40"/>
      <c r="BC2349" s="40"/>
      <c r="BD2349" s="40"/>
      <c r="BE2349" s="40"/>
      <c r="BF2349" s="36"/>
      <c r="BG2349" s="36"/>
      <c r="BH2349" s="36"/>
      <c r="BJ2349" s="41"/>
      <c r="BK2349" s="41"/>
      <c r="BL2349" s="35"/>
      <c r="BM2349" s="35"/>
      <c r="BN2349" s="35"/>
      <c r="BO2349" s="35"/>
      <c r="BP2349" s="35"/>
      <c r="BQ2349" s="35"/>
      <c r="BR2349" s="35"/>
      <c r="BS2349" s="34"/>
      <c r="BT2349" s="35"/>
      <c r="BU2349" s="35"/>
      <c r="BV2349" s="35"/>
      <c r="BW2349" s="35"/>
      <c r="BX2349" s="37"/>
      <c r="BY2349" s="40"/>
      <c r="CA2349" s="38"/>
      <c r="CB2349" s="38"/>
      <c r="CC2349" s="36"/>
      <c r="CD2349" s="36"/>
      <c r="CE2349" s="35"/>
      <c r="CF2349" s="36"/>
      <c r="CG2349" s="42"/>
      <c r="CH2349" s="35"/>
      <c r="CI2349" s="42"/>
      <c r="CJ2349" s="42"/>
      <c r="CK2349" s="43"/>
      <c r="CM2349" s="39"/>
      <c r="CN2349" s="35"/>
      <c r="CO2349" s="42"/>
    </row>
    <row r="2350" spans="1:93" ht="11.25" customHeight="1">
      <c r="A2350" s="33"/>
      <c r="B2350" s="34"/>
      <c r="F2350" s="34"/>
      <c r="H2350" s="34"/>
      <c r="I2350" s="34"/>
      <c r="J2350" s="35"/>
      <c r="K2350" s="35"/>
      <c r="L2350" s="34"/>
      <c r="M2350" s="34"/>
      <c r="N2350" s="35"/>
      <c r="O2350" s="35"/>
      <c r="P2350" s="35"/>
      <c r="Q2350" s="34"/>
      <c r="R2350" s="34"/>
      <c r="U2350" s="36"/>
      <c r="V2350" s="38"/>
      <c r="W2350" s="36"/>
      <c r="X2350" s="35"/>
      <c r="Y2350" s="34"/>
      <c r="Z2350" s="35"/>
      <c r="AA2350" s="34"/>
      <c r="AB2350" s="34"/>
      <c r="AC2350" s="34"/>
      <c r="AD2350" s="34"/>
      <c r="AE2350" s="39"/>
      <c r="AF2350" s="39"/>
      <c r="AG2350" s="39"/>
      <c r="AH2350" s="35"/>
      <c r="AI2350" s="35"/>
      <c r="AJ2350" s="35"/>
      <c r="AK2350" s="35"/>
      <c r="AL2350" s="35"/>
      <c r="AM2350" s="35"/>
      <c r="AN2350" s="38"/>
      <c r="AO2350" s="38"/>
      <c r="AP2350" s="38"/>
      <c r="AQ2350" s="36"/>
      <c r="AR2350" s="36"/>
      <c r="AS2350" s="36"/>
      <c r="AT2350" s="36"/>
      <c r="AU2350" s="36"/>
      <c r="AV2350" s="36"/>
      <c r="AW2350" s="36"/>
      <c r="AX2350" s="36"/>
      <c r="AY2350" s="36"/>
      <c r="AZ2350" s="40"/>
      <c r="BA2350" s="40"/>
      <c r="BB2350" s="40"/>
      <c r="BC2350" s="40"/>
      <c r="BD2350" s="40"/>
      <c r="BE2350" s="40"/>
      <c r="BF2350" s="36"/>
      <c r="BG2350" s="36"/>
      <c r="BH2350" s="36"/>
      <c r="BJ2350" s="41"/>
      <c r="BK2350" s="41"/>
      <c r="BL2350" s="35"/>
      <c r="BM2350" s="35"/>
      <c r="BN2350" s="35"/>
      <c r="BO2350" s="35"/>
      <c r="BP2350" s="35"/>
      <c r="BQ2350" s="35"/>
      <c r="BR2350" s="35"/>
      <c r="BS2350" s="34"/>
      <c r="BT2350" s="35"/>
      <c r="BU2350" s="35"/>
      <c r="BV2350" s="35"/>
      <c r="BW2350" s="35"/>
      <c r="BX2350" s="37"/>
      <c r="BY2350" s="40"/>
      <c r="CA2350" s="38"/>
      <c r="CB2350" s="38"/>
      <c r="CC2350" s="36"/>
      <c r="CD2350" s="36"/>
      <c r="CE2350" s="35"/>
      <c r="CF2350" s="36"/>
      <c r="CG2350" s="42"/>
      <c r="CH2350" s="35"/>
      <c r="CI2350" s="42"/>
      <c r="CJ2350" s="42"/>
      <c r="CK2350" s="43"/>
      <c r="CM2350" s="39"/>
      <c r="CN2350" s="35"/>
      <c r="CO2350" s="42"/>
    </row>
    <row r="2351" spans="1:93" ht="11.25" customHeight="1">
      <c r="A2351" s="33"/>
      <c r="B2351" s="34"/>
      <c r="F2351" s="34"/>
      <c r="H2351" s="34"/>
      <c r="I2351" s="34"/>
      <c r="J2351" s="35"/>
      <c r="K2351" s="35"/>
      <c r="L2351" s="34"/>
      <c r="M2351" s="34"/>
      <c r="N2351" s="35"/>
      <c r="O2351" s="35"/>
      <c r="P2351" s="35"/>
      <c r="Q2351" s="34"/>
      <c r="R2351" s="34"/>
      <c r="U2351" s="36"/>
      <c r="V2351" s="38"/>
      <c r="W2351" s="36"/>
      <c r="X2351" s="35"/>
      <c r="Y2351" s="34"/>
      <c r="Z2351" s="35"/>
      <c r="AA2351" s="34"/>
      <c r="AB2351" s="34"/>
      <c r="AC2351" s="34"/>
      <c r="AD2351" s="34"/>
      <c r="AE2351" s="39"/>
      <c r="AF2351" s="39"/>
      <c r="AG2351" s="39"/>
      <c r="AH2351" s="35"/>
      <c r="AI2351" s="35"/>
      <c r="AJ2351" s="35"/>
      <c r="AK2351" s="35"/>
      <c r="AL2351" s="35"/>
      <c r="AM2351" s="35"/>
      <c r="AN2351" s="38"/>
      <c r="AO2351" s="38"/>
      <c r="AP2351" s="38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40"/>
      <c r="BA2351" s="40"/>
      <c r="BB2351" s="40"/>
      <c r="BC2351" s="40"/>
      <c r="BD2351" s="40"/>
      <c r="BE2351" s="40"/>
      <c r="BF2351" s="36"/>
      <c r="BG2351" s="36"/>
      <c r="BH2351" s="36"/>
      <c r="BJ2351" s="41"/>
      <c r="BK2351" s="41"/>
      <c r="BL2351" s="35"/>
      <c r="BM2351" s="35"/>
      <c r="BN2351" s="35"/>
      <c r="BO2351" s="35"/>
      <c r="BP2351" s="35"/>
      <c r="BQ2351" s="35"/>
      <c r="BR2351" s="35"/>
      <c r="BS2351" s="34"/>
      <c r="BT2351" s="35"/>
      <c r="BU2351" s="35"/>
      <c r="BV2351" s="35"/>
      <c r="BW2351" s="35"/>
      <c r="BX2351" s="37"/>
      <c r="BY2351" s="40"/>
      <c r="CA2351" s="38"/>
      <c r="CB2351" s="38"/>
      <c r="CC2351" s="36"/>
      <c r="CD2351" s="36"/>
      <c r="CE2351" s="35"/>
      <c r="CF2351" s="36"/>
      <c r="CG2351" s="42"/>
      <c r="CH2351" s="35"/>
      <c r="CI2351" s="42"/>
      <c r="CJ2351" s="42"/>
      <c r="CK2351" s="43"/>
      <c r="CM2351" s="39"/>
      <c r="CN2351" s="35"/>
      <c r="CO2351" s="42"/>
    </row>
    <row r="2352" spans="1:93" ht="11.25" customHeight="1">
      <c r="A2352" s="33"/>
      <c r="B2352" s="34"/>
      <c r="F2352" s="34"/>
      <c r="H2352" s="34"/>
      <c r="I2352" s="34"/>
      <c r="J2352" s="35"/>
      <c r="K2352" s="35"/>
      <c r="L2352" s="34"/>
      <c r="M2352" s="34"/>
      <c r="N2352" s="35"/>
      <c r="O2352" s="35"/>
      <c r="P2352" s="35"/>
      <c r="Q2352" s="34"/>
      <c r="R2352" s="34"/>
      <c r="U2352" s="36"/>
      <c r="V2352" s="38"/>
      <c r="W2352" s="36"/>
      <c r="X2352" s="35"/>
      <c r="Y2352" s="34"/>
      <c r="Z2352" s="35"/>
      <c r="AA2352" s="34"/>
      <c r="AB2352" s="34"/>
      <c r="AC2352" s="34"/>
      <c r="AD2352" s="34"/>
      <c r="AE2352" s="39"/>
      <c r="AF2352" s="39"/>
      <c r="AG2352" s="39"/>
      <c r="AH2352" s="35"/>
      <c r="AI2352" s="35"/>
      <c r="AJ2352" s="35"/>
      <c r="AK2352" s="35"/>
      <c r="AL2352" s="35"/>
      <c r="AM2352" s="35"/>
      <c r="AN2352" s="38"/>
      <c r="AO2352" s="38"/>
      <c r="AP2352" s="38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40"/>
      <c r="BA2352" s="40"/>
      <c r="BB2352" s="40"/>
      <c r="BC2352" s="40"/>
      <c r="BD2352" s="40"/>
      <c r="BE2352" s="40"/>
      <c r="BF2352" s="36"/>
      <c r="BG2352" s="36"/>
      <c r="BH2352" s="36"/>
      <c r="BJ2352" s="41"/>
      <c r="BK2352" s="41"/>
      <c r="BL2352" s="35"/>
      <c r="BM2352" s="35"/>
      <c r="BN2352" s="35"/>
      <c r="BO2352" s="35"/>
      <c r="BP2352" s="35"/>
      <c r="BQ2352" s="35"/>
      <c r="BR2352" s="35"/>
      <c r="BS2352" s="34"/>
      <c r="BT2352" s="35"/>
      <c r="BU2352" s="35"/>
      <c r="BV2352" s="35"/>
      <c r="BW2352" s="35"/>
      <c r="BX2352" s="37"/>
      <c r="BY2352" s="40"/>
      <c r="CA2352" s="38"/>
      <c r="CB2352" s="38"/>
      <c r="CC2352" s="36"/>
      <c r="CD2352" s="36"/>
      <c r="CE2352" s="35"/>
      <c r="CF2352" s="36"/>
      <c r="CG2352" s="42"/>
      <c r="CH2352" s="35"/>
      <c r="CI2352" s="42"/>
      <c r="CJ2352" s="42"/>
      <c r="CK2352" s="43"/>
      <c r="CM2352" s="39"/>
      <c r="CN2352" s="35"/>
      <c r="CO2352" s="42"/>
    </row>
    <row r="2353" spans="1:93" ht="11.25" customHeight="1">
      <c r="A2353" s="33"/>
      <c r="B2353" s="34"/>
      <c r="F2353" s="34"/>
      <c r="H2353" s="34"/>
      <c r="I2353" s="34"/>
      <c r="J2353" s="35"/>
      <c r="K2353" s="35"/>
      <c r="L2353" s="34"/>
      <c r="M2353" s="34"/>
      <c r="N2353" s="35"/>
      <c r="O2353" s="35"/>
      <c r="P2353" s="35"/>
      <c r="Q2353" s="34"/>
      <c r="R2353" s="34"/>
      <c r="U2353" s="36"/>
      <c r="V2353" s="38"/>
      <c r="W2353" s="36"/>
      <c r="X2353" s="35"/>
      <c r="Y2353" s="34"/>
      <c r="Z2353" s="35"/>
      <c r="AA2353" s="34"/>
      <c r="AB2353" s="34"/>
      <c r="AC2353" s="34"/>
      <c r="AD2353" s="34"/>
      <c r="AE2353" s="39"/>
      <c r="AF2353" s="39"/>
      <c r="AG2353" s="39"/>
      <c r="AH2353" s="35"/>
      <c r="AI2353" s="35"/>
      <c r="AJ2353" s="35"/>
      <c r="AK2353" s="35"/>
      <c r="AL2353" s="35"/>
      <c r="AM2353" s="35"/>
      <c r="AN2353" s="38"/>
      <c r="AO2353" s="38"/>
      <c r="AP2353" s="38"/>
      <c r="AQ2353" s="36"/>
      <c r="AR2353" s="36"/>
      <c r="AS2353" s="36"/>
      <c r="AT2353" s="36"/>
      <c r="AU2353" s="36"/>
      <c r="AV2353" s="36"/>
      <c r="AW2353" s="36"/>
      <c r="AX2353" s="36"/>
      <c r="AY2353" s="36"/>
      <c r="AZ2353" s="40"/>
      <c r="BA2353" s="40"/>
      <c r="BB2353" s="40"/>
      <c r="BC2353" s="40"/>
      <c r="BD2353" s="40"/>
      <c r="BE2353" s="40"/>
      <c r="BF2353" s="36"/>
      <c r="BG2353" s="36"/>
      <c r="BH2353" s="36"/>
      <c r="BJ2353" s="41"/>
      <c r="BK2353" s="41"/>
      <c r="BL2353" s="35"/>
      <c r="BM2353" s="35"/>
      <c r="BN2353" s="35"/>
      <c r="BO2353" s="35"/>
      <c r="BP2353" s="35"/>
      <c r="BQ2353" s="35"/>
      <c r="BR2353" s="35"/>
      <c r="BS2353" s="34"/>
      <c r="BT2353" s="35"/>
      <c r="BU2353" s="35"/>
      <c r="BV2353" s="35"/>
      <c r="BW2353" s="35"/>
      <c r="BX2353" s="37"/>
      <c r="BY2353" s="40"/>
      <c r="CA2353" s="38"/>
      <c r="CB2353" s="38"/>
      <c r="CC2353" s="36"/>
      <c r="CD2353" s="36"/>
      <c r="CE2353" s="35"/>
      <c r="CF2353" s="36"/>
      <c r="CG2353" s="42"/>
      <c r="CH2353" s="35"/>
      <c r="CI2353" s="42"/>
      <c r="CJ2353" s="42"/>
      <c r="CK2353" s="43"/>
      <c r="CM2353" s="39"/>
      <c r="CN2353" s="35"/>
      <c r="CO2353" s="42"/>
    </row>
    <row r="2354" spans="1:93" ht="11.25" customHeight="1">
      <c r="A2354" s="33"/>
      <c r="B2354" s="34"/>
      <c r="F2354" s="34"/>
      <c r="H2354" s="34"/>
      <c r="I2354" s="34"/>
      <c r="J2354" s="35"/>
      <c r="K2354" s="35"/>
      <c r="L2354" s="34"/>
      <c r="M2354" s="34"/>
      <c r="N2354" s="35"/>
      <c r="O2354" s="35"/>
      <c r="P2354" s="35"/>
      <c r="Q2354" s="34"/>
      <c r="R2354" s="34"/>
      <c r="U2354" s="36"/>
      <c r="V2354" s="38"/>
      <c r="W2354" s="36"/>
      <c r="X2354" s="35"/>
      <c r="Y2354" s="34"/>
      <c r="Z2354" s="35"/>
      <c r="AA2354" s="34"/>
      <c r="AB2354" s="34"/>
      <c r="AC2354" s="34"/>
      <c r="AD2354" s="34"/>
      <c r="AE2354" s="39"/>
      <c r="AF2354" s="39"/>
      <c r="AG2354" s="39"/>
      <c r="AH2354" s="35"/>
      <c r="AI2354" s="35"/>
      <c r="AJ2354" s="35"/>
      <c r="AK2354" s="35"/>
      <c r="AL2354" s="35"/>
      <c r="AM2354" s="35"/>
      <c r="AN2354" s="38"/>
      <c r="AO2354" s="38"/>
      <c r="AP2354" s="38"/>
      <c r="AQ2354" s="36"/>
      <c r="AR2354" s="36"/>
      <c r="AS2354" s="36"/>
      <c r="AT2354" s="36"/>
      <c r="AU2354" s="36"/>
      <c r="AV2354" s="36"/>
      <c r="AW2354" s="36"/>
      <c r="AX2354" s="36"/>
      <c r="AY2354" s="36"/>
      <c r="AZ2354" s="40"/>
      <c r="BA2354" s="40"/>
      <c r="BB2354" s="40"/>
      <c r="BC2354" s="40"/>
      <c r="BD2354" s="40"/>
      <c r="BE2354" s="40"/>
      <c r="BF2354" s="36"/>
      <c r="BG2354" s="36"/>
      <c r="BH2354" s="36"/>
      <c r="BJ2354" s="41"/>
      <c r="BK2354" s="41"/>
      <c r="BL2354" s="35"/>
      <c r="BM2354" s="35"/>
      <c r="BN2354" s="35"/>
      <c r="BO2354" s="35"/>
      <c r="BP2354" s="35"/>
      <c r="BQ2354" s="35"/>
      <c r="BR2354" s="35"/>
      <c r="BS2354" s="34"/>
      <c r="BT2354" s="35"/>
      <c r="BU2354" s="35"/>
      <c r="BV2354" s="35"/>
      <c r="BW2354" s="35"/>
      <c r="BX2354" s="37"/>
      <c r="BY2354" s="40"/>
      <c r="CA2354" s="38"/>
      <c r="CB2354" s="38"/>
      <c r="CC2354" s="36"/>
      <c r="CD2354" s="36"/>
      <c r="CE2354" s="35"/>
      <c r="CF2354" s="36"/>
      <c r="CG2354" s="42"/>
      <c r="CH2354" s="35"/>
      <c r="CI2354" s="42"/>
      <c r="CJ2354" s="42"/>
      <c r="CK2354" s="43"/>
      <c r="CM2354" s="39"/>
      <c r="CN2354" s="35"/>
      <c r="CO2354" s="42"/>
    </row>
    <row r="2355" spans="1:93" ht="11.25" customHeight="1">
      <c r="A2355" s="33"/>
      <c r="B2355" s="34"/>
      <c r="F2355" s="34"/>
      <c r="H2355" s="34"/>
      <c r="I2355" s="34"/>
      <c r="J2355" s="35"/>
      <c r="K2355" s="35"/>
      <c r="L2355" s="34"/>
      <c r="M2355" s="34"/>
      <c r="N2355" s="35"/>
      <c r="O2355" s="35"/>
      <c r="P2355" s="35"/>
      <c r="Q2355" s="34"/>
      <c r="R2355" s="34"/>
      <c r="U2355" s="36"/>
      <c r="V2355" s="38"/>
      <c r="W2355" s="36"/>
      <c r="X2355" s="35"/>
      <c r="Y2355" s="34"/>
      <c r="Z2355" s="35"/>
      <c r="AA2355" s="34"/>
      <c r="AB2355" s="34"/>
      <c r="AC2355" s="34"/>
      <c r="AD2355" s="34"/>
      <c r="AE2355" s="39"/>
      <c r="AF2355" s="39"/>
      <c r="AG2355" s="39"/>
      <c r="AH2355" s="35"/>
      <c r="AI2355" s="35"/>
      <c r="AJ2355" s="35"/>
      <c r="AK2355" s="35"/>
      <c r="AL2355" s="35"/>
      <c r="AM2355" s="35"/>
      <c r="AN2355" s="38"/>
      <c r="AO2355" s="38"/>
      <c r="AP2355" s="38"/>
      <c r="AQ2355" s="36"/>
      <c r="AR2355" s="36"/>
      <c r="AS2355" s="36"/>
      <c r="AT2355" s="36"/>
      <c r="AU2355" s="36"/>
      <c r="AV2355" s="36"/>
      <c r="AW2355" s="36"/>
      <c r="AX2355" s="36"/>
      <c r="AY2355" s="36"/>
      <c r="AZ2355" s="40"/>
      <c r="BA2355" s="40"/>
      <c r="BB2355" s="40"/>
      <c r="BC2355" s="40"/>
      <c r="BD2355" s="40"/>
      <c r="BE2355" s="40"/>
      <c r="BF2355" s="36"/>
      <c r="BG2355" s="36"/>
      <c r="BH2355" s="36"/>
      <c r="BJ2355" s="41"/>
      <c r="BK2355" s="41"/>
      <c r="BL2355" s="35"/>
      <c r="BM2355" s="35"/>
      <c r="BN2355" s="35"/>
      <c r="BO2355" s="35"/>
      <c r="BP2355" s="35"/>
      <c r="BQ2355" s="35"/>
      <c r="BR2355" s="35"/>
      <c r="BS2355" s="34"/>
      <c r="BT2355" s="35"/>
      <c r="BU2355" s="35"/>
      <c r="BV2355" s="35"/>
      <c r="BW2355" s="35"/>
      <c r="BX2355" s="37"/>
      <c r="BY2355" s="40"/>
      <c r="CA2355" s="38"/>
      <c r="CB2355" s="38"/>
      <c r="CC2355" s="36"/>
      <c r="CD2355" s="36"/>
      <c r="CE2355" s="35"/>
      <c r="CF2355" s="36"/>
      <c r="CG2355" s="42"/>
      <c r="CH2355" s="35"/>
      <c r="CI2355" s="42"/>
      <c r="CJ2355" s="42"/>
      <c r="CK2355" s="43"/>
      <c r="CM2355" s="39"/>
      <c r="CN2355" s="35"/>
      <c r="CO2355" s="42"/>
    </row>
    <row r="2356" spans="1:93" ht="11.25" customHeight="1">
      <c r="A2356" s="33"/>
      <c r="B2356" s="34"/>
      <c r="F2356" s="34"/>
      <c r="H2356" s="34"/>
      <c r="I2356" s="34"/>
      <c r="J2356" s="35"/>
      <c r="K2356" s="35"/>
      <c r="L2356" s="34"/>
      <c r="M2356" s="34"/>
      <c r="N2356" s="35"/>
      <c r="O2356" s="35"/>
      <c r="P2356" s="35"/>
      <c r="Q2356" s="34"/>
      <c r="R2356" s="34"/>
      <c r="U2356" s="36"/>
      <c r="V2356" s="38"/>
      <c r="W2356" s="36"/>
      <c r="X2356" s="35"/>
      <c r="Y2356" s="34"/>
      <c r="Z2356" s="35"/>
      <c r="AA2356" s="34"/>
      <c r="AB2356" s="34"/>
      <c r="AC2356" s="34"/>
      <c r="AD2356" s="34"/>
      <c r="AE2356" s="39"/>
      <c r="AF2356" s="39"/>
      <c r="AG2356" s="39"/>
      <c r="AH2356" s="35"/>
      <c r="AI2356" s="35"/>
      <c r="AJ2356" s="35"/>
      <c r="AK2356" s="35"/>
      <c r="AL2356" s="35"/>
      <c r="AM2356" s="35"/>
      <c r="AN2356" s="38"/>
      <c r="AO2356" s="38"/>
      <c r="AP2356" s="38"/>
      <c r="AQ2356" s="36"/>
      <c r="AR2356" s="36"/>
      <c r="AS2356" s="36"/>
      <c r="AT2356" s="36"/>
      <c r="AU2356" s="36"/>
      <c r="AV2356" s="36"/>
      <c r="AW2356" s="36"/>
      <c r="AX2356" s="36"/>
      <c r="AY2356" s="36"/>
      <c r="AZ2356" s="40"/>
      <c r="BA2356" s="40"/>
      <c r="BB2356" s="40"/>
      <c r="BC2356" s="40"/>
      <c r="BD2356" s="40"/>
      <c r="BE2356" s="40"/>
      <c r="BF2356" s="36"/>
      <c r="BG2356" s="36"/>
      <c r="BH2356" s="36"/>
      <c r="BJ2356" s="41"/>
      <c r="BK2356" s="41"/>
      <c r="BL2356" s="35"/>
      <c r="BM2356" s="35"/>
      <c r="BN2356" s="35"/>
      <c r="BO2356" s="35"/>
      <c r="BP2356" s="35"/>
      <c r="BQ2356" s="35"/>
      <c r="BR2356" s="35"/>
      <c r="BS2356" s="34"/>
      <c r="BT2356" s="35"/>
      <c r="BU2356" s="35"/>
      <c r="BV2356" s="35"/>
      <c r="BW2356" s="35"/>
      <c r="BX2356" s="37"/>
      <c r="BY2356" s="40"/>
      <c r="CA2356" s="38"/>
      <c r="CB2356" s="38"/>
      <c r="CC2356" s="36"/>
      <c r="CD2356" s="36"/>
      <c r="CE2356" s="35"/>
      <c r="CF2356" s="36"/>
      <c r="CG2356" s="42"/>
      <c r="CH2356" s="35"/>
      <c r="CI2356" s="42"/>
      <c r="CJ2356" s="42"/>
      <c r="CK2356" s="43"/>
      <c r="CM2356" s="39"/>
      <c r="CN2356" s="35"/>
      <c r="CO2356" s="42"/>
    </row>
    <row r="2357" spans="1:93" ht="11.25" customHeight="1">
      <c r="A2357" s="33"/>
      <c r="B2357" s="34"/>
      <c r="F2357" s="34"/>
      <c r="H2357" s="34"/>
      <c r="I2357" s="34"/>
      <c r="J2357" s="35"/>
      <c r="K2357" s="35"/>
      <c r="L2357" s="34"/>
      <c r="M2357" s="34"/>
      <c r="N2357" s="35"/>
      <c r="O2357" s="35"/>
      <c r="P2357" s="35"/>
      <c r="Q2357" s="34"/>
      <c r="R2357" s="34"/>
      <c r="U2357" s="36"/>
      <c r="V2357" s="38"/>
      <c r="W2357" s="36"/>
      <c r="X2357" s="35"/>
      <c r="Y2357" s="34"/>
      <c r="Z2357" s="35"/>
      <c r="AA2357" s="34"/>
      <c r="AB2357" s="34"/>
      <c r="AC2357" s="34"/>
      <c r="AD2357" s="34"/>
      <c r="AE2357" s="39"/>
      <c r="AF2357" s="39"/>
      <c r="AG2357" s="39"/>
      <c r="AH2357" s="35"/>
      <c r="AI2357" s="35"/>
      <c r="AJ2357" s="35"/>
      <c r="AK2357" s="35"/>
      <c r="AL2357" s="35"/>
      <c r="AM2357" s="35"/>
      <c r="AN2357" s="38"/>
      <c r="AO2357" s="38"/>
      <c r="AP2357" s="38"/>
      <c r="AQ2357" s="36"/>
      <c r="AR2357" s="36"/>
      <c r="AS2357" s="36"/>
      <c r="AT2357" s="36"/>
      <c r="AU2357" s="36"/>
      <c r="AV2357" s="36"/>
      <c r="AW2357" s="36"/>
      <c r="AX2357" s="36"/>
      <c r="AY2357" s="36"/>
      <c r="AZ2357" s="40"/>
      <c r="BA2357" s="40"/>
      <c r="BB2357" s="40"/>
      <c r="BC2357" s="40"/>
      <c r="BD2357" s="40"/>
      <c r="BE2357" s="40"/>
      <c r="BF2357" s="36"/>
      <c r="BG2357" s="36"/>
      <c r="BH2357" s="36"/>
      <c r="BJ2357" s="41"/>
      <c r="BK2357" s="41"/>
      <c r="BL2357" s="35"/>
      <c r="BM2357" s="35"/>
      <c r="BN2357" s="35"/>
      <c r="BO2357" s="35"/>
      <c r="BP2357" s="35"/>
      <c r="BQ2357" s="35"/>
      <c r="BR2357" s="35"/>
      <c r="BS2357" s="34"/>
      <c r="BT2357" s="35"/>
      <c r="BU2357" s="35"/>
      <c r="BV2357" s="35"/>
      <c r="BW2357" s="35"/>
      <c r="BX2357" s="37"/>
      <c r="BY2357" s="40"/>
      <c r="CA2357" s="38"/>
      <c r="CB2357" s="38"/>
      <c r="CC2357" s="36"/>
      <c r="CD2357" s="36"/>
      <c r="CE2357" s="35"/>
      <c r="CF2357" s="36"/>
      <c r="CG2357" s="42"/>
      <c r="CH2357" s="35"/>
      <c r="CI2357" s="42"/>
      <c r="CJ2357" s="42"/>
      <c r="CK2357" s="43"/>
      <c r="CM2357" s="39"/>
      <c r="CN2357" s="35"/>
      <c r="CO2357" s="42"/>
    </row>
    <row r="2358" spans="1:93" ht="11.25" customHeight="1">
      <c r="A2358" s="33"/>
      <c r="B2358" s="34"/>
      <c r="F2358" s="34"/>
      <c r="H2358" s="34"/>
      <c r="I2358" s="34"/>
      <c r="J2358" s="35"/>
      <c r="K2358" s="35"/>
      <c r="L2358" s="34"/>
      <c r="M2358" s="34"/>
      <c r="N2358" s="35"/>
      <c r="O2358" s="35"/>
      <c r="P2358" s="35"/>
      <c r="Q2358" s="34"/>
      <c r="R2358" s="34"/>
      <c r="U2358" s="36"/>
      <c r="V2358" s="38"/>
      <c r="W2358" s="36"/>
      <c r="X2358" s="35"/>
      <c r="Y2358" s="34"/>
      <c r="Z2358" s="35"/>
      <c r="AA2358" s="34"/>
      <c r="AB2358" s="34"/>
      <c r="AC2358" s="34"/>
      <c r="AD2358" s="34"/>
      <c r="AE2358" s="39"/>
      <c r="AF2358" s="39"/>
      <c r="AG2358" s="39"/>
      <c r="AH2358" s="35"/>
      <c r="AI2358" s="35"/>
      <c r="AJ2358" s="35"/>
      <c r="AK2358" s="35"/>
      <c r="AL2358" s="35"/>
      <c r="AM2358" s="35"/>
      <c r="AN2358" s="38"/>
      <c r="AO2358" s="38"/>
      <c r="AP2358" s="38"/>
      <c r="AQ2358" s="36"/>
      <c r="AR2358" s="36"/>
      <c r="AS2358" s="36"/>
      <c r="AT2358" s="36"/>
      <c r="AU2358" s="36"/>
      <c r="AV2358" s="36"/>
      <c r="AW2358" s="36"/>
      <c r="AX2358" s="36"/>
      <c r="AY2358" s="36"/>
      <c r="AZ2358" s="40"/>
      <c r="BA2358" s="40"/>
      <c r="BB2358" s="40"/>
      <c r="BC2358" s="40"/>
      <c r="BD2358" s="40"/>
      <c r="BE2358" s="40"/>
      <c r="BF2358" s="36"/>
      <c r="BG2358" s="36"/>
      <c r="BH2358" s="36"/>
      <c r="BJ2358" s="41"/>
      <c r="BK2358" s="41"/>
      <c r="BL2358" s="35"/>
      <c r="BM2358" s="35"/>
      <c r="BN2358" s="35"/>
      <c r="BO2358" s="35"/>
      <c r="BP2358" s="35"/>
      <c r="BQ2358" s="35"/>
      <c r="BR2358" s="35"/>
      <c r="BS2358" s="34"/>
      <c r="BT2358" s="35"/>
      <c r="BU2358" s="35"/>
      <c r="BV2358" s="35"/>
      <c r="BW2358" s="35"/>
      <c r="BX2358" s="37"/>
      <c r="BY2358" s="40"/>
      <c r="CA2358" s="38"/>
      <c r="CB2358" s="38"/>
      <c r="CC2358" s="36"/>
      <c r="CD2358" s="36"/>
      <c r="CE2358" s="35"/>
      <c r="CF2358" s="36"/>
      <c r="CG2358" s="42"/>
      <c r="CH2358" s="35"/>
      <c r="CI2358" s="42"/>
      <c r="CJ2358" s="42"/>
      <c r="CK2358" s="43"/>
      <c r="CM2358" s="39"/>
      <c r="CN2358" s="35"/>
      <c r="CO2358" s="42"/>
    </row>
    <row r="2359" spans="1:93" ht="11.25" customHeight="1">
      <c r="A2359" s="33"/>
      <c r="B2359" s="34"/>
      <c r="F2359" s="34"/>
      <c r="H2359" s="34"/>
      <c r="I2359" s="34"/>
      <c r="J2359" s="35"/>
      <c r="K2359" s="35"/>
      <c r="L2359" s="34"/>
      <c r="M2359" s="34"/>
      <c r="N2359" s="35"/>
      <c r="O2359" s="35"/>
      <c r="P2359" s="35"/>
      <c r="Q2359" s="34"/>
      <c r="R2359" s="34"/>
      <c r="U2359" s="36"/>
      <c r="V2359" s="38"/>
      <c r="W2359" s="36"/>
      <c r="X2359" s="35"/>
      <c r="Y2359" s="34"/>
      <c r="Z2359" s="35"/>
      <c r="AA2359" s="34"/>
      <c r="AB2359" s="34"/>
      <c r="AC2359" s="34"/>
      <c r="AD2359" s="34"/>
      <c r="AE2359" s="39"/>
      <c r="AF2359" s="39"/>
      <c r="AG2359" s="39"/>
      <c r="AH2359" s="35"/>
      <c r="AI2359" s="35"/>
      <c r="AJ2359" s="35"/>
      <c r="AK2359" s="35"/>
      <c r="AL2359" s="35"/>
      <c r="AM2359" s="35"/>
      <c r="AN2359" s="38"/>
      <c r="AO2359" s="38"/>
      <c r="AP2359" s="38"/>
      <c r="AQ2359" s="36"/>
      <c r="AR2359" s="36"/>
      <c r="AS2359" s="36"/>
      <c r="AT2359" s="36"/>
      <c r="AU2359" s="36"/>
      <c r="AV2359" s="36"/>
      <c r="AW2359" s="36"/>
      <c r="AX2359" s="36"/>
      <c r="AY2359" s="36"/>
      <c r="AZ2359" s="40"/>
      <c r="BA2359" s="40"/>
      <c r="BB2359" s="40"/>
      <c r="BC2359" s="40"/>
      <c r="BD2359" s="40"/>
      <c r="BE2359" s="40"/>
      <c r="BF2359" s="36"/>
      <c r="BG2359" s="36"/>
      <c r="BH2359" s="36"/>
      <c r="BJ2359" s="41"/>
      <c r="BK2359" s="41"/>
      <c r="BL2359" s="35"/>
      <c r="BM2359" s="35"/>
      <c r="BN2359" s="35"/>
      <c r="BO2359" s="35"/>
      <c r="BP2359" s="35"/>
      <c r="BQ2359" s="35"/>
      <c r="BR2359" s="35"/>
      <c r="BS2359" s="34"/>
      <c r="BT2359" s="35"/>
      <c r="BU2359" s="35"/>
      <c r="BV2359" s="35"/>
      <c r="BW2359" s="35"/>
      <c r="BX2359" s="37"/>
      <c r="BY2359" s="40"/>
      <c r="CA2359" s="38"/>
      <c r="CB2359" s="38"/>
      <c r="CC2359" s="36"/>
      <c r="CD2359" s="36"/>
      <c r="CE2359" s="35"/>
      <c r="CF2359" s="36"/>
      <c r="CG2359" s="42"/>
      <c r="CH2359" s="35"/>
      <c r="CI2359" s="42"/>
      <c r="CJ2359" s="42"/>
      <c r="CK2359" s="43"/>
      <c r="CM2359" s="39"/>
      <c r="CN2359" s="35"/>
      <c r="CO2359" s="42"/>
    </row>
    <row r="2360" spans="1:93" ht="11.25" customHeight="1">
      <c r="A2360" s="33"/>
      <c r="B2360" s="34"/>
      <c r="F2360" s="34"/>
      <c r="H2360" s="34"/>
      <c r="I2360" s="34"/>
      <c r="J2360" s="35"/>
      <c r="K2360" s="35"/>
      <c r="L2360" s="34"/>
      <c r="M2360" s="34"/>
      <c r="N2360" s="35"/>
      <c r="O2360" s="35"/>
      <c r="P2360" s="35"/>
      <c r="Q2360" s="34"/>
      <c r="R2360" s="34"/>
      <c r="U2360" s="36"/>
      <c r="V2360" s="38"/>
      <c r="W2360" s="36"/>
      <c r="X2360" s="35"/>
      <c r="Y2360" s="34"/>
      <c r="Z2360" s="35"/>
      <c r="AA2360" s="34"/>
      <c r="AB2360" s="34"/>
      <c r="AC2360" s="34"/>
      <c r="AD2360" s="34"/>
      <c r="AE2360" s="39"/>
      <c r="AF2360" s="39"/>
      <c r="AG2360" s="39"/>
      <c r="AH2360" s="35"/>
      <c r="AI2360" s="35"/>
      <c r="AJ2360" s="35"/>
      <c r="AK2360" s="35"/>
      <c r="AL2360" s="35"/>
      <c r="AM2360" s="35"/>
      <c r="AN2360" s="38"/>
      <c r="AO2360" s="38"/>
      <c r="AP2360" s="38"/>
      <c r="AQ2360" s="36"/>
      <c r="AR2360" s="36"/>
      <c r="AS2360" s="36"/>
      <c r="AT2360" s="36"/>
      <c r="AU2360" s="36"/>
      <c r="AV2360" s="36"/>
      <c r="AW2360" s="36"/>
      <c r="AX2360" s="36"/>
      <c r="AY2360" s="36"/>
      <c r="AZ2360" s="40"/>
      <c r="BA2360" s="40"/>
      <c r="BB2360" s="40"/>
      <c r="BC2360" s="40"/>
      <c r="BD2360" s="40"/>
      <c r="BE2360" s="40"/>
      <c r="BF2360" s="36"/>
      <c r="BG2360" s="36"/>
      <c r="BH2360" s="36"/>
      <c r="BJ2360" s="41"/>
      <c r="BK2360" s="41"/>
      <c r="BL2360" s="35"/>
      <c r="BM2360" s="35"/>
      <c r="BN2360" s="35"/>
      <c r="BO2360" s="35"/>
      <c r="BP2360" s="35"/>
      <c r="BQ2360" s="35"/>
      <c r="BR2360" s="35"/>
      <c r="BS2360" s="34"/>
      <c r="BT2360" s="35"/>
      <c r="BU2360" s="35"/>
      <c r="BV2360" s="35"/>
      <c r="BW2360" s="35"/>
      <c r="BX2360" s="37"/>
      <c r="BY2360" s="40"/>
      <c r="CA2360" s="38"/>
      <c r="CB2360" s="38"/>
      <c r="CC2360" s="36"/>
      <c r="CD2360" s="36"/>
      <c r="CE2360" s="35"/>
      <c r="CF2360" s="36"/>
      <c r="CG2360" s="42"/>
      <c r="CH2360" s="35"/>
      <c r="CI2360" s="42"/>
      <c r="CJ2360" s="42"/>
      <c r="CK2360" s="43"/>
      <c r="CM2360" s="39"/>
      <c r="CN2360" s="35"/>
      <c r="CO2360" s="42"/>
    </row>
    <row r="2361" spans="1:93" ht="11.25" customHeight="1">
      <c r="A2361" s="33"/>
      <c r="B2361" s="34"/>
      <c r="F2361" s="34"/>
      <c r="H2361" s="34"/>
      <c r="I2361" s="34"/>
      <c r="J2361" s="35"/>
      <c r="K2361" s="35"/>
      <c r="L2361" s="34"/>
      <c r="M2361" s="34"/>
      <c r="N2361" s="35"/>
      <c r="O2361" s="35"/>
      <c r="P2361" s="35"/>
      <c r="Q2361" s="34"/>
      <c r="R2361" s="34"/>
      <c r="U2361" s="36"/>
      <c r="V2361" s="38"/>
      <c r="W2361" s="36"/>
      <c r="X2361" s="35"/>
      <c r="Y2361" s="34"/>
      <c r="Z2361" s="35"/>
      <c r="AA2361" s="34"/>
      <c r="AB2361" s="34"/>
      <c r="AC2361" s="34"/>
      <c r="AD2361" s="34"/>
      <c r="AE2361" s="39"/>
      <c r="AF2361" s="39"/>
      <c r="AG2361" s="39"/>
      <c r="AH2361" s="35"/>
      <c r="AI2361" s="35"/>
      <c r="AJ2361" s="35"/>
      <c r="AK2361" s="35"/>
      <c r="AL2361" s="35"/>
      <c r="AM2361" s="35"/>
      <c r="AN2361" s="38"/>
      <c r="AO2361" s="38"/>
      <c r="AP2361" s="38"/>
      <c r="AQ2361" s="36"/>
      <c r="AR2361" s="36"/>
      <c r="AS2361" s="36"/>
      <c r="AT2361" s="36"/>
      <c r="AU2361" s="36"/>
      <c r="AV2361" s="36"/>
      <c r="AW2361" s="36"/>
      <c r="AX2361" s="36"/>
      <c r="AY2361" s="36"/>
      <c r="AZ2361" s="40"/>
      <c r="BA2361" s="40"/>
      <c r="BB2361" s="40"/>
      <c r="BC2361" s="40"/>
      <c r="BD2361" s="40"/>
      <c r="BE2361" s="40"/>
      <c r="BF2361" s="36"/>
      <c r="BG2361" s="36"/>
      <c r="BH2361" s="36"/>
      <c r="BJ2361" s="41"/>
      <c r="BK2361" s="41"/>
      <c r="BL2361" s="35"/>
      <c r="BM2361" s="35"/>
      <c r="BN2361" s="35"/>
      <c r="BO2361" s="35"/>
      <c r="BP2361" s="35"/>
      <c r="BQ2361" s="35"/>
      <c r="BR2361" s="35"/>
      <c r="BS2361" s="34"/>
      <c r="BT2361" s="35"/>
      <c r="BU2361" s="35"/>
      <c r="BV2361" s="35"/>
      <c r="BW2361" s="35"/>
      <c r="BX2361" s="37"/>
      <c r="BY2361" s="40"/>
      <c r="CA2361" s="38"/>
      <c r="CB2361" s="38"/>
      <c r="CC2361" s="36"/>
      <c r="CD2361" s="36"/>
      <c r="CE2361" s="35"/>
      <c r="CF2361" s="36"/>
      <c r="CG2361" s="42"/>
      <c r="CH2361" s="35"/>
      <c r="CI2361" s="42"/>
      <c r="CJ2361" s="42"/>
      <c r="CK2361" s="43"/>
      <c r="CM2361" s="39"/>
      <c r="CN2361" s="35"/>
      <c r="CO2361" s="42"/>
    </row>
    <row r="2362" spans="1:93" ht="11.25" customHeight="1">
      <c r="A2362" s="33"/>
      <c r="B2362" s="34"/>
      <c r="F2362" s="34"/>
      <c r="H2362" s="34"/>
      <c r="I2362" s="34"/>
      <c r="J2362" s="35"/>
      <c r="K2362" s="35"/>
      <c r="L2362" s="34"/>
      <c r="M2362" s="34"/>
      <c r="N2362" s="35"/>
      <c r="O2362" s="35"/>
      <c r="P2362" s="35"/>
      <c r="Q2362" s="34"/>
      <c r="R2362" s="34"/>
      <c r="U2362" s="36"/>
      <c r="V2362" s="38"/>
      <c r="W2362" s="36"/>
      <c r="X2362" s="35"/>
      <c r="Y2362" s="34"/>
      <c r="Z2362" s="35"/>
      <c r="AA2362" s="34"/>
      <c r="AB2362" s="34"/>
      <c r="AC2362" s="34"/>
      <c r="AD2362" s="34"/>
      <c r="AE2362" s="39"/>
      <c r="AF2362" s="39"/>
      <c r="AG2362" s="39"/>
      <c r="AH2362" s="35"/>
      <c r="AI2362" s="35"/>
      <c r="AJ2362" s="35"/>
      <c r="AK2362" s="35"/>
      <c r="AL2362" s="35"/>
      <c r="AM2362" s="35"/>
      <c r="AN2362" s="38"/>
      <c r="AO2362" s="38"/>
      <c r="AP2362" s="38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40"/>
      <c r="BA2362" s="40"/>
      <c r="BB2362" s="40"/>
      <c r="BC2362" s="40"/>
      <c r="BD2362" s="40"/>
      <c r="BE2362" s="40"/>
      <c r="BF2362" s="36"/>
      <c r="BG2362" s="36"/>
      <c r="BH2362" s="36"/>
      <c r="BJ2362" s="41"/>
      <c r="BK2362" s="41"/>
      <c r="BL2362" s="35"/>
      <c r="BM2362" s="35"/>
      <c r="BN2362" s="35"/>
      <c r="BO2362" s="35"/>
      <c r="BP2362" s="35"/>
      <c r="BQ2362" s="35"/>
      <c r="BR2362" s="35"/>
      <c r="BS2362" s="34"/>
      <c r="BT2362" s="35"/>
      <c r="BU2362" s="35"/>
      <c r="BV2362" s="35"/>
      <c r="BW2362" s="35"/>
      <c r="BX2362" s="37"/>
      <c r="BY2362" s="40"/>
      <c r="CA2362" s="38"/>
      <c r="CB2362" s="38"/>
      <c r="CC2362" s="36"/>
      <c r="CD2362" s="36"/>
      <c r="CE2362" s="35"/>
      <c r="CF2362" s="36"/>
      <c r="CG2362" s="42"/>
      <c r="CH2362" s="35"/>
      <c r="CI2362" s="42"/>
      <c r="CJ2362" s="42"/>
      <c r="CK2362" s="43"/>
      <c r="CM2362" s="39"/>
      <c r="CN2362" s="35"/>
      <c r="CO2362" s="42"/>
    </row>
    <row r="2363" spans="1:93" ht="11.25" customHeight="1">
      <c r="A2363" s="33"/>
      <c r="B2363" s="34"/>
      <c r="F2363" s="34"/>
      <c r="H2363" s="34"/>
      <c r="I2363" s="34"/>
      <c r="J2363" s="35"/>
      <c r="K2363" s="35"/>
      <c r="L2363" s="34"/>
      <c r="M2363" s="34"/>
      <c r="N2363" s="35"/>
      <c r="O2363" s="35"/>
      <c r="P2363" s="35"/>
      <c r="Q2363" s="34"/>
      <c r="R2363" s="34"/>
      <c r="U2363" s="36"/>
      <c r="V2363" s="38"/>
      <c r="W2363" s="36"/>
      <c r="X2363" s="35"/>
      <c r="Y2363" s="34"/>
      <c r="Z2363" s="35"/>
      <c r="AA2363" s="34"/>
      <c r="AB2363" s="34"/>
      <c r="AC2363" s="34"/>
      <c r="AD2363" s="34"/>
      <c r="AE2363" s="39"/>
      <c r="AF2363" s="39"/>
      <c r="AG2363" s="39"/>
      <c r="AH2363" s="35"/>
      <c r="AI2363" s="35"/>
      <c r="AJ2363" s="35"/>
      <c r="AK2363" s="35"/>
      <c r="AL2363" s="35"/>
      <c r="AM2363" s="35"/>
      <c r="AN2363" s="38"/>
      <c r="AO2363" s="38"/>
      <c r="AP2363" s="38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40"/>
      <c r="BA2363" s="40"/>
      <c r="BB2363" s="40"/>
      <c r="BC2363" s="40"/>
      <c r="BD2363" s="40"/>
      <c r="BE2363" s="40"/>
      <c r="BF2363" s="36"/>
      <c r="BG2363" s="36"/>
      <c r="BH2363" s="36"/>
      <c r="BJ2363" s="41"/>
      <c r="BK2363" s="41"/>
      <c r="BL2363" s="35"/>
      <c r="BM2363" s="35"/>
      <c r="BN2363" s="35"/>
      <c r="BO2363" s="35"/>
      <c r="BP2363" s="35"/>
      <c r="BQ2363" s="35"/>
      <c r="BR2363" s="35"/>
      <c r="BS2363" s="34"/>
      <c r="BT2363" s="35"/>
      <c r="BU2363" s="35"/>
      <c r="BV2363" s="35"/>
      <c r="BW2363" s="35"/>
      <c r="BX2363" s="37"/>
      <c r="BY2363" s="40"/>
      <c r="CA2363" s="38"/>
      <c r="CB2363" s="38"/>
      <c r="CC2363" s="36"/>
      <c r="CD2363" s="36"/>
      <c r="CE2363" s="35"/>
      <c r="CF2363" s="36"/>
      <c r="CG2363" s="42"/>
      <c r="CH2363" s="35"/>
      <c r="CI2363" s="42"/>
      <c r="CJ2363" s="42"/>
      <c r="CK2363" s="43"/>
      <c r="CM2363" s="39"/>
      <c r="CN2363" s="35"/>
      <c r="CO2363" s="42"/>
    </row>
    <row r="2364" spans="1:93" ht="11.25" customHeight="1">
      <c r="A2364" s="33"/>
      <c r="B2364" s="34"/>
      <c r="F2364" s="34"/>
      <c r="H2364" s="34"/>
      <c r="I2364" s="34"/>
      <c r="J2364" s="35"/>
      <c r="K2364" s="35"/>
      <c r="L2364" s="34"/>
      <c r="M2364" s="34"/>
      <c r="N2364" s="35"/>
      <c r="O2364" s="35"/>
      <c r="P2364" s="35"/>
      <c r="Q2364" s="34"/>
      <c r="R2364" s="34"/>
      <c r="U2364" s="36"/>
      <c r="V2364" s="38"/>
      <c r="W2364" s="36"/>
      <c r="X2364" s="35"/>
      <c r="Y2364" s="34"/>
      <c r="Z2364" s="35"/>
      <c r="AA2364" s="34"/>
      <c r="AB2364" s="34"/>
      <c r="AC2364" s="34"/>
      <c r="AD2364" s="34"/>
      <c r="AE2364" s="39"/>
      <c r="AF2364" s="39"/>
      <c r="AG2364" s="39"/>
      <c r="AH2364" s="35"/>
      <c r="AI2364" s="35"/>
      <c r="AJ2364" s="35"/>
      <c r="AK2364" s="35"/>
      <c r="AL2364" s="35"/>
      <c r="AM2364" s="35"/>
      <c r="AN2364" s="38"/>
      <c r="AO2364" s="38"/>
      <c r="AP2364" s="38"/>
      <c r="AQ2364" s="36"/>
      <c r="AR2364" s="36"/>
      <c r="AS2364" s="36"/>
      <c r="AT2364" s="36"/>
      <c r="AU2364" s="36"/>
      <c r="AV2364" s="36"/>
      <c r="AW2364" s="36"/>
      <c r="AX2364" s="36"/>
      <c r="AY2364" s="36"/>
      <c r="AZ2364" s="40"/>
      <c r="BA2364" s="40"/>
      <c r="BB2364" s="40"/>
      <c r="BC2364" s="40"/>
      <c r="BD2364" s="40"/>
      <c r="BE2364" s="40"/>
      <c r="BF2364" s="36"/>
      <c r="BG2364" s="36"/>
      <c r="BH2364" s="36"/>
      <c r="BJ2364" s="41"/>
      <c r="BK2364" s="41"/>
      <c r="BL2364" s="35"/>
      <c r="BM2364" s="35"/>
      <c r="BN2364" s="35"/>
      <c r="BO2364" s="35"/>
      <c r="BP2364" s="35"/>
      <c r="BQ2364" s="35"/>
      <c r="BR2364" s="35"/>
      <c r="BS2364" s="34"/>
      <c r="BT2364" s="35"/>
      <c r="BU2364" s="35"/>
      <c r="BV2364" s="35"/>
      <c r="BW2364" s="35"/>
      <c r="BX2364" s="37"/>
      <c r="BY2364" s="40"/>
      <c r="CA2364" s="38"/>
      <c r="CB2364" s="38"/>
      <c r="CC2364" s="36"/>
      <c r="CD2364" s="36"/>
      <c r="CE2364" s="35"/>
      <c r="CF2364" s="36"/>
      <c r="CG2364" s="42"/>
      <c r="CH2364" s="35"/>
      <c r="CI2364" s="42"/>
      <c r="CJ2364" s="42"/>
      <c r="CK2364" s="43"/>
      <c r="CM2364" s="39"/>
      <c r="CN2364" s="35"/>
      <c r="CO2364" s="42"/>
    </row>
    <row r="2365" spans="1:93" ht="11.25" customHeight="1">
      <c r="A2365" s="33"/>
      <c r="B2365" s="34"/>
      <c r="F2365" s="34"/>
      <c r="H2365" s="34"/>
      <c r="I2365" s="34"/>
      <c r="J2365" s="35"/>
      <c r="K2365" s="35"/>
      <c r="L2365" s="34"/>
      <c r="M2365" s="34"/>
      <c r="N2365" s="35"/>
      <c r="O2365" s="35"/>
      <c r="P2365" s="35"/>
      <c r="Q2365" s="34"/>
      <c r="R2365" s="34"/>
      <c r="U2365" s="36"/>
      <c r="V2365" s="38"/>
      <c r="W2365" s="36"/>
      <c r="X2365" s="35"/>
      <c r="Y2365" s="34"/>
      <c r="Z2365" s="35"/>
      <c r="AA2365" s="34"/>
      <c r="AB2365" s="34"/>
      <c r="AC2365" s="34"/>
      <c r="AD2365" s="34"/>
      <c r="AE2365" s="39"/>
      <c r="AF2365" s="39"/>
      <c r="AG2365" s="39"/>
      <c r="AH2365" s="35"/>
      <c r="AI2365" s="35"/>
      <c r="AJ2365" s="35"/>
      <c r="AK2365" s="35"/>
      <c r="AL2365" s="35"/>
      <c r="AM2365" s="35"/>
      <c r="AN2365" s="38"/>
      <c r="AO2365" s="38"/>
      <c r="AP2365" s="38"/>
      <c r="AQ2365" s="36"/>
      <c r="AR2365" s="36"/>
      <c r="AS2365" s="36"/>
      <c r="AT2365" s="36"/>
      <c r="AU2365" s="36"/>
      <c r="AV2365" s="36"/>
      <c r="AW2365" s="36"/>
      <c r="AX2365" s="36"/>
      <c r="AY2365" s="36"/>
      <c r="AZ2365" s="40"/>
      <c r="BA2365" s="40"/>
      <c r="BB2365" s="40"/>
      <c r="BC2365" s="40"/>
      <c r="BD2365" s="40"/>
      <c r="BE2365" s="40"/>
      <c r="BF2365" s="36"/>
      <c r="BG2365" s="36"/>
      <c r="BH2365" s="36"/>
      <c r="BJ2365" s="41"/>
      <c r="BK2365" s="41"/>
      <c r="BL2365" s="35"/>
      <c r="BM2365" s="35"/>
      <c r="BN2365" s="35"/>
      <c r="BO2365" s="35"/>
      <c r="BP2365" s="35"/>
      <c r="BQ2365" s="35"/>
      <c r="BR2365" s="35"/>
      <c r="BS2365" s="34"/>
      <c r="BT2365" s="35"/>
      <c r="BU2365" s="35"/>
      <c r="BV2365" s="35"/>
      <c r="BW2365" s="35"/>
      <c r="BX2365" s="37"/>
      <c r="BY2365" s="40"/>
      <c r="CA2365" s="38"/>
      <c r="CB2365" s="38"/>
      <c r="CC2365" s="36"/>
      <c r="CD2365" s="36"/>
      <c r="CE2365" s="35"/>
      <c r="CF2365" s="36"/>
      <c r="CG2365" s="42"/>
      <c r="CH2365" s="35"/>
      <c r="CI2365" s="42"/>
      <c r="CJ2365" s="42"/>
      <c r="CK2365" s="43"/>
      <c r="CM2365" s="39"/>
      <c r="CN2365" s="35"/>
      <c r="CO2365" s="42"/>
    </row>
    <row r="2366" spans="1:93" ht="11.25" customHeight="1">
      <c r="A2366" s="33"/>
      <c r="B2366" s="34"/>
      <c r="F2366" s="34"/>
      <c r="H2366" s="34"/>
      <c r="I2366" s="34"/>
      <c r="J2366" s="35"/>
      <c r="K2366" s="35"/>
      <c r="L2366" s="34"/>
      <c r="M2366" s="34"/>
      <c r="N2366" s="35"/>
      <c r="O2366" s="35"/>
      <c r="P2366" s="35"/>
      <c r="Q2366" s="34"/>
      <c r="R2366" s="34"/>
      <c r="U2366" s="36"/>
      <c r="V2366" s="38"/>
      <c r="W2366" s="36"/>
      <c r="X2366" s="35"/>
      <c r="Y2366" s="34"/>
      <c r="Z2366" s="35"/>
      <c r="AA2366" s="34"/>
      <c r="AB2366" s="34"/>
      <c r="AC2366" s="34"/>
      <c r="AD2366" s="34"/>
      <c r="AE2366" s="39"/>
      <c r="AF2366" s="39"/>
      <c r="AG2366" s="39"/>
      <c r="AH2366" s="35"/>
      <c r="AI2366" s="35"/>
      <c r="AJ2366" s="35"/>
      <c r="AK2366" s="35"/>
      <c r="AL2366" s="35"/>
      <c r="AM2366" s="35"/>
      <c r="AN2366" s="38"/>
      <c r="AO2366" s="38"/>
      <c r="AP2366" s="38"/>
      <c r="AQ2366" s="36"/>
      <c r="AR2366" s="36"/>
      <c r="AS2366" s="36"/>
      <c r="AT2366" s="36"/>
      <c r="AU2366" s="36"/>
      <c r="AV2366" s="36"/>
      <c r="AW2366" s="36"/>
      <c r="AX2366" s="36"/>
      <c r="AY2366" s="36"/>
      <c r="AZ2366" s="40"/>
      <c r="BA2366" s="40"/>
      <c r="BB2366" s="40"/>
      <c r="BC2366" s="40"/>
      <c r="BD2366" s="40"/>
      <c r="BE2366" s="40"/>
      <c r="BF2366" s="36"/>
      <c r="BG2366" s="36"/>
      <c r="BH2366" s="36"/>
      <c r="BJ2366" s="41"/>
      <c r="BK2366" s="41"/>
      <c r="BL2366" s="35"/>
      <c r="BM2366" s="35"/>
      <c r="BN2366" s="35"/>
      <c r="BO2366" s="35"/>
      <c r="BP2366" s="35"/>
      <c r="BQ2366" s="35"/>
      <c r="BR2366" s="35"/>
      <c r="BS2366" s="34"/>
      <c r="BT2366" s="35"/>
      <c r="BU2366" s="35"/>
      <c r="BV2366" s="35"/>
      <c r="BW2366" s="35"/>
      <c r="BX2366" s="37"/>
      <c r="BY2366" s="40"/>
      <c r="CA2366" s="38"/>
      <c r="CB2366" s="38"/>
      <c r="CC2366" s="36"/>
      <c r="CD2366" s="36"/>
      <c r="CE2366" s="35"/>
      <c r="CF2366" s="36"/>
      <c r="CG2366" s="42"/>
      <c r="CH2366" s="35"/>
      <c r="CI2366" s="42"/>
      <c r="CJ2366" s="42"/>
      <c r="CK2366" s="43"/>
      <c r="CM2366" s="39"/>
      <c r="CN2366" s="35"/>
      <c r="CO2366" s="42"/>
    </row>
    <row r="2367" spans="1:93" ht="11.25" customHeight="1">
      <c r="A2367" s="33"/>
      <c r="B2367" s="34"/>
      <c r="F2367" s="34"/>
      <c r="H2367" s="34"/>
      <c r="I2367" s="34"/>
      <c r="J2367" s="35"/>
      <c r="K2367" s="35"/>
      <c r="L2367" s="34"/>
      <c r="M2367" s="34"/>
      <c r="N2367" s="35"/>
      <c r="O2367" s="35"/>
      <c r="P2367" s="35"/>
      <c r="Q2367" s="34"/>
      <c r="R2367" s="34"/>
      <c r="U2367" s="36"/>
      <c r="V2367" s="38"/>
      <c r="W2367" s="36"/>
      <c r="X2367" s="35"/>
      <c r="Y2367" s="34"/>
      <c r="Z2367" s="35"/>
      <c r="AA2367" s="34"/>
      <c r="AB2367" s="34"/>
      <c r="AC2367" s="34"/>
      <c r="AD2367" s="34"/>
      <c r="AE2367" s="39"/>
      <c r="AF2367" s="39"/>
      <c r="AG2367" s="39"/>
      <c r="AH2367" s="35"/>
      <c r="AI2367" s="35"/>
      <c r="AJ2367" s="35"/>
      <c r="AK2367" s="35"/>
      <c r="AL2367" s="35"/>
      <c r="AM2367" s="35"/>
      <c r="AN2367" s="38"/>
      <c r="AO2367" s="38"/>
      <c r="AP2367" s="38"/>
      <c r="AQ2367" s="36"/>
      <c r="AR2367" s="36"/>
      <c r="AS2367" s="36"/>
      <c r="AT2367" s="36"/>
      <c r="AU2367" s="36"/>
      <c r="AV2367" s="36"/>
      <c r="AW2367" s="36"/>
      <c r="AX2367" s="36"/>
      <c r="AY2367" s="36"/>
      <c r="AZ2367" s="40"/>
      <c r="BA2367" s="40"/>
      <c r="BB2367" s="40"/>
      <c r="BC2367" s="40"/>
      <c r="BD2367" s="40"/>
      <c r="BE2367" s="40"/>
      <c r="BF2367" s="36"/>
      <c r="BG2367" s="36"/>
      <c r="BH2367" s="36"/>
      <c r="BJ2367" s="41"/>
      <c r="BK2367" s="41"/>
      <c r="BL2367" s="35"/>
      <c r="BM2367" s="35"/>
      <c r="BN2367" s="35"/>
      <c r="BO2367" s="35"/>
      <c r="BP2367" s="35"/>
      <c r="BQ2367" s="35"/>
      <c r="BR2367" s="35"/>
      <c r="BS2367" s="34"/>
      <c r="BT2367" s="35"/>
      <c r="BU2367" s="35"/>
      <c r="BV2367" s="35"/>
      <c r="BW2367" s="35"/>
      <c r="BX2367" s="37"/>
      <c r="BY2367" s="40"/>
      <c r="CA2367" s="38"/>
      <c r="CB2367" s="38"/>
      <c r="CC2367" s="36"/>
      <c r="CD2367" s="36"/>
      <c r="CE2367" s="35"/>
      <c r="CF2367" s="36"/>
      <c r="CG2367" s="42"/>
      <c r="CH2367" s="35"/>
      <c r="CI2367" s="42"/>
      <c r="CJ2367" s="42"/>
      <c r="CK2367" s="43"/>
      <c r="CM2367" s="39"/>
      <c r="CN2367" s="35"/>
      <c r="CO2367" s="42"/>
    </row>
    <row r="2368" spans="1:93" ht="11.25" customHeight="1">
      <c r="A2368" s="33"/>
      <c r="B2368" s="34"/>
      <c r="F2368" s="34"/>
      <c r="H2368" s="34"/>
      <c r="I2368" s="34"/>
      <c r="J2368" s="35"/>
      <c r="K2368" s="35"/>
      <c r="L2368" s="34"/>
      <c r="M2368" s="34"/>
      <c r="N2368" s="35"/>
      <c r="O2368" s="35"/>
      <c r="P2368" s="35"/>
      <c r="Q2368" s="34"/>
      <c r="R2368" s="34"/>
      <c r="U2368" s="36"/>
      <c r="V2368" s="38"/>
      <c r="W2368" s="36"/>
      <c r="X2368" s="35"/>
      <c r="Y2368" s="34"/>
      <c r="Z2368" s="35"/>
      <c r="AA2368" s="34"/>
      <c r="AB2368" s="34"/>
      <c r="AC2368" s="34"/>
      <c r="AD2368" s="34"/>
      <c r="AE2368" s="39"/>
      <c r="AF2368" s="39"/>
      <c r="AG2368" s="39"/>
      <c r="AH2368" s="35"/>
      <c r="AI2368" s="35"/>
      <c r="AJ2368" s="35"/>
      <c r="AK2368" s="35"/>
      <c r="AL2368" s="35"/>
      <c r="AM2368" s="35"/>
      <c r="AN2368" s="38"/>
      <c r="AO2368" s="38"/>
      <c r="AP2368" s="38"/>
      <c r="AQ2368" s="36"/>
      <c r="AR2368" s="36"/>
      <c r="AS2368" s="36"/>
      <c r="AT2368" s="36"/>
      <c r="AU2368" s="36"/>
      <c r="AV2368" s="36"/>
      <c r="AW2368" s="36"/>
      <c r="AX2368" s="36"/>
      <c r="AY2368" s="36"/>
      <c r="AZ2368" s="40"/>
      <c r="BA2368" s="40"/>
      <c r="BB2368" s="40"/>
      <c r="BC2368" s="40"/>
      <c r="BD2368" s="40"/>
      <c r="BE2368" s="40"/>
      <c r="BF2368" s="36"/>
      <c r="BG2368" s="36"/>
      <c r="BH2368" s="36"/>
      <c r="BJ2368" s="41"/>
      <c r="BK2368" s="41"/>
      <c r="BL2368" s="35"/>
      <c r="BM2368" s="35"/>
      <c r="BN2368" s="35"/>
      <c r="BO2368" s="35"/>
      <c r="BP2368" s="35"/>
      <c r="BQ2368" s="35"/>
      <c r="BR2368" s="35"/>
      <c r="BS2368" s="34"/>
      <c r="BT2368" s="35"/>
      <c r="BU2368" s="35"/>
      <c r="BV2368" s="35"/>
      <c r="BW2368" s="35"/>
      <c r="BX2368" s="37"/>
      <c r="BY2368" s="40"/>
      <c r="CA2368" s="38"/>
      <c r="CB2368" s="38"/>
      <c r="CC2368" s="36"/>
      <c r="CD2368" s="36"/>
      <c r="CE2368" s="35"/>
      <c r="CF2368" s="36"/>
      <c r="CG2368" s="42"/>
      <c r="CH2368" s="35"/>
      <c r="CI2368" s="42"/>
      <c r="CJ2368" s="42"/>
      <c r="CK2368" s="43"/>
      <c r="CM2368" s="39"/>
      <c r="CN2368" s="35"/>
      <c r="CO2368" s="42"/>
    </row>
    <row r="2369" spans="1:93" ht="11.25" customHeight="1">
      <c r="A2369" s="33"/>
      <c r="B2369" s="34"/>
      <c r="F2369" s="34"/>
      <c r="H2369" s="34"/>
      <c r="I2369" s="34"/>
      <c r="J2369" s="35"/>
      <c r="K2369" s="35"/>
      <c r="L2369" s="34"/>
      <c r="M2369" s="34"/>
      <c r="N2369" s="35"/>
      <c r="O2369" s="35"/>
      <c r="P2369" s="35"/>
      <c r="Q2369" s="34"/>
      <c r="R2369" s="34"/>
      <c r="U2369" s="36"/>
      <c r="V2369" s="38"/>
      <c r="W2369" s="36"/>
      <c r="X2369" s="35"/>
      <c r="Y2369" s="34"/>
      <c r="Z2369" s="35"/>
      <c r="AA2369" s="34"/>
      <c r="AB2369" s="34"/>
      <c r="AC2369" s="34"/>
      <c r="AD2369" s="34"/>
      <c r="AE2369" s="39"/>
      <c r="AF2369" s="39"/>
      <c r="AG2369" s="39"/>
      <c r="AH2369" s="35"/>
      <c r="AI2369" s="35"/>
      <c r="AJ2369" s="35"/>
      <c r="AK2369" s="35"/>
      <c r="AL2369" s="35"/>
      <c r="AM2369" s="35"/>
      <c r="AN2369" s="38"/>
      <c r="AO2369" s="38"/>
      <c r="AP2369" s="38"/>
      <c r="AQ2369" s="36"/>
      <c r="AR2369" s="36"/>
      <c r="AS2369" s="36"/>
      <c r="AT2369" s="36"/>
      <c r="AU2369" s="36"/>
      <c r="AV2369" s="36"/>
      <c r="AW2369" s="36"/>
      <c r="AX2369" s="36"/>
      <c r="AY2369" s="36"/>
      <c r="AZ2369" s="40"/>
      <c r="BA2369" s="40"/>
      <c r="BB2369" s="40"/>
      <c r="BC2369" s="40"/>
      <c r="BD2369" s="40"/>
      <c r="BE2369" s="40"/>
      <c r="BF2369" s="36"/>
      <c r="BG2369" s="36"/>
      <c r="BH2369" s="36"/>
      <c r="BJ2369" s="41"/>
      <c r="BK2369" s="41"/>
      <c r="BL2369" s="35"/>
      <c r="BM2369" s="35"/>
      <c r="BN2369" s="35"/>
      <c r="BO2369" s="35"/>
      <c r="BP2369" s="35"/>
      <c r="BQ2369" s="35"/>
      <c r="BR2369" s="35"/>
      <c r="BS2369" s="34"/>
      <c r="BT2369" s="35"/>
      <c r="BU2369" s="35"/>
      <c r="BV2369" s="35"/>
      <c r="BW2369" s="35"/>
      <c r="BX2369" s="37"/>
      <c r="BY2369" s="40"/>
      <c r="CA2369" s="38"/>
      <c r="CB2369" s="38"/>
      <c r="CC2369" s="36"/>
      <c r="CD2369" s="36"/>
      <c r="CE2369" s="35"/>
      <c r="CF2369" s="36"/>
      <c r="CG2369" s="42"/>
      <c r="CH2369" s="35"/>
      <c r="CI2369" s="42"/>
      <c r="CJ2369" s="42"/>
      <c r="CK2369" s="43"/>
      <c r="CM2369" s="39"/>
      <c r="CN2369" s="35"/>
      <c r="CO2369" s="42"/>
    </row>
    <row r="2370" spans="1:93" ht="11.25" customHeight="1">
      <c r="A2370" s="33"/>
      <c r="B2370" s="34"/>
      <c r="F2370" s="34"/>
      <c r="H2370" s="34"/>
      <c r="I2370" s="34"/>
      <c r="J2370" s="35"/>
      <c r="K2370" s="35"/>
      <c r="L2370" s="34"/>
      <c r="M2370" s="34"/>
      <c r="N2370" s="35"/>
      <c r="O2370" s="35"/>
      <c r="P2370" s="35"/>
      <c r="Q2370" s="34"/>
      <c r="R2370" s="34"/>
      <c r="U2370" s="36"/>
      <c r="V2370" s="38"/>
      <c r="W2370" s="36"/>
      <c r="X2370" s="35"/>
      <c r="Y2370" s="34"/>
      <c r="Z2370" s="35"/>
      <c r="AA2370" s="34"/>
      <c r="AB2370" s="34"/>
      <c r="AC2370" s="34"/>
      <c r="AD2370" s="34"/>
      <c r="AE2370" s="39"/>
      <c r="AF2370" s="39"/>
      <c r="AG2370" s="39"/>
      <c r="AH2370" s="35"/>
      <c r="AI2370" s="35"/>
      <c r="AJ2370" s="35"/>
      <c r="AK2370" s="35"/>
      <c r="AL2370" s="35"/>
      <c r="AM2370" s="35"/>
      <c r="AN2370" s="38"/>
      <c r="AO2370" s="38"/>
      <c r="AP2370" s="38"/>
      <c r="AQ2370" s="36"/>
      <c r="AR2370" s="36"/>
      <c r="AS2370" s="36"/>
      <c r="AT2370" s="36"/>
      <c r="AU2370" s="36"/>
      <c r="AV2370" s="36"/>
      <c r="AW2370" s="36"/>
      <c r="AX2370" s="36"/>
      <c r="AY2370" s="36"/>
      <c r="AZ2370" s="40"/>
      <c r="BA2370" s="40"/>
      <c r="BB2370" s="40"/>
      <c r="BC2370" s="40"/>
      <c r="BD2370" s="40"/>
      <c r="BE2370" s="40"/>
      <c r="BF2370" s="36"/>
      <c r="BG2370" s="36"/>
      <c r="BH2370" s="36"/>
      <c r="BJ2370" s="41"/>
      <c r="BK2370" s="41"/>
      <c r="BL2370" s="35"/>
      <c r="BM2370" s="35"/>
      <c r="BN2370" s="35"/>
      <c r="BO2370" s="35"/>
      <c r="BP2370" s="35"/>
      <c r="BQ2370" s="35"/>
      <c r="BR2370" s="35"/>
      <c r="BS2370" s="34"/>
      <c r="BT2370" s="35"/>
      <c r="BU2370" s="35"/>
      <c r="BV2370" s="35"/>
      <c r="BW2370" s="35"/>
      <c r="BX2370" s="37"/>
      <c r="BY2370" s="40"/>
      <c r="CA2370" s="38"/>
      <c r="CB2370" s="38"/>
      <c r="CC2370" s="36"/>
      <c r="CD2370" s="36"/>
      <c r="CE2370" s="35"/>
      <c r="CF2370" s="36"/>
      <c r="CG2370" s="42"/>
      <c r="CH2370" s="35"/>
      <c r="CI2370" s="42"/>
      <c r="CJ2370" s="42"/>
      <c r="CK2370" s="43"/>
      <c r="CM2370" s="39"/>
      <c r="CN2370" s="35"/>
      <c r="CO2370" s="42"/>
    </row>
    <row r="2371" spans="1:93" ht="11.25" customHeight="1">
      <c r="A2371" s="33"/>
      <c r="B2371" s="34"/>
      <c r="F2371" s="34"/>
      <c r="H2371" s="34"/>
      <c r="I2371" s="34"/>
      <c r="J2371" s="35"/>
      <c r="K2371" s="35"/>
      <c r="L2371" s="34"/>
      <c r="M2371" s="34"/>
      <c r="N2371" s="35"/>
      <c r="O2371" s="35"/>
      <c r="P2371" s="35"/>
      <c r="Q2371" s="34"/>
      <c r="R2371" s="34"/>
      <c r="U2371" s="36"/>
      <c r="V2371" s="38"/>
      <c r="W2371" s="36"/>
      <c r="X2371" s="35"/>
      <c r="Y2371" s="34"/>
      <c r="Z2371" s="35"/>
      <c r="AA2371" s="34"/>
      <c r="AB2371" s="34"/>
      <c r="AC2371" s="34"/>
      <c r="AD2371" s="34"/>
      <c r="AE2371" s="39"/>
      <c r="AF2371" s="39"/>
      <c r="AG2371" s="39"/>
      <c r="AH2371" s="35"/>
      <c r="AI2371" s="35"/>
      <c r="AJ2371" s="35"/>
      <c r="AK2371" s="35"/>
      <c r="AL2371" s="35"/>
      <c r="AM2371" s="35"/>
      <c r="AN2371" s="38"/>
      <c r="AO2371" s="38"/>
      <c r="AP2371" s="38"/>
      <c r="AQ2371" s="36"/>
      <c r="AR2371" s="36"/>
      <c r="AS2371" s="36"/>
      <c r="AT2371" s="36"/>
      <c r="AU2371" s="36"/>
      <c r="AV2371" s="36"/>
      <c r="AW2371" s="36"/>
      <c r="AX2371" s="36"/>
      <c r="AY2371" s="36"/>
      <c r="AZ2371" s="40"/>
      <c r="BA2371" s="40"/>
      <c r="BB2371" s="40"/>
      <c r="BC2371" s="40"/>
      <c r="BD2371" s="40"/>
      <c r="BE2371" s="40"/>
      <c r="BF2371" s="36"/>
      <c r="BG2371" s="36"/>
      <c r="BH2371" s="36"/>
      <c r="BJ2371" s="41"/>
      <c r="BK2371" s="41"/>
      <c r="BL2371" s="35"/>
      <c r="BM2371" s="35"/>
      <c r="BN2371" s="35"/>
      <c r="BO2371" s="35"/>
      <c r="BP2371" s="35"/>
      <c r="BQ2371" s="35"/>
      <c r="BR2371" s="35"/>
      <c r="BS2371" s="34"/>
      <c r="BT2371" s="35"/>
      <c r="BU2371" s="35"/>
      <c r="BV2371" s="35"/>
      <c r="BW2371" s="35"/>
      <c r="BX2371" s="37"/>
      <c r="BY2371" s="40"/>
      <c r="CA2371" s="38"/>
      <c r="CB2371" s="38"/>
      <c r="CC2371" s="36"/>
      <c r="CD2371" s="36"/>
      <c r="CE2371" s="35"/>
      <c r="CF2371" s="36"/>
      <c r="CG2371" s="42"/>
      <c r="CH2371" s="35"/>
      <c r="CI2371" s="42"/>
      <c r="CJ2371" s="42"/>
      <c r="CK2371" s="43"/>
      <c r="CM2371" s="39"/>
      <c r="CN2371" s="35"/>
      <c r="CO2371" s="42"/>
    </row>
    <row r="2372" spans="1:93" ht="11.25" customHeight="1">
      <c r="A2372" s="33"/>
      <c r="B2372" s="34"/>
      <c r="F2372" s="34"/>
      <c r="H2372" s="34"/>
      <c r="I2372" s="34"/>
      <c r="J2372" s="35"/>
      <c r="K2372" s="35"/>
      <c r="L2372" s="34"/>
      <c r="M2372" s="34"/>
      <c r="N2372" s="35"/>
      <c r="O2372" s="35"/>
      <c r="P2372" s="35"/>
      <c r="Q2372" s="34"/>
      <c r="R2372" s="34"/>
      <c r="U2372" s="36"/>
      <c r="V2372" s="38"/>
      <c r="W2372" s="36"/>
      <c r="X2372" s="35"/>
      <c r="Y2372" s="34"/>
      <c r="Z2372" s="35"/>
      <c r="AA2372" s="34"/>
      <c r="AB2372" s="34"/>
      <c r="AC2372" s="34"/>
      <c r="AD2372" s="34"/>
      <c r="AE2372" s="39"/>
      <c r="AF2372" s="39"/>
      <c r="AG2372" s="39"/>
      <c r="AH2372" s="35"/>
      <c r="AI2372" s="35"/>
      <c r="AJ2372" s="35"/>
      <c r="AK2372" s="35"/>
      <c r="AL2372" s="35"/>
      <c r="AM2372" s="35"/>
      <c r="AN2372" s="38"/>
      <c r="AO2372" s="38"/>
      <c r="AP2372" s="38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40"/>
      <c r="BA2372" s="40"/>
      <c r="BB2372" s="40"/>
      <c r="BC2372" s="40"/>
      <c r="BD2372" s="40"/>
      <c r="BE2372" s="40"/>
      <c r="BF2372" s="36"/>
      <c r="BG2372" s="36"/>
      <c r="BH2372" s="36"/>
      <c r="BJ2372" s="41"/>
      <c r="BK2372" s="41"/>
      <c r="BL2372" s="35"/>
      <c r="BM2372" s="35"/>
      <c r="BN2372" s="35"/>
      <c r="BO2372" s="35"/>
      <c r="BP2372" s="35"/>
      <c r="BQ2372" s="35"/>
      <c r="BR2372" s="35"/>
      <c r="BS2372" s="34"/>
      <c r="BT2372" s="35"/>
      <c r="BU2372" s="35"/>
      <c r="BV2372" s="35"/>
      <c r="BW2372" s="35"/>
      <c r="BX2372" s="37"/>
      <c r="BY2372" s="40"/>
      <c r="CA2372" s="38"/>
      <c r="CB2372" s="38"/>
      <c r="CC2372" s="36"/>
      <c r="CD2372" s="36"/>
      <c r="CE2372" s="35"/>
      <c r="CF2372" s="36"/>
      <c r="CG2372" s="42"/>
      <c r="CH2372" s="35"/>
      <c r="CI2372" s="42"/>
      <c r="CJ2372" s="42"/>
      <c r="CK2372" s="43"/>
      <c r="CM2372" s="39"/>
      <c r="CN2372" s="35"/>
      <c r="CO2372" s="42"/>
    </row>
    <row r="2373" spans="1:93" ht="11.25" customHeight="1">
      <c r="A2373" s="33"/>
      <c r="B2373" s="34"/>
      <c r="F2373" s="34"/>
      <c r="H2373" s="34"/>
      <c r="I2373" s="34"/>
      <c r="J2373" s="35"/>
      <c r="K2373" s="35"/>
      <c r="L2373" s="34"/>
      <c r="M2373" s="34"/>
      <c r="N2373" s="35"/>
      <c r="O2373" s="35"/>
      <c r="P2373" s="35"/>
      <c r="Q2373" s="34"/>
      <c r="R2373" s="34"/>
      <c r="U2373" s="36"/>
      <c r="V2373" s="38"/>
      <c r="W2373" s="36"/>
      <c r="X2373" s="35"/>
      <c r="Y2373" s="34"/>
      <c r="Z2373" s="35"/>
      <c r="AA2373" s="34"/>
      <c r="AB2373" s="34"/>
      <c r="AC2373" s="34"/>
      <c r="AD2373" s="34"/>
      <c r="AE2373" s="39"/>
      <c r="AF2373" s="39"/>
      <c r="AG2373" s="39"/>
      <c r="AH2373" s="35"/>
      <c r="AI2373" s="35"/>
      <c r="AJ2373" s="35"/>
      <c r="AK2373" s="35"/>
      <c r="AL2373" s="35"/>
      <c r="AM2373" s="35"/>
      <c r="AN2373" s="38"/>
      <c r="AO2373" s="38"/>
      <c r="AP2373" s="38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40"/>
      <c r="BA2373" s="40"/>
      <c r="BB2373" s="40"/>
      <c r="BC2373" s="40"/>
      <c r="BD2373" s="40"/>
      <c r="BE2373" s="40"/>
      <c r="BF2373" s="36"/>
      <c r="BG2373" s="36"/>
      <c r="BH2373" s="36"/>
      <c r="BJ2373" s="41"/>
      <c r="BK2373" s="41"/>
      <c r="BL2373" s="35"/>
      <c r="BM2373" s="35"/>
      <c r="BN2373" s="35"/>
      <c r="BO2373" s="35"/>
      <c r="BP2373" s="35"/>
      <c r="BQ2373" s="35"/>
      <c r="BR2373" s="35"/>
      <c r="BS2373" s="34"/>
      <c r="BT2373" s="35"/>
      <c r="BU2373" s="35"/>
      <c r="BV2373" s="35"/>
      <c r="BW2373" s="35"/>
      <c r="BX2373" s="37"/>
      <c r="BY2373" s="40"/>
      <c r="CA2373" s="38"/>
      <c r="CB2373" s="38"/>
      <c r="CC2373" s="36"/>
      <c r="CD2373" s="36"/>
      <c r="CE2373" s="35"/>
      <c r="CF2373" s="36"/>
      <c r="CG2373" s="42"/>
      <c r="CH2373" s="35"/>
      <c r="CI2373" s="42"/>
      <c r="CJ2373" s="42"/>
      <c r="CK2373" s="43"/>
      <c r="CM2373" s="39"/>
      <c r="CN2373" s="35"/>
      <c r="CO2373" s="42"/>
    </row>
    <row r="2374" spans="1:93" ht="11.25" customHeight="1">
      <c r="A2374" s="33"/>
      <c r="B2374" s="34"/>
      <c r="F2374" s="34"/>
      <c r="H2374" s="34"/>
      <c r="I2374" s="34"/>
      <c r="J2374" s="35"/>
      <c r="K2374" s="35"/>
      <c r="L2374" s="34"/>
      <c r="M2374" s="34"/>
      <c r="N2374" s="35"/>
      <c r="O2374" s="35"/>
      <c r="P2374" s="35"/>
      <c r="Q2374" s="34"/>
      <c r="R2374" s="34"/>
      <c r="U2374" s="36"/>
      <c r="V2374" s="38"/>
      <c r="W2374" s="36"/>
      <c r="X2374" s="35"/>
      <c r="Y2374" s="34"/>
      <c r="Z2374" s="35"/>
      <c r="AA2374" s="34"/>
      <c r="AB2374" s="34"/>
      <c r="AC2374" s="34"/>
      <c r="AD2374" s="34"/>
      <c r="AE2374" s="39"/>
      <c r="AF2374" s="39"/>
      <c r="AG2374" s="39"/>
      <c r="AH2374" s="35"/>
      <c r="AI2374" s="35"/>
      <c r="AJ2374" s="35"/>
      <c r="AK2374" s="35"/>
      <c r="AL2374" s="35"/>
      <c r="AM2374" s="35"/>
      <c r="AN2374" s="38"/>
      <c r="AO2374" s="38"/>
      <c r="AP2374" s="38"/>
      <c r="AQ2374" s="36"/>
      <c r="AR2374" s="36"/>
      <c r="AS2374" s="36"/>
      <c r="AT2374" s="36"/>
      <c r="AU2374" s="36"/>
      <c r="AV2374" s="36"/>
      <c r="AW2374" s="36"/>
      <c r="AX2374" s="36"/>
      <c r="AY2374" s="36"/>
      <c r="AZ2374" s="40"/>
      <c r="BA2374" s="40"/>
      <c r="BB2374" s="40"/>
      <c r="BC2374" s="40"/>
      <c r="BD2374" s="40"/>
      <c r="BE2374" s="40"/>
      <c r="BF2374" s="36"/>
      <c r="BG2374" s="36"/>
      <c r="BH2374" s="36"/>
      <c r="BJ2374" s="41"/>
      <c r="BK2374" s="41"/>
      <c r="BL2374" s="35"/>
      <c r="BM2374" s="35"/>
      <c r="BN2374" s="35"/>
      <c r="BO2374" s="35"/>
      <c r="BP2374" s="35"/>
      <c r="BQ2374" s="35"/>
      <c r="BR2374" s="35"/>
      <c r="BS2374" s="34"/>
      <c r="BT2374" s="35"/>
      <c r="BU2374" s="35"/>
      <c r="BV2374" s="35"/>
      <c r="BW2374" s="35"/>
      <c r="BX2374" s="37"/>
      <c r="BY2374" s="40"/>
      <c r="CA2374" s="38"/>
      <c r="CB2374" s="38"/>
      <c r="CC2374" s="36"/>
      <c r="CD2374" s="36"/>
      <c r="CE2374" s="35"/>
      <c r="CF2374" s="36"/>
      <c r="CG2374" s="42"/>
      <c r="CH2374" s="35"/>
      <c r="CI2374" s="42"/>
      <c r="CJ2374" s="42"/>
      <c r="CK2374" s="43"/>
      <c r="CM2374" s="39"/>
      <c r="CN2374" s="35"/>
      <c r="CO2374" s="42"/>
    </row>
    <row r="2375" spans="1:93" ht="11.25" customHeight="1">
      <c r="A2375" s="33"/>
      <c r="B2375" s="34"/>
      <c r="F2375" s="34"/>
      <c r="H2375" s="34"/>
      <c r="I2375" s="34"/>
      <c r="J2375" s="35"/>
      <c r="K2375" s="35"/>
      <c r="L2375" s="34"/>
      <c r="M2375" s="34"/>
      <c r="N2375" s="35"/>
      <c r="O2375" s="35"/>
      <c r="P2375" s="35"/>
      <c r="Q2375" s="34"/>
      <c r="R2375" s="34"/>
      <c r="U2375" s="36"/>
      <c r="V2375" s="38"/>
      <c r="W2375" s="36"/>
      <c r="X2375" s="35"/>
      <c r="Y2375" s="34"/>
      <c r="Z2375" s="35"/>
      <c r="AA2375" s="34"/>
      <c r="AB2375" s="34"/>
      <c r="AC2375" s="34"/>
      <c r="AD2375" s="34"/>
      <c r="AE2375" s="39"/>
      <c r="AF2375" s="39"/>
      <c r="AG2375" s="39"/>
      <c r="AH2375" s="35"/>
      <c r="AI2375" s="35"/>
      <c r="AJ2375" s="35"/>
      <c r="AK2375" s="35"/>
      <c r="AL2375" s="35"/>
      <c r="AM2375" s="35"/>
      <c r="AN2375" s="38"/>
      <c r="AO2375" s="38"/>
      <c r="AP2375" s="38"/>
      <c r="AQ2375" s="36"/>
      <c r="AR2375" s="36"/>
      <c r="AS2375" s="36"/>
      <c r="AT2375" s="36"/>
      <c r="AU2375" s="36"/>
      <c r="AV2375" s="36"/>
      <c r="AW2375" s="36"/>
      <c r="AX2375" s="36"/>
      <c r="AY2375" s="36"/>
      <c r="AZ2375" s="40"/>
      <c r="BA2375" s="40"/>
      <c r="BB2375" s="40"/>
      <c r="BC2375" s="40"/>
      <c r="BD2375" s="40"/>
      <c r="BE2375" s="40"/>
      <c r="BF2375" s="36"/>
      <c r="BG2375" s="36"/>
      <c r="BH2375" s="36"/>
      <c r="BJ2375" s="41"/>
      <c r="BK2375" s="41"/>
      <c r="BL2375" s="35"/>
      <c r="BM2375" s="35"/>
      <c r="BN2375" s="35"/>
      <c r="BO2375" s="35"/>
      <c r="BP2375" s="35"/>
      <c r="BQ2375" s="35"/>
      <c r="BR2375" s="35"/>
      <c r="BS2375" s="34"/>
      <c r="BT2375" s="35"/>
      <c r="BU2375" s="35"/>
      <c r="BV2375" s="35"/>
      <c r="BW2375" s="35"/>
      <c r="BX2375" s="37"/>
      <c r="BY2375" s="40"/>
      <c r="CA2375" s="38"/>
      <c r="CB2375" s="38"/>
      <c r="CC2375" s="36"/>
      <c r="CD2375" s="36"/>
      <c r="CE2375" s="35"/>
      <c r="CF2375" s="36"/>
      <c r="CG2375" s="42"/>
      <c r="CH2375" s="35"/>
      <c r="CI2375" s="42"/>
      <c r="CJ2375" s="42"/>
      <c r="CK2375" s="43"/>
      <c r="CM2375" s="39"/>
      <c r="CN2375" s="35"/>
      <c r="CO2375" s="42"/>
    </row>
    <row r="2376" spans="1:93" ht="11.25" customHeight="1">
      <c r="A2376" s="33"/>
      <c r="B2376" s="34"/>
      <c r="F2376" s="34"/>
      <c r="H2376" s="34"/>
      <c r="I2376" s="34"/>
      <c r="J2376" s="35"/>
      <c r="K2376" s="35"/>
      <c r="L2376" s="34"/>
      <c r="M2376" s="34"/>
      <c r="N2376" s="35"/>
      <c r="O2376" s="35"/>
      <c r="P2376" s="35"/>
      <c r="Q2376" s="34"/>
      <c r="R2376" s="34"/>
      <c r="U2376" s="36"/>
      <c r="V2376" s="38"/>
      <c r="W2376" s="36"/>
      <c r="X2376" s="35"/>
      <c r="Y2376" s="34"/>
      <c r="Z2376" s="35"/>
      <c r="AA2376" s="34"/>
      <c r="AB2376" s="34"/>
      <c r="AC2376" s="34"/>
      <c r="AD2376" s="34"/>
      <c r="AE2376" s="39"/>
      <c r="AF2376" s="39"/>
      <c r="AG2376" s="39"/>
      <c r="AH2376" s="35"/>
      <c r="AI2376" s="35"/>
      <c r="AJ2376" s="35"/>
      <c r="AK2376" s="35"/>
      <c r="AL2376" s="35"/>
      <c r="AM2376" s="35"/>
      <c r="AN2376" s="38"/>
      <c r="AO2376" s="38"/>
      <c r="AP2376" s="38"/>
      <c r="AQ2376" s="36"/>
      <c r="AR2376" s="36"/>
      <c r="AS2376" s="36"/>
      <c r="AT2376" s="36"/>
      <c r="AU2376" s="36"/>
      <c r="AV2376" s="36"/>
      <c r="AW2376" s="36"/>
      <c r="AX2376" s="36"/>
      <c r="AY2376" s="36"/>
      <c r="AZ2376" s="40"/>
      <c r="BA2376" s="40"/>
      <c r="BB2376" s="40"/>
      <c r="BC2376" s="40"/>
      <c r="BD2376" s="40"/>
      <c r="BE2376" s="40"/>
      <c r="BF2376" s="36"/>
      <c r="BG2376" s="36"/>
      <c r="BH2376" s="36"/>
      <c r="BJ2376" s="41"/>
      <c r="BK2376" s="41"/>
      <c r="BL2376" s="35"/>
      <c r="BM2376" s="35"/>
      <c r="BN2376" s="35"/>
      <c r="BO2376" s="35"/>
      <c r="BP2376" s="35"/>
      <c r="BQ2376" s="35"/>
      <c r="BR2376" s="35"/>
      <c r="BS2376" s="34"/>
      <c r="BT2376" s="35"/>
      <c r="BU2376" s="35"/>
      <c r="BV2376" s="35"/>
      <c r="BW2376" s="35"/>
      <c r="BX2376" s="37"/>
      <c r="BY2376" s="40"/>
      <c r="CA2376" s="38"/>
      <c r="CB2376" s="38"/>
      <c r="CC2376" s="36"/>
      <c r="CD2376" s="36"/>
      <c r="CE2376" s="35"/>
      <c r="CF2376" s="36"/>
      <c r="CG2376" s="42"/>
      <c r="CH2376" s="35"/>
      <c r="CI2376" s="42"/>
      <c r="CJ2376" s="42"/>
      <c r="CK2376" s="43"/>
      <c r="CM2376" s="39"/>
      <c r="CN2376" s="35"/>
      <c r="CO2376" s="42"/>
    </row>
    <row r="2377" spans="1:93" ht="11.25" customHeight="1">
      <c r="A2377" s="33"/>
      <c r="B2377" s="34"/>
      <c r="F2377" s="34"/>
      <c r="H2377" s="34"/>
      <c r="I2377" s="34"/>
      <c r="J2377" s="35"/>
      <c r="K2377" s="35"/>
      <c r="L2377" s="34"/>
      <c r="M2377" s="34"/>
      <c r="N2377" s="35"/>
      <c r="O2377" s="35"/>
      <c r="P2377" s="35"/>
      <c r="Q2377" s="34"/>
      <c r="R2377" s="34"/>
      <c r="U2377" s="36"/>
      <c r="V2377" s="38"/>
      <c r="W2377" s="36"/>
      <c r="X2377" s="35"/>
      <c r="Y2377" s="34"/>
      <c r="Z2377" s="35"/>
      <c r="AA2377" s="34"/>
      <c r="AB2377" s="34"/>
      <c r="AC2377" s="34"/>
      <c r="AD2377" s="34"/>
      <c r="AE2377" s="39"/>
      <c r="AF2377" s="39"/>
      <c r="AG2377" s="39"/>
      <c r="AH2377" s="35"/>
      <c r="AI2377" s="35"/>
      <c r="AJ2377" s="35"/>
      <c r="AK2377" s="35"/>
      <c r="AL2377" s="35"/>
      <c r="AM2377" s="35"/>
      <c r="AN2377" s="38"/>
      <c r="AO2377" s="38"/>
      <c r="AP2377" s="38"/>
      <c r="AQ2377" s="36"/>
      <c r="AR2377" s="36"/>
      <c r="AS2377" s="36"/>
      <c r="AT2377" s="36"/>
      <c r="AU2377" s="36"/>
      <c r="AV2377" s="36"/>
      <c r="AW2377" s="36"/>
      <c r="AX2377" s="36"/>
      <c r="AY2377" s="36"/>
      <c r="AZ2377" s="40"/>
      <c r="BA2377" s="40"/>
      <c r="BB2377" s="40"/>
      <c r="BC2377" s="40"/>
      <c r="BD2377" s="40"/>
      <c r="BE2377" s="40"/>
      <c r="BF2377" s="36"/>
      <c r="BG2377" s="36"/>
      <c r="BH2377" s="36"/>
      <c r="BJ2377" s="41"/>
      <c r="BK2377" s="41"/>
      <c r="BL2377" s="35"/>
      <c r="BM2377" s="35"/>
      <c r="BN2377" s="35"/>
      <c r="BO2377" s="35"/>
      <c r="BP2377" s="35"/>
      <c r="BQ2377" s="35"/>
      <c r="BR2377" s="35"/>
      <c r="BS2377" s="34"/>
      <c r="BT2377" s="35"/>
      <c r="BU2377" s="35"/>
      <c r="BV2377" s="35"/>
      <c r="BW2377" s="35"/>
      <c r="BX2377" s="37"/>
      <c r="BY2377" s="40"/>
      <c r="CA2377" s="38"/>
      <c r="CB2377" s="38"/>
      <c r="CC2377" s="36"/>
      <c r="CD2377" s="36"/>
      <c r="CE2377" s="35"/>
      <c r="CF2377" s="36"/>
      <c r="CG2377" s="42"/>
      <c r="CH2377" s="35"/>
      <c r="CI2377" s="42"/>
      <c r="CJ2377" s="42"/>
      <c r="CK2377" s="43"/>
      <c r="CM2377" s="39"/>
      <c r="CN2377" s="35"/>
      <c r="CO2377" s="42"/>
    </row>
    <row r="2378" spans="1:93" ht="11.25" customHeight="1">
      <c r="A2378" s="33"/>
      <c r="B2378" s="34"/>
      <c r="F2378" s="34"/>
      <c r="H2378" s="34"/>
      <c r="I2378" s="34"/>
      <c r="J2378" s="35"/>
      <c r="K2378" s="35"/>
      <c r="L2378" s="34"/>
      <c r="M2378" s="34"/>
      <c r="N2378" s="35"/>
      <c r="O2378" s="35"/>
      <c r="P2378" s="35"/>
      <c r="Q2378" s="34"/>
      <c r="R2378" s="34"/>
      <c r="U2378" s="36"/>
      <c r="V2378" s="38"/>
      <c r="W2378" s="36"/>
      <c r="X2378" s="35"/>
      <c r="Y2378" s="34"/>
      <c r="Z2378" s="35"/>
      <c r="AA2378" s="34"/>
      <c r="AB2378" s="34"/>
      <c r="AC2378" s="34"/>
      <c r="AD2378" s="34"/>
      <c r="AE2378" s="39"/>
      <c r="AF2378" s="39"/>
      <c r="AG2378" s="39"/>
      <c r="AH2378" s="35"/>
      <c r="AI2378" s="35"/>
      <c r="AJ2378" s="35"/>
      <c r="AK2378" s="35"/>
      <c r="AL2378" s="35"/>
      <c r="AM2378" s="35"/>
      <c r="AN2378" s="38"/>
      <c r="AO2378" s="38"/>
      <c r="AP2378" s="38"/>
      <c r="AQ2378" s="36"/>
      <c r="AR2378" s="36"/>
      <c r="AS2378" s="36"/>
      <c r="AT2378" s="36"/>
      <c r="AU2378" s="36"/>
      <c r="AV2378" s="36"/>
      <c r="AW2378" s="36"/>
      <c r="AX2378" s="36"/>
      <c r="AY2378" s="36"/>
      <c r="AZ2378" s="40"/>
      <c r="BA2378" s="40"/>
      <c r="BB2378" s="40"/>
      <c r="BC2378" s="40"/>
      <c r="BD2378" s="40"/>
      <c r="BE2378" s="40"/>
      <c r="BF2378" s="36"/>
      <c r="BG2378" s="36"/>
      <c r="BH2378" s="36"/>
      <c r="BJ2378" s="41"/>
      <c r="BK2378" s="41"/>
      <c r="BL2378" s="35"/>
      <c r="BM2378" s="35"/>
      <c r="BN2378" s="35"/>
      <c r="BO2378" s="35"/>
      <c r="BP2378" s="35"/>
      <c r="BQ2378" s="35"/>
      <c r="BR2378" s="35"/>
      <c r="BS2378" s="34"/>
      <c r="BT2378" s="35"/>
      <c r="BU2378" s="35"/>
      <c r="BV2378" s="35"/>
      <c r="BW2378" s="35"/>
      <c r="BX2378" s="37"/>
      <c r="BY2378" s="40"/>
      <c r="CA2378" s="38"/>
      <c r="CB2378" s="38"/>
      <c r="CC2378" s="36"/>
      <c r="CD2378" s="36"/>
      <c r="CE2378" s="35"/>
      <c r="CF2378" s="36"/>
      <c r="CG2378" s="42"/>
      <c r="CH2378" s="35"/>
      <c r="CI2378" s="42"/>
      <c r="CJ2378" s="42"/>
      <c r="CK2378" s="43"/>
      <c r="CM2378" s="39"/>
      <c r="CN2378" s="35"/>
      <c r="CO2378" s="42"/>
    </row>
    <row r="2379" spans="1:93" ht="11.25" customHeight="1">
      <c r="A2379" s="33"/>
      <c r="B2379" s="34"/>
      <c r="F2379" s="34"/>
      <c r="H2379" s="34"/>
      <c r="I2379" s="34"/>
      <c r="J2379" s="35"/>
      <c r="K2379" s="35"/>
      <c r="L2379" s="34"/>
      <c r="M2379" s="34"/>
      <c r="N2379" s="35"/>
      <c r="O2379" s="35"/>
      <c r="P2379" s="35"/>
      <c r="Q2379" s="34"/>
      <c r="R2379" s="34"/>
      <c r="U2379" s="36"/>
      <c r="V2379" s="38"/>
      <c r="W2379" s="36"/>
      <c r="X2379" s="35"/>
      <c r="Y2379" s="34"/>
      <c r="Z2379" s="35"/>
      <c r="AA2379" s="34"/>
      <c r="AB2379" s="34"/>
      <c r="AC2379" s="34"/>
      <c r="AD2379" s="34"/>
      <c r="AE2379" s="39"/>
      <c r="AF2379" s="39"/>
      <c r="AG2379" s="39"/>
      <c r="AH2379" s="35"/>
      <c r="AI2379" s="35"/>
      <c r="AJ2379" s="35"/>
      <c r="AK2379" s="35"/>
      <c r="AL2379" s="35"/>
      <c r="AM2379" s="35"/>
      <c r="AN2379" s="38"/>
      <c r="AO2379" s="38"/>
      <c r="AP2379" s="38"/>
      <c r="AQ2379" s="36"/>
      <c r="AR2379" s="36"/>
      <c r="AS2379" s="36"/>
      <c r="AT2379" s="36"/>
      <c r="AU2379" s="36"/>
      <c r="AV2379" s="36"/>
      <c r="AW2379" s="36"/>
      <c r="AX2379" s="36"/>
      <c r="AY2379" s="36"/>
      <c r="AZ2379" s="40"/>
      <c r="BA2379" s="40"/>
      <c r="BB2379" s="40"/>
      <c r="BC2379" s="40"/>
      <c r="BD2379" s="40"/>
      <c r="BE2379" s="40"/>
      <c r="BF2379" s="36"/>
      <c r="BG2379" s="36"/>
      <c r="BH2379" s="36"/>
      <c r="BJ2379" s="41"/>
      <c r="BK2379" s="41"/>
      <c r="BL2379" s="35"/>
      <c r="BM2379" s="35"/>
      <c r="BN2379" s="35"/>
      <c r="BO2379" s="35"/>
      <c r="BP2379" s="35"/>
      <c r="BQ2379" s="35"/>
      <c r="BR2379" s="35"/>
      <c r="BS2379" s="34"/>
      <c r="BT2379" s="35"/>
      <c r="BU2379" s="35"/>
      <c r="BV2379" s="35"/>
      <c r="BW2379" s="35"/>
      <c r="BX2379" s="37"/>
      <c r="BY2379" s="40"/>
      <c r="CA2379" s="38"/>
      <c r="CB2379" s="38"/>
      <c r="CC2379" s="36"/>
      <c r="CD2379" s="36"/>
      <c r="CE2379" s="35"/>
      <c r="CF2379" s="36"/>
      <c r="CG2379" s="42"/>
      <c r="CH2379" s="35"/>
      <c r="CI2379" s="42"/>
      <c r="CJ2379" s="42"/>
      <c r="CK2379" s="43"/>
      <c r="CM2379" s="39"/>
      <c r="CN2379" s="35"/>
      <c r="CO2379" s="42"/>
    </row>
    <row r="2380" spans="1:93" ht="11.25" customHeight="1">
      <c r="A2380" s="33"/>
      <c r="B2380" s="34"/>
      <c r="F2380" s="34"/>
      <c r="H2380" s="34"/>
      <c r="I2380" s="34"/>
      <c r="J2380" s="35"/>
      <c r="K2380" s="35"/>
      <c r="L2380" s="34"/>
      <c r="M2380" s="34"/>
      <c r="N2380" s="35"/>
      <c r="O2380" s="35"/>
      <c r="P2380" s="35"/>
      <c r="Q2380" s="34"/>
      <c r="R2380" s="34"/>
      <c r="U2380" s="36"/>
      <c r="V2380" s="38"/>
      <c r="W2380" s="36"/>
      <c r="X2380" s="35"/>
      <c r="Y2380" s="34"/>
      <c r="Z2380" s="35"/>
      <c r="AA2380" s="34"/>
      <c r="AB2380" s="34"/>
      <c r="AC2380" s="34"/>
      <c r="AD2380" s="34"/>
      <c r="AE2380" s="39"/>
      <c r="AF2380" s="39"/>
      <c r="AG2380" s="39"/>
      <c r="AH2380" s="35"/>
      <c r="AI2380" s="35"/>
      <c r="AJ2380" s="35"/>
      <c r="AK2380" s="35"/>
      <c r="AL2380" s="35"/>
      <c r="AM2380" s="35"/>
      <c r="AN2380" s="38"/>
      <c r="AO2380" s="38"/>
      <c r="AP2380" s="38"/>
      <c r="AQ2380" s="36"/>
      <c r="AR2380" s="36"/>
      <c r="AS2380" s="36"/>
      <c r="AT2380" s="36"/>
      <c r="AU2380" s="36"/>
      <c r="AV2380" s="36"/>
      <c r="AW2380" s="36"/>
      <c r="AX2380" s="36"/>
      <c r="AY2380" s="36"/>
      <c r="AZ2380" s="40"/>
      <c r="BA2380" s="40"/>
      <c r="BB2380" s="40"/>
      <c r="BC2380" s="40"/>
      <c r="BD2380" s="40"/>
      <c r="BE2380" s="40"/>
      <c r="BF2380" s="36"/>
      <c r="BG2380" s="36"/>
      <c r="BH2380" s="36"/>
      <c r="BJ2380" s="41"/>
      <c r="BK2380" s="41"/>
      <c r="BL2380" s="35"/>
      <c r="BM2380" s="35"/>
      <c r="BN2380" s="35"/>
      <c r="BO2380" s="35"/>
      <c r="BP2380" s="35"/>
      <c r="BQ2380" s="35"/>
      <c r="BR2380" s="35"/>
      <c r="BS2380" s="34"/>
      <c r="BT2380" s="35"/>
      <c r="BU2380" s="35"/>
      <c r="BV2380" s="35"/>
      <c r="BW2380" s="35"/>
      <c r="BX2380" s="37"/>
      <c r="BY2380" s="40"/>
      <c r="CA2380" s="38"/>
      <c r="CB2380" s="38"/>
      <c r="CC2380" s="36"/>
      <c r="CD2380" s="36"/>
      <c r="CE2380" s="35"/>
      <c r="CF2380" s="36"/>
      <c r="CG2380" s="42"/>
      <c r="CH2380" s="35"/>
      <c r="CI2380" s="42"/>
      <c r="CJ2380" s="42"/>
      <c r="CK2380" s="43"/>
      <c r="CM2380" s="39"/>
      <c r="CN2380" s="35"/>
      <c r="CO2380" s="42"/>
    </row>
    <row r="2381" spans="1:93" ht="11.25" customHeight="1">
      <c r="A2381" s="33"/>
      <c r="B2381" s="34"/>
      <c r="F2381" s="34"/>
      <c r="H2381" s="34"/>
      <c r="I2381" s="34"/>
      <c r="J2381" s="35"/>
      <c r="K2381" s="35"/>
      <c r="L2381" s="34"/>
      <c r="M2381" s="34"/>
      <c r="N2381" s="35"/>
      <c r="O2381" s="35"/>
      <c r="P2381" s="35"/>
      <c r="Q2381" s="34"/>
      <c r="R2381" s="34"/>
      <c r="U2381" s="36"/>
      <c r="V2381" s="38"/>
      <c r="W2381" s="36"/>
      <c r="X2381" s="35"/>
      <c r="Y2381" s="34"/>
      <c r="Z2381" s="35"/>
      <c r="AA2381" s="34"/>
      <c r="AB2381" s="34"/>
      <c r="AC2381" s="34"/>
      <c r="AD2381" s="34"/>
      <c r="AE2381" s="39"/>
      <c r="AF2381" s="39"/>
      <c r="AG2381" s="39"/>
      <c r="AH2381" s="35"/>
      <c r="AI2381" s="35"/>
      <c r="AJ2381" s="35"/>
      <c r="AK2381" s="35"/>
      <c r="AL2381" s="35"/>
      <c r="AM2381" s="35"/>
      <c r="AN2381" s="38"/>
      <c r="AO2381" s="38"/>
      <c r="AP2381" s="38"/>
      <c r="AQ2381" s="36"/>
      <c r="AR2381" s="36"/>
      <c r="AS2381" s="36"/>
      <c r="AT2381" s="36"/>
      <c r="AU2381" s="36"/>
      <c r="AV2381" s="36"/>
      <c r="AW2381" s="36"/>
      <c r="AX2381" s="36"/>
      <c r="AY2381" s="36"/>
      <c r="AZ2381" s="40"/>
      <c r="BA2381" s="40"/>
      <c r="BB2381" s="40"/>
      <c r="BC2381" s="40"/>
      <c r="BD2381" s="40"/>
      <c r="BE2381" s="40"/>
      <c r="BF2381" s="36"/>
      <c r="BG2381" s="36"/>
      <c r="BH2381" s="36"/>
      <c r="BJ2381" s="41"/>
      <c r="BK2381" s="41"/>
      <c r="BL2381" s="35"/>
      <c r="BM2381" s="35"/>
      <c r="BN2381" s="35"/>
      <c r="BO2381" s="35"/>
      <c r="BP2381" s="35"/>
      <c r="BQ2381" s="35"/>
      <c r="BR2381" s="35"/>
      <c r="BS2381" s="34"/>
      <c r="BT2381" s="35"/>
      <c r="BU2381" s="35"/>
      <c r="BV2381" s="35"/>
      <c r="BW2381" s="35"/>
      <c r="BX2381" s="37"/>
      <c r="BY2381" s="40"/>
      <c r="CA2381" s="38"/>
      <c r="CB2381" s="38"/>
      <c r="CC2381" s="36"/>
      <c r="CD2381" s="36"/>
      <c r="CE2381" s="35"/>
      <c r="CF2381" s="36"/>
      <c r="CG2381" s="42"/>
      <c r="CH2381" s="35"/>
      <c r="CI2381" s="42"/>
      <c r="CJ2381" s="42"/>
      <c r="CK2381" s="43"/>
      <c r="CM2381" s="39"/>
      <c r="CN2381" s="35"/>
      <c r="CO2381" s="42"/>
    </row>
    <row r="2382" spans="1:93" ht="11.25" customHeight="1">
      <c r="A2382" s="33"/>
      <c r="B2382" s="34"/>
      <c r="F2382" s="34"/>
      <c r="H2382" s="34"/>
      <c r="I2382" s="34"/>
      <c r="J2382" s="35"/>
      <c r="K2382" s="35"/>
      <c r="L2382" s="34"/>
      <c r="M2382" s="34"/>
      <c r="N2382" s="35"/>
      <c r="O2382" s="35"/>
      <c r="P2382" s="35"/>
      <c r="Q2382" s="34"/>
      <c r="R2382" s="34"/>
      <c r="U2382" s="36"/>
      <c r="V2382" s="38"/>
      <c r="W2382" s="36"/>
      <c r="X2382" s="35"/>
      <c r="Y2382" s="34"/>
      <c r="Z2382" s="35"/>
      <c r="AA2382" s="34"/>
      <c r="AB2382" s="34"/>
      <c r="AC2382" s="34"/>
      <c r="AD2382" s="34"/>
      <c r="AE2382" s="39"/>
      <c r="AF2382" s="39"/>
      <c r="AG2382" s="39"/>
      <c r="AH2382" s="35"/>
      <c r="AI2382" s="35"/>
      <c r="AJ2382" s="35"/>
      <c r="AK2382" s="35"/>
      <c r="AL2382" s="35"/>
      <c r="AM2382" s="35"/>
      <c r="AN2382" s="38"/>
      <c r="AO2382" s="38"/>
      <c r="AP2382" s="38"/>
      <c r="AQ2382" s="36"/>
      <c r="AR2382" s="36"/>
      <c r="AS2382" s="36"/>
      <c r="AT2382" s="36"/>
      <c r="AU2382" s="36"/>
      <c r="AV2382" s="36"/>
      <c r="AW2382" s="36"/>
      <c r="AX2382" s="36"/>
      <c r="AY2382" s="36"/>
      <c r="AZ2382" s="40"/>
      <c r="BA2382" s="40"/>
      <c r="BB2382" s="40"/>
      <c r="BC2382" s="40"/>
      <c r="BD2382" s="40"/>
      <c r="BE2382" s="40"/>
      <c r="BF2382" s="36"/>
      <c r="BG2382" s="36"/>
      <c r="BH2382" s="36"/>
      <c r="BJ2382" s="41"/>
      <c r="BK2382" s="41"/>
      <c r="BL2382" s="35"/>
      <c r="BM2382" s="35"/>
      <c r="BN2382" s="35"/>
      <c r="BO2382" s="35"/>
      <c r="BP2382" s="35"/>
      <c r="BQ2382" s="35"/>
      <c r="BR2382" s="35"/>
      <c r="BS2382" s="34"/>
      <c r="BT2382" s="35"/>
      <c r="BU2382" s="35"/>
      <c r="BV2382" s="35"/>
      <c r="BW2382" s="35"/>
      <c r="BX2382" s="37"/>
      <c r="BY2382" s="40"/>
      <c r="CA2382" s="38"/>
      <c r="CB2382" s="38"/>
      <c r="CC2382" s="36"/>
      <c r="CD2382" s="36"/>
      <c r="CE2382" s="35"/>
      <c r="CF2382" s="36"/>
      <c r="CG2382" s="42"/>
      <c r="CH2382" s="35"/>
      <c r="CI2382" s="42"/>
      <c r="CJ2382" s="42"/>
      <c r="CK2382" s="43"/>
      <c r="CM2382" s="39"/>
      <c r="CN2382" s="35"/>
      <c r="CO2382" s="42"/>
    </row>
    <row r="2383" spans="1:93" ht="11.25" customHeight="1">
      <c r="A2383" s="33"/>
      <c r="B2383" s="34"/>
      <c r="F2383" s="34"/>
      <c r="H2383" s="34"/>
      <c r="I2383" s="34"/>
      <c r="J2383" s="35"/>
      <c r="K2383" s="35"/>
      <c r="L2383" s="34"/>
      <c r="M2383" s="35"/>
      <c r="N2383" s="35"/>
      <c r="O2383" s="35"/>
      <c r="P2383" s="35"/>
      <c r="Q2383" s="34"/>
      <c r="R2383" s="34"/>
      <c r="U2383" s="36"/>
      <c r="V2383" s="38"/>
      <c r="W2383" s="36"/>
      <c r="X2383" s="35"/>
      <c r="Y2383" s="34"/>
      <c r="Z2383" s="35"/>
      <c r="AA2383" s="34"/>
      <c r="AB2383" s="34"/>
      <c r="AC2383" s="34"/>
      <c r="AD2383" s="34"/>
      <c r="AE2383" s="39"/>
      <c r="AF2383" s="39"/>
      <c r="AG2383" s="39"/>
      <c r="AH2383" s="35"/>
      <c r="AI2383" s="35"/>
      <c r="AJ2383" s="35"/>
      <c r="AK2383" s="35"/>
      <c r="AL2383" s="35"/>
      <c r="AM2383" s="35"/>
      <c r="AN2383" s="38"/>
      <c r="AO2383" s="38"/>
      <c r="AP2383" s="38"/>
      <c r="AQ2383" s="36"/>
      <c r="AR2383" s="36"/>
      <c r="AS2383" s="36"/>
      <c r="AT2383" s="36"/>
      <c r="AU2383" s="36"/>
      <c r="AV2383" s="36"/>
      <c r="AW2383" s="36"/>
      <c r="AX2383" s="36"/>
      <c r="AY2383" s="36"/>
      <c r="AZ2383" s="40"/>
      <c r="BA2383" s="40"/>
      <c r="BB2383" s="40"/>
      <c r="BC2383" s="40"/>
      <c r="BD2383" s="40"/>
      <c r="BE2383" s="40"/>
      <c r="BF2383" s="36"/>
      <c r="BG2383" s="36"/>
      <c r="BH2383" s="36"/>
      <c r="BJ2383" s="41"/>
      <c r="BK2383" s="41"/>
      <c r="BL2383" s="35"/>
      <c r="BM2383" s="35"/>
      <c r="BN2383" s="35"/>
      <c r="BO2383" s="35"/>
      <c r="BP2383" s="35"/>
      <c r="BQ2383" s="35"/>
      <c r="BR2383" s="35"/>
      <c r="BS2383" s="34"/>
      <c r="BT2383" s="35"/>
      <c r="BU2383" s="35"/>
      <c r="BV2383" s="35"/>
      <c r="BW2383" s="35"/>
      <c r="BX2383" s="37"/>
      <c r="BY2383" s="40"/>
      <c r="CA2383" s="38"/>
      <c r="CB2383" s="38"/>
      <c r="CC2383" s="36"/>
      <c r="CD2383" s="36"/>
      <c r="CE2383" s="35"/>
      <c r="CF2383" s="36"/>
      <c r="CG2383" s="42"/>
      <c r="CH2383" s="35"/>
      <c r="CI2383" s="42"/>
      <c r="CJ2383" s="42"/>
      <c r="CK2383" s="43"/>
      <c r="CM2383" s="39"/>
      <c r="CN2383" s="35"/>
      <c r="CO2383" s="42"/>
    </row>
    <row r="2384" spans="1:93" ht="11.25" customHeight="1">
      <c r="A2384" s="33"/>
      <c r="B2384" s="34"/>
      <c r="F2384" s="34"/>
      <c r="H2384" s="34"/>
      <c r="I2384" s="34"/>
      <c r="J2384" s="35"/>
      <c r="K2384" s="35"/>
      <c r="L2384" s="34"/>
      <c r="M2384" s="35"/>
      <c r="N2384" s="35"/>
      <c r="O2384" s="35"/>
      <c r="P2384" s="35"/>
      <c r="Q2384" s="34"/>
      <c r="R2384" s="34"/>
      <c r="U2384" s="36"/>
      <c r="V2384" s="38"/>
      <c r="W2384" s="36"/>
      <c r="X2384" s="35"/>
      <c r="Y2384" s="34"/>
      <c r="Z2384" s="35"/>
      <c r="AA2384" s="34"/>
      <c r="AB2384" s="34"/>
      <c r="AC2384" s="34"/>
      <c r="AD2384" s="34"/>
      <c r="AE2384" s="39"/>
      <c r="AF2384" s="39"/>
      <c r="AG2384" s="39"/>
      <c r="AH2384" s="35"/>
      <c r="AI2384" s="35"/>
      <c r="AJ2384" s="35"/>
      <c r="AK2384" s="35"/>
      <c r="AL2384" s="35"/>
      <c r="AM2384" s="35"/>
      <c r="AN2384" s="38"/>
      <c r="AO2384" s="38"/>
      <c r="AP2384" s="38"/>
      <c r="AQ2384" s="36"/>
      <c r="AR2384" s="36"/>
      <c r="AS2384" s="36"/>
      <c r="AT2384" s="36"/>
      <c r="AU2384" s="36"/>
      <c r="AV2384" s="36"/>
      <c r="AW2384" s="36"/>
      <c r="AX2384" s="36"/>
      <c r="AY2384" s="36"/>
      <c r="AZ2384" s="40"/>
      <c r="BA2384" s="40"/>
      <c r="BB2384" s="40"/>
      <c r="BC2384" s="40"/>
      <c r="BD2384" s="40"/>
      <c r="BE2384" s="40"/>
      <c r="BF2384" s="36"/>
      <c r="BG2384" s="36"/>
      <c r="BH2384" s="36"/>
      <c r="BJ2384" s="41"/>
      <c r="BK2384" s="41"/>
      <c r="BL2384" s="35"/>
      <c r="BM2384" s="35"/>
      <c r="BN2384" s="35"/>
      <c r="BO2384" s="35"/>
      <c r="BP2384" s="35"/>
      <c r="BQ2384" s="35"/>
      <c r="BR2384" s="35"/>
      <c r="BS2384" s="34"/>
      <c r="BT2384" s="35"/>
      <c r="BU2384" s="35"/>
      <c r="BV2384" s="35"/>
      <c r="BW2384" s="35"/>
      <c r="BX2384" s="37"/>
      <c r="BY2384" s="40"/>
      <c r="CA2384" s="38"/>
      <c r="CB2384" s="38"/>
      <c r="CC2384" s="36"/>
      <c r="CD2384" s="36"/>
      <c r="CE2384" s="35"/>
      <c r="CF2384" s="36"/>
      <c r="CG2384" s="42"/>
      <c r="CH2384" s="35"/>
      <c r="CI2384" s="42"/>
      <c r="CJ2384" s="42"/>
      <c r="CK2384" s="43"/>
      <c r="CM2384" s="39"/>
      <c r="CN2384" s="35"/>
      <c r="CO2384" s="42"/>
    </row>
    <row r="2385" spans="1:93" ht="11.25" customHeight="1">
      <c r="A2385" s="33"/>
      <c r="B2385" s="34"/>
      <c r="F2385" s="34"/>
      <c r="H2385" s="34"/>
      <c r="I2385" s="34"/>
      <c r="J2385" s="35"/>
      <c r="K2385" s="35"/>
      <c r="L2385" s="34"/>
      <c r="M2385" s="35"/>
      <c r="N2385" s="35"/>
      <c r="O2385" s="35"/>
      <c r="P2385" s="35"/>
      <c r="Q2385" s="34"/>
      <c r="R2385" s="34"/>
      <c r="U2385" s="36"/>
      <c r="V2385" s="38"/>
      <c r="W2385" s="36"/>
      <c r="X2385" s="35"/>
      <c r="Y2385" s="34"/>
      <c r="Z2385" s="35"/>
      <c r="AA2385" s="34"/>
      <c r="AB2385" s="34"/>
      <c r="AC2385" s="34"/>
      <c r="AD2385" s="34"/>
      <c r="AE2385" s="39"/>
      <c r="AF2385" s="39"/>
      <c r="AG2385" s="39"/>
      <c r="AH2385" s="35"/>
      <c r="AI2385" s="35"/>
      <c r="AJ2385" s="35"/>
      <c r="AK2385" s="35"/>
      <c r="AL2385" s="35"/>
      <c r="AM2385" s="35"/>
      <c r="AN2385" s="38"/>
      <c r="AO2385" s="38"/>
      <c r="AP2385" s="38"/>
      <c r="AQ2385" s="36"/>
      <c r="AR2385" s="36"/>
      <c r="AS2385" s="36"/>
      <c r="AT2385" s="36"/>
      <c r="AU2385" s="36"/>
      <c r="AV2385" s="36"/>
      <c r="AW2385" s="36"/>
      <c r="AX2385" s="36"/>
      <c r="AY2385" s="36"/>
      <c r="AZ2385" s="40"/>
      <c r="BA2385" s="40"/>
      <c r="BB2385" s="40"/>
      <c r="BC2385" s="40"/>
      <c r="BD2385" s="40"/>
      <c r="BE2385" s="40"/>
      <c r="BF2385" s="36"/>
      <c r="BG2385" s="36"/>
      <c r="BH2385" s="36"/>
      <c r="BJ2385" s="41"/>
      <c r="BK2385" s="41"/>
      <c r="BL2385" s="35"/>
      <c r="BM2385" s="35"/>
      <c r="BN2385" s="35"/>
      <c r="BO2385" s="35"/>
      <c r="BP2385" s="35"/>
      <c r="BQ2385" s="35"/>
      <c r="BR2385" s="35"/>
      <c r="BS2385" s="34"/>
      <c r="BT2385" s="35"/>
      <c r="BU2385" s="35"/>
      <c r="BV2385" s="35"/>
      <c r="BW2385" s="35"/>
      <c r="BX2385" s="37"/>
      <c r="BY2385" s="40"/>
      <c r="CA2385" s="38"/>
      <c r="CB2385" s="38"/>
      <c r="CC2385" s="36"/>
      <c r="CD2385" s="36"/>
      <c r="CE2385" s="35"/>
      <c r="CF2385" s="36"/>
      <c r="CG2385" s="42"/>
      <c r="CH2385" s="35"/>
      <c r="CI2385" s="42"/>
      <c r="CJ2385" s="42"/>
      <c r="CK2385" s="43"/>
      <c r="CM2385" s="39"/>
      <c r="CN2385" s="35"/>
      <c r="CO2385" s="42"/>
    </row>
    <row r="2386" spans="1:93" ht="11.25" customHeight="1">
      <c r="A2386" s="33"/>
      <c r="B2386" s="34"/>
      <c r="F2386" s="34"/>
      <c r="H2386" s="34"/>
      <c r="I2386" s="34"/>
      <c r="J2386" s="35"/>
      <c r="K2386" s="35"/>
      <c r="L2386" s="34"/>
      <c r="M2386" s="35"/>
      <c r="N2386" s="35"/>
      <c r="O2386" s="35"/>
      <c r="P2386" s="35"/>
      <c r="Q2386" s="34"/>
      <c r="R2386" s="34"/>
      <c r="U2386" s="36"/>
      <c r="V2386" s="38"/>
      <c r="W2386" s="36"/>
      <c r="X2386" s="35"/>
      <c r="Y2386" s="34"/>
      <c r="Z2386" s="35"/>
      <c r="AA2386" s="34"/>
      <c r="AB2386" s="34"/>
      <c r="AC2386" s="34"/>
      <c r="AD2386" s="34"/>
      <c r="AE2386" s="39"/>
      <c r="AF2386" s="39"/>
      <c r="AG2386" s="39"/>
      <c r="AH2386" s="35"/>
      <c r="AI2386" s="35"/>
      <c r="AJ2386" s="35"/>
      <c r="AK2386" s="35"/>
      <c r="AL2386" s="35"/>
      <c r="AM2386" s="35"/>
      <c r="AN2386" s="38"/>
      <c r="AO2386" s="38"/>
      <c r="AP2386" s="38"/>
      <c r="AQ2386" s="36"/>
      <c r="AR2386" s="36"/>
      <c r="AS2386" s="36"/>
      <c r="AT2386" s="36"/>
      <c r="AU2386" s="36"/>
      <c r="AV2386" s="36"/>
      <c r="AW2386" s="36"/>
      <c r="AX2386" s="36"/>
      <c r="AY2386" s="36"/>
      <c r="AZ2386" s="40"/>
      <c r="BA2386" s="40"/>
      <c r="BB2386" s="40"/>
      <c r="BC2386" s="40"/>
      <c r="BD2386" s="40"/>
      <c r="BE2386" s="40"/>
      <c r="BF2386" s="36"/>
      <c r="BG2386" s="36"/>
      <c r="BH2386" s="36"/>
      <c r="BJ2386" s="41"/>
      <c r="BK2386" s="41"/>
      <c r="BL2386" s="35"/>
      <c r="BM2386" s="35"/>
      <c r="BN2386" s="35"/>
      <c r="BO2386" s="35"/>
      <c r="BP2386" s="35"/>
      <c r="BQ2386" s="35"/>
      <c r="BR2386" s="35"/>
      <c r="BS2386" s="34"/>
      <c r="BT2386" s="35"/>
      <c r="BU2386" s="35"/>
      <c r="BV2386" s="35"/>
      <c r="BW2386" s="35"/>
      <c r="BX2386" s="37"/>
      <c r="BY2386" s="40"/>
      <c r="CA2386" s="38"/>
      <c r="CB2386" s="38"/>
      <c r="CC2386" s="36"/>
      <c r="CD2386" s="36"/>
      <c r="CE2386" s="35"/>
      <c r="CF2386" s="36"/>
      <c r="CG2386" s="42"/>
      <c r="CH2386" s="35"/>
      <c r="CI2386" s="42"/>
      <c r="CJ2386" s="42"/>
      <c r="CK2386" s="43"/>
      <c r="CM2386" s="39"/>
      <c r="CN2386" s="35"/>
      <c r="CO2386" s="42"/>
    </row>
    <row r="2387" spans="1:93" ht="11.25" customHeight="1">
      <c r="A2387" s="33"/>
      <c r="B2387" s="34"/>
      <c r="F2387" s="34"/>
      <c r="H2387" s="34"/>
      <c r="I2387" s="34"/>
      <c r="J2387" s="35"/>
      <c r="K2387" s="35"/>
      <c r="L2387" s="34"/>
      <c r="M2387" s="35"/>
      <c r="N2387" s="35"/>
      <c r="O2387" s="35"/>
      <c r="P2387" s="35"/>
      <c r="Q2387" s="34"/>
      <c r="R2387" s="34"/>
      <c r="U2387" s="36"/>
      <c r="V2387" s="38"/>
      <c r="W2387" s="36"/>
      <c r="X2387" s="35"/>
      <c r="Y2387" s="34"/>
      <c r="Z2387" s="35"/>
      <c r="AA2387" s="34"/>
      <c r="AB2387" s="34"/>
      <c r="AC2387" s="34"/>
      <c r="AD2387" s="34"/>
      <c r="AE2387" s="39"/>
      <c r="AF2387" s="39"/>
      <c r="AG2387" s="39"/>
      <c r="AH2387" s="35"/>
      <c r="AI2387" s="35"/>
      <c r="AJ2387" s="35"/>
      <c r="AK2387" s="35"/>
      <c r="AL2387" s="35"/>
      <c r="AM2387" s="35"/>
      <c r="AN2387" s="38"/>
      <c r="AO2387" s="38"/>
      <c r="AP2387" s="38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40"/>
      <c r="BA2387" s="40"/>
      <c r="BB2387" s="40"/>
      <c r="BC2387" s="40"/>
      <c r="BD2387" s="40"/>
      <c r="BE2387" s="40"/>
      <c r="BF2387" s="36"/>
      <c r="BG2387" s="36"/>
      <c r="BH2387" s="36"/>
      <c r="BJ2387" s="41"/>
      <c r="BK2387" s="41"/>
      <c r="BL2387" s="35"/>
      <c r="BM2387" s="35"/>
      <c r="BN2387" s="35"/>
      <c r="BO2387" s="35"/>
      <c r="BP2387" s="35"/>
      <c r="BQ2387" s="35"/>
      <c r="BR2387" s="35"/>
      <c r="BS2387" s="34"/>
      <c r="BT2387" s="35"/>
      <c r="BU2387" s="35"/>
      <c r="BV2387" s="35"/>
      <c r="BW2387" s="35"/>
      <c r="BX2387" s="37"/>
      <c r="BY2387" s="40"/>
      <c r="CA2387" s="38"/>
      <c r="CB2387" s="38"/>
      <c r="CC2387" s="36"/>
      <c r="CD2387" s="36"/>
      <c r="CE2387" s="35"/>
      <c r="CF2387" s="36"/>
      <c r="CG2387" s="42"/>
      <c r="CH2387" s="35"/>
      <c r="CI2387" s="42"/>
      <c r="CJ2387" s="42"/>
      <c r="CK2387" s="43"/>
      <c r="CM2387" s="39"/>
      <c r="CN2387" s="35"/>
      <c r="CO2387" s="42"/>
    </row>
    <row r="2388" spans="1:93" ht="11.25" customHeight="1">
      <c r="A2388" s="33"/>
      <c r="B2388" s="34"/>
      <c r="F2388" s="34"/>
      <c r="H2388" s="34"/>
      <c r="I2388" s="34"/>
      <c r="J2388" s="35"/>
      <c r="K2388" s="35"/>
      <c r="L2388" s="34"/>
      <c r="M2388" s="35"/>
      <c r="N2388" s="35"/>
      <c r="O2388" s="35"/>
      <c r="P2388" s="35"/>
      <c r="Q2388" s="34"/>
      <c r="R2388" s="34"/>
      <c r="U2388" s="36"/>
      <c r="V2388" s="38"/>
      <c r="W2388" s="36"/>
      <c r="X2388" s="35"/>
      <c r="Y2388" s="34"/>
      <c r="Z2388" s="35"/>
      <c r="AA2388" s="34"/>
      <c r="AB2388" s="34"/>
      <c r="AC2388" s="34"/>
      <c r="AD2388" s="34"/>
      <c r="AE2388" s="39"/>
      <c r="AF2388" s="39"/>
      <c r="AG2388" s="39"/>
      <c r="AH2388" s="35"/>
      <c r="AI2388" s="35"/>
      <c r="AJ2388" s="35"/>
      <c r="AK2388" s="35"/>
      <c r="AL2388" s="35"/>
      <c r="AM2388" s="35"/>
      <c r="AN2388" s="38"/>
      <c r="AO2388" s="38"/>
      <c r="AP2388" s="38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40"/>
      <c r="BA2388" s="40"/>
      <c r="BB2388" s="40"/>
      <c r="BC2388" s="40"/>
      <c r="BD2388" s="40"/>
      <c r="BE2388" s="40"/>
      <c r="BF2388" s="36"/>
      <c r="BG2388" s="36"/>
      <c r="BH2388" s="36"/>
      <c r="BJ2388" s="41"/>
      <c r="BK2388" s="41"/>
      <c r="BL2388" s="35"/>
      <c r="BM2388" s="35"/>
      <c r="BN2388" s="35"/>
      <c r="BO2388" s="35"/>
      <c r="BP2388" s="35"/>
      <c r="BQ2388" s="35"/>
      <c r="BR2388" s="35"/>
      <c r="BS2388" s="34"/>
      <c r="BT2388" s="35"/>
      <c r="BU2388" s="35"/>
      <c r="BV2388" s="35"/>
      <c r="BW2388" s="35"/>
      <c r="BX2388" s="37"/>
      <c r="BY2388" s="40"/>
      <c r="CA2388" s="38"/>
      <c r="CB2388" s="38"/>
      <c r="CC2388" s="36"/>
      <c r="CD2388" s="36"/>
      <c r="CE2388" s="35"/>
      <c r="CF2388" s="36"/>
      <c r="CG2388" s="42"/>
      <c r="CH2388" s="35"/>
      <c r="CI2388" s="42"/>
      <c r="CJ2388" s="42"/>
      <c r="CK2388" s="43"/>
      <c r="CM2388" s="39"/>
      <c r="CN2388" s="35"/>
      <c r="CO2388" s="42"/>
    </row>
    <row r="2389" spans="1:93" ht="11.25" customHeight="1">
      <c r="A2389" s="33"/>
      <c r="B2389" s="34"/>
      <c r="F2389" s="34"/>
      <c r="H2389" s="34"/>
      <c r="I2389" s="34"/>
      <c r="J2389" s="35"/>
      <c r="K2389" s="35"/>
      <c r="L2389" s="34"/>
      <c r="M2389" s="35"/>
      <c r="N2389" s="35"/>
      <c r="O2389" s="35"/>
      <c r="P2389" s="35"/>
      <c r="Q2389" s="34"/>
      <c r="R2389" s="34"/>
      <c r="U2389" s="36"/>
      <c r="V2389" s="38"/>
      <c r="W2389" s="36"/>
      <c r="X2389" s="35"/>
      <c r="Y2389" s="34"/>
      <c r="Z2389" s="35"/>
      <c r="AA2389" s="34"/>
      <c r="AB2389" s="34"/>
      <c r="AC2389" s="34"/>
      <c r="AD2389" s="34"/>
      <c r="AE2389" s="39"/>
      <c r="AF2389" s="39"/>
      <c r="AG2389" s="39"/>
      <c r="AH2389" s="35"/>
      <c r="AI2389" s="35"/>
      <c r="AJ2389" s="35"/>
      <c r="AK2389" s="35"/>
      <c r="AL2389" s="35"/>
      <c r="AM2389" s="35"/>
      <c r="AN2389" s="38"/>
      <c r="AO2389" s="38"/>
      <c r="AP2389" s="38"/>
      <c r="AQ2389" s="36"/>
      <c r="AR2389" s="36"/>
      <c r="AS2389" s="36"/>
      <c r="AT2389" s="36"/>
      <c r="AU2389" s="36"/>
      <c r="AV2389" s="36"/>
      <c r="AW2389" s="36"/>
      <c r="AX2389" s="36"/>
      <c r="AY2389" s="36"/>
      <c r="AZ2389" s="40"/>
      <c r="BA2389" s="40"/>
      <c r="BB2389" s="40"/>
      <c r="BC2389" s="40"/>
      <c r="BD2389" s="40"/>
      <c r="BE2389" s="40"/>
      <c r="BF2389" s="36"/>
      <c r="BG2389" s="36"/>
      <c r="BH2389" s="36"/>
      <c r="BJ2389" s="41"/>
      <c r="BK2389" s="41"/>
      <c r="BL2389" s="35"/>
      <c r="BM2389" s="35"/>
      <c r="BN2389" s="35"/>
      <c r="BO2389" s="35"/>
      <c r="BP2389" s="35"/>
      <c r="BQ2389" s="35"/>
      <c r="BR2389" s="35"/>
      <c r="BS2389" s="34"/>
      <c r="BT2389" s="35"/>
      <c r="BU2389" s="35"/>
      <c r="BV2389" s="35"/>
      <c r="BW2389" s="35"/>
      <c r="BX2389" s="37"/>
      <c r="BY2389" s="40"/>
      <c r="CA2389" s="38"/>
      <c r="CB2389" s="38"/>
      <c r="CC2389" s="36"/>
      <c r="CD2389" s="36"/>
      <c r="CE2389" s="35"/>
      <c r="CF2389" s="36"/>
      <c r="CG2389" s="42"/>
      <c r="CH2389" s="35"/>
      <c r="CI2389" s="42"/>
      <c r="CJ2389" s="42"/>
      <c r="CK2389" s="43"/>
      <c r="CM2389" s="39"/>
      <c r="CN2389" s="35"/>
      <c r="CO2389" s="42"/>
    </row>
    <row r="2390" spans="1:93" ht="11.25" customHeight="1">
      <c r="A2390" s="33"/>
      <c r="B2390" s="34"/>
      <c r="F2390" s="34"/>
      <c r="H2390" s="34"/>
      <c r="I2390" s="34"/>
      <c r="J2390" s="35"/>
      <c r="K2390" s="35"/>
      <c r="L2390" s="34"/>
      <c r="M2390" s="35"/>
      <c r="N2390" s="35"/>
      <c r="O2390" s="35"/>
      <c r="P2390" s="35"/>
      <c r="Q2390" s="34"/>
      <c r="R2390" s="34"/>
      <c r="U2390" s="36"/>
      <c r="V2390" s="38"/>
      <c r="W2390" s="36"/>
      <c r="X2390" s="35"/>
      <c r="Y2390" s="34"/>
      <c r="Z2390" s="35"/>
      <c r="AA2390" s="34"/>
      <c r="AB2390" s="34"/>
      <c r="AC2390" s="34"/>
      <c r="AD2390" s="34"/>
      <c r="AE2390" s="39"/>
      <c r="AF2390" s="39"/>
      <c r="AG2390" s="39"/>
      <c r="AH2390" s="35"/>
      <c r="AI2390" s="35"/>
      <c r="AJ2390" s="35"/>
      <c r="AK2390" s="35"/>
      <c r="AL2390" s="35"/>
      <c r="AM2390" s="35"/>
      <c r="AN2390" s="38"/>
      <c r="AO2390" s="38"/>
      <c r="AP2390" s="38"/>
      <c r="AQ2390" s="36"/>
      <c r="AR2390" s="36"/>
      <c r="AS2390" s="36"/>
      <c r="AT2390" s="36"/>
      <c r="AU2390" s="36"/>
      <c r="AV2390" s="36"/>
      <c r="AW2390" s="36"/>
      <c r="AX2390" s="36"/>
      <c r="AY2390" s="36"/>
      <c r="AZ2390" s="40"/>
      <c r="BA2390" s="40"/>
      <c r="BB2390" s="40"/>
      <c r="BC2390" s="40"/>
      <c r="BD2390" s="40"/>
      <c r="BE2390" s="40"/>
      <c r="BF2390" s="36"/>
      <c r="BG2390" s="36"/>
      <c r="BH2390" s="36"/>
      <c r="BJ2390" s="41"/>
      <c r="BK2390" s="41"/>
      <c r="BL2390" s="35"/>
      <c r="BM2390" s="35"/>
      <c r="BN2390" s="35"/>
      <c r="BO2390" s="35"/>
      <c r="BP2390" s="35"/>
      <c r="BQ2390" s="35"/>
      <c r="BR2390" s="35"/>
      <c r="BS2390" s="34"/>
      <c r="BT2390" s="35"/>
      <c r="BU2390" s="35"/>
      <c r="BV2390" s="35"/>
      <c r="BW2390" s="35"/>
      <c r="BX2390" s="37"/>
      <c r="BY2390" s="40"/>
      <c r="CA2390" s="38"/>
      <c r="CB2390" s="38"/>
      <c r="CC2390" s="36"/>
      <c r="CD2390" s="36"/>
      <c r="CE2390" s="35"/>
      <c r="CF2390" s="36"/>
      <c r="CG2390" s="42"/>
      <c r="CH2390" s="35"/>
      <c r="CI2390" s="42"/>
      <c r="CJ2390" s="42"/>
      <c r="CK2390" s="43"/>
      <c r="CM2390" s="39"/>
      <c r="CN2390" s="35"/>
      <c r="CO2390" s="42"/>
    </row>
    <row r="2391" spans="1:93" ht="11.25" customHeight="1">
      <c r="A2391" s="33"/>
      <c r="B2391" s="34"/>
      <c r="F2391" s="34"/>
      <c r="H2391" s="34"/>
      <c r="I2391" s="34"/>
      <c r="J2391" s="35"/>
      <c r="K2391" s="35"/>
      <c r="L2391" s="34"/>
      <c r="M2391" s="35"/>
      <c r="N2391" s="35"/>
      <c r="O2391" s="35"/>
      <c r="P2391" s="35"/>
      <c r="Q2391" s="34"/>
      <c r="R2391" s="34"/>
      <c r="U2391" s="36"/>
      <c r="V2391" s="38"/>
      <c r="W2391" s="36"/>
      <c r="X2391" s="35"/>
      <c r="Y2391" s="34"/>
      <c r="Z2391" s="35"/>
      <c r="AA2391" s="34"/>
      <c r="AB2391" s="34"/>
      <c r="AC2391" s="34"/>
      <c r="AD2391" s="34"/>
      <c r="AE2391" s="39"/>
      <c r="AF2391" s="39"/>
      <c r="AG2391" s="39"/>
      <c r="AH2391" s="35"/>
      <c r="AI2391" s="35"/>
      <c r="AJ2391" s="35"/>
      <c r="AK2391" s="35"/>
      <c r="AL2391" s="35"/>
      <c r="AM2391" s="35"/>
      <c r="AN2391" s="38"/>
      <c r="AO2391" s="38"/>
      <c r="AP2391" s="38"/>
      <c r="AQ2391" s="36"/>
      <c r="AR2391" s="36"/>
      <c r="AS2391" s="36"/>
      <c r="AT2391" s="36"/>
      <c r="AU2391" s="36"/>
      <c r="AV2391" s="36"/>
      <c r="AW2391" s="36"/>
      <c r="AX2391" s="36"/>
      <c r="AY2391" s="36"/>
      <c r="AZ2391" s="40"/>
      <c r="BA2391" s="40"/>
      <c r="BB2391" s="40"/>
      <c r="BC2391" s="40"/>
      <c r="BD2391" s="40"/>
      <c r="BE2391" s="40"/>
      <c r="BF2391" s="36"/>
      <c r="BG2391" s="36"/>
      <c r="BH2391" s="36"/>
      <c r="BJ2391" s="41"/>
      <c r="BK2391" s="41"/>
      <c r="BL2391" s="35"/>
      <c r="BM2391" s="35"/>
      <c r="BN2391" s="35"/>
      <c r="BO2391" s="35"/>
      <c r="BP2391" s="35"/>
      <c r="BQ2391" s="35"/>
      <c r="BR2391" s="35"/>
      <c r="BS2391" s="34"/>
      <c r="BT2391" s="35"/>
      <c r="BU2391" s="35"/>
      <c r="BV2391" s="35"/>
      <c r="BW2391" s="35"/>
      <c r="BX2391" s="37"/>
      <c r="BY2391" s="40"/>
      <c r="CA2391" s="38"/>
      <c r="CB2391" s="38"/>
      <c r="CC2391" s="36"/>
      <c r="CD2391" s="36"/>
      <c r="CE2391" s="35"/>
      <c r="CF2391" s="36"/>
      <c r="CG2391" s="42"/>
      <c r="CH2391" s="35"/>
      <c r="CI2391" s="42"/>
      <c r="CJ2391" s="42"/>
      <c r="CK2391" s="43"/>
      <c r="CM2391" s="39"/>
      <c r="CN2391" s="35"/>
      <c r="CO2391" s="42"/>
    </row>
    <row r="2392" spans="1:93" ht="11.25" customHeight="1">
      <c r="A2392" s="33"/>
      <c r="B2392" s="34"/>
      <c r="F2392" s="34"/>
      <c r="H2392" s="34"/>
      <c r="I2392" s="34"/>
      <c r="J2392" s="35"/>
      <c r="K2392" s="35"/>
      <c r="L2392" s="34"/>
      <c r="M2392" s="35"/>
      <c r="N2392" s="35"/>
      <c r="O2392" s="35"/>
      <c r="P2392" s="35"/>
      <c r="Q2392" s="34"/>
      <c r="R2392" s="34"/>
      <c r="U2392" s="36"/>
      <c r="V2392" s="38"/>
      <c r="W2392" s="36"/>
      <c r="X2392" s="35"/>
      <c r="Y2392" s="34"/>
      <c r="Z2392" s="35"/>
      <c r="AA2392" s="34"/>
      <c r="AB2392" s="34"/>
      <c r="AC2392" s="34"/>
      <c r="AD2392" s="34"/>
      <c r="AE2392" s="39"/>
      <c r="AF2392" s="39"/>
      <c r="AG2392" s="39"/>
      <c r="AH2392" s="35"/>
      <c r="AI2392" s="35"/>
      <c r="AJ2392" s="35"/>
      <c r="AK2392" s="35"/>
      <c r="AL2392" s="35"/>
      <c r="AM2392" s="35"/>
      <c r="AN2392" s="38"/>
      <c r="AO2392" s="38"/>
      <c r="AP2392" s="38"/>
      <c r="AQ2392" s="36"/>
      <c r="AR2392" s="36"/>
      <c r="AS2392" s="36"/>
      <c r="AT2392" s="36"/>
      <c r="AU2392" s="36"/>
      <c r="AV2392" s="36"/>
      <c r="AW2392" s="36"/>
      <c r="AX2392" s="36"/>
      <c r="AY2392" s="36"/>
      <c r="AZ2392" s="40"/>
      <c r="BA2392" s="40"/>
      <c r="BB2392" s="40"/>
      <c r="BC2392" s="40"/>
      <c r="BD2392" s="40"/>
      <c r="BE2392" s="40"/>
      <c r="BF2392" s="36"/>
      <c r="BG2392" s="36"/>
      <c r="BH2392" s="36"/>
      <c r="BJ2392" s="41"/>
      <c r="BK2392" s="41"/>
      <c r="BL2392" s="35"/>
      <c r="BM2392" s="35"/>
      <c r="BN2392" s="35"/>
      <c r="BO2392" s="35"/>
      <c r="BP2392" s="35"/>
      <c r="BQ2392" s="35"/>
      <c r="BR2392" s="35"/>
      <c r="BS2392" s="34"/>
      <c r="BT2392" s="35"/>
      <c r="BU2392" s="35"/>
      <c r="BV2392" s="35"/>
      <c r="BW2392" s="35"/>
      <c r="BX2392" s="37"/>
      <c r="BY2392" s="40"/>
      <c r="CA2392" s="38"/>
      <c r="CB2392" s="38"/>
      <c r="CC2392" s="36"/>
      <c r="CD2392" s="36"/>
      <c r="CE2392" s="35"/>
      <c r="CF2392" s="36"/>
      <c r="CG2392" s="42"/>
      <c r="CH2392" s="35"/>
      <c r="CI2392" s="42"/>
      <c r="CJ2392" s="42"/>
      <c r="CK2392" s="43"/>
      <c r="CM2392" s="39"/>
      <c r="CN2392" s="35"/>
      <c r="CO2392" s="42"/>
    </row>
    <row r="2393" spans="1:93" ht="11.25" customHeight="1">
      <c r="A2393" s="33"/>
      <c r="B2393" s="34"/>
      <c r="F2393" s="34"/>
      <c r="H2393" s="34"/>
      <c r="I2393" s="34"/>
      <c r="J2393" s="35"/>
      <c r="K2393" s="35"/>
      <c r="L2393" s="34"/>
      <c r="M2393" s="35"/>
      <c r="N2393" s="35"/>
      <c r="O2393" s="35"/>
      <c r="P2393" s="35"/>
      <c r="Q2393" s="34"/>
      <c r="R2393" s="34"/>
      <c r="U2393" s="36"/>
      <c r="V2393" s="38"/>
      <c r="W2393" s="36"/>
      <c r="X2393" s="35"/>
      <c r="Y2393" s="34"/>
      <c r="Z2393" s="35"/>
      <c r="AA2393" s="34"/>
      <c r="AB2393" s="34"/>
      <c r="AC2393" s="34"/>
      <c r="AD2393" s="34"/>
      <c r="AE2393" s="39"/>
      <c r="AF2393" s="39"/>
      <c r="AG2393" s="39"/>
      <c r="AH2393" s="35"/>
      <c r="AI2393" s="35"/>
      <c r="AJ2393" s="35"/>
      <c r="AK2393" s="35"/>
      <c r="AL2393" s="35"/>
      <c r="AM2393" s="35"/>
      <c r="AN2393" s="38"/>
      <c r="AO2393" s="38"/>
      <c r="AP2393" s="38"/>
      <c r="AQ2393" s="36"/>
      <c r="AR2393" s="36"/>
      <c r="AS2393" s="36"/>
      <c r="AT2393" s="36"/>
      <c r="AU2393" s="36"/>
      <c r="AV2393" s="36"/>
      <c r="AW2393" s="36"/>
      <c r="AX2393" s="36"/>
      <c r="AY2393" s="36"/>
      <c r="AZ2393" s="40"/>
      <c r="BA2393" s="40"/>
      <c r="BB2393" s="40"/>
      <c r="BC2393" s="40"/>
      <c r="BD2393" s="40"/>
      <c r="BE2393" s="40"/>
      <c r="BF2393" s="36"/>
      <c r="BG2393" s="36"/>
      <c r="BH2393" s="36"/>
      <c r="BJ2393" s="41"/>
      <c r="BK2393" s="41"/>
      <c r="BL2393" s="35"/>
      <c r="BM2393" s="35"/>
      <c r="BN2393" s="35"/>
      <c r="BO2393" s="35"/>
      <c r="BP2393" s="35"/>
      <c r="BQ2393" s="35"/>
      <c r="BR2393" s="35"/>
      <c r="BS2393" s="34"/>
      <c r="BT2393" s="35"/>
      <c r="BU2393" s="35"/>
      <c r="BV2393" s="35"/>
      <c r="BW2393" s="35"/>
      <c r="BX2393" s="37"/>
      <c r="BY2393" s="40"/>
      <c r="CA2393" s="38"/>
      <c r="CB2393" s="38"/>
      <c r="CC2393" s="36"/>
      <c r="CD2393" s="36"/>
      <c r="CE2393" s="35"/>
      <c r="CF2393" s="36"/>
      <c r="CG2393" s="42"/>
      <c r="CH2393" s="35"/>
      <c r="CI2393" s="42"/>
      <c r="CJ2393" s="42"/>
      <c r="CK2393" s="43"/>
      <c r="CM2393" s="39"/>
      <c r="CN2393" s="35"/>
      <c r="CO2393" s="42"/>
    </row>
    <row r="2394" spans="1:93" ht="11.25" customHeight="1">
      <c r="A2394" s="33"/>
      <c r="B2394" s="34"/>
      <c r="F2394" s="34"/>
      <c r="H2394" s="34"/>
      <c r="I2394" s="34"/>
      <c r="J2394" s="35"/>
      <c r="K2394" s="35"/>
      <c r="L2394" s="34"/>
      <c r="M2394" s="35"/>
      <c r="N2394" s="35"/>
      <c r="O2394" s="35"/>
      <c r="P2394" s="35"/>
      <c r="Q2394" s="34"/>
      <c r="R2394" s="34"/>
      <c r="U2394" s="36"/>
      <c r="V2394" s="38"/>
      <c r="W2394" s="36"/>
      <c r="X2394" s="35"/>
      <c r="Y2394" s="34"/>
      <c r="Z2394" s="35"/>
      <c r="AA2394" s="34"/>
      <c r="AB2394" s="34"/>
      <c r="AC2394" s="34"/>
      <c r="AD2394" s="34"/>
      <c r="AE2394" s="39"/>
      <c r="AF2394" s="39"/>
      <c r="AG2394" s="39"/>
      <c r="AH2394" s="35"/>
      <c r="AI2394" s="35"/>
      <c r="AJ2394" s="35"/>
      <c r="AK2394" s="35"/>
      <c r="AL2394" s="35"/>
      <c r="AM2394" s="35"/>
      <c r="AN2394" s="38"/>
      <c r="AO2394" s="38"/>
      <c r="AP2394" s="38"/>
      <c r="AQ2394" s="36"/>
      <c r="AR2394" s="36"/>
      <c r="AS2394" s="36"/>
      <c r="AT2394" s="36"/>
      <c r="AU2394" s="36"/>
      <c r="AV2394" s="36"/>
      <c r="AW2394" s="36"/>
      <c r="AX2394" s="36"/>
      <c r="AY2394" s="36"/>
      <c r="AZ2394" s="40"/>
      <c r="BA2394" s="40"/>
      <c r="BB2394" s="40"/>
      <c r="BC2394" s="40"/>
      <c r="BD2394" s="40"/>
      <c r="BE2394" s="40"/>
      <c r="BF2394" s="36"/>
      <c r="BG2394" s="36"/>
      <c r="BH2394" s="36"/>
      <c r="BJ2394" s="41"/>
      <c r="BK2394" s="41"/>
      <c r="BL2394" s="35"/>
      <c r="BM2394" s="35"/>
      <c r="BN2394" s="35"/>
      <c r="BO2394" s="35"/>
      <c r="BP2394" s="35"/>
      <c r="BQ2394" s="35"/>
      <c r="BR2394" s="35"/>
      <c r="BS2394" s="34"/>
      <c r="BT2394" s="35"/>
      <c r="BU2394" s="35"/>
      <c r="BV2394" s="35"/>
      <c r="BW2394" s="35"/>
      <c r="BX2394" s="37"/>
      <c r="BY2394" s="40"/>
      <c r="CA2394" s="38"/>
      <c r="CB2394" s="38"/>
      <c r="CC2394" s="36"/>
      <c r="CD2394" s="36"/>
      <c r="CE2394" s="35"/>
      <c r="CF2394" s="36"/>
      <c r="CG2394" s="42"/>
      <c r="CH2394" s="35"/>
      <c r="CI2394" s="42"/>
      <c r="CJ2394" s="42"/>
      <c r="CK2394" s="43"/>
      <c r="CM2394" s="39"/>
      <c r="CN2394" s="35"/>
      <c r="CO2394" s="42"/>
    </row>
    <row r="2395" spans="1:93" ht="11.25" customHeight="1">
      <c r="A2395" s="33"/>
      <c r="B2395" s="34"/>
      <c r="F2395" s="34"/>
      <c r="H2395" s="34"/>
      <c r="I2395" s="34"/>
      <c r="J2395" s="35"/>
      <c r="K2395" s="35"/>
      <c r="L2395" s="34"/>
      <c r="M2395" s="35"/>
      <c r="N2395" s="35"/>
      <c r="O2395" s="35"/>
      <c r="P2395" s="35"/>
      <c r="Q2395" s="34"/>
      <c r="R2395" s="34"/>
      <c r="U2395" s="36"/>
      <c r="V2395" s="38"/>
      <c r="W2395" s="36"/>
      <c r="X2395" s="35"/>
      <c r="Y2395" s="34"/>
      <c r="Z2395" s="35"/>
      <c r="AA2395" s="34"/>
      <c r="AB2395" s="34"/>
      <c r="AC2395" s="34"/>
      <c r="AD2395" s="34"/>
      <c r="AE2395" s="39"/>
      <c r="AF2395" s="39"/>
      <c r="AG2395" s="39"/>
      <c r="AH2395" s="35"/>
      <c r="AI2395" s="35"/>
      <c r="AJ2395" s="35"/>
      <c r="AK2395" s="35"/>
      <c r="AL2395" s="35"/>
      <c r="AM2395" s="35"/>
      <c r="AN2395" s="38"/>
      <c r="AO2395" s="38"/>
      <c r="AP2395" s="38"/>
      <c r="AQ2395" s="36"/>
      <c r="AR2395" s="36"/>
      <c r="AS2395" s="36"/>
      <c r="AT2395" s="36"/>
      <c r="AU2395" s="36"/>
      <c r="AV2395" s="36"/>
      <c r="AW2395" s="36"/>
      <c r="AX2395" s="36"/>
      <c r="AY2395" s="36"/>
      <c r="AZ2395" s="40"/>
      <c r="BA2395" s="40"/>
      <c r="BB2395" s="40"/>
      <c r="BC2395" s="40"/>
      <c r="BD2395" s="40"/>
      <c r="BE2395" s="40"/>
      <c r="BF2395" s="36"/>
      <c r="BG2395" s="36"/>
      <c r="BH2395" s="36"/>
      <c r="BJ2395" s="41"/>
      <c r="BK2395" s="41"/>
      <c r="BL2395" s="35"/>
      <c r="BM2395" s="35"/>
      <c r="BN2395" s="35"/>
      <c r="BO2395" s="35"/>
      <c r="BP2395" s="35"/>
      <c r="BQ2395" s="35"/>
      <c r="BR2395" s="35"/>
      <c r="BS2395" s="34"/>
      <c r="BT2395" s="35"/>
      <c r="BU2395" s="35"/>
      <c r="BV2395" s="35"/>
      <c r="BW2395" s="35"/>
      <c r="BX2395" s="37"/>
      <c r="BY2395" s="40"/>
      <c r="CA2395" s="38"/>
      <c r="CB2395" s="38"/>
      <c r="CC2395" s="36"/>
      <c r="CD2395" s="36"/>
      <c r="CE2395" s="35"/>
      <c r="CF2395" s="36"/>
      <c r="CG2395" s="42"/>
      <c r="CH2395" s="35"/>
      <c r="CI2395" s="42"/>
      <c r="CJ2395" s="42"/>
      <c r="CK2395" s="43"/>
      <c r="CM2395" s="39"/>
      <c r="CN2395" s="35"/>
      <c r="CO2395" s="42"/>
    </row>
    <row r="2396" spans="1:93" ht="11.25" customHeight="1">
      <c r="A2396" s="33"/>
      <c r="B2396" s="34"/>
      <c r="F2396" s="34"/>
      <c r="H2396" s="34"/>
      <c r="I2396" s="34"/>
      <c r="J2396" s="35"/>
      <c r="K2396" s="35"/>
      <c r="L2396" s="34"/>
      <c r="M2396" s="35"/>
      <c r="N2396" s="35"/>
      <c r="O2396" s="35"/>
      <c r="P2396" s="35"/>
      <c r="Q2396" s="34"/>
      <c r="R2396" s="34"/>
      <c r="U2396" s="36"/>
      <c r="V2396" s="38"/>
      <c r="W2396" s="36"/>
      <c r="X2396" s="35"/>
      <c r="Y2396" s="34"/>
      <c r="Z2396" s="35"/>
      <c r="AA2396" s="34"/>
      <c r="AB2396" s="34"/>
      <c r="AC2396" s="34"/>
      <c r="AD2396" s="34"/>
      <c r="AE2396" s="39"/>
      <c r="AF2396" s="39"/>
      <c r="AG2396" s="39"/>
      <c r="AH2396" s="35"/>
      <c r="AI2396" s="35"/>
      <c r="AJ2396" s="35"/>
      <c r="AK2396" s="35"/>
      <c r="AL2396" s="35"/>
      <c r="AM2396" s="35"/>
      <c r="AN2396" s="38"/>
      <c r="AO2396" s="38"/>
      <c r="AP2396" s="38"/>
      <c r="AQ2396" s="36"/>
      <c r="AR2396" s="36"/>
      <c r="AS2396" s="36"/>
      <c r="AT2396" s="36"/>
      <c r="AU2396" s="36"/>
      <c r="AV2396" s="36"/>
      <c r="AW2396" s="36"/>
      <c r="AX2396" s="36"/>
      <c r="AY2396" s="36"/>
      <c r="AZ2396" s="40"/>
      <c r="BA2396" s="40"/>
      <c r="BB2396" s="40"/>
      <c r="BC2396" s="40"/>
      <c r="BD2396" s="40"/>
      <c r="BE2396" s="40"/>
      <c r="BF2396" s="36"/>
      <c r="BG2396" s="36"/>
      <c r="BH2396" s="36"/>
      <c r="BJ2396" s="41"/>
      <c r="BK2396" s="41"/>
      <c r="BL2396" s="35"/>
      <c r="BM2396" s="35"/>
      <c r="BN2396" s="35"/>
      <c r="BO2396" s="35"/>
      <c r="BP2396" s="35"/>
      <c r="BQ2396" s="35"/>
      <c r="BR2396" s="35"/>
      <c r="BS2396" s="34"/>
      <c r="BT2396" s="35"/>
      <c r="BU2396" s="35"/>
      <c r="BV2396" s="35"/>
      <c r="BW2396" s="35"/>
      <c r="BX2396" s="37"/>
      <c r="BY2396" s="40"/>
      <c r="CA2396" s="38"/>
      <c r="CB2396" s="38"/>
      <c r="CC2396" s="36"/>
      <c r="CD2396" s="36"/>
      <c r="CE2396" s="35"/>
      <c r="CF2396" s="36"/>
      <c r="CG2396" s="42"/>
      <c r="CH2396" s="35"/>
      <c r="CI2396" s="42"/>
      <c r="CJ2396" s="42"/>
      <c r="CK2396" s="43"/>
      <c r="CM2396" s="39"/>
      <c r="CN2396" s="35"/>
      <c r="CO2396" s="42"/>
    </row>
    <row r="2397" spans="1:93" ht="11.25" customHeight="1">
      <c r="A2397" s="33"/>
      <c r="B2397" s="34"/>
      <c r="F2397" s="34"/>
      <c r="H2397" s="34"/>
      <c r="I2397" s="34"/>
      <c r="J2397" s="35"/>
      <c r="K2397" s="35"/>
      <c r="L2397" s="34"/>
      <c r="M2397" s="35"/>
      <c r="N2397" s="35"/>
      <c r="O2397" s="35"/>
      <c r="P2397" s="35"/>
      <c r="Q2397" s="34"/>
      <c r="R2397" s="34"/>
      <c r="U2397" s="36"/>
      <c r="V2397" s="38"/>
      <c r="W2397" s="36"/>
      <c r="X2397" s="35"/>
      <c r="Y2397" s="34"/>
      <c r="Z2397" s="35"/>
      <c r="AA2397" s="34"/>
      <c r="AB2397" s="34"/>
      <c r="AC2397" s="34"/>
      <c r="AD2397" s="34"/>
      <c r="AE2397" s="39"/>
      <c r="AF2397" s="39"/>
      <c r="AG2397" s="39"/>
      <c r="AH2397" s="35"/>
      <c r="AI2397" s="35"/>
      <c r="AJ2397" s="35"/>
      <c r="AK2397" s="35"/>
      <c r="AL2397" s="35"/>
      <c r="AM2397" s="35"/>
      <c r="AN2397" s="38"/>
      <c r="AO2397" s="38"/>
      <c r="AP2397" s="38"/>
      <c r="AQ2397" s="36"/>
      <c r="AR2397" s="36"/>
      <c r="AS2397" s="36"/>
      <c r="AT2397" s="36"/>
      <c r="AU2397" s="36"/>
      <c r="AV2397" s="36"/>
      <c r="AW2397" s="36"/>
      <c r="AX2397" s="36"/>
      <c r="AY2397" s="36"/>
      <c r="AZ2397" s="40"/>
      <c r="BA2397" s="40"/>
      <c r="BB2397" s="40"/>
      <c r="BC2397" s="40"/>
      <c r="BD2397" s="40"/>
      <c r="BE2397" s="40"/>
      <c r="BF2397" s="36"/>
      <c r="BG2397" s="36"/>
      <c r="BH2397" s="36"/>
      <c r="BJ2397" s="41"/>
      <c r="BK2397" s="41"/>
      <c r="BL2397" s="35"/>
      <c r="BM2397" s="35"/>
      <c r="BN2397" s="35"/>
      <c r="BO2397" s="35"/>
      <c r="BP2397" s="35"/>
      <c r="BQ2397" s="35"/>
      <c r="BR2397" s="35"/>
      <c r="BS2397" s="34"/>
      <c r="BT2397" s="35"/>
      <c r="BU2397" s="35"/>
      <c r="BV2397" s="35"/>
      <c r="BW2397" s="35"/>
      <c r="BX2397" s="37"/>
      <c r="BY2397" s="40"/>
      <c r="CA2397" s="38"/>
      <c r="CB2397" s="38"/>
      <c r="CC2397" s="36"/>
      <c r="CD2397" s="36"/>
      <c r="CE2397" s="35"/>
      <c r="CF2397" s="36"/>
      <c r="CG2397" s="42"/>
      <c r="CH2397" s="35"/>
      <c r="CI2397" s="42"/>
      <c r="CJ2397" s="42"/>
      <c r="CK2397" s="43"/>
      <c r="CM2397" s="39"/>
      <c r="CN2397" s="35"/>
      <c r="CO2397" s="42"/>
    </row>
    <row r="2398" spans="1:93" ht="11.25" customHeight="1">
      <c r="A2398" s="33"/>
      <c r="B2398" s="34"/>
      <c r="F2398" s="34"/>
      <c r="H2398" s="34"/>
      <c r="I2398" s="34"/>
      <c r="J2398" s="35"/>
      <c r="K2398" s="35"/>
      <c r="L2398" s="34"/>
      <c r="M2398" s="35"/>
      <c r="N2398" s="35"/>
      <c r="O2398" s="35"/>
      <c r="P2398" s="35"/>
      <c r="Q2398" s="34"/>
      <c r="R2398" s="34"/>
      <c r="U2398" s="36"/>
      <c r="V2398" s="38"/>
      <c r="W2398" s="36"/>
      <c r="X2398" s="35"/>
      <c r="Y2398" s="34"/>
      <c r="Z2398" s="35"/>
      <c r="AA2398" s="34"/>
      <c r="AB2398" s="34"/>
      <c r="AC2398" s="34"/>
      <c r="AD2398" s="34"/>
      <c r="AE2398" s="39"/>
      <c r="AF2398" s="39"/>
      <c r="AG2398" s="39"/>
      <c r="AH2398" s="35"/>
      <c r="AI2398" s="35"/>
      <c r="AJ2398" s="35"/>
      <c r="AK2398" s="35"/>
      <c r="AL2398" s="35"/>
      <c r="AM2398" s="35"/>
      <c r="AN2398" s="38"/>
      <c r="AO2398" s="38"/>
      <c r="AP2398" s="38"/>
      <c r="AQ2398" s="36"/>
      <c r="AR2398" s="36"/>
      <c r="AS2398" s="36"/>
      <c r="AT2398" s="36"/>
      <c r="AU2398" s="36"/>
      <c r="AV2398" s="36"/>
      <c r="AW2398" s="36"/>
      <c r="AX2398" s="36"/>
      <c r="AY2398" s="36"/>
      <c r="AZ2398" s="40"/>
      <c r="BA2398" s="40"/>
      <c r="BB2398" s="40"/>
      <c r="BC2398" s="40"/>
      <c r="BD2398" s="40"/>
      <c r="BE2398" s="40"/>
      <c r="BF2398" s="36"/>
      <c r="BG2398" s="36"/>
      <c r="BH2398" s="36"/>
      <c r="BJ2398" s="41"/>
      <c r="BK2398" s="41"/>
      <c r="BL2398" s="35"/>
      <c r="BM2398" s="35"/>
      <c r="BN2398" s="35"/>
      <c r="BO2398" s="35"/>
      <c r="BP2398" s="35"/>
      <c r="BQ2398" s="35"/>
      <c r="BR2398" s="35"/>
      <c r="BS2398" s="34"/>
      <c r="BT2398" s="35"/>
      <c r="BU2398" s="35"/>
      <c r="BV2398" s="35"/>
      <c r="BW2398" s="35"/>
      <c r="BX2398" s="37"/>
      <c r="BY2398" s="40"/>
      <c r="CA2398" s="38"/>
      <c r="CB2398" s="38"/>
      <c r="CC2398" s="36"/>
      <c r="CD2398" s="36"/>
      <c r="CE2398" s="35"/>
      <c r="CF2398" s="36"/>
      <c r="CG2398" s="42"/>
      <c r="CH2398" s="35"/>
      <c r="CI2398" s="42"/>
      <c r="CJ2398" s="42"/>
      <c r="CK2398" s="43"/>
      <c r="CM2398" s="39"/>
      <c r="CN2398" s="35"/>
      <c r="CO2398" s="42"/>
    </row>
    <row r="2399" spans="1:93" ht="11.25" customHeight="1">
      <c r="A2399" s="33"/>
      <c r="B2399" s="34"/>
      <c r="F2399" s="34"/>
      <c r="H2399" s="34"/>
      <c r="I2399" s="34"/>
      <c r="J2399" s="35"/>
      <c r="K2399" s="35"/>
      <c r="L2399" s="34"/>
      <c r="M2399" s="35"/>
      <c r="N2399" s="35"/>
      <c r="O2399" s="35"/>
      <c r="P2399" s="35"/>
      <c r="Q2399" s="34"/>
      <c r="R2399" s="34"/>
      <c r="U2399" s="36"/>
      <c r="V2399" s="38"/>
      <c r="W2399" s="36"/>
      <c r="X2399" s="35"/>
      <c r="Y2399" s="34"/>
      <c r="Z2399" s="35"/>
      <c r="AA2399" s="34"/>
      <c r="AB2399" s="34"/>
      <c r="AC2399" s="34"/>
      <c r="AD2399" s="34"/>
      <c r="AE2399" s="39"/>
      <c r="AF2399" s="39"/>
      <c r="AG2399" s="39"/>
      <c r="AH2399" s="35"/>
      <c r="AI2399" s="35"/>
      <c r="AJ2399" s="35"/>
      <c r="AK2399" s="35"/>
      <c r="AL2399" s="35"/>
      <c r="AM2399" s="35"/>
      <c r="AN2399" s="38"/>
      <c r="AO2399" s="38"/>
      <c r="AP2399" s="38"/>
      <c r="AQ2399" s="36"/>
      <c r="AR2399" s="36"/>
      <c r="AS2399" s="36"/>
      <c r="AT2399" s="36"/>
      <c r="AU2399" s="36"/>
      <c r="AV2399" s="36"/>
      <c r="AW2399" s="36"/>
      <c r="AX2399" s="36"/>
      <c r="AY2399" s="36"/>
      <c r="AZ2399" s="40"/>
      <c r="BA2399" s="40"/>
      <c r="BB2399" s="40"/>
      <c r="BC2399" s="40"/>
      <c r="BD2399" s="40"/>
      <c r="BE2399" s="40"/>
      <c r="BF2399" s="36"/>
      <c r="BG2399" s="36"/>
      <c r="BH2399" s="36"/>
      <c r="BJ2399" s="41"/>
      <c r="BK2399" s="41"/>
      <c r="BL2399" s="35"/>
      <c r="BM2399" s="35"/>
      <c r="BN2399" s="35"/>
      <c r="BO2399" s="35"/>
      <c r="BP2399" s="35"/>
      <c r="BQ2399" s="35"/>
      <c r="BR2399" s="35"/>
      <c r="BS2399" s="34"/>
      <c r="BT2399" s="35"/>
      <c r="BU2399" s="35"/>
      <c r="BV2399" s="35"/>
      <c r="BW2399" s="35"/>
      <c r="BX2399" s="37"/>
      <c r="BY2399" s="40"/>
      <c r="CA2399" s="38"/>
      <c r="CB2399" s="38"/>
      <c r="CC2399" s="36"/>
      <c r="CD2399" s="36"/>
      <c r="CE2399" s="35"/>
      <c r="CF2399" s="36"/>
      <c r="CG2399" s="42"/>
      <c r="CH2399" s="35"/>
      <c r="CI2399" s="42"/>
      <c r="CJ2399" s="42"/>
      <c r="CK2399" s="43"/>
      <c r="CM2399" s="39"/>
      <c r="CN2399" s="35"/>
      <c r="CO2399" s="42"/>
    </row>
    <row r="2400" spans="1:93" ht="11.25" customHeight="1">
      <c r="A2400" s="33"/>
      <c r="B2400" s="34"/>
      <c r="F2400" s="34"/>
      <c r="H2400" s="34"/>
      <c r="I2400" s="34"/>
      <c r="J2400" s="35"/>
      <c r="K2400" s="35"/>
      <c r="L2400" s="34"/>
      <c r="M2400" s="35"/>
      <c r="N2400" s="35"/>
      <c r="O2400" s="35"/>
      <c r="P2400" s="35"/>
      <c r="Q2400" s="34"/>
      <c r="R2400" s="34"/>
      <c r="U2400" s="36"/>
      <c r="V2400" s="38"/>
      <c r="W2400" s="36"/>
      <c r="X2400" s="35"/>
      <c r="Y2400" s="34"/>
      <c r="Z2400" s="35"/>
      <c r="AA2400" s="34"/>
      <c r="AB2400" s="34"/>
      <c r="AC2400" s="34"/>
      <c r="AD2400" s="34"/>
      <c r="AE2400" s="39"/>
      <c r="AF2400" s="39"/>
      <c r="AG2400" s="39"/>
      <c r="AH2400" s="35"/>
      <c r="AI2400" s="35"/>
      <c r="AJ2400" s="35"/>
      <c r="AK2400" s="35"/>
      <c r="AL2400" s="35"/>
      <c r="AM2400" s="35"/>
      <c r="AN2400" s="38"/>
      <c r="AO2400" s="38"/>
      <c r="AP2400" s="38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40"/>
      <c r="BA2400" s="40"/>
      <c r="BB2400" s="40"/>
      <c r="BC2400" s="40"/>
      <c r="BD2400" s="40"/>
      <c r="BE2400" s="40"/>
      <c r="BF2400" s="36"/>
      <c r="BG2400" s="36"/>
      <c r="BH2400" s="36"/>
      <c r="BJ2400" s="41"/>
      <c r="BK2400" s="41"/>
      <c r="BL2400" s="35"/>
      <c r="BM2400" s="35"/>
      <c r="BN2400" s="35"/>
      <c r="BO2400" s="35"/>
      <c r="BP2400" s="35"/>
      <c r="BQ2400" s="35"/>
      <c r="BR2400" s="35"/>
      <c r="BS2400" s="34"/>
      <c r="BT2400" s="35"/>
      <c r="BU2400" s="35"/>
      <c r="BV2400" s="35"/>
      <c r="BW2400" s="35"/>
      <c r="BX2400" s="37"/>
      <c r="BY2400" s="40"/>
      <c r="CA2400" s="38"/>
      <c r="CB2400" s="38"/>
      <c r="CC2400" s="36"/>
      <c r="CD2400" s="36"/>
      <c r="CE2400" s="35"/>
      <c r="CF2400" s="36"/>
      <c r="CG2400" s="42"/>
      <c r="CH2400" s="35"/>
      <c r="CI2400" s="42"/>
      <c r="CJ2400" s="42"/>
      <c r="CK2400" s="43"/>
      <c r="CM2400" s="39"/>
      <c r="CN2400" s="35"/>
      <c r="CO2400" s="42"/>
    </row>
    <row r="2401" spans="1:93" ht="11.25" customHeight="1">
      <c r="A2401" s="33"/>
      <c r="B2401" s="34"/>
      <c r="F2401" s="34"/>
      <c r="H2401" s="34"/>
      <c r="I2401" s="34"/>
      <c r="J2401" s="35"/>
      <c r="K2401" s="35"/>
      <c r="L2401" s="34"/>
      <c r="M2401" s="35"/>
      <c r="N2401" s="35"/>
      <c r="O2401" s="35"/>
      <c r="P2401" s="35"/>
      <c r="Q2401" s="34"/>
      <c r="R2401" s="34"/>
      <c r="U2401" s="36"/>
      <c r="V2401" s="38"/>
      <c r="W2401" s="36"/>
      <c r="X2401" s="35"/>
      <c r="Y2401" s="34"/>
      <c r="Z2401" s="35"/>
      <c r="AA2401" s="34"/>
      <c r="AB2401" s="34"/>
      <c r="AC2401" s="34"/>
      <c r="AD2401" s="34"/>
      <c r="AE2401" s="39"/>
      <c r="AF2401" s="39"/>
      <c r="AG2401" s="39"/>
      <c r="AH2401" s="35"/>
      <c r="AI2401" s="35"/>
      <c r="AJ2401" s="35"/>
      <c r="AK2401" s="35"/>
      <c r="AL2401" s="35"/>
      <c r="AM2401" s="35"/>
      <c r="AN2401" s="38"/>
      <c r="AO2401" s="38"/>
      <c r="AP2401" s="38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40"/>
      <c r="BA2401" s="40"/>
      <c r="BB2401" s="40"/>
      <c r="BC2401" s="40"/>
      <c r="BD2401" s="40"/>
      <c r="BE2401" s="40"/>
      <c r="BF2401" s="36"/>
      <c r="BG2401" s="36"/>
      <c r="BH2401" s="36"/>
      <c r="BJ2401" s="41"/>
      <c r="BK2401" s="41"/>
      <c r="BL2401" s="35"/>
      <c r="BM2401" s="35"/>
      <c r="BN2401" s="35"/>
      <c r="BO2401" s="35"/>
      <c r="BP2401" s="35"/>
      <c r="BQ2401" s="35"/>
      <c r="BR2401" s="35"/>
      <c r="BS2401" s="34"/>
      <c r="BT2401" s="35"/>
      <c r="BU2401" s="35"/>
      <c r="BV2401" s="35"/>
      <c r="BW2401" s="35"/>
      <c r="BX2401" s="37"/>
      <c r="BY2401" s="40"/>
      <c r="CA2401" s="38"/>
      <c r="CB2401" s="38"/>
      <c r="CC2401" s="36"/>
      <c r="CD2401" s="36"/>
      <c r="CE2401" s="35"/>
      <c r="CF2401" s="36"/>
      <c r="CG2401" s="42"/>
      <c r="CH2401" s="35"/>
      <c r="CI2401" s="42"/>
      <c r="CJ2401" s="42"/>
      <c r="CK2401" s="43"/>
      <c r="CM2401" s="39"/>
      <c r="CN2401" s="35"/>
      <c r="CO2401" s="42"/>
    </row>
    <row r="2402" spans="1:93" ht="11.25" customHeight="1">
      <c r="A2402" s="33"/>
      <c r="B2402" s="34"/>
      <c r="F2402" s="34"/>
      <c r="H2402" s="34"/>
      <c r="I2402" s="34"/>
      <c r="J2402" s="35"/>
      <c r="K2402" s="35"/>
      <c r="L2402" s="34"/>
      <c r="M2402" s="35"/>
      <c r="N2402" s="35"/>
      <c r="O2402" s="35"/>
      <c r="P2402" s="35"/>
      <c r="Q2402" s="34"/>
      <c r="R2402" s="34"/>
      <c r="U2402" s="36"/>
      <c r="V2402" s="38"/>
      <c r="W2402" s="36"/>
      <c r="X2402" s="35"/>
      <c r="Y2402" s="34"/>
      <c r="Z2402" s="35"/>
      <c r="AA2402" s="34"/>
      <c r="AB2402" s="34"/>
      <c r="AC2402" s="34"/>
      <c r="AD2402" s="34"/>
      <c r="AE2402" s="39"/>
      <c r="AF2402" s="39"/>
      <c r="AG2402" s="39"/>
      <c r="AH2402" s="35"/>
      <c r="AI2402" s="35"/>
      <c r="AJ2402" s="35"/>
      <c r="AK2402" s="35"/>
      <c r="AL2402" s="35"/>
      <c r="AM2402" s="35"/>
      <c r="AN2402" s="38"/>
      <c r="AO2402" s="38"/>
      <c r="AP2402" s="38"/>
      <c r="AQ2402" s="36"/>
      <c r="AR2402" s="36"/>
      <c r="AS2402" s="36"/>
      <c r="AT2402" s="36"/>
      <c r="AU2402" s="36"/>
      <c r="AV2402" s="36"/>
      <c r="AW2402" s="36"/>
      <c r="AX2402" s="36"/>
      <c r="AY2402" s="36"/>
      <c r="AZ2402" s="40"/>
      <c r="BA2402" s="40"/>
      <c r="BB2402" s="40"/>
      <c r="BC2402" s="40"/>
      <c r="BD2402" s="40"/>
      <c r="BE2402" s="40"/>
      <c r="BF2402" s="36"/>
      <c r="BG2402" s="36"/>
      <c r="BH2402" s="36"/>
      <c r="BJ2402" s="41"/>
      <c r="BK2402" s="41"/>
      <c r="BL2402" s="35"/>
      <c r="BM2402" s="35"/>
      <c r="BN2402" s="35"/>
      <c r="BO2402" s="35"/>
      <c r="BP2402" s="35"/>
      <c r="BQ2402" s="35"/>
      <c r="BR2402" s="35"/>
      <c r="BS2402" s="34"/>
      <c r="BT2402" s="35"/>
      <c r="BU2402" s="35"/>
      <c r="BV2402" s="35"/>
      <c r="BW2402" s="35"/>
      <c r="BX2402" s="37"/>
      <c r="BY2402" s="40"/>
      <c r="CA2402" s="38"/>
      <c r="CB2402" s="38"/>
      <c r="CC2402" s="36"/>
      <c r="CD2402" s="36"/>
      <c r="CE2402" s="35"/>
      <c r="CF2402" s="36"/>
      <c r="CG2402" s="42"/>
      <c r="CH2402" s="35"/>
      <c r="CI2402" s="42"/>
      <c r="CJ2402" s="42"/>
      <c r="CK2402" s="43"/>
      <c r="CM2402" s="39"/>
      <c r="CN2402" s="35"/>
      <c r="CO2402" s="42"/>
    </row>
    <row r="2403" spans="1:93" ht="11.25" customHeight="1">
      <c r="A2403" s="33"/>
      <c r="B2403" s="34"/>
      <c r="F2403" s="34"/>
      <c r="H2403" s="34"/>
      <c r="I2403" s="34"/>
      <c r="J2403" s="35"/>
      <c r="K2403" s="35"/>
      <c r="L2403" s="34"/>
      <c r="M2403" s="35"/>
      <c r="N2403" s="35"/>
      <c r="O2403" s="35"/>
      <c r="P2403" s="35"/>
      <c r="Q2403" s="34"/>
      <c r="R2403" s="34"/>
      <c r="U2403" s="36"/>
      <c r="V2403" s="38"/>
      <c r="W2403" s="36"/>
      <c r="X2403" s="35"/>
      <c r="Y2403" s="34"/>
      <c r="Z2403" s="35"/>
      <c r="AA2403" s="34"/>
      <c r="AB2403" s="34"/>
      <c r="AC2403" s="34"/>
      <c r="AD2403" s="34"/>
      <c r="AE2403" s="39"/>
      <c r="AF2403" s="39"/>
      <c r="AG2403" s="39"/>
      <c r="AH2403" s="35"/>
      <c r="AI2403" s="35"/>
      <c r="AJ2403" s="35"/>
      <c r="AK2403" s="35"/>
      <c r="AL2403" s="35"/>
      <c r="AM2403" s="35"/>
      <c r="AN2403" s="38"/>
      <c r="AO2403" s="38"/>
      <c r="AP2403" s="38"/>
      <c r="AQ2403" s="36"/>
      <c r="AR2403" s="36"/>
      <c r="AS2403" s="36"/>
      <c r="AT2403" s="36"/>
      <c r="AU2403" s="36"/>
      <c r="AV2403" s="36"/>
      <c r="AW2403" s="36"/>
      <c r="AX2403" s="36"/>
      <c r="AY2403" s="36"/>
      <c r="AZ2403" s="40"/>
      <c r="BA2403" s="40"/>
      <c r="BB2403" s="40"/>
      <c r="BC2403" s="40"/>
      <c r="BD2403" s="40"/>
      <c r="BE2403" s="40"/>
      <c r="BF2403" s="36"/>
      <c r="BG2403" s="36"/>
      <c r="BH2403" s="36"/>
      <c r="BJ2403" s="41"/>
      <c r="BK2403" s="41"/>
      <c r="BL2403" s="35"/>
      <c r="BM2403" s="35"/>
      <c r="BN2403" s="35"/>
      <c r="BO2403" s="35"/>
      <c r="BP2403" s="35"/>
      <c r="BQ2403" s="35"/>
      <c r="BR2403" s="35"/>
      <c r="BS2403" s="34"/>
      <c r="BT2403" s="35"/>
      <c r="BU2403" s="35"/>
      <c r="BV2403" s="35"/>
      <c r="BW2403" s="35"/>
      <c r="BX2403" s="37"/>
      <c r="BY2403" s="40"/>
      <c r="CA2403" s="38"/>
      <c r="CB2403" s="38"/>
      <c r="CC2403" s="36"/>
      <c r="CD2403" s="36"/>
      <c r="CE2403" s="35"/>
      <c r="CF2403" s="36"/>
      <c r="CG2403" s="42"/>
      <c r="CH2403" s="35"/>
      <c r="CI2403" s="42"/>
      <c r="CJ2403" s="42"/>
      <c r="CK2403" s="43"/>
      <c r="CM2403" s="39"/>
      <c r="CN2403" s="35"/>
      <c r="CO2403" s="42"/>
    </row>
    <row r="2404" spans="1:93" ht="11.25" customHeight="1">
      <c r="A2404" s="33"/>
      <c r="B2404" s="34"/>
      <c r="F2404" s="34"/>
      <c r="H2404" s="34"/>
      <c r="I2404" s="34"/>
      <c r="J2404" s="35"/>
      <c r="K2404" s="35"/>
      <c r="L2404" s="34"/>
      <c r="M2404" s="35"/>
      <c r="N2404" s="35"/>
      <c r="O2404" s="35"/>
      <c r="P2404" s="35"/>
      <c r="Q2404" s="34"/>
      <c r="R2404" s="34"/>
      <c r="U2404" s="36"/>
      <c r="V2404" s="38"/>
      <c r="W2404" s="36"/>
      <c r="X2404" s="35"/>
      <c r="Y2404" s="34"/>
      <c r="Z2404" s="35"/>
      <c r="AA2404" s="34"/>
      <c r="AB2404" s="34"/>
      <c r="AC2404" s="34"/>
      <c r="AD2404" s="34"/>
      <c r="AE2404" s="39"/>
      <c r="AF2404" s="39"/>
      <c r="AG2404" s="39"/>
      <c r="AH2404" s="35"/>
      <c r="AI2404" s="35"/>
      <c r="AJ2404" s="35"/>
      <c r="AK2404" s="35"/>
      <c r="AL2404" s="35"/>
      <c r="AM2404" s="35"/>
      <c r="AN2404" s="38"/>
      <c r="AO2404" s="38"/>
      <c r="AP2404" s="38"/>
      <c r="AQ2404" s="36"/>
      <c r="AR2404" s="36"/>
      <c r="AS2404" s="36"/>
      <c r="AT2404" s="36"/>
      <c r="AU2404" s="36"/>
      <c r="AV2404" s="36"/>
      <c r="AW2404" s="36"/>
      <c r="AX2404" s="36"/>
      <c r="AY2404" s="36"/>
      <c r="AZ2404" s="40"/>
      <c r="BA2404" s="40"/>
      <c r="BB2404" s="40"/>
      <c r="BC2404" s="40"/>
      <c r="BD2404" s="40"/>
      <c r="BE2404" s="40"/>
      <c r="BF2404" s="36"/>
      <c r="BG2404" s="36"/>
      <c r="BH2404" s="36"/>
      <c r="BJ2404" s="41"/>
      <c r="BK2404" s="41"/>
      <c r="BL2404" s="35"/>
      <c r="BM2404" s="35"/>
      <c r="BN2404" s="35"/>
      <c r="BO2404" s="35"/>
      <c r="BP2404" s="35"/>
      <c r="BQ2404" s="35"/>
      <c r="BR2404" s="35"/>
      <c r="BS2404" s="34"/>
      <c r="BT2404" s="35"/>
      <c r="BU2404" s="35"/>
      <c r="BV2404" s="35"/>
      <c r="BW2404" s="35"/>
      <c r="BX2404" s="37"/>
      <c r="BY2404" s="40"/>
      <c r="CA2404" s="38"/>
      <c r="CB2404" s="38"/>
      <c r="CC2404" s="36"/>
      <c r="CD2404" s="36"/>
      <c r="CE2404" s="35"/>
      <c r="CF2404" s="36"/>
      <c r="CG2404" s="42"/>
      <c r="CH2404" s="35"/>
      <c r="CI2404" s="42"/>
      <c r="CJ2404" s="42"/>
      <c r="CK2404" s="43"/>
      <c r="CM2404" s="39"/>
      <c r="CN2404" s="35"/>
      <c r="CO2404" s="42"/>
    </row>
    <row r="2405" spans="1:93" ht="11.25" customHeight="1">
      <c r="A2405" s="33"/>
      <c r="B2405" s="34"/>
      <c r="F2405" s="34"/>
      <c r="H2405" s="34"/>
      <c r="I2405" s="34"/>
      <c r="J2405" s="35"/>
      <c r="K2405" s="35"/>
      <c r="L2405" s="34"/>
      <c r="M2405" s="35"/>
      <c r="N2405" s="35"/>
      <c r="O2405" s="35"/>
      <c r="P2405" s="35"/>
      <c r="Q2405" s="34"/>
      <c r="R2405" s="34"/>
      <c r="U2405" s="36"/>
      <c r="V2405" s="38"/>
      <c r="W2405" s="36"/>
      <c r="X2405" s="35"/>
      <c r="Y2405" s="34"/>
      <c r="Z2405" s="35"/>
      <c r="AA2405" s="34"/>
      <c r="AB2405" s="34"/>
      <c r="AC2405" s="34"/>
      <c r="AD2405" s="34"/>
      <c r="AE2405" s="39"/>
      <c r="AF2405" s="39"/>
      <c r="AG2405" s="39"/>
      <c r="AH2405" s="35"/>
      <c r="AI2405" s="35"/>
      <c r="AJ2405" s="35"/>
      <c r="AK2405" s="35"/>
      <c r="AL2405" s="35"/>
      <c r="AM2405" s="35"/>
      <c r="AN2405" s="38"/>
      <c r="AO2405" s="38"/>
      <c r="AP2405" s="38"/>
      <c r="AQ2405" s="36"/>
      <c r="AR2405" s="36"/>
      <c r="AS2405" s="36"/>
      <c r="AT2405" s="36"/>
      <c r="AU2405" s="36"/>
      <c r="AV2405" s="36"/>
      <c r="AW2405" s="36"/>
      <c r="AX2405" s="36"/>
      <c r="AY2405" s="36"/>
      <c r="AZ2405" s="40"/>
      <c r="BA2405" s="40"/>
      <c r="BB2405" s="40"/>
      <c r="BC2405" s="40"/>
      <c r="BD2405" s="40"/>
      <c r="BE2405" s="40"/>
      <c r="BF2405" s="36"/>
      <c r="BG2405" s="36"/>
      <c r="BH2405" s="36"/>
      <c r="BJ2405" s="41"/>
      <c r="BK2405" s="41"/>
      <c r="BL2405" s="35"/>
      <c r="BM2405" s="35"/>
      <c r="BN2405" s="35"/>
      <c r="BO2405" s="35"/>
      <c r="BP2405" s="35"/>
      <c r="BQ2405" s="35"/>
      <c r="BR2405" s="35"/>
      <c r="BS2405" s="34"/>
      <c r="BT2405" s="35"/>
      <c r="BU2405" s="35"/>
      <c r="BV2405" s="35"/>
      <c r="BW2405" s="35"/>
      <c r="BX2405" s="37"/>
      <c r="BY2405" s="40"/>
      <c r="CA2405" s="38"/>
      <c r="CB2405" s="38"/>
      <c r="CC2405" s="36"/>
      <c r="CD2405" s="36"/>
      <c r="CE2405" s="35"/>
      <c r="CF2405" s="36"/>
      <c r="CG2405" s="42"/>
      <c r="CH2405" s="35"/>
      <c r="CI2405" s="42"/>
      <c r="CJ2405" s="42"/>
      <c r="CK2405" s="43"/>
      <c r="CM2405" s="39"/>
      <c r="CN2405" s="35"/>
      <c r="CO2405" s="42"/>
    </row>
    <row r="2406" spans="1:93" ht="11.25" customHeight="1">
      <c r="A2406" s="33"/>
      <c r="B2406" s="34"/>
      <c r="F2406" s="34"/>
      <c r="H2406" s="34"/>
      <c r="I2406" s="34"/>
      <c r="J2406" s="35"/>
      <c r="K2406" s="35"/>
      <c r="L2406" s="34"/>
      <c r="M2406" s="35"/>
      <c r="N2406" s="35"/>
      <c r="O2406" s="35"/>
      <c r="P2406" s="35"/>
      <c r="Q2406" s="34"/>
      <c r="R2406" s="34"/>
      <c r="U2406" s="36"/>
      <c r="V2406" s="38"/>
      <c r="W2406" s="36"/>
      <c r="X2406" s="35"/>
      <c r="Y2406" s="34"/>
      <c r="Z2406" s="35"/>
      <c r="AA2406" s="34"/>
      <c r="AB2406" s="34"/>
      <c r="AC2406" s="34"/>
      <c r="AD2406" s="34"/>
      <c r="AE2406" s="39"/>
      <c r="AF2406" s="39"/>
      <c r="AG2406" s="39"/>
      <c r="AH2406" s="35"/>
      <c r="AI2406" s="35"/>
      <c r="AJ2406" s="35"/>
      <c r="AK2406" s="35"/>
      <c r="AL2406" s="35"/>
      <c r="AM2406" s="35"/>
      <c r="AN2406" s="38"/>
      <c r="AO2406" s="38"/>
      <c r="AP2406" s="38"/>
      <c r="AQ2406" s="36"/>
      <c r="AR2406" s="36"/>
      <c r="AS2406" s="36"/>
      <c r="AT2406" s="36"/>
      <c r="AU2406" s="36"/>
      <c r="AV2406" s="36"/>
      <c r="AW2406" s="36"/>
      <c r="AX2406" s="36"/>
      <c r="AY2406" s="36"/>
      <c r="AZ2406" s="40"/>
      <c r="BA2406" s="40"/>
      <c r="BB2406" s="40"/>
      <c r="BC2406" s="40"/>
      <c r="BD2406" s="40"/>
      <c r="BE2406" s="40"/>
      <c r="BF2406" s="36"/>
      <c r="BG2406" s="36"/>
      <c r="BH2406" s="36"/>
      <c r="BJ2406" s="41"/>
      <c r="BK2406" s="41"/>
      <c r="BL2406" s="35"/>
      <c r="BM2406" s="35"/>
      <c r="BN2406" s="35"/>
      <c r="BO2406" s="35"/>
      <c r="BP2406" s="35"/>
      <c r="BQ2406" s="35"/>
      <c r="BR2406" s="35"/>
      <c r="BS2406" s="34"/>
      <c r="BT2406" s="35"/>
      <c r="BU2406" s="35"/>
      <c r="BV2406" s="35"/>
      <c r="BW2406" s="35"/>
      <c r="BX2406" s="37"/>
      <c r="BY2406" s="40"/>
      <c r="CA2406" s="38"/>
      <c r="CB2406" s="38"/>
      <c r="CC2406" s="36"/>
      <c r="CD2406" s="36"/>
      <c r="CE2406" s="35"/>
      <c r="CF2406" s="36"/>
      <c r="CG2406" s="42"/>
      <c r="CH2406" s="35"/>
      <c r="CI2406" s="42"/>
      <c r="CJ2406" s="42"/>
      <c r="CK2406" s="43"/>
      <c r="CM2406" s="39"/>
      <c r="CN2406" s="35"/>
      <c r="CO2406" s="42"/>
    </row>
    <row r="2407" spans="1:93" ht="11.25" customHeight="1">
      <c r="A2407" s="33"/>
      <c r="B2407" s="34"/>
      <c r="F2407" s="34"/>
      <c r="H2407" s="34"/>
      <c r="I2407" s="34"/>
      <c r="J2407" s="35"/>
      <c r="K2407" s="35"/>
      <c r="L2407" s="34"/>
      <c r="M2407" s="35"/>
      <c r="N2407" s="35"/>
      <c r="O2407" s="35"/>
      <c r="P2407" s="35"/>
      <c r="Q2407" s="34"/>
      <c r="R2407" s="34"/>
      <c r="U2407" s="36"/>
      <c r="V2407" s="38"/>
      <c r="W2407" s="36"/>
      <c r="X2407" s="35"/>
      <c r="Y2407" s="34"/>
      <c r="Z2407" s="35"/>
      <c r="AA2407" s="34"/>
      <c r="AB2407" s="34"/>
      <c r="AC2407" s="34"/>
      <c r="AD2407" s="34"/>
      <c r="AE2407" s="39"/>
      <c r="AF2407" s="39"/>
      <c r="AG2407" s="39"/>
      <c r="AH2407" s="35"/>
      <c r="AI2407" s="35"/>
      <c r="AJ2407" s="35"/>
      <c r="AK2407" s="35"/>
      <c r="AL2407" s="35"/>
      <c r="AM2407" s="35"/>
      <c r="AN2407" s="38"/>
      <c r="AO2407" s="38"/>
      <c r="AP2407" s="38"/>
      <c r="AQ2407" s="36"/>
      <c r="AR2407" s="36"/>
      <c r="AS2407" s="36"/>
      <c r="AT2407" s="36"/>
      <c r="AU2407" s="36"/>
      <c r="AV2407" s="36"/>
      <c r="AW2407" s="36"/>
      <c r="AX2407" s="36"/>
      <c r="AY2407" s="36"/>
      <c r="AZ2407" s="40"/>
      <c r="BA2407" s="40"/>
      <c r="BB2407" s="40"/>
      <c r="BC2407" s="40"/>
      <c r="BD2407" s="40"/>
      <c r="BE2407" s="40"/>
      <c r="BF2407" s="36"/>
      <c r="BG2407" s="36"/>
      <c r="BH2407" s="36"/>
      <c r="BJ2407" s="41"/>
      <c r="BK2407" s="41"/>
      <c r="BL2407" s="35"/>
      <c r="BM2407" s="35"/>
      <c r="BN2407" s="35"/>
      <c r="BO2407" s="35"/>
      <c r="BP2407" s="35"/>
      <c r="BQ2407" s="35"/>
      <c r="BR2407" s="35"/>
      <c r="BS2407" s="34"/>
      <c r="BT2407" s="35"/>
      <c r="BU2407" s="35"/>
      <c r="BV2407" s="35"/>
      <c r="BW2407" s="35"/>
      <c r="BX2407" s="37"/>
      <c r="BY2407" s="40"/>
      <c r="CA2407" s="38"/>
      <c r="CB2407" s="38"/>
      <c r="CC2407" s="36"/>
      <c r="CD2407" s="36"/>
      <c r="CE2407" s="35"/>
      <c r="CF2407" s="36"/>
      <c r="CG2407" s="42"/>
      <c r="CH2407" s="35"/>
      <c r="CI2407" s="42"/>
      <c r="CJ2407" s="42"/>
      <c r="CK2407" s="43"/>
      <c r="CM2407" s="39"/>
      <c r="CN2407" s="35"/>
      <c r="CO2407" s="42"/>
    </row>
    <row r="2408" spans="1:93" ht="11.25" customHeight="1">
      <c r="A2408" s="33"/>
      <c r="B2408" s="34"/>
      <c r="F2408" s="34"/>
      <c r="H2408" s="34"/>
      <c r="I2408" s="34"/>
      <c r="J2408" s="35"/>
      <c r="K2408" s="35"/>
      <c r="L2408" s="34"/>
      <c r="M2408" s="35"/>
      <c r="N2408" s="35"/>
      <c r="O2408" s="35"/>
      <c r="P2408" s="35"/>
      <c r="Q2408" s="34"/>
      <c r="R2408" s="34"/>
      <c r="U2408" s="36"/>
      <c r="V2408" s="38"/>
      <c r="W2408" s="36"/>
      <c r="X2408" s="35"/>
      <c r="Y2408" s="34"/>
      <c r="Z2408" s="35"/>
      <c r="AA2408" s="34"/>
      <c r="AB2408" s="34"/>
      <c r="AC2408" s="34"/>
      <c r="AD2408" s="34"/>
      <c r="AE2408" s="39"/>
      <c r="AF2408" s="39"/>
      <c r="AG2408" s="39"/>
      <c r="AH2408" s="35"/>
      <c r="AI2408" s="35"/>
      <c r="AJ2408" s="35"/>
      <c r="AK2408" s="35"/>
      <c r="AL2408" s="35"/>
      <c r="AM2408" s="35"/>
      <c r="AN2408" s="38"/>
      <c r="AO2408" s="38"/>
      <c r="AP2408" s="38"/>
      <c r="AQ2408" s="36"/>
      <c r="AR2408" s="36"/>
      <c r="AS2408" s="36"/>
      <c r="AT2408" s="36"/>
      <c r="AU2408" s="36"/>
      <c r="AV2408" s="36"/>
      <c r="AW2408" s="36"/>
      <c r="AX2408" s="36"/>
      <c r="AY2408" s="36"/>
      <c r="AZ2408" s="40"/>
      <c r="BA2408" s="40"/>
      <c r="BB2408" s="40"/>
      <c r="BC2408" s="40"/>
      <c r="BD2408" s="40"/>
      <c r="BE2408" s="40"/>
      <c r="BF2408" s="36"/>
      <c r="BG2408" s="36"/>
      <c r="BH2408" s="36"/>
      <c r="BJ2408" s="41"/>
      <c r="BK2408" s="41"/>
      <c r="BL2408" s="35"/>
      <c r="BM2408" s="35"/>
      <c r="BN2408" s="35"/>
      <c r="BO2408" s="35"/>
      <c r="BP2408" s="35"/>
      <c r="BQ2408" s="35"/>
      <c r="BR2408" s="35"/>
      <c r="BS2408" s="34"/>
      <c r="BT2408" s="35"/>
      <c r="BU2408" s="35"/>
      <c r="BV2408" s="35"/>
      <c r="BW2408" s="35"/>
      <c r="BX2408" s="37"/>
      <c r="BY2408" s="40"/>
      <c r="CA2408" s="38"/>
      <c r="CB2408" s="38"/>
      <c r="CC2408" s="36"/>
      <c r="CD2408" s="36"/>
      <c r="CE2408" s="35"/>
      <c r="CF2408" s="36"/>
      <c r="CG2408" s="42"/>
      <c r="CH2408" s="35"/>
      <c r="CI2408" s="42"/>
      <c r="CJ2408" s="42"/>
      <c r="CK2408" s="43"/>
      <c r="CM2408" s="39"/>
      <c r="CN2408" s="35"/>
      <c r="CO2408" s="42"/>
    </row>
    <row r="2409" spans="1:93" ht="11.25" customHeight="1">
      <c r="A2409" s="33"/>
      <c r="B2409" s="34"/>
      <c r="F2409" s="34"/>
      <c r="H2409" s="34"/>
      <c r="I2409" s="34"/>
      <c r="J2409" s="35"/>
      <c r="K2409" s="35"/>
      <c r="L2409" s="34"/>
      <c r="M2409" s="35"/>
      <c r="N2409" s="35"/>
      <c r="O2409" s="35"/>
      <c r="P2409" s="35"/>
      <c r="Q2409" s="34"/>
      <c r="R2409" s="34"/>
      <c r="U2409" s="36"/>
      <c r="V2409" s="38"/>
      <c r="W2409" s="36"/>
      <c r="X2409" s="35"/>
      <c r="Y2409" s="34"/>
      <c r="Z2409" s="35"/>
      <c r="AA2409" s="34"/>
      <c r="AB2409" s="34"/>
      <c r="AC2409" s="34"/>
      <c r="AD2409" s="34"/>
      <c r="AE2409" s="39"/>
      <c r="AF2409" s="39"/>
      <c r="AG2409" s="39"/>
      <c r="AH2409" s="35"/>
      <c r="AI2409" s="35"/>
      <c r="AJ2409" s="35"/>
      <c r="AK2409" s="35"/>
      <c r="AL2409" s="35"/>
      <c r="AM2409" s="35"/>
      <c r="AN2409" s="38"/>
      <c r="AO2409" s="38"/>
      <c r="AP2409" s="38"/>
      <c r="AQ2409" s="36"/>
      <c r="AR2409" s="36"/>
      <c r="AS2409" s="36"/>
      <c r="AT2409" s="36"/>
      <c r="AU2409" s="36"/>
      <c r="AV2409" s="36"/>
      <c r="AW2409" s="36"/>
      <c r="AX2409" s="36"/>
      <c r="AY2409" s="36"/>
      <c r="AZ2409" s="40"/>
      <c r="BA2409" s="40"/>
      <c r="BB2409" s="40"/>
      <c r="BC2409" s="40"/>
      <c r="BD2409" s="40"/>
      <c r="BE2409" s="40"/>
      <c r="BF2409" s="36"/>
      <c r="BG2409" s="36"/>
      <c r="BH2409" s="36"/>
      <c r="BJ2409" s="41"/>
      <c r="BK2409" s="41"/>
      <c r="BL2409" s="35"/>
      <c r="BM2409" s="35"/>
      <c r="BN2409" s="35"/>
      <c r="BO2409" s="35"/>
      <c r="BP2409" s="35"/>
      <c r="BQ2409" s="35"/>
      <c r="BR2409" s="35"/>
      <c r="BS2409" s="34"/>
      <c r="BT2409" s="35"/>
      <c r="BU2409" s="35"/>
      <c r="BV2409" s="35"/>
      <c r="BW2409" s="35"/>
      <c r="BX2409" s="37"/>
      <c r="BY2409" s="40"/>
      <c r="CA2409" s="38"/>
      <c r="CB2409" s="38"/>
      <c r="CC2409" s="36"/>
      <c r="CD2409" s="36"/>
      <c r="CE2409" s="35"/>
      <c r="CF2409" s="36"/>
      <c r="CG2409" s="42"/>
      <c r="CH2409" s="35"/>
      <c r="CI2409" s="42"/>
      <c r="CJ2409" s="42"/>
      <c r="CK2409" s="43"/>
      <c r="CM2409" s="39"/>
      <c r="CN2409" s="35"/>
      <c r="CO2409" s="42"/>
    </row>
    <row r="2410" spans="1:93" ht="11.25" customHeight="1">
      <c r="A2410" s="33"/>
      <c r="B2410" s="34"/>
      <c r="F2410" s="34"/>
      <c r="H2410" s="34"/>
      <c r="I2410" s="34"/>
      <c r="J2410" s="35"/>
      <c r="K2410" s="35"/>
      <c r="L2410" s="34"/>
      <c r="M2410" s="35"/>
      <c r="N2410" s="35"/>
      <c r="O2410" s="35"/>
      <c r="P2410" s="35"/>
      <c r="Q2410" s="34"/>
      <c r="R2410" s="34"/>
      <c r="U2410" s="36"/>
      <c r="V2410" s="38"/>
      <c r="W2410" s="36"/>
      <c r="X2410" s="35"/>
      <c r="Y2410" s="34"/>
      <c r="Z2410" s="35"/>
      <c r="AA2410" s="34"/>
      <c r="AB2410" s="34"/>
      <c r="AC2410" s="34"/>
      <c r="AD2410" s="34"/>
      <c r="AE2410" s="39"/>
      <c r="AF2410" s="39"/>
      <c r="AG2410" s="39"/>
      <c r="AH2410" s="35"/>
      <c r="AI2410" s="35"/>
      <c r="AJ2410" s="35"/>
      <c r="AK2410" s="35"/>
      <c r="AL2410" s="35"/>
      <c r="AM2410" s="35"/>
      <c r="AN2410" s="38"/>
      <c r="AO2410" s="38"/>
      <c r="AP2410" s="38"/>
      <c r="AQ2410" s="36"/>
      <c r="AR2410" s="36"/>
      <c r="AS2410" s="36"/>
      <c r="AT2410" s="36"/>
      <c r="AU2410" s="36"/>
      <c r="AV2410" s="36"/>
      <c r="AW2410" s="36"/>
      <c r="AX2410" s="36"/>
      <c r="AY2410" s="36"/>
      <c r="AZ2410" s="40"/>
      <c r="BA2410" s="40"/>
      <c r="BB2410" s="40"/>
      <c r="BC2410" s="40"/>
      <c r="BD2410" s="40"/>
      <c r="BE2410" s="40"/>
      <c r="BF2410" s="36"/>
      <c r="BG2410" s="36"/>
      <c r="BH2410" s="36"/>
      <c r="BJ2410" s="41"/>
      <c r="BK2410" s="41"/>
      <c r="BL2410" s="35"/>
      <c r="BM2410" s="35"/>
      <c r="BN2410" s="35"/>
      <c r="BO2410" s="35"/>
      <c r="BP2410" s="35"/>
      <c r="BQ2410" s="35"/>
      <c r="BR2410" s="35"/>
      <c r="BS2410" s="34"/>
      <c r="BT2410" s="35"/>
      <c r="BU2410" s="35"/>
      <c r="BV2410" s="35"/>
      <c r="BW2410" s="35"/>
      <c r="BX2410" s="37"/>
      <c r="BY2410" s="40"/>
      <c r="CA2410" s="38"/>
      <c r="CB2410" s="38"/>
      <c r="CC2410" s="36"/>
      <c r="CD2410" s="36"/>
      <c r="CE2410" s="35"/>
      <c r="CF2410" s="36"/>
      <c r="CG2410" s="42"/>
      <c r="CH2410" s="35"/>
      <c r="CI2410" s="42"/>
      <c r="CJ2410" s="42"/>
      <c r="CK2410" s="43"/>
      <c r="CM2410" s="39"/>
      <c r="CN2410" s="35"/>
      <c r="CO2410" s="42"/>
    </row>
    <row r="2411" spans="1:93" ht="11.25" customHeight="1">
      <c r="A2411" s="33"/>
      <c r="B2411" s="34"/>
      <c r="F2411" s="34"/>
      <c r="H2411" s="34"/>
      <c r="I2411" s="34"/>
      <c r="J2411" s="35"/>
      <c r="K2411" s="35"/>
      <c r="L2411" s="34"/>
      <c r="M2411" s="35"/>
      <c r="N2411" s="35"/>
      <c r="O2411" s="35"/>
      <c r="P2411" s="35"/>
      <c r="Q2411" s="34"/>
      <c r="R2411" s="34"/>
      <c r="U2411" s="36"/>
      <c r="V2411" s="38"/>
      <c r="W2411" s="36"/>
      <c r="X2411" s="35"/>
      <c r="Y2411" s="34"/>
      <c r="Z2411" s="35"/>
      <c r="AA2411" s="34"/>
      <c r="AB2411" s="34"/>
      <c r="AC2411" s="34"/>
      <c r="AD2411" s="34"/>
      <c r="AE2411" s="39"/>
      <c r="AF2411" s="39"/>
      <c r="AG2411" s="39"/>
      <c r="AH2411" s="35"/>
      <c r="AI2411" s="35"/>
      <c r="AJ2411" s="35"/>
      <c r="AK2411" s="35"/>
      <c r="AL2411" s="35"/>
      <c r="AM2411" s="35"/>
      <c r="AN2411" s="38"/>
      <c r="AO2411" s="38"/>
      <c r="AP2411" s="38"/>
      <c r="AQ2411" s="36"/>
      <c r="AR2411" s="36"/>
      <c r="AS2411" s="36"/>
      <c r="AT2411" s="36"/>
      <c r="AU2411" s="36"/>
      <c r="AV2411" s="36"/>
      <c r="AW2411" s="36"/>
      <c r="AX2411" s="36"/>
      <c r="AY2411" s="36"/>
      <c r="AZ2411" s="40"/>
      <c r="BA2411" s="40"/>
      <c r="BB2411" s="40"/>
      <c r="BC2411" s="40"/>
      <c r="BD2411" s="40"/>
      <c r="BE2411" s="40"/>
      <c r="BF2411" s="36"/>
      <c r="BG2411" s="36"/>
      <c r="BH2411" s="36"/>
      <c r="BJ2411" s="41"/>
      <c r="BK2411" s="41"/>
      <c r="BL2411" s="35"/>
      <c r="BM2411" s="35"/>
      <c r="BN2411" s="35"/>
      <c r="BO2411" s="35"/>
      <c r="BP2411" s="35"/>
      <c r="BQ2411" s="35"/>
      <c r="BR2411" s="35"/>
      <c r="BS2411" s="34"/>
      <c r="BT2411" s="35"/>
      <c r="BU2411" s="35"/>
      <c r="BV2411" s="35"/>
      <c r="BW2411" s="35"/>
      <c r="BX2411" s="37"/>
      <c r="BY2411" s="40"/>
      <c r="CA2411" s="38"/>
      <c r="CB2411" s="38"/>
      <c r="CC2411" s="36"/>
      <c r="CD2411" s="36"/>
      <c r="CE2411" s="35"/>
      <c r="CF2411" s="36"/>
      <c r="CG2411" s="42"/>
      <c r="CH2411" s="35"/>
      <c r="CI2411" s="42"/>
      <c r="CJ2411" s="42"/>
      <c r="CK2411" s="43"/>
      <c r="CM2411" s="39"/>
      <c r="CN2411" s="35"/>
      <c r="CO2411" s="42"/>
    </row>
    <row r="2412" spans="1:93" ht="11.25" customHeight="1">
      <c r="A2412" s="33"/>
      <c r="B2412" s="34"/>
      <c r="F2412" s="34"/>
      <c r="H2412" s="34"/>
      <c r="I2412" s="34"/>
      <c r="J2412" s="35"/>
      <c r="K2412" s="35"/>
      <c r="L2412" s="34"/>
      <c r="M2412" s="35"/>
      <c r="N2412" s="35"/>
      <c r="O2412" s="35"/>
      <c r="P2412" s="35"/>
      <c r="Q2412" s="34"/>
      <c r="R2412" s="34"/>
      <c r="U2412" s="36"/>
      <c r="V2412" s="38"/>
      <c r="W2412" s="36"/>
      <c r="X2412" s="35"/>
      <c r="Y2412" s="34"/>
      <c r="Z2412" s="35"/>
      <c r="AA2412" s="34"/>
      <c r="AB2412" s="34"/>
      <c r="AC2412" s="34"/>
      <c r="AD2412" s="34"/>
      <c r="AE2412" s="39"/>
      <c r="AF2412" s="39"/>
      <c r="AG2412" s="39"/>
      <c r="AH2412" s="35"/>
      <c r="AI2412" s="35"/>
      <c r="AJ2412" s="35"/>
      <c r="AK2412" s="35"/>
      <c r="AL2412" s="35"/>
      <c r="AM2412" s="35"/>
      <c r="AN2412" s="38"/>
      <c r="AO2412" s="38"/>
      <c r="AP2412" s="38"/>
      <c r="AQ2412" s="36"/>
      <c r="AR2412" s="36"/>
      <c r="AS2412" s="36"/>
      <c r="AT2412" s="36"/>
      <c r="AU2412" s="36"/>
      <c r="AV2412" s="36"/>
      <c r="AW2412" s="36"/>
      <c r="AX2412" s="36"/>
      <c r="AY2412" s="36"/>
      <c r="AZ2412" s="40"/>
      <c r="BA2412" s="40"/>
      <c r="BB2412" s="40"/>
      <c r="BC2412" s="40"/>
      <c r="BD2412" s="40"/>
      <c r="BE2412" s="40"/>
      <c r="BF2412" s="36"/>
      <c r="BG2412" s="36"/>
      <c r="BH2412" s="36"/>
      <c r="BJ2412" s="41"/>
      <c r="BK2412" s="41"/>
      <c r="BL2412" s="35"/>
      <c r="BM2412" s="35"/>
      <c r="BN2412" s="35"/>
      <c r="BO2412" s="35"/>
      <c r="BP2412" s="35"/>
      <c r="BQ2412" s="35"/>
      <c r="BR2412" s="35"/>
      <c r="BS2412" s="34"/>
      <c r="BT2412" s="35"/>
      <c r="BU2412" s="35"/>
      <c r="BV2412" s="35"/>
      <c r="BW2412" s="35"/>
      <c r="BX2412" s="37"/>
      <c r="BY2412" s="40"/>
      <c r="CA2412" s="38"/>
      <c r="CB2412" s="38"/>
      <c r="CC2412" s="36"/>
      <c r="CD2412" s="36"/>
      <c r="CE2412" s="35"/>
      <c r="CF2412" s="36"/>
      <c r="CG2412" s="42"/>
      <c r="CH2412" s="35"/>
      <c r="CI2412" s="42"/>
      <c r="CJ2412" s="42"/>
      <c r="CK2412" s="43"/>
      <c r="CM2412" s="39"/>
      <c r="CN2412" s="35"/>
      <c r="CO2412" s="42"/>
    </row>
    <row r="2413" spans="1:93" ht="11.25" customHeight="1">
      <c r="A2413" s="33"/>
      <c r="B2413" s="34"/>
      <c r="F2413" s="34"/>
      <c r="H2413" s="34"/>
      <c r="I2413" s="34"/>
      <c r="J2413" s="35"/>
      <c r="K2413" s="35"/>
      <c r="L2413" s="34"/>
      <c r="M2413" s="35"/>
      <c r="N2413" s="35"/>
      <c r="O2413" s="35"/>
      <c r="P2413" s="35"/>
      <c r="Q2413" s="34"/>
      <c r="R2413" s="34"/>
      <c r="U2413" s="36"/>
      <c r="V2413" s="38"/>
      <c r="W2413" s="36"/>
      <c r="X2413" s="35"/>
      <c r="Y2413" s="34"/>
      <c r="Z2413" s="35"/>
      <c r="AA2413" s="34"/>
      <c r="AB2413" s="34"/>
      <c r="AC2413" s="34"/>
      <c r="AD2413" s="34"/>
      <c r="AE2413" s="39"/>
      <c r="AF2413" s="39"/>
      <c r="AG2413" s="39"/>
      <c r="AH2413" s="35"/>
      <c r="AI2413" s="35"/>
      <c r="AJ2413" s="35"/>
      <c r="AK2413" s="35"/>
      <c r="AL2413" s="35"/>
      <c r="AM2413" s="35"/>
      <c r="AN2413" s="38"/>
      <c r="AO2413" s="38"/>
      <c r="AP2413" s="38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40"/>
      <c r="BA2413" s="40"/>
      <c r="BB2413" s="40"/>
      <c r="BC2413" s="40"/>
      <c r="BD2413" s="40"/>
      <c r="BE2413" s="40"/>
      <c r="BF2413" s="36"/>
      <c r="BG2413" s="36"/>
      <c r="BH2413" s="36"/>
      <c r="BJ2413" s="41"/>
      <c r="BK2413" s="41"/>
      <c r="BL2413" s="35"/>
      <c r="BM2413" s="35"/>
      <c r="BN2413" s="35"/>
      <c r="BO2413" s="35"/>
      <c r="BP2413" s="35"/>
      <c r="BQ2413" s="35"/>
      <c r="BR2413" s="35"/>
      <c r="BS2413" s="34"/>
      <c r="BT2413" s="35"/>
      <c r="BU2413" s="35"/>
      <c r="BV2413" s="35"/>
      <c r="BW2413" s="35"/>
      <c r="BX2413" s="37"/>
      <c r="BY2413" s="40"/>
      <c r="CA2413" s="38"/>
      <c r="CB2413" s="38"/>
      <c r="CC2413" s="36"/>
      <c r="CD2413" s="36"/>
      <c r="CE2413" s="35"/>
      <c r="CF2413" s="36"/>
      <c r="CG2413" s="42"/>
      <c r="CH2413" s="35"/>
      <c r="CI2413" s="42"/>
      <c r="CJ2413" s="42"/>
      <c r="CK2413" s="43"/>
      <c r="CM2413" s="39"/>
      <c r="CN2413" s="35"/>
      <c r="CO2413" s="42"/>
    </row>
    <row r="2414" spans="1:93" ht="11.25" customHeight="1">
      <c r="A2414" s="33"/>
      <c r="B2414" s="34"/>
      <c r="F2414" s="34"/>
      <c r="H2414" s="34"/>
      <c r="I2414" s="34"/>
      <c r="J2414" s="35"/>
      <c r="K2414" s="35"/>
      <c r="L2414" s="34"/>
      <c r="M2414" s="35"/>
      <c r="N2414" s="35"/>
      <c r="O2414" s="35"/>
      <c r="P2414" s="35"/>
      <c r="Q2414" s="34"/>
      <c r="R2414" s="34"/>
      <c r="U2414" s="36"/>
      <c r="V2414" s="38"/>
      <c r="W2414" s="36"/>
      <c r="X2414" s="35"/>
      <c r="Y2414" s="34"/>
      <c r="Z2414" s="35"/>
      <c r="AA2414" s="34"/>
      <c r="AB2414" s="34"/>
      <c r="AC2414" s="34"/>
      <c r="AD2414" s="34"/>
      <c r="AE2414" s="39"/>
      <c r="AF2414" s="39"/>
      <c r="AG2414" s="39"/>
      <c r="AH2414" s="35"/>
      <c r="AI2414" s="35"/>
      <c r="AJ2414" s="35"/>
      <c r="AK2414" s="35"/>
      <c r="AL2414" s="35"/>
      <c r="AM2414" s="35"/>
      <c r="AN2414" s="38"/>
      <c r="AO2414" s="38"/>
      <c r="AP2414" s="38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40"/>
      <c r="BA2414" s="40"/>
      <c r="BB2414" s="40"/>
      <c r="BC2414" s="40"/>
      <c r="BD2414" s="40"/>
      <c r="BE2414" s="40"/>
      <c r="BF2414" s="36"/>
      <c r="BG2414" s="36"/>
      <c r="BH2414" s="36"/>
      <c r="BJ2414" s="41"/>
      <c r="BK2414" s="41"/>
      <c r="BL2414" s="35"/>
      <c r="BM2414" s="35"/>
      <c r="BN2414" s="35"/>
      <c r="BO2414" s="35"/>
      <c r="BP2414" s="35"/>
      <c r="BQ2414" s="35"/>
      <c r="BR2414" s="35"/>
      <c r="BS2414" s="34"/>
      <c r="BT2414" s="35"/>
      <c r="BU2414" s="35"/>
      <c r="BV2414" s="35"/>
      <c r="BW2414" s="35"/>
      <c r="BX2414" s="37"/>
      <c r="BY2414" s="40"/>
      <c r="CA2414" s="38"/>
      <c r="CB2414" s="38"/>
      <c r="CC2414" s="36"/>
      <c r="CD2414" s="36"/>
      <c r="CE2414" s="35"/>
      <c r="CF2414" s="36"/>
      <c r="CG2414" s="42"/>
      <c r="CH2414" s="35"/>
      <c r="CI2414" s="42"/>
      <c r="CJ2414" s="42"/>
      <c r="CK2414" s="43"/>
      <c r="CM2414" s="39"/>
      <c r="CN2414" s="35"/>
      <c r="CO2414" s="42"/>
    </row>
    <row r="2415" spans="1:93" ht="11.25" customHeight="1">
      <c r="A2415" s="33"/>
      <c r="B2415" s="34"/>
      <c r="F2415" s="34"/>
      <c r="H2415" s="34"/>
      <c r="I2415" s="34"/>
      <c r="J2415" s="35"/>
      <c r="K2415" s="35"/>
      <c r="L2415" s="34"/>
      <c r="M2415" s="35"/>
      <c r="N2415" s="35"/>
      <c r="O2415" s="35"/>
      <c r="P2415" s="35"/>
      <c r="Q2415" s="34"/>
      <c r="R2415" s="34"/>
      <c r="U2415" s="36"/>
      <c r="V2415" s="38"/>
      <c r="W2415" s="36"/>
      <c r="X2415" s="35"/>
      <c r="Y2415" s="34"/>
      <c r="Z2415" s="35"/>
      <c r="AA2415" s="34"/>
      <c r="AB2415" s="34"/>
      <c r="AC2415" s="34"/>
      <c r="AD2415" s="34"/>
      <c r="AE2415" s="39"/>
      <c r="AF2415" s="39"/>
      <c r="AG2415" s="39"/>
      <c r="AH2415" s="35"/>
      <c r="AI2415" s="35"/>
      <c r="AJ2415" s="35"/>
      <c r="AK2415" s="35"/>
      <c r="AL2415" s="35"/>
      <c r="AM2415" s="35"/>
      <c r="AN2415" s="38"/>
      <c r="AO2415" s="38"/>
      <c r="AP2415" s="38"/>
      <c r="AQ2415" s="36"/>
      <c r="AR2415" s="36"/>
      <c r="AS2415" s="36"/>
      <c r="AT2415" s="36"/>
      <c r="AU2415" s="36"/>
      <c r="AV2415" s="36"/>
      <c r="AW2415" s="36"/>
      <c r="AX2415" s="36"/>
      <c r="AY2415" s="36"/>
      <c r="AZ2415" s="40"/>
      <c r="BA2415" s="40"/>
      <c r="BB2415" s="40"/>
      <c r="BC2415" s="40"/>
      <c r="BD2415" s="40"/>
      <c r="BE2415" s="40"/>
      <c r="BF2415" s="36"/>
      <c r="BG2415" s="36"/>
      <c r="BH2415" s="36"/>
      <c r="BJ2415" s="41"/>
      <c r="BK2415" s="41"/>
      <c r="BL2415" s="35"/>
      <c r="BM2415" s="35"/>
      <c r="BN2415" s="35"/>
      <c r="BO2415" s="35"/>
      <c r="BP2415" s="35"/>
      <c r="BQ2415" s="35"/>
      <c r="BR2415" s="35"/>
      <c r="BS2415" s="34"/>
      <c r="BT2415" s="35"/>
      <c r="BU2415" s="35"/>
      <c r="BV2415" s="35"/>
      <c r="BW2415" s="35"/>
      <c r="BX2415" s="37"/>
      <c r="BY2415" s="40"/>
      <c r="CA2415" s="38"/>
      <c r="CB2415" s="38"/>
      <c r="CC2415" s="36"/>
      <c r="CD2415" s="36"/>
      <c r="CE2415" s="35"/>
      <c r="CF2415" s="36"/>
      <c r="CG2415" s="42"/>
      <c r="CH2415" s="35"/>
      <c r="CI2415" s="42"/>
      <c r="CJ2415" s="42"/>
      <c r="CK2415" s="43"/>
      <c r="CM2415" s="39"/>
      <c r="CN2415" s="35"/>
      <c r="CO2415" s="42"/>
    </row>
    <row r="2416" spans="1:93" ht="11.25" customHeight="1">
      <c r="A2416" s="33"/>
      <c r="B2416" s="34"/>
      <c r="F2416" s="34"/>
      <c r="H2416" s="34"/>
      <c r="I2416" s="34"/>
      <c r="J2416" s="35"/>
      <c r="K2416" s="35"/>
      <c r="L2416" s="34"/>
      <c r="M2416" s="35"/>
      <c r="N2416" s="35"/>
      <c r="O2416" s="35"/>
      <c r="P2416" s="35"/>
      <c r="Q2416" s="34"/>
      <c r="R2416" s="34"/>
      <c r="U2416" s="36"/>
      <c r="V2416" s="38"/>
      <c r="W2416" s="36"/>
      <c r="X2416" s="35"/>
      <c r="Y2416" s="34"/>
      <c r="Z2416" s="35"/>
      <c r="AA2416" s="34"/>
      <c r="AB2416" s="34"/>
      <c r="AC2416" s="34"/>
      <c r="AD2416" s="34"/>
      <c r="AE2416" s="39"/>
      <c r="AF2416" s="39"/>
      <c r="AG2416" s="39"/>
      <c r="AH2416" s="35"/>
      <c r="AI2416" s="35"/>
      <c r="AJ2416" s="35"/>
      <c r="AK2416" s="35"/>
      <c r="AL2416" s="35"/>
      <c r="AM2416" s="35"/>
      <c r="AN2416" s="38"/>
      <c r="AO2416" s="38"/>
      <c r="AP2416" s="38"/>
      <c r="AQ2416" s="36"/>
      <c r="AR2416" s="36"/>
      <c r="AS2416" s="36"/>
      <c r="AT2416" s="36"/>
      <c r="AU2416" s="36"/>
      <c r="AV2416" s="36"/>
      <c r="AW2416" s="36"/>
      <c r="AX2416" s="36"/>
      <c r="AY2416" s="36"/>
      <c r="AZ2416" s="40"/>
      <c r="BA2416" s="40"/>
      <c r="BB2416" s="40"/>
      <c r="BC2416" s="40"/>
      <c r="BD2416" s="40"/>
      <c r="BE2416" s="40"/>
      <c r="BF2416" s="36"/>
      <c r="BG2416" s="36"/>
      <c r="BH2416" s="36"/>
      <c r="BJ2416" s="41"/>
      <c r="BK2416" s="41"/>
      <c r="BL2416" s="35"/>
      <c r="BM2416" s="35"/>
      <c r="BN2416" s="35"/>
      <c r="BO2416" s="35"/>
      <c r="BP2416" s="35"/>
      <c r="BQ2416" s="35"/>
      <c r="BR2416" s="35"/>
      <c r="BS2416" s="34"/>
      <c r="BT2416" s="35"/>
      <c r="BU2416" s="35"/>
      <c r="BV2416" s="35"/>
      <c r="BW2416" s="35"/>
      <c r="BX2416" s="37"/>
      <c r="BY2416" s="40"/>
      <c r="CA2416" s="38"/>
      <c r="CB2416" s="38"/>
      <c r="CC2416" s="36"/>
      <c r="CD2416" s="36"/>
      <c r="CE2416" s="35"/>
      <c r="CF2416" s="36"/>
      <c r="CG2416" s="42"/>
      <c r="CH2416" s="35"/>
      <c r="CI2416" s="42"/>
      <c r="CJ2416" s="42"/>
      <c r="CK2416" s="43"/>
      <c r="CM2416" s="39"/>
      <c r="CN2416" s="35"/>
      <c r="CO2416" s="42"/>
    </row>
    <row r="2417" spans="1:93" ht="11.25" customHeight="1">
      <c r="A2417" s="33"/>
      <c r="B2417" s="34"/>
      <c r="F2417" s="34"/>
      <c r="H2417" s="34"/>
      <c r="I2417" s="34"/>
      <c r="J2417" s="35"/>
      <c r="K2417" s="35"/>
      <c r="L2417" s="34"/>
      <c r="M2417" s="35"/>
      <c r="N2417" s="35"/>
      <c r="O2417" s="35"/>
      <c r="P2417" s="35"/>
      <c r="Q2417" s="34"/>
      <c r="R2417" s="34"/>
      <c r="U2417" s="36"/>
      <c r="V2417" s="38"/>
      <c r="W2417" s="36"/>
      <c r="X2417" s="35"/>
      <c r="Y2417" s="34"/>
      <c r="Z2417" s="35"/>
      <c r="AA2417" s="34"/>
      <c r="AB2417" s="34"/>
      <c r="AC2417" s="34"/>
      <c r="AD2417" s="34"/>
      <c r="AE2417" s="39"/>
      <c r="AF2417" s="39"/>
      <c r="AG2417" s="39"/>
      <c r="AH2417" s="35"/>
      <c r="AI2417" s="35"/>
      <c r="AJ2417" s="35"/>
      <c r="AK2417" s="35"/>
      <c r="AL2417" s="35"/>
      <c r="AM2417" s="35"/>
      <c r="AN2417" s="38"/>
      <c r="AO2417" s="38"/>
      <c r="AP2417" s="38"/>
      <c r="AQ2417" s="36"/>
      <c r="AR2417" s="36"/>
      <c r="AS2417" s="36"/>
      <c r="AT2417" s="36"/>
      <c r="AU2417" s="36"/>
      <c r="AV2417" s="36"/>
      <c r="AW2417" s="36"/>
      <c r="AX2417" s="36"/>
      <c r="AY2417" s="36"/>
      <c r="AZ2417" s="40"/>
      <c r="BA2417" s="40"/>
      <c r="BB2417" s="40"/>
      <c r="BC2417" s="40"/>
      <c r="BD2417" s="40"/>
      <c r="BE2417" s="40"/>
      <c r="BF2417" s="36"/>
      <c r="BG2417" s="36"/>
      <c r="BH2417" s="36"/>
      <c r="BJ2417" s="41"/>
      <c r="BK2417" s="41"/>
      <c r="BL2417" s="35"/>
      <c r="BM2417" s="35"/>
      <c r="BN2417" s="35"/>
      <c r="BO2417" s="35"/>
      <c r="BP2417" s="35"/>
      <c r="BQ2417" s="35"/>
      <c r="BR2417" s="35"/>
      <c r="BS2417" s="34"/>
      <c r="BT2417" s="35"/>
      <c r="BU2417" s="35"/>
      <c r="BV2417" s="35"/>
      <c r="BW2417" s="35"/>
      <c r="BX2417" s="37"/>
      <c r="BY2417" s="40"/>
      <c r="CA2417" s="38"/>
      <c r="CB2417" s="38"/>
      <c r="CC2417" s="36"/>
      <c r="CD2417" s="36"/>
      <c r="CE2417" s="35"/>
      <c r="CF2417" s="36"/>
      <c r="CG2417" s="42"/>
      <c r="CH2417" s="35"/>
      <c r="CI2417" s="42"/>
      <c r="CJ2417" s="42"/>
      <c r="CK2417" s="43"/>
      <c r="CM2417" s="39"/>
      <c r="CN2417" s="35"/>
      <c r="CO2417" s="42"/>
    </row>
    <row r="2418" spans="1:93" ht="11.25" customHeight="1">
      <c r="A2418" s="33"/>
      <c r="B2418" s="34"/>
      <c r="F2418" s="34"/>
      <c r="H2418" s="34"/>
      <c r="I2418" s="34"/>
      <c r="J2418" s="35"/>
      <c r="K2418" s="35"/>
      <c r="L2418" s="34"/>
      <c r="M2418" s="35"/>
      <c r="N2418" s="35"/>
      <c r="O2418" s="35"/>
      <c r="P2418" s="35"/>
      <c r="Q2418" s="34"/>
      <c r="R2418" s="34"/>
      <c r="U2418" s="36"/>
      <c r="V2418" s="38"/>
      <c r="W2418" s="36"/>
      <c r="X2418" s="35"/>
      <c r="Y2418" s="34"/>
      <c r="Z2418" s="35"/>
      <c r="AA2418" s="34"/>
      <c r="AB2418" s="34"/>
      <c r="AC2418" s="34"/>
      <c r="AD2418" s="34"/>
      <c r="AE2418" s="39"/>
      <c r="AF2418" s="39"/>
      <c r="AG2418" s="39"/>
      <c r="AH2418" s="35"/>
      <c r="AI2418" s="35"/>
      <c r="AJ2418" s="35"/>
      <c r="AK2418" s="35"/>
      <c r="AL2418" s="35"/>
      <c r="AM2418" s="35"/>
      <c r="AN2418" s="38"/>
      <c r="AO2418" s="38"/>
      <c r="AP2418" s="38"/>
      <c r="AQ2418" s="36"/>
      <c r="AR2418" s="36"/>
      <c r="AS2418" s="36"/>
      <c r="AT2418" s="36"/>
      <c r="AU2418" s="36"/>
      <c r="AV2418" s="36"/>
      <c r="AW2418" s="36"/>
      <c r="AX2418" s="36"/>
      <c r="AY2418" s="36"/>
      <c r="AZ2418" s="40"/>
      <c r="BA2418" s="40"/>
      <c r="BB2418" s="40"/>
      <c r="BC2418" s="40"/>
      <c r="BD2418" s="40"/>
      <c r="BE2418" s="40"/>
      <c r="BF2418" s="36"/>
      <c r="BG2418" s="36"/>
      <c r="BH2418" s="36"/>
      <c r="BJ2418" s="41"/>
      <c r="BK2418" s="41"/>
      <c r="BL2418" s="35"/>
      <c r="BM2418" s="35"/>
      <c r="BN2418" s="35"/>
      <c r="BO2418" s="35"/>
      <c r="BP2418" s="35"/>
      <c r="BQ2418" s="35"/>
      <c r="BR2418" s="35"/>
      <c r="BS2418" s="34"/>
      <c r="BT2418" s="35"/>
      <c r="BU2418" s="35"/>
      <c r="BV2418" s="35"/>
      <c r="BW2418" s="35"/>
      <c r="BX2418" s="37"/>
      <c r="BY2418" s="40"/>
      <c r="CA2418" s="38"/>
      <c r="CB2418" s="38"/>
      <c r="CC2418" s="36"/>
      <c r="CD2418" s="36"/>
      <c r="CE2418" s="35"/>
      <c r="CF2418" s="36"/>
      <c r="CG2418" s="42"/>
      <c r="CH2418" s="35"/>
      <c r="CI2418" s="42"/>
      <c r="CJ2418" s="42"/>
      <c r="CK2418" s="43"/>
      <c r="CM2418" s="39"/>
      <c r="CN2418" s="35"/>
      <c r="CO2418" s="42"/>
    </row>
    <row r="2419" spans="1:93" ht="11.25" customHeight="1">
      <c r="A2419" s="33"/>
      <c r="B2419" s="34"/>
      <c r="F2419" s="34"/>
      <c r="H2419" s="34"/>
      <c r="I2419" s="34"/>
      <c r="J2419" s="35"/>
      <c r="K2419" s="35"/>
      <c r="L2419" s="34"/>
      <c r="M2419" s="35"/>
      <c r="N2419" s="35"/>
      <c r="O2419" s="35"/>
      <c r="P2419" s="35"/>
      <c r="Q2419" s="34"/>
      <c r="R2419" s="34"/>
      <c r="U2419" s="36"/>
      <c r="V2419" s="38"/>
      <c r="W2419" s="36"/>
      <c r="X2419" s="35"/>
      <c r="Y2419" s="34"/>
      <c r="Z2419" s="35"/>
      <c r="AA2419" s="34"/>
      <c r="AB2419" s="34"/>
      <c r="AC2419" s="34"/>
      <c r="AD2419" s="34"/>
      <c r="AE2419" s="39"/>
      <c r="AF2419" s="39"/>
      <c r="AG2419" s="39"/>
      <c r="AH2419" s="35"/>
      <c r="AI2419" s="35"/>
      <c r="AJ2419" s="35"/>
      <c r="AK2419" s="35"/>
      <c r="AL2419" s="35"/>
      <c r="AM2419" s="35"/>
      <c r="AN2419" s="38"/>
      <c r="AO2419" s="38"/>
      <c r="AP2419" s="38"/>
      <c r="AQ2419" s="36"/>
      <c r="AR2419" s="36"/>
      <c r="AS2419" s="36"/>
      <c r="AT2419" s="36"/>
      <c r="AU2419" s="36"/>
      <c r="AV2419" s="36"/>
      <c r="AW2419" s="36"/>
      <c r="AX2419" s="36"/>
      <c r="AY2419" s="36"/>
      <c r="AZ2419" s="40"/>
      <c r="BA2419" s="40"/>
      <c r="BB2419" s="40"/>
      <c r="BC2419" s="40"/>
      <c r="BD2419" s="40"/>
      <c r="BE2419" s="40"/>
      <c r="BF2419" s="36"/>
      <c r="BG2419" s="36"/>
      <c r="BH2419" s="36"/>
      <c r="BJ2419" s="41"/>
      <c r="BK2419" s="41"/>
      <c r="BL2419" s="35"/>
      <c r="BM2419" s="35"/>
      <c r="BN2419" s="35"/>
      <c r="BO2419" s="35"/>
      <c r="BP2419" s="35"/>
      <c r="BQ2419" s="35"/>
      <c r="BR2419" s="35"/>
      <c r="BS2419" s="34"/>
      <c r="BT2419" s="35"/>
      <c r="BU2419" s="35"/>
      <c r="BV2419" s="35"/>
      <c r="BW2419" s="35"/>
      <c r="BX2419" s="37"/>
      <c r="BY2419" s="40"/>
      <c r="CA2419" s="38"/>
      <c r="CB2419" s="38"/>
      <c r="CC2419" s="36"/>
      <c r="CD2419" s="36"/>
      <c r="CE2419" s="35"/>
      <c r="CF2419" s="36"/>
      <c r="CG2419" s="42"/>
      <c r="CH2419" s="35"/>
      <c r="CI2419" s="42"/>
      <c r="CJ2419" s="42"/>
      <c r="CK2419" s="43"/>
      <c r="CM2419" s="39"/>
      <c r="CN2419" s="35"/>
      <c r="CO2419" s="42"/>
    </row>
    <row r="2420" spans="1:93" ht="11.25" customHeight="1">
      <c r="A2420" s="33"/>
      <c r="B2420" s="34"/>
      <c r="F2420" s="34"/>
      <c r="H2420" s="34"/>
      <c r="I2420" s="34"/>
      <c r="J2420" s="35"/>
      <c r="K2420" s="35"/>
      <c r="L2420" s="34"/>
      <c r="M2420" s="35"/>
      <c r="N2420" s="35"/>
      <c r="O2420" s="35"/>
      <c r="P2420" s="35"/>
      <c r="Q2420" s="34"/>
      <c r="R2420" s="34"/>
      <c r="U2420" s="36"/>
      <c r="V2420" s="38"/>
      <c r="W2420" s="36"/>
      <c r="X2420" s="35"/>
      <c r="Y2420" s="34"/>
      <c r="Z2420" s="35"/>
      <c r="AA2420" s="34"/>
      <c r="AB2420" s="34"/>
      <c r="AC2420" s="34"/>
      <c r="AD2420" s="34"/>
      <c r="AE2420" s="39"/>
      <c r="AF2420" s="39"/>
      <c r="AG2420" s="39"/>
      <c r="AH2420" s="35"/>
      <c r="AI2420" s="35"/>
      <c r="AJ2420" s="35"/>
      <c r="AK2420" s="35"/>
      <c r="AL2420" s="35"/>
      <c r="AM2420" s="35"/>
      <c r="AN2420" s="38"/>
      <c r="AO2420" s="38"/>
      <c r="AP2420" s="38"/>
      <c r="AQ2420" s="36"/>
      <c r="AR2420" s="36"/>
      <c r="AS2420" s="36"/>
      <c r="AT2420" s="36"/>
      <c r="AU2420" s="36"/>
      <c r="AV2420" s="36"/>
      <c r="AW2420" s="36"/>
      <c r="AX2420" s="36"/>
      <c r="AY2420" s="36"/>
      <c r="AZ2420" s="40"/>
      <c r="BA2420" s="40"/>
      <c r="BB2420" s="40"/>
      <c r="BC2420" s="40"/>
      <c r="BD2420" s="40"/>
      <c r="BE2420" s="40"/>
      <c r="BF2420" s="36"/>
      <c r="BG2420" s="36"/>
      <c r="BH2420" s="36"/>
      <c r="BJ2420" s="41"/>
      <c r="BK2420" s="41"/>
      <c r="BL2420" s="35"/>
      <c r="BM2420" s="35"/>
      <c r="BN2420" s="35"/>
      <c r="BO2420" s="35"/>
      <c r="BP2420" s="35"/>
      <c r="BQ2420" s="35"/>
      <c r="BR2420" s="35"/>
      <c r="BS2420" s="34"/>
      <c r="BT2420" s="35"/>
      <c r="BU2420" s="35"/>
      <c r="BV2420" s="35"/>
      <c r="BW2420" s="35"/>
      <c r="BX2420" s="37"/>
      <c r="BY2420" s="40"/>
      <c r="CA2420" s="38"/>
      <c r="CB2420" s="38"/>
      <c r="CC2420" s="36"/>
      <c r="CD2420" s="36"/>
      <c r="CE2420" s="35"/>
      <c r="CF2420" s="36"/>
      <c r="CG2420" s="42"/>
      <c r="CH2420" s="35"/>
      <c r="CI2420" s="42"/>
      <c r="CJ2420" s="42"/>
      <c r="CK2420" s="43"/>
      <c r="CM2420" s="39"/>
      <c r="CN2420" s="35"/>
      <c r="CO2420" s="42"/>
    </row>
    <row r="2421" spans="1:93" ht="11.25" customHeight="1">
      <c r="A2421" s="33"/>
      <c r="B2421" s="34"/>
      <c r="F2421" s="34"/>
      <c r="H2421" s="34"/>
      <c r="I2421" s="34"/>
      <c r="J2421" s="35"/>
      <c r="K2421" s="35"/>
      <c r="L2421" s="34"/>
      <c r="M2421" s="35"/>
      <c r="N2421" s="35"/>
      <c r="O2421" s="35"/>
      <c r="P2421" s="35"/>
      <c r="Q2421" s="34"/>
      <c r="R2421" s="34"/>
      <c r="U2421" s="36"/>
      <c r="V2421" s="38"/>
      <c r="W2421" s="36"/>
      <c r="X2421" s="35"/>
      <c r="Y2421" s="34"/>
      <c r="Z2421" s="35"/>
      <c r="AA2421" s="34"/>
      <c r="AB2421" s="34"/>
      <c r="AC2421" s="34"/>
      <c r="AD2421" s="34"/>
      <c r="AE2421" s="39"/>
      <c r="AF2421" s="39"/>
      <c r="AG2421" s="39"/>
      <c r="AH2421" s="35"/>
      <c r="AI2421" s="35"/>
      <c r="AJ2421" s="35"/>
      <c r="AK2421" s="35"/>
      <c r="AL2421" s="35"/>
      <c r="AM2421" s="35"/>
      <c r="AN2421" s="38"/>
      <c r="AO2421" s="38"/>
      <c r="AP2421" s="38"/>
      <c r="AQ2421" s="36"/>
      <c r="AR2421" s="36"/>
      <c r="AS2421" s="36"/>
      <c r="AT2421" s="36"/>
      <c r="AU2421" s="36"/>
      <c r="AV2421" s="36"/>
      <c r="AW2421" s="36"/>
      <c r="AX2421" s="36"/>
      <c r="AY2421" s="36"/>
      <c r="AZ2421" s="40"/>
      <c r="BA2421" s="40"/>
      <c r="BB2421" s="40"/>
      <c r="BC2421" s="40"/>
      <c r="BD2421" s="40"/>
      <c r="BE2421" s="40"/>
      <c r="BF2421" s="36"/>
      <c r="BG2421" s="36"/>
      <c r="BH2421" s="36"/>
      <c r="BJ2421" s="41"/>
      <c r="BK2421" s="41"/>
      <c r="BL2421" s="35"/>
      <c r="BM2421" s="35"/>
      <c r="BN2421" s="35"/>
      <c r="BO2421" s="35"/>
      <c r="BP2421" s="35"/>
      <c r="BQ2421" s="35"/>
      <c r="BR2421" s="35"/>
      <c r="BS2421" s="34"/>
      <c r="BT2421" s="35"/>
      <c r="BU2421" s="35"/>
      <c r="BV2421" s="35"/>
      <c r="BW2421" s="35"/>
      <c r="BX2421" s="37"/>
      <c r="BY2421" s="40"/>
      <c r="CA2421" s="38"/>
      <c r="CB2421" s="38"/>
      <c r="CC2421" s="36"/>
      <c r="CD2421" s="36"/>
      <c r="CE2421" s="35"/>
      <c r="CF2421" s="36"/>
      <c r="CG2421" s="42"/>
      <c r="CH2421" s="35"/>
      <c r="CI2421" s="42"/>
      <c r="CJ2421" s="42"/>
      <c r="CK2421" s="43"/>
      <c r="CM2421" s="39"/>
      <c r="CN2421" s="35"/>
      <c r="CO2421" s="42"/>
    </row>
    <row r="2422" spans="1:93" ht="11.25" customHeight="1">
      <c r="A2422" s="33"/>
      <c r="B2422" s="34"/>
      <c r="F2422" s="34"/>
      <c r="H2422" s="34"/>
      <c r="I2422" s="34"/>
      <c r="J2422" s="35"/>
      <c r="K2422" s="35"/>
      <c r="L2422" s="34"/>
      <c r="M2422" s="35"/>
      <c r="N2422" s="35"/>
      <c r="O2422" s="35"/>
      <c r="P2422" s="35"/>
      <c r="Q2422" s="34"/>
      <c r="R2422" s="34"/>
      <c r="U2422" s="36"/>
      <c r="V2422" s="38"/>
      <c r="W2422" s="36"/>
      <c r="X2422" s="35"/>
      <c r="Y2422" s="34"/>
      <c r="Z2422" s="35"/>
      <c r="AA2422" s="34"/>
      <c r="AB2422" s="34"/>
      <c r="AC2422" s="34"/>
      <c r="AD2422" s="34"/>
      <c r="AE2422" s="39"/>
      <c r="AF2422" s="39"/>
      <c r="AG2422" s="39"/>
      <c r="AH2422" s="35"/>
      <c r="AI2422" s="35"/>
      <c r="AJ2422" s="35"/>
      <c r="AK2422" s="35"/>
      <c r="AL2422" s="35"/>
      <c r="AM2422" s="35"/>
      <c r="AN2422" s="38"/>
      <c r="AO2422" s="38"/>
      <c r="AP2422" s="38"/>
      <c r="AQ2422" s="36"/>
      <c r="AR2422" s="36"/>
      <c r="AS2422" s="36"/>
      <c r="AT2422" s="36"/>
      <c r="AU2422" s="36"/>
      <c r="AV2422" s="36"/>
      <c r="AW2422" s="36"/>
      <c r="AX2422" s="36"/>
      <c r="AY2422" s="36"/>
      <c r="AZ2422" s="40"/>
      <c r="BA2422" s="40"/>
      <c r="BB2422" s="40"/>
      <c r="BC2422" s="40"/>
      <c r="BD2422" s="40"/>
      <c r="BE2422" s="40"/>
      <c r="BF2422" s="36"/>
      <c r="BG2422" s="36"/>
      <c r="BH2422" s="36"/>
      <c r="BJ2422" s="41"/>
      <c r="BK2422" s="41"/>
      <c r="BL2422" s="35"/>
      <c r="BM2422" s="35"/>
      <c r="BN2422" s="35"/>
      <c r="BO2422" s="35"/>
      <c r="BP2422" s="35"/>
      <c r="BQ2422" s="35"/>
      <c r="BR2422" s="35"/>
      <c r="BS2422" s="34"/>
      <c r="BT2422" s="35"/>
      <c r="BU2422" s="35"/>
      <c r="BV2422" s="35"/>
      <c r="BW2422" s="35"/>
      <c r="BX2422" s="37"/>
      <c r="BY2422" s="40"/>
      <c r="CA2422" s="38"/>
      <c r="CB2422" s="38"/>
      <c r="CC2422" s="36"/>
      <c r="CD2422" s="36"/>
      <c r="CE2422" s="35"/>
      <c r="CF2422" s="36"/>
      <c r="CG2422" s="42"/>
      <c r="CH2422" s="35"/>
      <c r="CI2422" s="42"/>
      <c r="CJ2422" s="42"/>
      <c r="CK2422" s="43"/>
      <c r="CM2422" s="39"/>
      <c r="CN2422" s="35"/>
      <c r="CO2422" s="42"/>
    </row>
    <row r="2423" spans="1:93" ht="11.25" customHeight="1">
      <c r="A2423" s="33"/>
      <c r="B2423" s="34"/>
      <c r="F2423" s="34"/>
      <c r="H2423" s="34"/>
      <c r="I2423" s="34"/>
      <c r="J2423" s="35"/>
      <c r="K2423" s="35"/>
      <c r="L2423" s="34"/>
      <c r="M2423" s="35"/>
      <c r="N2423" s="35"/>
      <c r="O2423" s="35"/>
      <c r="P2423" s="35"/>
      <c r="Q2423" s="34"/>
      <c r="R2423" s="34"/>
      <c r="U2423" s="36"/>
      <c r="V2423" s="38"/>
      <c r="W2423" s="36"/>
      <c r="X2423" s="35"/>
      <c r="Y2423" s="34"/>
      <c r="Z2423" s="35"/>
      <c r="AA2423" s="34"/>
      <c r="AB2423" s="34"/>
      <c r="AC2423" s="34"/>
      <c r="AD2423" s="34"/>
      <c r="AE2423" s="39"/>
      <c r="AF2423" s="39"/>
      <c r="AG2423" s="39"/>
      <c r="AH2423" s="35"/>
      <c r="AI2423" s="35"/>
      <c r="AJ2423" s="35"/>
      <c r="AK2423" s="35"/>
      <c r="AL2423" s="35"/>
      <c r="AM2423" s="35"/>
      <c r="AN2423" s="38"/>
      <c r="AO2423" s="38"/>
      <c r="AP2423" s="38"/>
      <c r="AQ2423" s="36"/>
      <c r="AR2423" s="36"/>
      <c r="AS2423" s="36"/>
      <c r="AT2423" s="36"/>
      <c r="AU2423" s="36"/>
      <c r="AV2423" s="36"/>
      <c r="AW2423" s="36"/>
      <c r="AX2423" s="36"/>
      <c r="AY2423" s="36"/>
      <c r="AZ2423" s="40"/>
      <c r="BA2423" s="40"/>
      <c r="BB2423" s="40"/>
      <c r="BC2423" s="40"/>
      <c r="BD2423" s="40"/>
      <c r="BE2423" s="40"/>
      <c r="BF2423" s="36"/>
      <c r="BG2423" s="36"/>
      <c r="BH2423" s="36"/>
      <c r="BJ2423" s="41"/>
      <c r="BK2423" s="41"/>
      <c r="BL2423" s="35"/>
      <c r="BM2423" s="35"/>
      <c r="BN2423" s="35"/>
      <c r="BO2423" s="35"/>
      <c r="BP2423" s="35"/>
      <c r="BQ2423" s="35"/>
      <c r="BR2423" s="35"/>
      <c r="BS2423" s="34"/>
      <c r="BT2423" s="35"/>
      <c r="BU2423" s="35"/>
      <c r="BV2423" s="35"/>
      <c r="BW2423" s="35"/>
      <c r="BX2423" s="37"/>
      <c r="BY2423" s="40"/>
      <c r="CA2423" s="38"/>
      <c r="CB2423" s="38"/>
      <c r="CC2423" s="36"/>
      <c r="CD2423" s="36"/>
      <c r="CE2423" s="35"/>
      <c r="CF2423" s="36"/>
      <c r="CG2423" s="42"/>
      <c r="CH2423" s="35"/>
      <c r="CI2423" s="42"/>
      <c r="CJ2423" s="42"/>
      <c r="CK2423" s="43"/>
      <c r="CM2423" s="39"/>
      <c r="CN2423" s="35"/>
      <c r="CO2423" s="42"/>
    </row>
    <row r="2424" spans="1:93" ht="11.25" customHeight="1">
      <c r="A2424" s="33"/>
      <c r="B2424" s="34"/>
      <c r="F2424" s="34"/>
      <c r="H2424" s="34"/>
      <c r="I2424" s="34"/>
      <c r="J2424" s="35"/>
      <c r="K2424" s="35"/>
      <c r="L2424" s="34"/>
      <c r="M2424" s="35"/>
      <c r="N2424" s="35"/>
      <c r="O2424" s="35"/>
      <c r="P2424" s="35"/>
      <c r="Q2424" s="34"/>
      <c r="R2424" s="34"/>
      <c r="U2424" s="36"/>
      <c r="V2424" s="38"/>
      <c r="W2424" s="36"/>
      <c r="X2424" s="35"/>
      <c r="Y2424" s="34"/>
      <c r="Z2424" s="35"/>
      <c r="AA2424" s="34"/>
      <c r="AB2424" s="34"/>
      <c r="AC2424" s="34"/>
      <c r="AD2424" s="34"/>
      <c r="AE2424" s="39"/>
      <c r="AF2424" s="39"/>
      <c r="AG2424" s="39"/>
      <c r="AH2424" s="35"/>
      <c r="AI2424" s="35"/>
      <c r="AJ2424" s="35"/>
      <c r="AK2424" s="35"/>
      <c r="AL2424" s="35"/>
      <c r="AM2424" s="35"/>
      <c r="AN2424" s="38"/>
      <c r="AO2424" s="38"/>
      <c r="AP2424" s="38"/>
      <c r="AQ2424" s="36"/>
      <c r="AR2424" s="36"/>
      <c r="AS2424" s="36"/>
      <c r="AT2424" s="36"/>
      <c r="AU2424" s="36"/>
      <c r="AV2424" s="36"/>
      <c r="AW2424" s="36"/>
      <c r="AX2424" s="36"/>
      <c r="AY2424" s="36"/>
      <c r="AZ2424" s="40"/>
      <c r="BA2424" s="40"/>
      <c r="BB2424" s="40"/>
      <c r="BC2424" s="40"/>
      <c r="BD2424" s="40"/>
      <c r="BE2424" s="40"/>
      <c r="BF2424" s="36"/>
      <c r="BG2424" s="36"/>
      <c r="BH2424" s="36"/>
      <c r="BJ2424" s="41"/>
      <c r="BK2424" s="41"/>
      <c r="BL2424" s="35"/>
      <c r="BM2424" s="35"/>
      <c r="BN2424" s="35"/>
      <c r="BO2424" s="35"/>
      <c r="BP2424" s="35"/>
      <c r="BQ2424" s="35"/>
      <c r="BR2424" s="35"/>
      <c r="BS2424" s="34"/>
      <c r="BT2424" s="35"/>
      <c r="BU2424" s="35"/>
      <c r="BV2424" s="35"/>
      <c r="BW2424" s="35"/>
      <c r="BX2424" s="37"/>
      <c r="BY2424" s="40"/>
      <c r="CA2424" s="38"/>
      <c r="CB2424" s="38"/>
      <c r="CC2424" s="36"/>
      <c r="CD2424" s="36"/>
      <c r="CE2424" s="35"/>
      <c r="CF2424" s="36"/>
      <c r="CG2424" s="42"/>
      <c r="CH2424" s="35"/>
      <c r="CI2424" s="42"/>
      <c r="CJ2424" s="42"/>
      <c r="CK2424" s="43"/>
      <c r="CM2424" s="39"/>
      <c r="CN2424" s="35"/>
      <c r="CO2424" s="42"/>
    </row>
    <row r="2425" spans="1:93" ht="11.25" customHeight="1">
      <c r="A2425" s="33"/>
      <c r="B2425" s="34"/>
      <c r="F2425" s="34"/>
      <c r="H2425" s="34"/>
      <c r="I2425" s="34"/>
      <c r="J2425" s="35"/>
      <c r="K2425" s="35"/>
      <c r="L2425" s="34"/>
      <c r="M2425" s="35"/>
      <c r="N2425" s="35"/>
      <c r="O2425" s="35"/>
      <c r="P2425" s="35"/>
      <c r="Q2425" s="34"/>
      <c r="R2425" s="34"/>
      <c r="U2425" s="36"/>
      <c r="V2425" s="38"/>
      <c r="W2425" s="36"/>
      <c r="X2425" s="35"/>
      <c r="Y2425" s="34"/>
      <c r="Z2425" s="35"/>
      <c r="AA2425" s="34"/>
      <c r="AB2425" s="34"/>
      <c r="AC2425" s="34"/>
      <c r="AD2425" s="34"/>
      <c r="AE2425" s="39"/>
      <c r="AF2425" s="39"/>
      <c r="AG2425" s="39"/>
      <c r="AH2425" s="35"/>
      <c r="AI2425" s="35"/>
      <c r="AJ2425" s="35"/>
      <c r="AK2425" s="35"/>
      <c r="AL2425" s="35"/>
      <c r="AM2425" s="35"/>
      <c r="AN2425" s="38"/>
      <c r="AO2425" s="38"/>
      <c r="AP2425" s="38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40"/>
      <c r="BA2425" s="40"/>
      <c r="BB2425" s="40"/>
      <c r="BC2425" s="40"/>
      <c r="BD2425" s="40"/>
      <c r="BE2425" s="40"/>
      <c r="BF2425" s="36"/>
      <c r="BG2425" s="36"/>
      <c r="BH2425" s="36"/>
      <c r="BJ2425" s="41"/>
      <c r="BK2425" s="41"/>
      <c r="BL2425" s="35"/>
      <c r="BM2425" s="35"/>
      <c r="BN2425" s="35"/>
      <c r="BO2425" s="35"/>
      <c r="BP2425" s="35"/>
      <c r="BQ2425" s="35"/>
      <c r="BR2425" s="35"/>
      <c r="BS2425" s="34"/>
      <c r="BT2425" s="35"/>
      <c r="BU2425" s="35"/>
      <c r="BV2425" s="35"/>
      <c r="BW2425" s="35"/>
      <c r="BX2425" s="37"/>
      <c r="BY2425" s="40"/>
      <c r="CA2425" s="38"/>
      <c r="CB2425" s="38"/>
      <c r="CC2425" s="36"/>
      <c r="CD2425" s="36"/>
      <c r="CE2425" s="35"/>
      <c r="CF2425" s="36"/>
      <c r="CG2425" s="42"/>
      <c r="CH2425" s="35"/>
      <c r="CI2425" s="42"/>
      <c r="CJ2425" s="42"/>
      <c r="CK2425" s="43"/>
      <c r="CM2425" s="39"/>
      <c r="CN2425" s="35"/>
      <c r="CO2425" s="42"/>
    </row>
    <row r="2426" spans="1:93" ht="11.25" customHeight="1">
      <c r="A2426" s="33"/>
      <c r="B2426" s="34"/>
      <c r="F2426" s="34"/>
      <c r="H2426" s="34"/>
      <c r="I2426" s="34"/>
      <c r="J2426" s="35"/>
      <c r="K2426" s="35"/>
      <c r="L2426" s="34"/>
      <c r="M2426" s="35"/>
      <c r="N2426" s="35"/>
      <c r="O2426" s="35"/>
      <c r="P2426" s="35"/>
      <c r="Q2426" s="34"/>
      <c r="R2426" s="34"/>
      <c r="U2426" s="36"/>
      <c r="V2426" s="38"/>
      <c r="W2426" s="36"/>
      <c r="X2426" s="35"/>
      <c r="Y2426" s="34"/>
      <c r="Z2426" s="35"/>
      <c r="AA2426" s="34"/>
      <c r="AB2426" s="34"/>
      <c r="AC2426" s="34"/>
      <c r="AD2426" s="34"/>
      <c r="AE2426" s="39"/>
      <c r="AF2426" s="39"/>
      <c r="AG2426" s="39"/>
      <c r="AH2426" s="35"/>
      <c r="AI2426" s="35"/>
      <c r="AJ2426" s="35"/>
      <c r="AK2426" s="35"/>
      <c r="AL2426" s="35"/>
      <c r="AM2426" s="35"/>
      <c r="AN2426" s="38"/>
      <c r="AO2426" s="38"/>
      <c r="AP2426" s="38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40"/>
      <c r="BA2426" s="40"/>
      <c r="BB2426" s="40"/>
      <c r="BC2426" s="40"/>
      <c r="BD2426" s="40"/>
      <c r="BE2426" s="40"/>
      <c r="BF2426" s="36"/>
      <c r="BG2426" s="36"/>
      <c r="BH2426" s="36"/>
      <c r="BJ2426" s="41"/>
      <c r="BK2426" s="41"/>
      <c r="BL2426" s="35"/>
      <c r="BM2426" s="35"/>
      <c r="BN2426" s="35"/>
      <c r="BO2426" s="35"/>
      <c r="BP2426" s="35"/>
      <c r="BQ2426" s="35"/>
      <c r="BR2426" s="35"/>
      <c r="BS2426" s="34"/>
      <c r="BT2426" s="35"/>
      <c r="BU2426" s="35"/>
      <c r="BV2426" s="35"/>
      <c r="BW2426" s="35"/>
      <c r="BX2426" s="37"/>
      <c r="BY2426" s="40"/>
      <c r="CA2426" s="38"/>
      <c r="CB2426" s="38"/>
      <c r="CC2426" s="36"/>
      <c r="CD2426" s="36"/>
      <c r="CE2426" s="35"/>
      <c r="CF2426" s="36"/>
      <c r="CG2426" s="42"/>
      <c r="CH2426" s="35"/>
      <c r="CI2426" s="42"/>
      <c r="CJ2426" s="42"/>
      <c r="CK2426" s="43"/>
      <c r="CM2426" s="39"/>
      <c r="CN2426" s="35"/>
      <c r="CO2426" s="42"/>
    </row>
    <row r="2427" spans="1:93" ht="11.25" customHeight="1">
      <c r="A2427" s="33"/>
      <c r="B2427" s="34"/>
      <c r="F2427" s="34"/>
      <c r="H2427" s="34"/>
      <c r="I2427" s="34"/>
      <c r="J2427" s="35"/>
      <c r="K2427" s="35"/>
      <c r="L2427" s="34"/>
      <c r="M2427" s="35"/>
      <c r="N2427" s="35"/>
      <c r="O2427" s="35"/>
      <c r="P2427" s="35"/>
      <c r="Q2427" s="34"/>
      <c r="R2427" s="34"/>
      <c r="U2427" s="36"/>
      <c r="V2427" s="38"/>
      <c r="W2427" s="36"/>
      <c r="X2427" s="35"/>
      <c r="Y2427" s="34"/>
      <c r="Z2427" s="35"/>
      <c r="AA2427" s="34"/>
      <c r="AB2427" s="34"/>
      <c r="AC2427" s="34"/>
      <c r="AD2427" s="34"/>
      <c r="AE2427" s="39"/>
      <c r="AF2427" s="39"/>
      <c r="AG2427" s="39"/>
      <c r="AH2427" s="35"/>
      <c r="AI2427" s="35"/>
      <c r="AJ2427" s="35"/>
      <c r="AK2427" s="35"/>
      <c r="AL2427" s="35"/>
      <c r="AM2427" s="35"/>
      <c r="AN2427" s="38"/>
      <c r="AO2427" s="38"/>
      <c r="AP2427" s="38"/>
      <c r="AQ2427" s="36"/>
      <c r="AR2427" s="36"/>
      <c r="AS2427" s="36"/>
      <c r="AT2427" s="36"/>
      <c r="AU2427" s="36"/>
      <c r="AV2427" s="36"/>
      <c r="AW2427" s="36"/>
      <c r="AX2427" s="36"/>
      <c r="AY2427" s="36"/>
      <c r="AZ2427" s="40"/>
      <c r="BA2427" s="40"/>
      <c r="BB2427" s="40"/>
      <c r="BC2427" s="40"/>
      <c r="BD2427" s="40"/>
      <c r="BE2427" s="40"/>
      <c r="BF2427" s="36"/>
      <c r="BG2427" s="36"/>
      <c r="BH2427" s="36"/>
      <c r="BJ2427" s="41"/>
      <c r="BK2427" s="41"/>
      <c r="BL2427" s="35"/>
      <c r="BM2427" s="35"/>
      <c r="BN2427" s="35"/>
      <c r="BO2427" s="35"/>
      <c r="BP2427" s="35"/>
      <c r="BQ2427" s="35"/>
      <c r="BR2427" s="35"/>
      <c r="BS2427" s="34"/>
      <c r="BT2427" s="35"/>
      <c r="BU2427" s="35"/>
      <c r="BV2427" s="35"/>
      <c r="BW2427" s="35"/>
      <c r="BX2427" s="37"/>
      <c r="BY2427" s="40"/>
      <c r="CA2427" s="38"/>
      <c r="CB2427" s="38"/>
      <c r="CC2427" s="36"/>
      <c r="CD2427" s="36"/>
      <c r="CE2427" s="35"/>
      <c r="CF2427" s="36"/>
      <c r="CG2427" s="42"/>
      <c r="CH2427" s="35"/>
      <c r="CI2427" s="42"/>
      <c r="CJ2427" s="42"/>
      <c r="CK2427" s="43"/>
      <c r="CM2427" s="39"/>
      <c r="CN2427" s="35"/>
      <c r="CO2427" s="42"/>
    </row>
    <row r="2428" spans="1:93" ht="11.25" customHeight="1">
      <c r="A2428" s="33"/>
      <c r="B2428" s="34"/>
      <c r="F2428" s="34"/>
      <c r="H2428" s="34"/>
      <c r="I2428" s="34"/>
      <c r="J2428" s="35"/>
      <c r="K2428" s="35"/>
      <c r="L2428" s="34"/>
      <c r="M2428" s="35"/>
      <c r="N2428" s="35"/>
      <c r="O2428" s="35"/>
      <c r="P2428" s="35"/>
      <c r="Q2428" s="34"/>
      <c r="R2428" s="34"/>
      <c r="U2428" s="36"/>
      <c r="V2428" s="38"/>
      <c r="W2428" s="36"/>
      <c r="X2428" s="35"/>
      <c r="Y2428" s="34"/>
      <c r="Z2428" s="35"/>
      <c r="AA2428" s="34"/>
      <c r="AB2428" s="34"/>
      <c r="AC2428" s="34"/>
      <c r="AD2428" s="34"/>
      <c r="AE2428" s="39"/>
      <c r="AF2428" s="39"/>
      <c r="AG2428" s="39"/>
      <c r="AH2428" s="35"/>
      <c r="AI2428" s="35"/>
      <c r="AJ2428" s="35"/>
      <c r="AK2428" s="35"/>
      <c r="AL2428" s="35"/>
      <c r="AM2428" s="35"/>
      <c r="AN2428" s="38"/>
      <c r="AO2428" s="38"/>
      <c r="AP2428" s="38"/>
      <c r="AQ2428" s="36"/>
      <c r="AR2428" s="36"/>
      <c r="AS2428" s="36"/>
      <c r="AT2428" s="36"/>
      <c r="AU2428" s="36"/>
      <c r="AV2428" s="36"/>
      <c r="AW2428" s="36"/>
      <c r="AX2428" s="36"/>
      <c r="AY2428" s="36"/>
      <c r="AZ2428" s="40"/>
      <c r="BA2428" s="40"/>
      <c r="BB2428" s="40"/>
      <c r="BC2428" s="40"/>
      <c r="BD2428" s="40"/>
      <c r="BE2428" s="40"/>
      <c r="BF2428" s="36"/>
      <c r="BG2428" s="36"/>
      <c r="BH2428" s="36"/>
      <c r="BJ2428" s="41"/>
      <c r="BK2428" s="41"/>
      <c r="BL2428" s="35"/>
      <c r="BM2428" s="35"/>
      <c r="BN2428" s="35"/>
      <c r="BO2428" s="35"/>
      <c r="BP2428" s="35"/>
      <c r="BQ2428" s="35"/>
      <c r="BR2428" s="35"/>
      <c r="BS2428" s="34"/>
      <c r="BT2428" s="35"/>
      <c r="BU2428" s="35"/>
      <c r="BV2428" s="35"/>
      <c r="BW2428" s="35"/>
      <c r="BX2428" s="37"/>
      <c r="BY2428" s="40"/>
      <c r="CA2428" s="38"/>
      <c r="CB2428" s="38"/>
      <c r="CC2428" s="36"/>
      <c r="CD2428" s="36"/>
      <c r="CE2428" s="35"/>
      <c r="CF2428" s="36"/>
      <c r="CG2428" s="42"/>
      <c r="CH2428" s="35"/>
      <c r="CI2428" s="42"/>
      <c r="CJ2428" s="42"/>
      <c r="CK2428" s="43"/>
      <c r="CM2428" s="39"/>
      <c r="CN2428" s="35"/>
      <c r="CO2428" s="42"/>
    </row>
    <row r="2429" spans="1:93" ht="11.25" customHeight="1">
      <c r="A2429" s="33"/>
      <c r="B2429" s="34"/>
      <c r="F2429" s="34"/>
      <c r="H2429" s="34"/>
      <c r="I2429" s="34"/>
      <c r="J2429" s="35"/>
      <c r="K2429" s="35"/>
      <c r="L2429" s="34"/>
      <c r="M2429" s="35"/>
      <c r="N2429" s="35"/>
      <c r="O2429" s="35"/>
      <c r="P2429" s="35"/>
      <c r="Q2429" s="34"/>
      <c r="R2429" s="34"/>
      <c r="U2429" s="36"/>
      <c r="V2429" s="38"/>
      <c r="W2429" s="36"/>
      <c r="X2429" s="35"/>
      <c r="Y2429" s="34"/>
      <c r="Z2429" s="35"/>
      <c r="AA2429" s="34"/>
      <c r="AB2429" s="34"/>
      <c r="AC2429" s="34"/>
      <c r="AD2429" s="34"/>
      <c r="AE2429" s="39"/>
      <c r="AF2429" s="39"/>
      <c r="AG2429" s="39"/>
      <c r="AH2429" s="35"/>
      <c r="AI2429" s="35"/>
      <c r="AJ2429" s="35"/>
      <c r="AK2429" s="35"/>
      <c r="AL2429" s="35"/>
      <c r="AM2429" s="35"/>
      <c r="AN2429" s="38"/>
      <c r="AO2429" s="38"/>
      <c r="AP2429" s="38"/>
      <c r="AQ2429" s="36"/>
      <c r="AR2429" s="36"/>
      <c r="AS2429" s="36"/>
      <c r="AT2429" s="36"/>
      <c r="AU2429" s="36"/>
      <c r="AV2429" s="36"/>
      <c r="AW2429" s="36"/>
      <c r="AX2429" s="36"/>
      <c r="AY2429" s="36"/>
      <c r="AZ2429" s="40"/>
      <c r="BA2429" s="40"/>
      <c r="BB2429" s="40"/>
      <c r="BC2429" s="40"/>
      <c r="BD2429" s="40"/>
      <c r="BE2429" s="40"/>
      <c r="BF2429" s="36"/>
      <c r="BG2429" s="36"/>
      <c r="BH2429" s="36"/>
      <c r="BJ2429" s="41"/>
      <c r="BK2429" s="41"/>
      <c r="BL2429" s="35"/>
      <c r="BM2429" s="35"/>
      <c r="BN2429" s="35"/>
      <c r="BO2429" s="35"/>
      <c r="BP2429" s="35"/>
      <c r="BQ2429" s="35"/>
      <c r="BR2429" s="35"/>
      <c r="BS2429" s="34"/>
      <c r="BT2429" s="35"/>
      <c r="BU2429" s="35"/>
      <c r="BV2429" s="35"/>
      <c r="BX2429" s="37"/>
      <c r="BY2429" s="40"/>
      <c r="CA2429" s="38"/>
      <c r="CB2429" s="38"/>
      <c r="CC2429" s="36"/>
      <c r="CD2429" s="36"/>
      <c r="CE2429" s="35"/>
      <c r="CF2429" s="36"/>
      <c r="CG2429" s="42"/>
      <c r="CH2429" s="35"/>
      <c r="CI2429" s="42"/>
      <c r="CJ2429" s="42"/>
      <c r="CK2429" s="43"/>
      <c r="CM2429" s="39"/>
      <c r="CN2429" s="35"/>
      <c r="CO2429" s="42"/>
    </row>
    <row r="2430" spans="1:93" ht="11.25" customHeight="1">
      <c r="A2430" s="33"/>
      <c r="B2430" s="34"/>
      <c r="F2430" s="34"/>
      <c r="H2430" s="34"/>
      <c r="I2430" s="34"/>
      <c r="J2430" s="35"/>
      <c r="K2430" s="35"/>
      <c r="L2430" s="34"/>
      <c r="M2430" s="35"/>
      <c r="N2430" s="35"/>
      <c r="O2430" s="35"/>
      <c r="P2430" s="35"/>
      <c r="Q2430" s="34"/>
      <c r="R2430" s="34"/>
      <c r="U2430" s="36"/>
      <c r="V2430" s="38"/>
      <c r="W2430" s="36"/>
      <c r="X2430" s="35"/>
      <c r="Y2430" s="34"/>
      <c r="Z2430" s="35"/>
      <c r="AA2430" s="34"/>
      <c r="AB2430" s="34"/>
      <c r="AC2430" s="34"/>
      <c r="AD2430" s="34"/>
      <c r="AE2430" s="39"/>
      <c r="AF2430" s="39"/>
      <c r="AG2430" s="39"/>
      <c r="AH2430" s="35"/>
      <c r="AI2430" s="35"/>
      <c r="AJ2430" s="35"/>
      <c r="AK2430" s="35"/>
      <c r="AL2430" s="35"/>
      <c r="AM2430" s="35"/>
      <c r="AN2430" s="38"/>
      <c r="AO2430" s="38"/>
      <c r="AP2430" s="38"/>
      <c r="AQ2430" s="36"/>
      <c r="AR2430" s="36"/>
      <c r="AS2430" s="36"/>
      <c r="AT2430" s="36"/>
      <c r="AU2430" s="36"/>
      <c r="AV2430" s="36"/>
      <c r="AW2430" s="36"/>
      <c r="AX2430" s="36"/>
      <c r="AY2430" s="36"/>
      <c r="AZ2430" s="40"/>
      <c r="BA2430" s="40"/>
      <c r="BB2430" s="40"/>
      <c r="BC2430" s="40"/>
      <c r="BD2430" s="40"/>
      <c r="BE2430" s="40"/>
      <c r="BF2430" s="36"/>
      <c r="BG2430" s="36"/>
      <c r="BH2430" s="36"/>
      <c r="BJ2430" s="41"/>
      <c r="BK2430" s="41"/>
      <c r="BL2430" s="35"/>
      <c r="BM2430" s="35"/>
      <c r="BN2430" s="35"/>
      <c r="BO2430" s="35"/>
      <c r="BP2430" s="35"/>
      <c r="BQ2430" s="35"/>
      <c r="BR2430" s="35"/>
      <c r="BS2430" s="34"/>
      <c r="BT2430" s="35"/>
      <c r="BU2430" s="35"/>
      <c r="BV2430" s="35"/>
      <c r="BX2430" s="37"/>
      <c r="BY2430" s="40"/>
      <c r="CA2430" s="38"/>
      <c r="CB2430" s="38"/>
      <c r="CC2430" s="36"/>
      <c r="CD2430" s="36"/>
      <c r="CE2430" s="35"/>
      <c r="CF2430" s="36"/>
      <c r="CG2430" s="42"/>
      <c r="CH2430" s="35"/>
      <c r="CI2430" s="42"/>
      <c r="CJ2430" s="42"/>
      <c r="CK2430" s="43"/>
      <c r="CM2430" s="39"/>
      <c r="CN2430" s="35"/>
      <c r="CO2430" s="42"/>
    </row>
    <row r="2431" spans="1:93" ht="11.25" customHeight="1">
      <c r="A2431" s="33"/>
      <c r="B2431" s="34"/>
      <c r="F2431" s="34"/>
      <c r="H2431" s="34"/>
      <c r="I2431" s="34"/>
      <c r="J2431" s="35"/>
      <c r="K2431" s="35"/>
      <c r="L2431" s="34"/>
      <c r="M2431" s="35"/>
      <c r="N2431" s="35"/>
      <c r="O2431" s="35"/>
      <c r="P2431" s="35"/>
      <c r="Q2431" s="34"/>
      <c r="R2431" s="34"/>
      <c r="U2431" s="36"/>
      <c r="V2431" s="38"/>
      <c r="W2431" s="36"/>
      <c r="X2431" s="35"/>
      <c r="Y2431" s="34"/>
      <c r="Z2431" s="35"/>
      <c r="AA2431" s="34"/>
      <c r="AB2431" s="34"/>
      <c r="AC2431" s="34"/>
      <c r="AD2431" s="34"/>
      <c r="AE2431" s="39"/>
      <c r="AF2431" s="39"/>
      <c r="AG2431" s="39"/>
      <c r="AH2431" s="35"/>
      <c r="AI2431" s="35"/>
      <c r="AJ2431" s="35"/>
      <c r="AK2431" s="35"/>
      <c r="AL2431" s="35"/>
      <c r="AM2431" s="35"/>
      <c r="AN2431" s="38"/>
      <c r="AO2431" s="38"/>
      <c r="AP2431" s="38"/>
      <c r="AQ2431" s="36"/>
      <c r="AR2431" s="36"/>
      <c r="AS2431" s="36"/>
      <c r="AT2431" s="36"/>
      <c r="AU2431" s="36"/>
      <c r="AV2431" s="36"/>
      <c r="AW2431" s="36"/>
      <c r="AX2431" s="36"/>
      <c r="AY2431" s="36"/>
      <c r="AZ2431" s="40"/>
      <c r="BA2431" s="40"/>
      <c r="BB2431" s="40"/>
      <c r="BC2431" s="40"/>
      <c r="BD2431" s="40"/>
      <c r="BE2431" s="40"/>
      <c r="BF2431" s="36"/>
      <c r="BG2431" s="36"/>
      <c r="BH2431" s="36"/>
      <c r="BJ2431" s="41"/>
      <c r="BK2431" s="41"/>
      <c r="BL2431" s="35"/>
      <c r="BM2431" s="35"/>
      <c r="BN2431" s="35"/>
      <c r="BO2431" s="35"/>
      <c r="BP2431" s="35"/>
      <c r="BQ2431" s="35"/>
      <c r="BR2431" s="35"/>
      <c r="BS2431" s="34"/>
      <c r="BT2431" s="35"/>
      <c r="BU2431" s="35"/>
      <c r="BV2431" s="35"/>
      <c r="BX2431" s="37"/>
      <c r="BY2431" s="40"/>
      <c r="CA2431" s="38"/>
      <c r="CB2431" s="38"/>
      <c r="CC2431" s="36"/>
      <c r="CD2431" s="36"/>
      <c r="CE2431" s="35"/>
      <c r="CF2431" s="36"/>
      <c r="CG2431" s="42"/>
      <c r="CH2431" s="35"/>
      <c r="CI2431" s="42"/>
      <c r="CJ2431" s="42"/>
      <c r="CK2431" s="43"/>
      <c r="CM2431" s="39"/>
      <c r="CN2431" s="35"/>
      <c r="CO2431" s="42"/>
    </row>
    <row r="2432" spans="1:93" ht="11.25" customHeight="1">
      <c r="A2432" s="33"/>
      <c r="B2432" s="34"/>
      <c r="F2432" s="34"/>
      <c r="H2432" s="34"/>
      <c r="I2432" s="34"/>
      <c r="J2432" s="35"/>
      <c r="K2432" s="35"/>
      <c r="L2432" s="34"/>
      <c r="M2432" s="35"/>
      <c r="N2432" s="35"/>
      <c r="O2432" s="35"/>
      <c r="P2432" s="35"/>
      <c r="Q2432" s="34"/>
      <c r="R2432" s="34"/>
      <c r="U2432" s="36"/>
      <c r="V2432" s="38"/>
      <c r="W2432" s="36"/>
      <c r="X2432" s="35"/>
      <c r="Y2432" s="34"/>
      <c r="Z2432" s="35"/>
      <c r="AA2432" s="34"/>
      <c r="AB2432" s="34"/>
      <c r="AC2432" s="34"/>
      <c r="AD2432" s="34"/>
      <c r="AE2432" s="39"/>
      <c r="AF2432" s="39"/>
      <c r="AG2432" s="39"/>
      <c r="AH2432" s="35"/>
      <c r="AI2432" s="35"/>
      <c r="AJ2432" s="35"/>
      <c r="AK2432" s="35"/>
      <c r="AL2432" s="35"/>
      <c r="AM2432" s="35"/>
      <c r="AN2432" s="38"/>
      <c r="AO2432" s="38"/>
      <c r="AP2432" s="38"/>
      <c r="AQ2432" s="36"/>
      <c r="AR2432" s="36"/>
      <c r="AS2432" s="36"/>
      <c r="AT2432" s="36"/>
      <c r="AU2432" s="36"/>
      <c r="AV2432" s="36"/>
      <c r="AW2432" s="36"/>
      <c r="AX2432" s="36"/>
      <c r="AY2432" s="36"/>
      <c r="AZ2432" s="40"/>
      <c r="BA2432" s="40"/>
      <c r="BB2432" s="40"/>
      <c r="BC2432" s="40"/>
      <c r="BD2432" s="40"/>
      <c r="BE2432" s="40"/>
      <c r="BF2432" s="36"/>
      <c r="BG2432" s="36"/>
      <c r="BH2432" s="36"/>
      <c r="BJ2432" s="41"/>
      <c r="BK2432" s="41"/>
      <c r="BL2432" s="35"/>
      <c r="BM2432" s="35"/>
      <c r="BN2432" s="35"/>
      <c r="BO2432" s="35"/>
      <c r="BP2432" s="35"/>
      <c r="BQ2432" s="35"/>
      <c r="BR2432" s="35"/>
      <c r="BS2432" s="34"/>
      <c r="BT2432" s="35"/>
      <c r="BU2432" s="35"/>
      <c r="BV2432" s="35"/>
      <c r="BX2432" s="37"/>
      <c r="BY2432" s="40"/>
      <c r="CA2432" s="38"/>
      <c r="CB2432" s="38"/>
      <c r="CC2432" s="36"/>
      <c r="CD2432" s="36"/>
      <c r="CE2432" s="35"/>
      <c r="CF2432" s="36"/>
      <c r="CG2432" s="42"/>
      <c r="CH2432" s="35"/>
      <c r="CI2432" s="42"/>
      <c r="CJ2432" s="42"/>
      <c r="CK2432" s="43"/>
      <c r="CM2432" s="39"/>
      <c r="CN2432" s="35"/>
      <c r="CO2432" s="42"/>
    </row>
    <row r="2433" spans="1:93" ht="11.25" customHeight="1">
      <c r="A2433" s="33"/>
      <c r="B2433" s="34"/>
      <c r="F2433" s="34"/>
      <c r="H2433" s="34"/>
      <c r="I2433" s="34"/>
      <c r="J2433" s="35"/>
      <c r="K2433" s="35"/>
      <c r="L2433" s="34"/>
      <c r="M2433" s="35"/>
      <c r="N2433" s="35"/>
      <c r="O2433" s="35"/>
      <c r="P2433" s="35"/>
      <c r="Q2433" s="34"/>
      <c r="R2433" s="34"/>
      <c r="U2433" s="36"/>
      <c r="V2433" s="38"/>
      <c r="W2433" s="36"/>
      <c r="X2433" s="35"/>
      <c r="Y2433" s="34"/>
      <c r="Z2433" s="35"/>
      <c r="AA2433" s="34"/>
      <c r="AB2433" s="34"/>
      <c r="AC2433" s="34"/>
      <c r="AD2433" s="34"/>
      <c r="AE2433" s="39"/>
      <c r="AF2433" s="39"/>
      <c r="AG2433" s="39"/>
      <c r="AH2433" s="35"/>
      <c r="AI2433" s="35"/>
      <c r="AJ2433" s="35"/>
      <c r="AK2433" s="35"/>
      <c r="AL2433" s="35"/>
      <c r="AM2433" s="35"/>
      <c r="AN2433" s="38"/>
      <c r="AO2433" s="38"/>
      <c r="AP2433" s="38"/>
      <c r="AQ2433" s="36"/>
      <c r="AR2433" s="36"/>
      <c r="AS2433" s="36"/>
      <c r="AT2433" s="36"/>
      <c r="AU2433" s="36"/>
      <c r="AV2433" s="36"/>
      <c r="AW2433" s="36"/>
      <c r="AX2433" s="36"/>
      <c r="AY2433" s="36"/>
      <c r="AZ2433" s="40"/>
      <c r="BA2433" s="40"/>
      <c r="BB2433" s="40"/>
      <c r="BC2433" s="40"/>
      <c r="BD2433" s="40"/>
      <c r="BE2433" s="40"/>
      <c r="BF2433" s="36"/>
      <c r="BG2433" s="36"/>
      <c r="BH2433" s="36"/>
      <c r="BJ2433" s="41"/>
      <c r="BK2433" s="41"/>
      <c r="BL2433" s="35"/>
      <c r="BM2433" s="35"/>
      <c r="BN2433" s="35"/>
      <c r="BO2433" s="35"/>
      <c r="BP2433" s="35"/>
      <c r="BQ2433" s="35"/>
      <c r="BR2433" s="35"/>
      <c r="BS2433" s="34"/>
      <c r="BT2433" s="35"/>
      <c r="BU2433" s="35"/>
      <c r="BV2433" s="35"/>
      <c r="BX2433" s="37"/>
      <c r="BY2433" s="40"/>
      <c r="CA2433" s="38"/>
      <c r="CB2433" s="38"/>
      <c r="CC2433" s="36"/>
      <c r="CD2433" s="36"/>
      <c r="CE2433" s="35"/>
      <c r="CF2433" s="36"/>
      <c r="CG2433" s="42"/>
      <c r="CH2433" s="35"/>
      <c r="CI2433" s="42"/>
      <c r="CJ2433" s="42"/>
      <c r="CK2433" s="43"/>
      <c r="CM2433" s="39"/>
      <c r="CN2433" s="35"/>
      <c r="CO2433" s="42"/>
    </row>
    <row r="2434" spans="1:93" ht="11.25" customHeight="1">
      <c r="A2434" s="33"/>
      <c r="B2434" s="34"/>
      <c r="F2434" s="34"/>
      <c r="H2434" s="34"/>
      <c r="I2434" s="34"/>
      <c r="J2434" s="35"/>
      <c r="K2434" s="35"/>
      <c r="L2434" s="34"/>
      <c r="M2434" s="35"/>
      <c r="N2434" s="35"/>
      <c r="O2434" s="35"/>
      <c r="P2434" s="35"/>
      <c r="Q2434" s="34"/>
      <c r="R2434" s="34"/>
      <c r="U2434" s="36"/>
      <c r="V2434" s="38"/>
      <c r="W2434" s="36"/>
      <c r="X2434" s="35"/>
      <c r="Y2434" s="34"/>
      <c r="Z2434" s="35"/>
      <c r="AA2434" s="34"/>
      <c r="AB2434" s="34"/>
      <c r="AC2434" s="34"/>
      <c r="AD2434" s="34"/>
      <c r="AE2434" s="39"/>
      <c r="AF2434" s="39"/>
      <c r="AG2434" s="39"/>
      <c r="AH2434" s="35"/>
      <c r="AI2434" s="35"/>
      <c r="AJ2434" s="35"/>
      <c r="AK2434" s="35"/>
      <c r="AL2434" s="35"/>
      <c r="AM2434" s="35"/>
      <c r="AN2434" s="38"/>
      <c r="AO2434" s="38"/>
      <c r="AP2434" s="38"/>
      <c r="AQ2434" s="36"/>
      <c r="AR2434" s="36"/>
      <c r="AS2434" s="36"/>
      <c r="AT2434" s="36"/>
      <c r="AU2434" s="36"/>
      <c r="AV2434" s="36"/>
      <c r="AW2434" s="36"/>
      <c r="AX2434" s="36"/>
      <c r="AY2434" s="36"/>
      <c r="AZ2434" s="40"/>
      <c r="BA2434" s="40"/>
      <c r="BB2434" s="40"/>
      <c r="BC2434" s="40"/>
      <c r="BD2434" s="40"/>
      <c r="BE2434" s="40"/>
      <c r="BF2434" s="36"/>
      <c r="BG2434" s="36"/>
      <c r="BH2434" s="36"/>
      <c r="BJ2434" s="41"/>
      <c r="BK2434" s="41"/>
      <c r="BL2434" s="35"/>
      <c r="BM2434" s="35"/>
      <c r="BN2434" s="35"/>
      <c r="BO2434" s="35"/>
      <c r="BP2434" s="35"/>
      <c r="BQ2434" s="35"/>
      <c r="BR2434" s="35"/>
      <c r="BS2434" s="34"/>
      <c r="BT2434" s="35"/>
      <c r="BU2434" s="35"/>
      <c r="BV2434" s="35"/>
      <c r="BX2434" s="37"/>
      <c r="BY2434" s="40"/>
      <c r="CA2434" s="38"/>
      <c r="CB2434" s="38"/>
      <c r="CC2434" s="36"/>
      <c r="CD2434" s="36"/>
      <c r="CE2434" s="35"/>
      <c r="CF2434" s="36"/>
      <c r="CG2434" s="42"/>
      <c r="CH2434" s="35"/>
      <c r="CI2434" s="42"/>
      <c r="CJ2434" s="42"/>
      <c r="CK2434" s="43"/>
      <c r="CM2434" s="39"/>
      <c r="CN2434" s="35"/>
      <c r="CO2434" s="42"/>
    </row>
    <row r="2435" spans="1:93" ht="11.25" customHeight="1">
      <c r="A2435" s="33"/>
      <c r="B2435" s="34"/>
      <c r="F2435" s="34"/>
      <c r="H2435" s="34"/>
      <c r="I2435" s="34"/>
      <c r="J2435" s="35"/>
      <c r="K2435" s="35"/>
      <c r="L2435" s="34"/>
      <c r="M2435" s="35"/>
      <c r="N2435" s="35"/>
      <c r="O2435" s="35"/>
      <c r="P2435" s="35"/>
      <c r="Q2435" s="34"/>
      <c r="R2435" s="34"/>
      <c r="U2435" s="36"/>
      <c r="V2435" s="38"/>
      <c r="W2435" s="36"/>
      <c r="X2435" s="35"/>
      <c r="Y2435" s="34"/>
      <c r="Z2435" s="35"/>
      <c r="AA2435" s="34"/>
      <c r="AB2435" s="34"/>
      <c r="AC2435" s="34"/>
      <c r="AD2435" s="34"/>
      <c r="AE2435" s="39"/>
      <c r="AF2435" s="39"/>
      <c r="AG2435" s="39"/>
      <c r="AH2435" s="35"/>
      <c r="AI2435" s="35"/>
      <c r="AJ2435" s="35"/>
      <c r="AK2435" s="35"/>
      <c r="AL2435" s="35"/>
      <c r="AM2435" s="35"/>
      <c r="AN2435" s="38"/>
      <c r="AO2435" s="38"/>
      <c r="AP2435" s="38"/>
      <c r="AQ2435" s="36"/>
      <c r="AR2435" s="36"/>
      <c r="AS2435" s="36"/>
      <c r="AT2435" s="36"/>
      <c r="AU2435" s="36"/>
      <c r="AV2435" s="36"/>
      <c r="AW2435" s="36"/>
      <c r="AX2435" s="36"/>
      <c r="AY2435" s="36"/>
      <c r="AZ2435" s="40"/>
      <c r="BA2435" s="40"/>
      <c r="BB2435" s="40"/>
      <c r="BC2435" s="40"/>
      <c r="BD2435" s="40"/>
      <c r="BE2435" s="40"/>
      <c r="BF2435" s="36"/>
      <c r="BG2435" s="36"/>
      <c r="BH2435" s="36"/>
      <c r="BJ2435" s="41"/>
      <c r="BK2435" s="41"/>
      <c r="BL2435" s="35"/>
      <c r="BM2435" s="35"/>
      <c r="BN2435" s="35"/>
      <c r="BO2435" s="35"/>
      <c r="BP2435" s="35"/>
      <c r="BQ2435" s="35"/>
      <c r="BR2435" s="35"/>
      <c r="BS2435" s="34"/>
      <c r="BT2435" s="35"/>
      <c r="BU2435" s="35"/>
      <c r="BV2435" s="35"/>
      <c r="BX2435" s="37"/>
      <c r="BY2435" s="40"/>
      <c r="CA2435" s="38"/>
      <c r="CB2435" s="38"/>
      <c r="CC2435" s="36"/>
      <c r="CD2435" s="36"/>
      <c r="CE2435" s="35"/>
      <c r="CF2435" s="36"/>
      <c r="CG2435" s="42"/>
      <c r="CH2435" s="35"/>
      <c r="CI2435" s="42"/>
      <c r="CJ2435" s="42"/>
      <c r="CK2435" s="43"/>
      <c r="CM2435" s="39"/>
      <c r="CN2435" s="35"/>
      <c r="CO2435" s="42"/>
    </row>
    <row r="2436" spans="1:93" ht="11.25" customHeight="1">
      <c r="A2436" s="33"/>
      <c r="B2436" s="34"/>
      <c r="F2436" s="34"/>
      <c r="H2436" s="34"/>
      <c r="I2436" s="34"/>
      <c r="J2436" s="35"/>
      <c r="K2436" s="35"/>
      <c r="L2436" s="34"/>
      <c r="M2436" s="35"/>
      <c r="N2436" s="35"/>
      <c r="O2436" s="35"/>
      <c r="P2436" s="35"/>
      <c r="Q2436" s="34"/>
      <c r="R2436" s="34"/>
      <c r="U2436" s="36"/>
      <c r="V2436" s="38"/>
      <c r="W2436" s="36"/>
      <c r="X2436" s="35"/>
      <c r="Y2436" s="34"/>
      <c r="Z2436" s="35"/>
      <c r="AA2436" s="34"/>
      <c r="AB2436" s="34"/>
      <c r="AC2436" s="34"/>
      <c r="AD2436" s="34"/>
      <c r="AE2436" s="39"/>
      <c r="AF2436" s="39"/>
      <c r="AG2436" s="39"/>
      <c r="AH2436" s="35"/>
      <c r="AI2436" s="35"/>
      <c r="AJ2436" s="35"/>
      <c r="AK2436" s="35"/>
      <c r="AL2436" s="35"/>
      <c r="AM2436" s="35"/>
      <c r="AN2436" s="38"/>
      <c r="AO2436" s="38"/>
      <c r="AP2436" s="38"/>
      <c r="AQ2436" s="36"/>
      <c r="AR2436" s="36"/>
      <c r="AS2436" s="36"/>
      <c r="AT2436" s="36"/>
      <c r="AU2436" s="36"/>
      <c r="AV2436" s="36"/>
      <c r="AW2436" s="36"/>
      <c r="AX2436" s="36"/>
      <c r="AY2436" s="36"/>
      <c r="AZ2436" s="40"/>
      <c r="BA2436" s="40"/>
      <c r="BB2436" s="40"/>
      <c r="BC2436" s="40"/>
      <c r="BD2436" s="40"/>
      <c r="BE2436" s="40"/>
      <c r="BF2436" s="36"/>
      <c r="BG2436" s="36"/>
      <c r="BH2436" s="36"/>
      <c r="BJ2436" s="41"/>
      <c r="BK2436" s="41"/>
      <c r="BL2436" s="35"/>
      <c r="BM2436" s="35"/>
      <c r="BN2436" s="35"/>
      <c r="BO2436" s="35"/>
      <c r="BP2436" s="35"/>
      <c r="BQ2436" s="35"/>
      <c r="BR2436" s="35"/>
      <c r="BS2436" s="34"/>
      <c r="BT2436" s="35"/>
      <c r="BU2436" s="35"/>
      <c r="BV2436" s="35"/>
      <c r="BX2436" s="37"/>
      <c r="BY2436" s="40"/>
      <c r="CA2436" s="38"/>
      <c r="CB2436" s="38"/>
      <c r="CC2436" s="36"/>
      <c r="CD2436" s="36"/>
      <c r="CE2436" s="35"/>
      <c r="CF2436" s="36"/>
      <c r="CG2436" s="42"/>
      <c r="CH2436" s="35"/>
      <c r="CI2436" s="42"/>
      <c r="CJ2436" s="42"/>
      <c r="CK2436" s="43"/>
      <c r="CM2436" s="39"/>
      <c r="CN2436" s="35"/>
      <c r="CO2436" s="42"/>
    </row>
    <row r="2437" spans="1:93" ht="11.25" customHeight="1">
      <c r="A2437" s="33"/>
      <c r="B2437" s="34"/>
      <c r="F2437" s="34"/>
      <c r="H2437" s="34"/>
      <c r="I2437" s="34"/>
      <c r="J2437" s="35"/>
      <c r="K2437" s="35"/>
      <c r="L2437" s="34"/>
      <c r="M2437" s="35"/>
      <c r="N2437" s="35"/>
      <c r="O2437" s="35"/>
      <c r="P2437" s="35"/>
      <c r="Q2437" s="34"/>
      <c r="R2437" s="34"/>
      <c r="U2437" s="36"/>
      <c r="V2437" s="38"/>
      <c r="W2437" s="36"/>
      <c r="X2437" s="35"/>
      <c r="Y2437" s="34"/>
      <c r="Z2437" s="35"/>
      <c r="AA2437" s="34"/>
      <c r="AB2437" s="34"/>
      <c r="AC2437" s="34"/>
      <c r="AD2437" s="34"/>
      <c r="AE2437" s="39"/>
      <c r="AF2437" s="39"/>
      <c r="AG2437" s="39"/>
      <c r="AH2437" s="35"/>
      <c r="AI2437" s="35"/>
      <c r="AJ2437" s="35"/>
      <c r="AK2437" s="35"/>
      <c r="AL2437" s="35"/>
      <c r="AM2437" s="35"/>
      <c r="AN2437" s="38"/>
      <c r="AO2437" s="38"/>
      <c r="AP2437" s="38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40"/>
      <c r="BA2437" s="40"/>
      <c r="BB2437" s="40"/>
      <c r="BC2437" s="40"/>
      <c r="BD2437" s="40"/>
      <c r="BE2437" s="40"/>
      <c r="BF2437" s="36"/>
      <c r="BG2437" s="36"/>
      <c r="BH2437" s="36"/>
      <c r="BJ2437" s="41"/>
      <c r="BK2437" s="41"/>
      <c r="BL2437" s="35"/>
      <c r="BM2437" s="35"/>
      <c r="BN2437" s="35"/>
      <c r="BO2437" s="35"/>
      <c r="BP2437" s="35"/>
      <c r="BQ2437" s="35"/>
      <c r="BR2437" s="35"/>
      <c r="BS2437" s="34"/>
      <c r="BT2437" s="35"/>
      <c r="BU2437" s="35"/>
      <c r="BV2437" s="35"/>
      <c r="BX2437" s="37"/>
      <c r="BY2437" s="40"/>
      <c r="CA2437" s="38"/>
      <c r="CB2437" s="38"/>
      <c r="CC2437" s="36"/>
      <c r="CD2437" s="36"/>
      <c r="CE2437" s="35"/>
      <c r="CF2437" s="36"/>
      <c r="CG2437" s="42"/>
      <c r="CH2437" s="35"/>
      <c r="CI2437" s="42"/>
      <c r="CJ2437" s="42"/>
      <c r="CK2437" s="43"/>
      <c r="CM2437" s="39"/>
      <c r="CN2437" s="35"/>
      <c r="CO2437" s="42"/>
    </row>
    <row r="2438" spans="1:93" ht="11.25" customHeight="1">
      <c r="A2438" s="33"/>
      <c r="B2438" s="34"/>
      <c r="F2438" s="34"/>
      <c r="H2438" s="34"/>
      <c r="I2438" s="34"/>
      <c r="J2438" s="35"/>
      <c r="K2438" s="35"/>
      <c r="L2438" s="34"/>
      <c r="M2438" s="35"/>
      <c r="N2438" s="35"/>
      <c r="O2438" s="35"/>
      <c r="P2438" s="35"/>
      <c r="Q2438" s="34"/>
      <c r="R2438" s="34"/>
      <c r="U2438" s="36"/>
      <c r="V2438" s="38"/>
      <c r="W2438" s="36"/>
      <c r="X2438" s="35"/>
      <c r="Y2438" s="34"/>
      <c r="Z2438" s="35"/>
      <c r="AA2438" s="34"/>
      <c r="AB2438" s="34"/>
      <c r="AC2438" s="34"/>
      <c r="AD2438" s="34"/>
      <c r="AE2438" s="39"/>
      <c r="AF2438" s="39"/>
      <c r="AG2438" s="39"/>
      <c r="AH2438" s="35"/>
      <c r="AI2438" s="35"/>
      <c r="AJ2438" s="35"/>
      <c r="AK2438" s="35"/>
      <c r="AL2438" s="35"/>
      <c r="AM2438" s="35"/>
      <c r="AN2438" s="38"/>
      <c r="AO2438" s="38"/>
      <c r="AP2438" s="38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40"/>
      <c r="BA2438" s="40"/>
      <c r="BB2438" s="40"/>
      <c r="BC2438" s="40"/>
      <c r="BD2438" s="40"/>
      <c r="BE2438" s="40"/>
      <c r="BF2438" s="36"/>
      <c r="BG2438" s="36"/>
      <c r="BH2438" s="36"/>
      <c r="BJ2438" s="41"/>
      <c r="BK2438" s="41"/>
      <c r="BL2438" s="35"/>
      <c r="BM2438" s="35"/>
      <c r="BN2438" s="35"/>
      <c r="BO2438" s="35"/>
      <c r="BP2438" s="35"/>
      <c r="BQ2438" s="35"/>
      <c r="BR2438" s="35"/>
      <c r="BS2438" s="34"/>
      <c r="BT2438" s="35"/>
      <c r="BU2438" s="35"/>
      <c r="BV2438" s="35"/>
      <c r="BX2438" s="37"/>
      <c r="BY2438" s="40"/>
      <c r="CA2438" s="38"/>
      <c r="CB2438" s="38"/>
      <c r="CC2438" s="36"/>
      <c r="CD2438" s="36"/>
      <c r="CE2438" s="35"/>
      <c r="CF2438" s="36"/>
      <c r="CG2438" s="42"/>
      <c r="CH2438" s="35"/>
      <c r="CI2438" s="42"/>
      <c r="CJ2438" s="42"/>
      <c r="CK2438" s="43"/>
      <c r="CM2438" s="39"/>
      <c r="CN2438" s="35"/>
      <c r="CO2438" s="42"/>
    </row>
    <row r="2439" spans="1:93" ht="11.25" customHeight="1">
      <c r="A2439" s="33"/>
      <c r="B2439" s="34"/>
      <c r="F2439" s="34"/>
      <c r="H2439" s="34"/>
      <c r="I2439" s="34"/>
      <c r="J2439" s="35"/>
      <c r="K2439" s="35"/>
      <c r="L2439" s="34"/>
      <c r="M2439" s="35"/>
      <c r="N2439" s="35"/>
      <c r="O2439" s="35"/>
      <c r="P2439" s="35"/>
      <c r="Q2439" s="34"/>
      <c r="R2439" s="34"/>
      <c r="U2439" s="36"/>
      <c r="V2439" s="38"/>
      <c r="W2439" s="36"/>
      <c r="X2439" s="35"/>
      <c r="Y2439" s="34"/>
      <c r="Z2439" s="35"/>
      <c r="AA2439" s="34"/>
      <c r="AB2439" s="34"/>
      <c r="AC2439" s="34"/>
      <c r="AD2439" s="34"/>
      <c r="AE2439" s="39"/>
      <c r="AF2439" s="39"/>
      <c r="AG2439" s="39"/>
      <c r="AH2439" s="35"/>
      <c r="AI2439" s="35"/>
      <c r="AJ2439" s="35"/>
      <c r="AK2439" s="35"/>
      <c r="AL2439" s="35"/>
      <c r="AM2439" s="35"/>
      <c r="AN2439" s="38"/>
      <c r="AO2439" s="38"/>
      <c r="AP2439" s="38"/>
      <c r="AQ2439" s="36"/>
      <c r="AR2439" s="36"/>
      <c r="AS2439" s="36"/>
      <c r="AT2439" s="36"/>
      <c r="AU2439" s="36"/>
      <c r="AV2439" s="36"/>
      <c r="AW2439" s="36"/>
      <c r="AX2439" s="36"/>
      <c r="AY2439" s="36"/>
      <c r="AZ2439" s="40"/>
      <c r="BA2439" s="40"/>
      <c r="BB2439" s="40"/>
      <c r="BC2439" s="40"/>
      <c r="BD2439" s="40"/>
      <c r="BE2439" s="40"/>
      <c r="BF2439" s="36"/>
      <c r="BG2439" s="36"/>
      <c r="BH2439" s="36"/>
      <c r="BJ2439" s="41"/>
      <c r="BK2439" s="41"/>
      <c r="BL2439" s="35"/>
      <c r="BM2439" s="35"/>
      <c r="BN2439" s="35"/>
      <c r="BO2439" s="35"/>
      <c r="BP2439" s="35"/>
      <c r="BQ2439" s="35"/>
      <c r="BR2439" s="35"/>
      <c r="BS2439" s="34"/>
      <c r="BT2439" s="35"/>
      <c r="BU2439" s="35"/>
      <c r="BV2439" s="35"/>
      <c r="BX2439" s="37"/>
      <c r="BY2439" s="40"/>
      <c r="CA2439" s="38"/>
      <c r="CB2439" s="38"/>
      <c r="CC2439" s="36"/>
      <c r="CD2439" s="36"/>
      <c r="CE2439" s="35"/>
      <c r="CF2439" s="36"/>
      <c r="CG2439" s="42"/>
      <c r="CH2439" s="35"/>
      <c r="CI2439" s="42"/>
      <c r="CJ2439" s="42"/>
      <c r="CK2439" s="43"/>
      <c r="CM2439" s="39"/>
      <c r="CN2439" s="35"/>
      <c r="CO2439" s="42"/>
    </row>
    <row r="2440" spans="1:93" ht="11.25" customHeight="1">
      <c r="A2440" s="33"/>
      <c r="B2440" s="34"/>
      <c r="F2440" s="34"/>
      <c r="H2440" s="34"/>
      <c r="I2440" s="34"/>
      <c r="J2440" s="35"/>
      <c r="K2440" s="35"/>
      <c r="L2440" s="34"/>
      <c r="M2440" s="35"/>
      <c r="N2440" s="35"/>
      <c r="O2440" s="35"/>
      <c r="P2440" s="35"/>
      <c r="Q2440" s="34"/>
      <c r="R2440" s="34"/>
      <c r="U2440" s="36"/>
      <c r="V2440" s="38"/>
      <c r="W2440" s="36"/>
      <c r="X2440" s="35"/>
      <c r="Y2440" s="34"/>
      <c r="Z2440" s="35"/>
      <c r="AA2440" s="34"/>
      <c r="AB2440" s="34"/>
      <c r="AC2440" s="34"/>
      <c r="AD2440" s="34"/>
      <c r="AE2440" s="39"/>
      <c r="AF2440" s="39"/>
      <c r="AG2440" s="39"/>
      <c r="AH2440" s="35"/>
      <c r="AI2440" s="35"/>
      <c r="AJ2440" s="35"/>
      <c r="AK2440" s="35"/>
      <c r="AL2440" s="35"/>
      <c r="AM2440" s="35"/>
      <c r="AN2440" s="38"/>
      <c r="AO2440" s="38"/>
      <c r="AP2440" s="38"/>
      <c r="AQ2440" s="36"/>
      <c r="AR2440" s="36"/>
      <c r="AS2440" s="36"/>
      <c r="AT2440" s="36"/>
      <c r="AU2440" s="36"/>
      <c r="AV2440" s="36"/>
      <c r="AW2440" s="36"/>
      <c r="AX2440" s="36"/>
      <c r="AY2440" s="36"/>
      <c r="AZ2440" s="40"/>
      <c r="BA2440" s="40"/>
      <c r="BB2440" s="40"/>
      <c r="BC2440" s="40"/>
      <c r="BD2440" s="40"/>
      <c r="BE2440" s="40"/>
      <c r="BF2440" s="36"/>
      <c r="BG2440" s="36"/>
      <c r="BH2440" s="36"/>
      <c r="BJ2440" s="41"/>
      <c r="BK2440" s="41"/>
      <c r="BL2440" s="35"/>
      <c r="BM2440" s="35"/>
      <c r="BN2440" s="35"/>
      <c r="BO2440" s="35"/>
      <c r="BP2440" s="35"/>
      <c r="BQ2440" s="35"/>
      <c r="BR2440" s="35"/>
      <c r="BS2440" s="34"/>
      <c r="BT2440" s="35"/>
      <c r="BU2440" s="35"/>
      <c r="BV2440" s="35"/>
      <c r="BX2440" s="37"/>
      <c r="BY2440" s="40"/>
      <c r="CA2440" s="38"/>
      <c r="CB2440" s="38"/>
      <c r="CC2440" s="36"/>
      <c r="CD2440" s="36"/>
      <c r="CE2440" s="35"/>
      <c r="CF2440" s="36"/>
      <c r="CG2440" s="42"/>
      <c r="CH2440" s="35"/>
      <c r="CI2440" s="42"/>
      <c r="CJ2440" s="42"/>
      <c r="CK2440" s="43"/>
      <c r="CM2440" s="39"/>
      <c r="CN2440" s="35"/>
      <c r="CO2440" s="42"/>
    </row>
    <row r="2441" spans="1:93" ht="11.25" customHeight="1">
      <c r="A2441" s="33"/>
      <c r="B2441" s="34"/>
      <c r="F2441" s="34"/>
      <c r="H2441" s="34"/>
      <c r="I2441" s="34"/>
      <c r="J2441" s="35"/>
      <c r="K2441" s="35"/>
      <c r="L2441" s="34"/>
      <c r="M2441" s="35"/>
      <c r="N2441" s="35"/>
      <c r="O2441" s="35"/>
      <c r="P2441" s="35"/>
      <c r="Q2441" s="34"/>
      <c r="R2441" s="34"/>
      <c r="U2441" s="36"/>
      <c r="V2441" s="38"/>
      <c r="W2441" s="36"/>
      <c r="X2441" s="35"/>
      <c r="Y2441" s="34"/>
      <c r="Z2441" s="35"/>
      <c r="AA2441" s="34"/>
      <c r="AB2441" s="34"/>
      <c r="AC2441" s="34"/>
      <c r="AD2441" s="34"/>
      <c r="AE2441" s="39"/>
      <c r="AF2441" s="39"/>
      <c r="AG2441" s="39"/>
      <c r="AH2441" s="35"/>
      <c r="AI2441" s="35"/>
      <c r="AJ2441" s="35"/>
      <c r="AK2441" s="35"/>
      <c r="AL2441" s="35"/>
      <c r="AM2441" s="35"/>
      <c r="AN2441" s="38"/>
      <c r="AO2441" s="38"/>
      <c r="AP2441" s="38"/>
      <c r="AQ2441" s="36"/>
      <c r="AR2441" s="36"/>
      <c r="AS2441" s="36"/>
      <c r="AT2441" s="36"/>
      <c r="AU2441" s="36"/>
      <c r="AV2441" s="36"/>
      <c r="AW2441" s="36"/>
      <c r="AX2441" s="36"/>
      <c r="AY2441" s="36"/>
      <c r="AZ2441" s="40"/>
      <c r="BA2441" s="40"/>
      <c r="BB2441" s="40"/>
      <c r="BC2441" s="40"/>
      <c r="BD2441" s="40"/>
      <c r="BE2441" s="40"/>
      <c r="BF2441" s="36"/>
      <c r="BG2441" s="36"/>
      <c r="BH2441" s="36"/>
      <c r="BJ2441" s="41"/>
      <c r="BK2441" s="41"/>
      <c r="BL2441" s="35"/>
      <c r="BM2441" s="35"/>
      <c r="BN2441" s="35"/>
      <c r="BO2441" s="35"/>
      <c r="BP2441" s="35"/>
      <c r="BQ2441" s="35"/>
      <c r="BR2441" s="35"/>
      <c r="BS2441" s="34"/>
      <c r="BT2441" s="35"/>
      <c r="BU2441" s="35"/>
      <c r="BV2441" s="35"/>
      <c r="BX2441" s="37"/>
      <c r="BY2441" s="40"/>
      <c r="CA2441" s="38"/>
      <c r="CB2441" s="38"/>
      <c r="CC2441" s="36"/>
      <c r="CD2441" s="36"/>
      <c r="CE2441" s="35"/>
      <c r="CF2441" s="36"/>
      <c r="CG2441" s="42"/>
      <c r="CH2441" s="35"/>
      <c r="CI2441" s="42"/>
      <c r="CJ2441" s="42"/>
      <c r="CK2441" s="43"/>
      <c r="CM2441" s="39"/>
      <c r="CN2441" s="35"/>
      <c r="CO2441" s="42"/>
    </row>
    <row r="2442" spans="1:93" ht="11.25" customHeight="1">
      <c r="A2442" s="33"/>
      <c r="B2442" s="34"/>
      <c r="F2442" s="34"/>
      <c r="H2442" s="34"/>
      <c r="I2442" s="34"/>
      <c r="J2442" s="35"/>
      <c r="K2442" s="35"/>
      <c r="L2442" s="34"/>
      <c r="M2442" s="35"/>
      <c r="N2442" s="35"/>
      <c r="O2442" s="35"/>
      <c r="P2442" s="35"/>
      <c r="Q2442" s="34"/>
      <c r="R2442" s="34"/>
      <c r="U2442" s="36"/>
      <c r="V2442" s="38"/>
      <c r="W2442" s="36"/>
      <c r="X2442" s="35"/>
      <c r="Y2442" s="34"/>
      <c r="Z2442" s="35"/>
      <c r="AA2442" s="34"/>
      <c r="AB2442" s="34"/>
      <c r="AC2442" s="34"/>
      <c r="AD2442" s="34"/>
      <c r="AE2442" s="39"/>
      <c r="AF2442" s="39"/>
      <c r="AG2442" s="39"/>
      <c r="AH2442" s="35"/>
      <c r="AI2442" s="35"/>
      <c r="AJ2442" s="35"/>
      <c r="AK2442" s="35"/>
      <c r="AL2442" s="35"/>
      <c r="AM2442" s="35"/>
      <c r="AN2442" s="38"/>
      <c r="AO2442" s="38"/>
      <c r="AP2442" s="38"/>
      <c r="AQ2442" s="36"/>
      <c r="AR2442" s="36"/>
      <c r="AS2442" s="36"/>
      <c r="AT2442" s="36"/>
      <c r="AU2442" s="36"/>
      <c r="AV2442" s="36"/>
      <c r="AW2442" s="36"/>
      <c r="AX2442" s="36"/>
      <c r="AY2442" s="36"/>
      <c r="AZ2442" s="40"/>
      <c r="BA2442" s="40"/>
      <c r="BB2442" s="40"/>
      <c r="BC2442" s="40"/>
      <c r="BD2442" s="40"/>
      <c r="BE2442" s="40"/>
      <c r="BF2442" s="36"/>
      <c r="BG2442" s="36"/>
      <c r="BH2442" s="36"/>
      <c r="BJ2442" s="41"/>
      <c r="BK2442" s="41"/>
      <c r="BL2442" s="35"/>
      <c r="BM2442" s="35"/>
      <c r="BN2442" s="35"/>
      <c r="BO2442" s="35"/>
      <c r="BP2442" s="35"/>
      <c r="BQ2442" s="35"/>
      <c r="BR2442" s="35"/>
      <c r="BS2442" s="34"/>
      <c r="BT2442" s="35"/>
      <c r="BU2442" s="35"/>
      <c r="BV2442" s="35"/>
      <c r="BX2442" s="37"/>
      <c r="BY2442" s="40"/>
      <c r="CA2442" s="38"/>
      <c r="CB2442" s="38"/>
      <c r="CC2442" s="36"/>
      <c r="CD2442" s="36"/>
      <c r="CE2442" s="35"/>
      <c r="CF2442" s="36"/>
      <c r="CG2442" s="42"/>
      <c r="CH2442" s="35"/>
      <c r="CI2442" s="42"/>
      <c r="CJ2442" s="42"/>
      <c r="CK2442" s="43"/>
      <c r="CM2442" s="39"/>
      <c r="CN2442" s="35"/>
      <c r="CO2442" s="42"/>
    </row>
    <row r="2443" spans="1:93" ht="11.25" customHeight="1">
      <c r="A2443" s="33"/>
      <c r="B2443" s="34"/>
      <c r="F2443" s="34"/>
      <c r="H2443" s="34"/>
      <c r="I2443" s="34"/>
      <c r="J2443" s="35"/>
      <c r="K2443" s="35"/>
      <c r="L2443" s="34"/>
      <c r="M2443" s="35"/>
      <c r="N2443" s="35"/>
      <c r="O2443" s="35"/>
      <c r="P2443" s="35"/>
      <c r="Q2443" s="34"/>
      <c r="R2443" s="34"/>
      <c r="U2443" s="36"/>
      <c r="V2443" s="38"/>
      <c r="W2443" s="36"/>
      <c r="X2443" s="35"/>
      <c r="Y2443" s="34"/>
      <c r="Z2443" s="35"/>
      <c r="AA2443" s="34"/>
      <c r="AB2443" s="34"/>
      <c r="AC2443" s="34"/>
      <c r="AD2443" s="34"/>
      <c r="AE2443" s="39"/>
      <c r="AF2443" s="39"/>
      <c r="AG2443" s="39"/>
      <c r="AH2443" s="35"/>
      <c r="AI2443" s="35"/>
      <c r="AJ2443" s="35"/>
      <c r="AK2443" s="35"/>
      <c r="AL2443" s="35"/>
      <c r="AM2443" s="35"/>
      <c r="AN2443" s="38"/>
      <c r="AO2443" s="38"/>
      <c r="AP2443" s="38"/>
      <c r="AQ2443" s="36"/>
      <c r="AR2443" s="36"/>
      <c r="AS2443" s="36"/>
      <c r="AT2443" s="36"/>
      <c r="AU2443" s="36"/>
      <c r="AV2443" s="36"/>
      <c r="AW2443" s="36"/>
      <c r="AX2443" s="36"/>
      <c r="AY2443" s="36"/>
      <c r="AZ2443" s="40"/>
      <c r="BA2443" s="40"/>
      <c r="BB2443" s="40"/>
      <c r="BC2443" s="40"/>
      <c r="BD2443" s="40"/>
      <c r="BE2443" s="40"/>
      <c r="BF2443" s="36"/>
      <c r="BG2443" s="36"/>
      <c r="BH2443" s="36"/>
      <c r="BJ2443" s="41"/>
      <c r="BK2443" s="41"/>
      <c r="BL2443" s="35"/>
      <c r="BM2443" s="35"/>
      <c r="BN2443" s="35"/>
      <c r="BO2443" s="35"/>
      <c r="BP2443" s="35"/>
      <c r="BQ2443" s="35"/>
      <c r="BR2443" s="35"/>
      <c r="BS2443" s="34"/>
      <c r="BT2443" s="35"/>
      <c r="BU2443" s="35"/>
      <c r="BV2443" s="35"/>
      <c r="BX2443" s="37"/>
      <c r="BY2443" s="40"/>
      <c r="CA2443" s="38"/>
      <c r="CB2443" s="38"/>
      <c r="CC2443" s="36"/>
      <c r="CD2443" s="36"/>
      <c r="CE2443" s="35"/>
      <c r="CF2443" s="36"/>
      <c r="CG2443" s="42"/>
      <c r="CH2443" s="35"/>
      <c r="CI2443" s="42"/>
      <c r="CJ2443" s="42"/>
      <c r="CK2443" s="43"/>
      <c r="CM2443" s="39"/>
      <c r="CN2443" s="35"/>
      <c r="CO2443" s="42"/>
    </row>
    <row r="2444" spans="1:93" ht="11.25" customHeight="1">
      <c r="A2444" s="33"/>
      <c r="B2444" s="34"/>
      <c r="F2444" s="34"/>
      <c r="H2444" s="34"/>
      <c r="I2444" s="34"/>
      <c r="J2444" s="35"/>
      <c r="K2444" s="35"/>
      <c r="L2444" s="34"/>
      <c r="M2444" s="35"/>
      <c r="N2444" s="35"/>
      <c r="O2444" s="35"/>
      <c r="P2444" s="35"/>
      <c r="Q2444" s="34"/>
      <c r="R2444" s="34"/>
      <c r="U2444" s="36"/>
      <c r="V2444" s="38"/>
      <c r="W2444" s="36"/>
      <c r="X2444" s="35"/>
      <c r="Y2444" s="34"/>
      <c r="Z2444" s="35"/>
      <c r="AA2444" s="34"/>
      <c r="AB2444" s="34"/>
      <c r="AC2444" s="34"/>
      <c r="AD2444" s="34"/>
      <c r="AE2444" s="39"/>
      <c r="AF2444" s="39"/>
      <c r="AG2444" s="39"/>
      <c r="AH2444" s="35"/>
      <c r="AI2444" s="35"/>
      <c r="AJ2444" s="35"/>
      <c r="AK2444" s="35"/>
      <c r="AL2444" s="35"/>
      <c r="AM2444" s="35"/>
      <c r="AN2444" s="38"/>
      <c r="AO2444" s="38"/>
      <c r="AP2444" s="38"/>
      <c r="AQ2444" s="36"/>
      <c r="AR2444" s="36"/>
      <c r="AS2444" s="36"/>
      <c r="AT2444" s="36"/>
      <c r="AU2444" s="36"/>
      <c r="AV2444" s="36"/>
      <c r="AW2444" s="36"/>
      <c r="AX2444" s="36"/>
      <c r="AY2444" s="36"/>
      <c r="AZ2444" s="40"/>
      <c r="BA2444" s="40"/>
      <c r="BB2444" s="40"/>
      <c r="BC2444" s="40"/>
      <c r="BD2444" s="40"/>
      <c r="BE2444" s="40"/>
      <c r="BF2444" s="36"/>
      <c r="BG2444" s="36"/>
      <c r="BH2444" s="36"/>
      <c r="BJ2444" s="41"/>
      <c r="BK2444" s="41"/>
      <c r="BL2444" s="35"/>
      <c r="BM2444" s="35"/>
      <c r="BN2444" s="35"/>
      <c r="BO2444" s="35"/>
      <c r="BP2444" s="35"/>
      <c r="BQ2444" s="35"/>
      <c r="BR2444" s="35"/>
      <c r="BS2444" s="34"/>
      <c r="BT2444" s="35"/>
      <c r="BU2444" s="35"/>
      <c r="BV2444" s="35"/>
      <c r="BX2444" s="37"/>
      <c r="BY2444" s="40"/>
      <c r="CA2444" s="38"/>
      <c r="CB2444" s="38"/>
      <c r="CC2444" s="36"/>
      <c r="CD2444" s="36"/>
      <c r="CE2444" s="35"/>
      <c r="CF2444" s="36"/>
      <c r="CG2444" s="42"/>
      <c r="CH2444" s="35"/>
      <c r="CI2444" s="42"/>
      <c r="CJ2444" s="42"/>
      <c r="CK2444" s="43"/>
      <c r="CM2444" s="39"/>
      <c r="CN2444" s="35"/>
      <c r="CO2444" s="42"/>
    </row>
    <row r="2445" spans="1:93" ht="11.25" customHeight="1">
      <c r="A2445" s="33"/>
      <c r="B2445" s="34"/>
      <c r="F2445" s="34"/>
      <c r="H2445" s="34"/>
      <c r="I2445" s="34"/>
      <c r="J2445" s="35"/>
      <c r="K2445" s="35"/>
      <c r="L2445" s="34"/>
      <c r="M2445" s="35"/>
      <c r="N2445" s="35"/>
      <c r="O2445" s="35"/>
      <c r="P2445" s="35"/>
      <c r="Q2445" s="34"/>
      <c r="R2445" s="34"/>
      <c r="U2445" s="36"/>
      <c r="V2445" s="38"/>
      <c r="W2445" s="36"/>
      <c r="X2445" s="35"/>
      <c r="Y2445" s="34"/>
      <c r="Z2445" s="35"/>
      <c r="AA2445" s="34"/>
      <c r="AB2445" s="34"/>
      <c r="AC2445" s="34"/>
      <c r="AD2445" s="34"/>
      <c r="AE2445" s="39"/>
      <c r="AF2445" s="39"/>
      <c r="AG2445" s="39"/>
      <c r="AH2445" s="35"/>
      <c r="AI2445" s="35"/>
      <c r="AJ2445" s="35"/>
      <c r="AK2445" s="35"/>
      <c r="AL2445" s="35"/>
      <c r="AM2445" s="35"/>
      <c r="AN2445" s="38"/>
      <c r="AO2445" s="38"/>
      <c r="AP2445" s="38"/>
      <c r="AQ2445" s="36"/>
      <c r="AR2445" s="36"/>
      <c r="AS2445" s="36"/>
      <c r="AT2445" s="36"/>
      <c r="AU2445" s="36"/>
      <c r="AV2445" s="36"/>
      <c r="AW2445" s="36"/>
      <c r="AX2445" s="36"/>
      <c r="AY2445" s="36"/>
      <c r="AZ2445" s="40"/>
      <c r="BA2445" s="40"/>
      <c r="BB2445" s="40"/>
      <c r="BC2445" s="40"/>
      <c r="BD2445" s="40"/>
      <c r="BE2445" s="40"/>
      <c r="BF2445" s="36"/>
      <c r="BG2445" s="36"/>
      <c r="BH2445" s="36"/>
      <c r="BJ2445" s="41"/>
      <c r="BK2445" s="41"/>
      <c r="BL2445" s="35"/>
      <c r="BM2445" s="35"/>
      <c r="BN2445" s="35"/>
      <c r="BO2445" s="35"/>
      <c r="BP2445" s="35"/>
      <c r="BQ2445" s="35"/>
      <c r="BR2445" s="35"/>
      <c r="BS2445" s="34"/>
      <c r="BT2445" s="35"/>
      <c r="BU2445" s="35"/>
      <c r="BV2445" s="35"/>
      <c r="BX2445" s="37"/>
      <c r="BY2445" s="40"/>
      <c r="CA2445" s="38"/>
      <c r="CB2445" s="38"/>
      <c r="CC2445" s="36"/>
      <c r="CD2445" s="36"/>
      <c r="CE2445" s="35"/>
      <c r="CF2445" s="36"/>
      <c r="CG2445" s="42"/>
      <c r="CH2445" s="35"/>
      <c r="CI2445" s="42"/>
      <c r="CJ2445" s="42"/>
      <c r="CK2445" s="43"/>
      <c r="CM2445" s="39"/>
      <c r="CN2445" s="35"/>
      <c r="CO2445" s="42"/>
    </row>
    <row r="2446" spans="1:93" ht="11.25" customHeight="1">
      <c r="A2446" s="33"/>
      <c r="B2446" s="34"/>
      <c r="F2446" s="34"/>
      <c r="H2446" s="34"/>
      <c r="I2446" s="34"/>
      <c r="J2446" s="35"/>
      <c r="K2446" s="35"/>
      <c r="L2446" s="34"/>
      <c r="M2446" s="35"/>
      <c r="N2446" s="35"/>
      <c r="O2446" s="35"/>
      <c r="P2446" s="35"/>
      <c r="Q2446" s="34"/>
      <c r="R2446" s="34"/>
      <c r="U2446" s="36"/>
      <c r="V2446" s="38"/>
      <c r="W2446" s="36"/>
      <c r="X2446" s="35"/>
      <c r="Y2446" s="34"/>
      <c r="Z2446" s="35"/>
      <c r="AA2446" s="34"/>
      <c r="AB2446" s="34"/>
      <c r="AC2446" s="34"/>
      <c r="AD2446" s="34"/>
      <c r="AE2446" s="39"/>
      <c r="AF2446" s="39"/>
      <c r="AG2446" s="39"/>
      <c r="AH2446" s="35"/>
      <c r="AI2446" s="35"/>
      <c r="AJ2446" s="35"/>
      <c r="AK2446" s="35"/>
      <c r="AL2446" s="35"/>
      <c r="AM2446" s="35"/>
      <c r="AN2446" s="38"/>
      <c r="AO2446" s="38"/>
      <c r="AP2446" s="38"/>
      <c r="AQ2446" s="36"/>
      <c r="AR2446" s="36"/>
      <c r="AS2446" s="36"/>
      <c r="AT2446" s="36"/>
      <c r="AU2446" s="36"/>
      <c r="AV2446" s="36"/>
      <c r="AW2446" s="36"/>
      <c r="AX2446" s="36"/>
      <c r="AY2446" s="36"/>
      <c r="AZ2446" s="40"/>
      <c r="BA2446" s="40"/>
      <c r="BB2446" s="40"/>
      <c r="BC2446" s="40"/>
      <c r="BD2446" s="40"/>
      <c r="BE2446" s="40"/>
      <c r="BF2446" s="36"/>
      <c r="BG2446" s="36"/>
      <c r="BH2446" s="36"/>
      <c r="BJ2446" s="41"/>
      <c r="BK2446" s="41"/>
      <c r="BL2446" s="35"/>
      <c r="BM2446" s="35"/>
      <c r="BN2446" s="35"/>
      <c r="BO2446" s="35"/>
      <c r="BP2446" s="35"/>
      <c r="BQ2446" s="35"/>
      <c r="BR2446" s="35"/>
      <c r="BS2446" s="34"/>
      <c r="BT2446" s="35"/>
      <c r="BU2446" s="35"/>
      <c r="BV2446" s="35"/>
      <c r="BX2446" s="37"/>
      <c r="BY2446" s="40"/>
      <c r="CA2446" s="38"/>
      <c r="CB2446" s="38"/>
      <c r="CC2446" s="36"/>
      <c r="CD2446" s="36"/>
      <c r="CE2446" s="35"/>
      <c r="CF2446" s="36"/>
      <c r="CG2446" s="42"/>
      <c r="CH2446" s="35"/>
      <c r="CI2446" s="42"/>
      <c r="CJ2446" s="42"/>
      <c r="CK2446" s="43"/>
      <c r="CM2446" s="39"/>
      <c r="CN2446" s="35"/>
      <c r="CO2446" s="42"/>
    </row>
    <row r="2447" spans="1:93" ht="11.25" customHeight="1">
      <c r="A2447" s="33"/>
      <c r="B2447" s="34"/>
      <c r="F2447" s="34"/>
      <c r="H2447" s="34"/>
      <c r="I2447" s="34"/>
      <c r="J2447" s="35"/>
      <c r="K2447" s="35"/>
      <c r="L2447" s="34"/>
      <c r="M2447" s="35"/>
      <c r="N2447" s="35"/>
      <c r="O2447" s="35"/>
      <c r="P2447" s="35"/>
      <c r="Q2447" s="34"/>
      <c r="R2447" s="34"/>
      <c r="U2447" s="36"/>
      <c r="V2447" s="38"/>
      <c r="W2447" s="36"/>
      <c r="X2447" s="35"/>
      <c r="Y2447" s="34"/>
      <c r="Z2447" s="35"/>
      <c r="AA2447" s="34"/>
      <c r="AB2447" s="34"/>
      <c r="AC2447" s="34"/>
      <c r="AD2447" s="34"/>
      <c r="AE2447" s="39"/>
      <c r="AF2447" s="39"/>
      <c r="AG2447" s="39"/>
      <c r="AH2447" s="35"/>
      <c r="AI2447" s="35"/>
      <c r="AJ2447" s="35"/>
      <c r="AK2447" s="35"/>
      <c r="AL2447" s="35"/>
      <c r="AM2447" s="35"/>
      <c r="AN2447" s="38"/>
      <c r="AO2447" s="38"/>
      <c r="AP2447" s="38"/>
      <c r="AQ2447" s="36"/>
      <c r="AR2447" s="36"/>
      <c r="AS2447" s="36"/>
      <c r="AT2447" s="36"/>
      <c r="AU2447" s="36"/>
      <c r="AV2447" s="36"/>
      <c r="AW2447" s="36"/>
      <c r="AX2447" s="36"/>
      <c r="AY2447" s="36"/>
      <c r="AZ2447" s="40"/>
      <c r="BA2447" s="40"/>
      <c r="BB2447" s="40"/>
      <c r="BC2447" s="40"/>
      <c r="BD2447" s="40"/>
      <c r="BE2447" s="40"/>
      <c r="BF2447" s="36"/>
      <c r="BG2447" s="36"/>
      <c r="BH2447" s="36"/>
      <c r="BJ2447" s="41"/>
      <c r="BK2447" s="41"/>
      <c r="BL2447" s="35"/>
      <c r="BM2447" s="35"/>
      <c r="BN2447" s="35"/>
      <c r="BO2447" s="35"/>
      <c r="BP2447" s="35"/>
      <c r="BQ2447" s="35"/>
      <c r="BR2447" s="35"/>
      <c r="BS2447" s="34"/>
      <c r="BT2447" s="35"/>
      <c r="BU2447" s="35"/>
      <c r="BV2447" s="35"/>
      <c r="BX2447" s="37"/>
      <c r="BY2447" s="40"/>
      <c r="CA2447" s="38"/>
      <c r="CB2447" s="38"/>
      <c r="CC2447" s="36"/>
      <c r="CD2447" s="36"/>
      <c r="CE2447" s="35"/>
      <c r="CF2447" s="36"/>
      <c r="CG2447" s="42"/>
      <c r="CH2447" s="35"/>
      <c r="CI2447" s="42"/>
      <c r="CJ2447" s="42"/>
      <c r="CK2447" s="43"/>
      <c r="CM2447" s="39"/>
      <c r="CN2447" s="35"/>
      <c r="CO2447" s="42"/>
    </row>
    <row r="2448" spans="1:93" ht="11.25" customHeight="1">
      <c r="A2448" s="33"/>
      <c r="B2448" s="34"/>
      <c r="F2448" s="34"/>
      <c r="H2448" s="34"/>
      <c r="I2448" s="34"/>
      <c r="J2448" s="35"/>
      <c r="K2448" s="35"/>
      <c r="L2448" s="34"/>
      <c r="M2448" s="35"/>
      <c r="N2448" s="35"/>
      <c r="O2448" s="35"/>
      <c r="P2448" s="35"/>
      <c r="Q2448" s="34"/>
      <c r="R2448" s="34"/>
      <c r="U2448" s="36"/>
      <c r="V2448" s="38"/>
      <c r="W2448" s="36"/>
      <c r="X2448" s="35"/>
      <c r="Y2448" s="34"/>
      <c r="Z2448" s="35"/>
      <c r="AA2448" s="34"/>
      <c r="AB2448" s="34"/>
      <c r="AC2448" s="34"/>
      <c r="AD2448" s="34"/>
      <c r="AE2448" s="39"/>
      <c r="AF2448" s="39"/>
      <c r="AG2448" s="39"/>
      <c r="AH2448" s="35"/>
      <c r="AI2448" s="35"/>
      <c r="AJ2448" s="35"/>
      <c r="AK2448" s="35"/>
      <c r="AL2448" s="35"/>
      <c r="AM2448" s="35"/>
      <c r="AN2448" s="38"/>
      <c r="AO2448" s="38"/>
      <c r="AP2448" s="38"/>
      <c r="AQ2448" s="36"/>
      <c r="AR2448" s="36"/>
      <c r="AS2448" s="36"/>
      <c r="AT2448" s="36"/>
      <c r="AU2448" s="36"/>
      <c r="AV2448" s="36"/>
      <c r="AW2448" s="36"/>
      <c r="AX2448" s="36"/>
      <c r="AY2448" s="36"/>
      <c r="AZ2448" s="40"/>
      <c r="BA2448" s="40"/>
      <c r="BB2448" s="40"/>
      <c r="BC2448" s="40"/>
      <c r="BD2448" s="40"/>
      <c r="BE2448" s="40"/>
      <c r="BF2448" s="36"/>
      <c r="BG2448" s="36"/>
      <c r="BH2448" s="36"/>
      <c r="BJ2448" s="41"/>
      <c r="BK2448" s="41"/>
      <c r="BL2448" s="35"/>
      <c r="BM2448" s="35"/>
      <c r="BN2448" s="35"/>
      <c r="BO2448" s="35"/>
      <c r="BP2448" s="35"/>
      <c r="BQ2448" s="35"/>
      <c r="BR2448" s="35"/>
      <c r="BS2448" s="34"/>
      <c r="BT2448" s="35"/>
      <c r="BU2448" s="35"/>
      <c r="BV2448" s="35"/>
      <c r="BX2448" s="37"/>
      <c r="BY2448" s="40"/>
      <c r="CA2448" s="38"/>
      <c r="CB2448" s="38"/>
      <c r="CC2448" s="36"/>
      <c r="CD2448" s="36"/>
      <c r="CE2448" s="35"/>
      <c r="CF2448" s="36"/>
      <c r="CG2448" s="42"/>
      <c r="CH2448" s="35"/>
      <c r="CI2448" s="42"/>
      <c r="CJ2448" s="42"/>
      <c r="CK2448" s="43"/>
      <c r="CM2448" s="39"/>
      <c r="CN2448" s="35"/>
      <c r="CO2448" s="42"/>
    </row>
    <row r="2449" spans="1:93" ht="11.25" customHeight="1">
      <c r="A2449" s="33"/>
      <c r="B2449" s="34"/>
      <c r="F2449" s="34"/>
      <c r="H2449" s="34"/>
      <c r="I2449" s="34"/>
      <c r="J2449" s="35"/>
      <c r="K2449" s="35"/>
      <c r="L2449" s="34"/>
      <c r="M2449" s="35"/>
      <c r="N2449" s="35"/>
      <c r="O2449" s="35"/>
      <c r="P2449" s="35"/>
      <c r="Q2449" s="34"/>
      <c r="R2449" s="34"/>
      <c r="U2449" s="36"/>
      <c r="V2449" s="38"/>
      <c r="W2449" s="36"/>
      <c r="X2449" s="35"/>
      <c r="Y2449" s="34"/>
      <c r="Z2449" s="35"/>
      <c r="AA2449" s="34"/>
      <c r="AB2449" s="34"/>
      <c r="AC2449" s="34"/>
      <c r="AD2449" s="34"/>
      <c r="AE2449" s="39"/>
      <c r="AF2449" s="39"/>
      <c r="AG2449" s="39"/>
      <c r="AH2449" s="35"/>
      <c r="AI2449" s="35"/>
      <c r="AJ2449" s="35"/>
      <c r="AK2449" s="35"/>
      <c r="AL2449" s="35"/>
      <c r="AM2449" s="35"/>
      <c r="AN2449" s="38"/>
      <c r="AO2449" s="38"/>
      <c r="AP2449" s="38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40"/>
      <c r="BA2449" s="40"/>
      <c r="BB2449" s="40"/>
      <c r="BC2449" s="40"/>
      <c r="BD2449" s="40"/>
      <c r="BE2449" s="40"/>
      <c r="BF2449" s="36"/>
      <c r="BG2449" s="36"/>
      <c r="BH2449" s="36"/>
      <c r="BJ2449" s="41"/>
      <c r="BK2449" s="41"/>
      <c r="BL2449" s="35"/>
      <c r="BM2449" s="35"/>
      <c r="BN2449" s="35"/>
      <c r="BO2449" s="35"/>
      <c r="BP2449" s="35"/>
      <c r="BQ2449" s="35"/>
      <c r="BR2449" s="35"/>
      <c r="BS2449" s="34"/>
      <c r="BT2449" s="35"/>
      <c r="BU2449" s="35"/>
      <c r="BV2449" s="35"/>
      <c r="BX2449" s="37"/>
      <c r="BY2449" s="40"/>
      <c r="CA2449" s="38"/>
      <c r="CB2449" s="38"/>
      <c r="CC2449" s="36"/>
      <c r="CD2449" s="36"/>
      <c r="CE2449" s="35"/>
      <c r="CF2449" s="36"/>
      <c r="CG2449" s="42"/>
      <c r="CH2449" s="35"/>
      <c r="CI2449" s="42"/>
      <c r="CJ2449" s="42"/>
      <c r="CK2449" s="43"/>
      <c r="CM2449" s="39"/>
      <c r="CN2449" s="35"/>
      <c r="CO2449" s="42"/>
    </row>
    <row r="2450" spans="1:93" ht="11.25" customHeight="1">
      <c r="A2450" s="33"/>
      <c r="B2450" s="34"/>
      <c r="F2450" s="34"/>
      <c r="H2450" s="34"/>
      <c r="I2450" s="34"/>
      <c r="J2450" s="35"/>
      <c r="K2450" s="35"/>
      <c r="L2450" s="34"/>
      <c r="M2450" s="35"/>
      <c r="N2450" s="35"/>
      <c r="O2450" s="35"/>
      <c r="P2450" s="35"/>
      <c r="Q2450" s="34"/>
      <c r="R2450" s="34"/>
      <c r="U2450" s="36"/>
      <c r="V2450" s="38"/>
      <c r="W2450" s="36"/>
      <c r="X2450" s="35"/>
      <c r="Y2450" s="34"/>
      <c r="Z2450" s="35"/>
      <c r="AA2450" s="34"/>
      <c r="AB2450" s="34"/>
      <c r="AC2450" s="34"/>
      <c r="AD2450" s="34"/>
      <c r="AE2450" s="39"/>
      <c r="AF2450" s="39"/>
      <c r="AG2450" s="39"/>
      <c r="AH2450" s="35"/>
      <c r="AI2450" s="35"/>
      <c r="AJ2450" s="35"/>
      <c r="AK2450" s="35"/>
      <c r="AL2450" s="35"/>
      <c r="AM2450" s="35"/>
      <c r="AN2450" s="38"/>
      <c r="AO2450" s="38"/>
      <c r="AP2450" s="38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40"/>
      <c r="BA2450" s="40"/>
      <c r="BB2450" s="40"/>
      <c r="BC2450" s="40"/>
      <c r="BD2450" s="40"/>
      <c r="BE2450" s="40"/>
      <c r="BF2450" s="36"/>
      <c r="BG2450" s="36"/>
      <c r="BH2450" s="36"/>
      <c r="BJ2450" s="41"/>
      <c r="BK2450" s="41"/>
      <c r="BL2450" s="35"/>
      <c r="BM2450" s="35"/>
      <c r="BN2450" s="35"/>
      <c r="BO2450" s="35"/>
      <c r="BP2450" s="35"/>
      <c r="BQ2450" s="35"/>
      <c r="BR2450" s="35"/>
      <c r="BS2450" s="34"/>
      <c r="BT2450" s="35"/>
      <c r="BU2450" s="35"/>
      <c r="BV2450" s="35"/>
      <c r="BX2450" s="37"/>
      <c r="BY2450" s="40"/>
      <c r="CA2450" s="38"/>
      <c r="CB2450" s="38"/>
      <c r="CC2450" s="36"/>
      <c r="CD2450" s="36"/>
      <c r="CE2450" s="35"/>
      <c r="CF2450" s="36"/>
      <c r="CG2450" s="42"/>
      <c r="CH2450" s="35"/>
      <c r="CI2450" s="42"/>
      <c r="CJ2450" s="42"/>
      <c r="CK2450" s="43"/>
      <c r="CM2450" s="39"/>
      <c r="CN2450" s="35"/>
      <c r="CO2450" s="42"/>
    </row>
    <row r="2451" spans="1:93" ht="11.25" customHeight="1">
      <c r="A2451" s="33"/>
      <c r="B2451" s="34"/>
      <c r="F2451" s="34"/>
      <c r="H2451" s="34"/>
      <c r="I2451" s="34"/>
      <c r="J2451" s="35"/>
      <c r="K2451" s="35"/>
      <c r="L2451" s="34"/>
      <c r="M2451" s="35"/>
      <c r="N2451" s="35"/>
      <c r="O2451" s="35"/>
      <c r="P2451" s="35"/>
      <c r="Q2451" s="34"/>
      <c r="R2451" s="34"/>
      <c r="U2451" s="36"/>
      <c r="V2451" s="38"/>
      <c r="W2451" s="36"/>
      <c r="X2451" s="35"/>
      <c r="Y2451" s="34"/>
      <c r="Z2451" s="35"/>
      <c r="AA2451" s="34"/>
      <c r="AB2451" s="34"/>
      <c r="AC2451" s="34"/>
      <c r="AD2451" s="34"/>
      <c r="AE2451" s="39"/>
      <c r="AF2451" s="39"/>
      <c r="AG2451" s="39"/>
      <c r="AH2451" s="35"/>
      <c r="AI2451" s="35"/>
      <c r="AJ2451" s="35"/>
      <c r="AK2451" s="35"/>
      <c r="AL2451" s="35"/>
      <c r="AM2451" s="35"/>
      <c r="AN2451" s="38"/>
      <c r="AO2451" s="38"/>
      <c r="AP2451" s="38"/>
      <c r="AQ2451" s="36"/>
      <c r="AR2451" s="36"/>
      <c r="AS2451" s="36"/>
      <c r="AT2451" s="36"/>
      <c r="AU2451" s="36"/>
      <c r="AV2451" s="36"/>
      <c r="AW2451" s="36"/>
      <c r="AX2451" s="36"/>
      <c r="AY2451" s="36"/>
      <c r="AZ2451" s="40"/>
      <c r="BA2451" s="40"/>
      <c r="BB2451" s="40"/>
      <c r="BC2451" s="40"/>
      <c r="BD2451" s="40"/>
      <c r="BE2451" s="40"/>
      <c r="BF2451" s="36"/>
      <c r="BG2451" s="36"/>
      <c r="BH2451" s="36"/>
      <c r="BJ2451" s="41"/>
      <c r="BK2451" s="41"/>
      <c r="BL2451" s="35"/>
      <c r="BM2451" s="35"/>
      <c r="BN2451" s="35"/>
      <c r="BO2451" s="35"/>
      <c r="BP2451" s="35"/>
      <c r="BQ2451" s="35"/>
      <c r="BR2451" s="35"/>
      <c r="BS2451" s="34"/>
      <c r="BT2451" s="35"/>
      <c r="BU2451" s="35"/>
      <c r="BV2451" s="35"/>
      <c r="BX2451" s="37"/>
      <c r="BY2451" s="40"/>
      <c r="CA2451" s="38"/>
      <c r="CB2451" s="38"/>
      <c r="CC2451" s="36"/>
      <c r="CD2451" s="36"/>
      <c r="CE2451" s="35"/>
      <c r="CF2451" s="36"/>
      <c r="CG2451" s="42"/>
      <c r="CH2451" s="35"/>
      <c r="CI2451" s="42"/>
      <c r="CJ2451" s="42"/>
      <c r="CK2451" s="43"/>
      <c r="CM2451" s="39"/>
      <c r="CN2451" s="35"/>
      <c r="CO2451" s="42"/>
    </row>
    <row r="2452" spans="1:93" ht="11.25" customHeight="1">
      <c r="A2452" s="33"/>
      <c r="B2452" s="34"/>
      <c r="F2452" s="34"/>
      <c r="H2452" s="34"/>
      <c r="I2452" s="34"/>
      <c r="J2452" s="35"/>
      <c r="K2452" s="35"/>
      <c r="L2452" s="34"/>
      <c r="M2452" s="35"/>
      <c r="N2452" s="35"/>
      <c r="O2452" s="35"/>
      <c r="P2452" s="35"/>
      <c r="Q2452" s="34"/>
      <c r="R2452" s="34"/>
      <c r="U2452" s="36"/>
      <c r="V2452" s="38"/>
      <c r="W2452" s="36"/>
      <c r="X2452" s="35"/>
      <c r="Y2452" s="34"/>
      <c r="Z2452" s="35"/>
      <c r="AA2452" s="34"/>
      <c r="AB2452" s="34"/>
      <c r="AC2452" s="34"/>
      <c r="AD2452" s="34"/>
      <c r="AE2452" s="39"/>
      <c r="AF2452" s="39"/>
      <c r="AG2452" s="39"/>
      <c r="AH2452" s="35"/>
      <c r="AI2452" s="35"/>
      <c r="AJ2452" s="35"/>
      <c r="AK2452" s="35"/>
      <c r="AL2452" s="35"/>
      <c r="AM2452" s="35"/>
      <c r="AN2452" s="38"/>
      <c r="AO2452" s="38"/>
      <c r="AP2452" s="38"/>
      <c r="AQ2452" s="36"/>
      <c r="AR2452" s="36"/>
      <c r="AS2452" s="36"/>
      <c r="AT2452" s="36"/>
      <c r="AU2452" s="36"/>
      <c r="AV2452" s="36"/>
      <c r="AW2452" s="36"/>
      <c r="AX2452" s="36"/>
      <c r="AY2452" s="36"/>
      <c r="AZ2452" s="40"/>
      <c r="BA2452" s="40"/>
      <c r="BB2452" s="40"/>
      <c r="BC2452" s="40"/>
      <c r="BD2452" s="40"/>
      <c r="BE2452" s="40"/>
      <c r="BF2452" s="36"/>
      <c r="BG2452" s="36"/>
      <c r="BH2452" s="36"/>
      <c r="BJ2452" s="41"/>
      <c r="BK2452" s="41"/>
      <c r="BL2452" s="35"/>
      <c r="BM2452" s="35"/>
      <c r="BN2452" s="35"/>
      <c r="BO2452" s="35"/>
      <c r="BP2452" s="35"/>
      <c r="BQ2452" s="35"/>
      <c r="BR2452" s="35"/>
      <c r="BS2452" s="34"/>
      <c r="BT2452" s="35"/>
      <c r="BU2452" s="35"/>
      <c r="BV2452" s="35"/>
      <c r="BX2452" s="37"/>
      <c r="BY2452" s="40"/>
      <c r="CA2452" s="38"/>
      <c r="CB2452" s="38"/>
      <c r="CC2452" s="36"/>
      <c r="CD2452" s="36"/>
      <c r="CE2452" s="35"/>
      <c r="CF2452" s="36"/>
      <c r="CG2452" s="42"/>
      <c r="CH2452" s="35"/>
      <c r="CI2452" s="42"/>
      <c r="CJ2452" s="42"/>
      <c r="CK2452" s="43"/>
      <c r="CM2452" s="39"/>
      <c r="CN2452" s="35"/>
      <c r="CO2452" s="42"/>
    </row>
    <row r="2453" spans="1:93" ht="11.25" customHeight="1">
      <c r="A2453" s="33"/>
      <c r="B2453" s="34"/>
      <c r="F2453" s="34"/>
      <c r="H2453" s="34"/>
      <c r="I2453" s="34"/>
      <c r="J2453" s="35"/>
      <c r="K2453" s="35"/>
      <c r="L2453" s="34"/>
      <c r="M2453" s="35"/>
      <c r="N2453" s="35"/>
      <c r="O2453" s="35"/>
      <c r="P2453" s="35"/>
      <c r="Q2453" s="34"/>
      <c r="R2453" s="34"/>
      <c r="U2453" s="36"/>
      <c r="V2453" s="38"/>
      <c r="W2453" s="36"/>
      <c r="X2453" s="35"/>
      <c r="Y2453" s="34"/>
      <c r="Z2453" s="35"/>
      <c r="AA2453" s="34"/>
      <c r="AB2453" s="34"/>
      <c r="AC2453" s="34"/>
      <c r="AD2453" s="34"/>
      <c r="AE2453" s="39"/>
      <c r="AF2453" s="39"/>
      <c r="AG2453" s="39"/>
      <c r="AH2453" s="35"/>
      <c r="AI2453" s="35"/>
      <c r="AJ2453" s="35"/>
      <c r="AK2453" s="35"/>
      <c r="AL2453" s="35"/>
      <c r="AM2453" s="35"/>
      <c r="AN2453" s="38"/>
      <c r="AO2453" s="38"/>
      <c r="AP2453" s="38"/>
      <c r="AQ2453" s="36"/>
      <c r="AR2453" s="36"/>
      <c r="AS2453" s="36"/>
      <c r="AT2453" s="36"/>
      <c r="AU2453" s="36"/>
      <c r="AV2453" s="36"/>
      <c r="AW2453" s="36"/>
      <c r="AX2453" s="36"/>
      <c r="AY2453" s="36"/>
      <c r="AZ2453" s="40"/>
      <c r="BA2453" s="40"/>
      <c r="BB2453" s="40"/>
      <c r="BC2453" s="40"/>
      <c r="BD2453" s="40"/>
      <c r="BE2453" s="40"/>
      <c r="BF2453" s="36"/>
      <c r="BG2453" s="36"/>
      <c r="BH2453" s="36"/>
      <c r="BJ2453" s="41"/>
      <c r="BK2453" s="41"/>
      <c r="BL2453" s="35"/>
      <c r="BM2453" s="35"/>
      <c r="BN2453" s="35"/>
      <c r="BO2453" s="35"/>
      <c r="BP2453" s="35"/>
      <c r="BQ2453" s="35"/>
      <c r="BR2453" s="35"/>
      <c r="BS2453" s="34"/>
      <c r="BT2453" s="35"/>
      <c r="BU2453" s="35"/>
      <c r="BV2453" s="35"/>
      <c r="BX2453" s="37"/>
      <c r="BY2453" s="40"/>
      <c r="CA2453" s="38"/>
      <c r="CB2453" s="38"/>
      <c r="CC2453" s="36"/>
      <c r="CD2453" s="36"/>
      <c r="CE2453" s="35"/>
      <c r="CF2453" s="36"/>
      <c r="CG2453" s="42"/>
      <c r="CH2453" s="35"/>
      <c r="CI2453" s="42"/>
      <c r="CJ2453" s="42"/>
      <c r="CK2453" s="43"/>
      <c r="CM2453" s="39"/>
      <c r="CN2453" s="35"/>
      <c r="CO2453" s="42"/>
    </row>
    <row r="2454" spans="1:93" ht="11.25" customHeight="1">
      <c r="A2454" s="33"/>
      <c r="B2454" s="34"/>
      <c r="F2454" s="34"/>
      <c r="H2454" s="34"/>
      <c r="I2454" s="34"/>
      <c r="J2454" s="35"/>
      <c r="K2454" s="35"/>
      <c r="L2454" s="34"/>
      <c r="M2454" s="35"/>
      <c r="N2454" s="35"/>
      <c r="O2454" s="35"/>
      <c r="P2454" s="35"/>
      <c r="Q2454" s="34"/>
      <c r="R2454" s="34"/>
      <c r="U2454" s="36"/>
      <c r="V2454" s="38"/>
      <c r="W2454" s="36"/>
      <c r="X2454" s="35"/>
      <c r="Y2454" s="34"/>
      <c r="Z2454" s="35"/>
      <c r="AA2454" s="34"/>
      <c r="AB2454" s="34"/>
      <c r="AC2454" s="34"/>
      <c r="AD2454" s="34"/>
      <c r="AE2454" s="39"/>
      <c r="AF2454" s="39"/>
      <c r="AG2454" s="39"/>
      <c r="AH2454" s="35"/>
      <c r="AI2454" s="35"/>
      <c r="AJ2454" s="35"/>
      <c r="AK2454" s="35"/>
      <c r="AL2454" s="35"/>
      <c r="AM2454" s="35"/>
      <c r="AN2454" s="38"/>
      <c r="AO2454" s="38"/>
      <c r="AP2454" s="38"/>
      <c r="AQ2454" s="36"/>
      <c r="AR2454" s="36"/>
      <c r="AS2454" s="36"/>
      <c r="AT2454" s="36"/>
      <c r="AU2454" s="36"/>
      <c r="AV2454" s="36"/>
      <c r="AW2454" s="36"/>
      <c r="AX2454" s="36"/>
      <c r="AY2454" s="36"/>
      <c r="AZ2454" s="40"/>
      <c r="BA2454" s="40"/>
      <c r="BB2454" s="40"/>
      <c r="BC2454" s="40"/>
      <c r="BD2454" s="40"/>
      <c r="BE2454" s="40"/>
      <c r="BF2454" s="36"/>
      <c r="BG2454" s="36"/>
      <c r="BH2454" s="36"/>
      <c r="BJ2454" s="41"/>
      <c r="BK2454" s="41"/>
      <c r="BL2454" s="35"/>
      <c r="BM2454" s="35"/>
      <c r="BN2454" s="35"/>
      <c r="BO2454" s="35"/>
      <c r="BP2454" s="35"/>
      <c r="BQ2454" s="35"/>
      <c r="BR2454" s="35"/>
      <c r="BS2454" s="34"/>
      <c r="BT2454" s="35"/>
      <c r="BU2454" s="35"/>
      <c r="BV2454" s="35"/>
      <c r="BX2454" s="37"/>
      <c r="BY2454" s="40"/>
      <c r="CA2454" s="38"/>
      <c r="CB2454" s="38"/>
      <c r="CC2454" s="36"/>
      <c r="CD2454" s="36"/>
      <c r="CE2454" s="35"/>
      <c r="CF2454" s="36"/>
      <c r="CG2454" s="42"/>
      <c r="CH2454" s="35"/>
      <c r="CI2454" s="42"/>
      <c r="CJ2454" s="42"/>
      <c r="CK2454" s="43"/>
      <c r="CM2454" s="39"/>
      <c r="CN2454" s="35"/>
      <c r="CO2454" s="42"/>
    </row>
    <row r="2455" spans="1:93" ht="11.25" customHeight="1">
      <c r="A2455" s="33"/>
      <c r="B2455" s="34"/>
      <c r="F2455" s="34"/>
      <c r="H2455" s="34"/>
      <c r="I2455" s="34"/>
      <c r="J2455" s="35"/>
      <c r="K2455" s="35"/>
      <c r="L2455" s="34"/>
      <c r="M2455" s="35"/>
      <c r="N2455" s="35"/>
      <c r="O2455" s="35"/>
      <c r="P2455" s="35"/>
      <c r="Q2455" s="34"/>
      <c r="R2455" s="34"/>
      <c r="U2455" s="36"/>
      <c r="V2455" s="38"/>
      <c r="W2455" s="36"/>
      <c r="X2455" s="35"/>
      <c r="Y2455" s="34"/>
      <c r="Z2455" s="35"/>
      <c r="AA2455" s="34"/>
      <c r="AB2455" s="34"/>
      <c r="AC2455" s="34"/>
      <c r="AD2455" s="34"/>
      <c r="AE2455" s="39"/>
      <c r="AF2455" s="39"/>
      <c r="AG2455" s="39"/>
      <c r="AH2455" s="35"/>
      <c r="AI2455" s="35"/>
      <c r="AJ2455" s="35"/>
      <c r="AK2455" s="35"/>
      <c r="AL2455" s="35"/>
      <c r="AM2455" s="35"/>
      <c r="AN2455" s="38"/>
      <c r="AO2455" s="38"/>
      <c r="AP2455" s="38"/>
      <c r="AQ2455" s="36"/>
      <c r="AR2455" s="36"/>
      <c r="AS2455" s="36"/>
      <c r="AT2455" s="36"/>
      <c r="AU2455" s="36"/>
      <c r="AV2455" s="36"/>
      <c r="AW2455" s="36"/>
      <c r="AX2455" s="36"/>
      <c r="AY2455" s="36"/>
      <c r="AZ2455" s="40"/>
      <c r="BA2455" s="40"/>
      <c r="BB2455" s="40"/>
      <c r="BC2455" s="40"/>
      <c r="BD2455" s="40"/>
      <c r="BE2455" s="40"/>
      <c r="BF2455" s="36"/>
      <c r="BG2455" s="36"/>
      <c r="BH2455" s="36"/>
      <c r="BJ2455" s="41"/>
      <c r="BK2455" s="41"/>
      <c r="BL2455" s="35"/>
      <c r="BM2455" s="35"/>
      <c r="BN2455" s="35"/>
      <c r="BO2455" s="35"/>
      <c r="BP2455" s="35"/>
      <c r="BQ2455" s="35"/>
      <c r="BR2455" s="35"/>
      <c r="BS2455" s="34"/>
      <c r="BT2455" s="35"/>
      <c r="BU2455" s="35"/>
      <c r="BV2455" s="35"/>
      <c r="BX2455" s="37"/>
      <c r="BY2455" s="40"/>
      <c r="CA2455" s="38"/>
      <c r="CB2455" s="38"/>
      <c r="CC2455" s="36"/>
      <c r="CD2455" s="36"/>
      <c r="CE2455" s="35"/>
      <c r="CF2455" s="36"/>
      <c r="CG2455" s="42"/>
      <c r="CH2455" s="35"/>
      <c r="CI2455" s="42"/>
      <c r="CJ2455" s="42"/>
      <c r="CK2455" s="43"/>
      <c r="CM2455" s="39"/>
      <c r="CN2455" s="35"/>
      <c r="CO2455" s="42"/>
    </row>
    <row r="2456" spans="1:93" ht="11.25" customHeight="1">
      <c r="A2456" s="33"/>
      <c r="B2456" s="34"/>
      <c r="F2456" s="34"/>
      <c r="H2456" s="34"/>
      <c r="I2456" s="34"/>
      <c r="J2456" s="35"/>
      <c r="K2456" s="35"/>
      <c r="L2456" s="34"/>
      <c r="M2456" s="35"/>
      <c r="N2456" s="35"/>
      <c r="O2456" s="35"/>
      <c r="P2456" s="35"/>
      <c r="Q2456" s="34"/>
      <c r="R2456" s="34"/>
      <c r="U2456" s="36"/>
      <c r="V2456" s="38"/>
      <c r="W2456" s="36"/>
      <c r="X2456" s="35"/>
      <c r="Y2456" s="34"/>
      <c r="Z2456" s="35"/>
      <c r="AA2456" s="34"/>
      <c r="AB2456" s="34"/>
      <c r="AC2456" s="34"/>
      <c r="AD2456" s="34"/>
      <c r="AE2456" s="39"/>
      <c r="AF2456" s="39"/>
      <c r="AG2456" s="39"/>
      <c r="AH2456" s="35"/>
      <c r="AI2456" s="35"/>
      <c r="AJ2456" s="35"/>
      <c r="AK2456" s="35"/>
      <c r="AL2456" s="35"/>
      <c r="AM2456" s="35"/>
      <c r="AN2456" s="38"/>
      <c r="AO2456" s="38"/>
      <c r="AP2456" s="38"/>
      <c r="AQ2456" s="36"/>
      <c r="AR2456" s="36"/>
      <c r="AS2456" s="36"/>
      <c r="AT2456" s="36"/>
      <c r="AU2456" s="36"/>
      <c r="AV2456" s="36"/>
      <c r="AW2456" s="36"/>
      <c r="AX2456" s="36"/>
      <c r="AY2456" s="36"/>
      <c r="AZ2456" s="40"/>
      <c r="BA2456" s="40"/>
      <c r="BB2456" s="40"/>
      <c r="BC2456" s="40"/>
      <c r="BD2456" s="40"/>
      <c r="BE2456" s="40"/>
      <c r="BF2456" s="36"/>
      <c r="BG2456" s="36"/>
      <c r="BH2456" s="36"/>
      <c r="BJ2456" s="41"/>
      <c r="BK2456" s="41"/>
      <c r="BL2456" s="35"/>
      <c r="BM2456" s="35"/>
      <c r="BN2456" s="35"/>
      <c r="BO2456" s="35"/>
      <c r="BP2456" s="35"/>
      <c r="BQ2456" s="35"/>
      <c r="BR2456" s="35"/>
      <c r="BS2456" s="34"/>
      <c r="BT2456" s="35"/>
      <c r="BU2456" s="35"/>
      <c r="BV2456" s="35"/>
      <c r="BX2456" s="37"/>
      <c r="BY2456" s="40"/>
      <c r="CA2456" s="38"/>
      <c r="CB2456" s="38"/>
      <c r="CC2456" s="36"/>
      <c r="CD2456" s="36"/>
      <c r="CE2456" s="35"/>
      <c r="CF2456" s="36"/>
      <c r="CG2456" s="42"/>
      <c r="CH2456" s="35"/>
      <c r="CI2456" s="42"/>
      <c r="CJ2456" s="42"/>
      <c r="CK2456" s="43"/>
      <c r="CM2456" s="39"/>
      <c r="CN2456" s="35"/>
      <c r="CO2456" s="42"/>
    </row>
    <row r="2457" spans="1:93" ht="11.25" customHeight="1">
      <c r="A2457" s="33"/>
      <c r="B2457" s="34"/>
      <c r="F2457" s="34"/>
      <c r="H2457" s="34"/>
      <c r="I2457" s="34"/>
      <c r="J2457" s="35"/>
      <c r="K2457" s="35"/>
      <c r="L2457" s="34"/>
      <c r="M2457" s="35"/>
      <c r="N2457" s="35"/>
      <c r="O2457" s="35"/>
      <c r="P2457" s="35"/>
      <c r="Q2457" s="34"/>
      <c r="R2457" s="34"/>
      <c r="U2457" s="36"/>
      <c r="V2457" s="38"/>
      <c r="W2457" s="36"/>
      <c r="X2457" s="35"/>
      <c r="Y2457" s="34"/>
      <c r="Z2457" s="35"/>
      <c r="AA2457" s="34"/>
      <c r="AB2457" s="34"/>
      <c r="AC2457" s="34"/>
      <c r="AD2457" s="34"/>
      <c r="AE2457" s="39"/>
      <c r="AF2457" s="39"/>
      <c r="AG2457" s="39"/>
      <c r="AH2457" s="35"/>
      <c r="AI2457" s="35"/>
      <c r="AJ2457" s="35"/>
      <c r="AK2457" s="35"/>
      <c r="AL2457" s="35"/>
      <c r="AM2457" s="35"/>
      <c r="AN2457" s="38"/>
      <c r="AO2457" s="38"/>
      <c r="AP2457" s="38"/>
      <c r="AQ2457" s="36"/>
      <c r="AR2457" s="36"/>
      <c r="AS2457" s="36"/>
      <c r="AT2457" s="36"/>
      <c r="AU2457" s="36"/>
      <c r="AV2457" s="36"/>
      <c r="AW2457" s="36"/>
      <c r="AX2457" s="36"/>
      <c r="AY2457" s="36"/>
      <c r="AZ2457" s="40"/>
      <c r="BA2457" s="40"/>
      <c r="BB2457" s="40"/>
      <c r="BC2457" s="40"/>
      <c r="BD2457" s="40"/>
      <c r="BE2457" s="40"/>
      <c r="BF2457" s="36"/>
      <c r="BG2457" s="36"/>
      <c r="BH2457" s="36"/>
      <c r="BJ2457" s="41"/>
      <c r="BK2457" s="41"/>
      <c r="BL2457" s="35"/>
      <c r="BM2457" s="35"/>
      <c r="BN2457" s="35"/>
      <c r="BO2457" s="35"/>
      <c r="BP2457" s="35"/>
      <c r="BQ2457" s="35"/>
      <c r="BR2457" s="35"/>
      <c r="BS2457" s="34"/>
      <c r="BT2457" s="35"/>
      <c r="BU2457" s="35"/>
      <c r="BV2457" s="35"/>
      <c r="BX2457" s="37"/>
      <c r="BY2457" s="40"/>
      <c r="CA2457" s="38"/>
      <c r="CB2457" s="38"/>
      <c r="CC2457" s="36"/>
      <c r="CD2457" s="36"/>
      <c r="CE2457" s="35"/>
      <c r="CF2457" s="36"/>
      <c r="CG2457" s="42"/>
      <c r="CH2457" s="35"/>
      <c r="CI2457" s="42"/>
      <c r="CJ2457" s="42"/>
      <c r="CK2457" s="43"/>
      <c r="CM2457" s="39"/>
      <c r="CN2457" s="35"/>
      <c r="CO2457" s="42"/>
    </row>
    <row r="2458" spans="1:93" ht="11.25" customHeight="1">
      <c r="A2458" s="33"/>
      <c r="B2458" s="34"/>
      <c r="F2458" s="34"/>
      <c r="H2458" s="34"/>
      <c r="I2458" s="34"/>
      <c r="J2458" s="35"/>
      <c r="K2458" s="35"/>
      <c r="L2458" s="34"/>
      <c r="M2458" s="35"/>
      <c r="N2458" s="35"/>
      <c r="O2458" s="35"/>
      <c r="P2458" s="35"/>
      <c r="Q2458" s="34"/>
      <c r="R2458" s="34"/>
      <c r="U2458" s="36"/>
      <c r="V2458" s="38"/>
      <c r="W2458" s="36"/>
      <c r="X2458" s="35"/>
      <c r="Y2458" s="34"/>
      <c r="Z2458" s="35"/>
      <c r="AA2458" s="34"/>
      <c r="AB2458" s="34"/>
      <c r="AC2458" s="34"/>
      <c r="AD2458" s="34"/>
      <c r="AE2458" s="39"/>
      <c r="AF2458" s="39"/>
      <c r="AG2458" s="39"/>
      <c r="AH2458" s="35"/>
      <c r="AI2458" s="35"/>
      <c r="AJ2458" s="35"/>
      <c r="AK2458" s="35"/>
      <c r="AL2458" s="35"/>
      <c r="AM2458" s="35"/>
      <c r="AN2458" s="38"/>
      <c r="AO2458" s="38"/>
      <c r="AP2458" s="38"/>
      <c r="AQ2458" s="36"/>
      <c r="AR2458" s="36"/>
      <c r="AS2458" s="36"/>
      <c r="AT2458" s="36"/>
      <c r="AU2458" s="36"/>
      <c r="AV2458" s="36"/>
      <c r="AW2458" s="36"/>
      <c r="AX2458" s="36"/>
      <c r="AY2458" s="36"/>
      <c r="AZ2458" s="40"/>
      <c r="BA2458" s="40"/>
      <c r="BB2458" s="40"/>
      <c r="BC2458" s="40"/>
      <c r="BD2458" s="40"/>
      <c r="BE2458" s="40"/>
      <c r="BF2458" s="36"/>
      <c r="BG2458" s="36"/>
      <c r="BH2458" s="36"/>
      <c r="BJ2458" s="41"/>
      <c r="BK2458" s="41"/>
      <c r="BL2458" s="35"/>
      <c r="BM2458" s="35"/>
      <c r="BN2458" s="35"/>
      <c r="BO2458" s="35"/>
      <c r="BP2458" s="35"/>
      <c r="BQ2458" s="35"/>
      <c r="BR2458" s="35"/>
      <c r="BS2458" s="34"/>
      <c r="BT2458" s="35"/>
      <c r="BU2458" s="35"/>
      <c r="BV2458" s="35"/>
      <c r="BX2458" s="37"/>
      <c r="BY2458" s="40"/>
      <c r="CA2458" s="38"/>
      <c r="CB2458" s="38"/>
      <c r="CC2458" s="36"/>
      <c r="CD2458" s="36"/>
      <c r="CE2458" s="35"/>
      <c r="CF2458" s="36"/>
      <c r="CG2458" s="42"/>
      <c r="CH2458" s="35"/>
      <c r="CI2458" s="42"/>
      <c r="CJ2458" s="42"/>
      <c r="CK2458" s="43"/>
      <c r="CM2458" s="39"/>
      <c r="CN2458" s="35"/>
      <c r="CO2458" s="42"/>
    </row>
    <row r="2459" spans="1:93" ht="11.25" customHeight="1">
      <c r="A2459" s="33"/>
      <c r="B2459" s="34"/>
      <c r="F2459" s="34"/>
      <c r="H2459" s="34"/>
      <c r="I2459" s="34"/>
      <c r="J2459" s="35"/>
      <c r="K2459" s="35"/>
      <c r="L2459" s="34"/>
      <c r="M2459" s="35"/>
      <c r="N2459" s="35"/>
      <c r="O2459" s="35"/>
      <c r="P2459" s="35"/>
      <c r="Q2459" s="34"/>
      <c r="R2459" s="34"/>
      <c r="U2459" s="36"/>
      <c r="V2459" s="38"/>
      <c r="W2459" s="36"/>
      <c r="X2459" s="35"/>
      <c r="Y2459" s="34"/>
      <c r="Z2459" s="35"/>
      <c r="AA2459" s="34"/>
      <c r="AB2459" s="34"/>
      <c r="AC2459" s="34"/>
      <c r="AD2459" s="34"/>
      <c r="AE2459" s="39"/>
      <c r="AF2459" s="39"/>
      <c r="AG2459" s="39"/>
      <c r="AH2459" s="35"/>
      <c r="AI2459" s="35"/>
      <c r="AJ2459" s="35"/>
      <c r="AK2459" s="35"/>
      <c r="AL2459" s="35"/>
      <c r="AM2459" s="35"/>
      <c r="AN2459" s="38"/>
      <c r="AO2459" s="38"/>
      <c r="AP2459" s="38"/>
      <c r="AQ2459" s="36"/>
      <c r="AR2459" s="36"/>
      <c r="AS2459" s="36"/>
      <c r="AT2459" s="36"/>
      <c r="AU2459" s="36"/>
      <c r="AV2459" s="36"/>
      <c r="AW2459" s="36"/>
      <c r="AX2459" s="36"/>
      <c r="AY2459" s="36"/>
      <c r="AZ2459" s="40"/>
      <c r="BA2459" s="40"/>
      <c r="BB2459" s="40"/>
      <c r="BC2459" s="40"/>
      <c r="BD2459" s="40"/>
      <c r="BE2459" s="40"/>
      <c r="BF2459" s="36"/>
      <c r="BG2459" s="36"/>
      <c r="BH2459" s="36"/>
      <c r="BJ2459" s="41"/>
      <c r="BK2459" s="41"/>
      <c r="BL2459" s="35"/>
      <c r="BM2459" s="35"/>
      <c r="BN2459" s="35"/>
      <c r="BO2459" s="35"/>
      <c r="BP2459" s="35"/>
      <c r="BQ2459" s="35"/>
      <c r="BR2459" s="35"/>
      <c r="BS2459" s="34"/>
      <c r="BT2459" s="35"/>
      <c r="BU2459" s="35"/>
      <c r="BV2459" s="35"/>
      <c r="BX2459" s="37"/>
      <c r="BY2459" s="40"/>
      <c r="CA2459" s="38"/>
      <c r="CB2459" s="38"/>
      <c r="CC2459" s="36"/>
      <c r="CD2459" s="36"/>
      <c r="CE2459" s="35"/>
      <c r="CF2459" s="36"/>
      <c r="CG2459" s="42"/>
      <c r="CH2459" s="35"/>
      <c r="CI2459" s="42"/>
      <c r="CJ2459" s="42"/>
      <c r="CK2459" s="43"/>
      <c r="CM2459" s="39"/>
      <c r="CN2459" s="35"/>
      <c r="CO2459" s="42"/>
    </row>
    <row r="2460" spans="1:93" ht="11.25" customHeight="1">
      <c r="A2460" s="33"/>
      <c r="B2460" s="34"/>
      <c r="F2460" s="34"/>
      <c r="H2460" s="34"/>
      <c r="I2460" s="34"/>
      <c r="J2460" s="35"/>
      <c r="K2460" s="35"/>
      <c r="L2460" s="34"/>
      <c r="M2460" s="35"/>
      <c r="N2460" s="35"/>
      <c r="O2460" s="35"/>
      <c r="P2460" s="35"/>
      <c r="Q2460" s="34"/>
      <c r="R2460" s="34"/>
      <c r="U2460" s="36"/>
      <c r="V2460" s="38"/>
      <c r="W2460" s="36"/>
      <c r="X2460" s="35"/>
      <c r="Y2460" s="34"/>
      <c r="Z2460" s="35"/>
      <c r="AA2460" s="34"/>
      <c r="AB2460" s="34"/>
      <c r="AC2460" s="34"/>
      <c r="AD2460" s="34"/>
      <c r="AE2460" s="39"/>
      <c r="AF2460" s="39"/>
      <c r="AG2460" s="39"/>
      <c r="AH2460" s="35"/>
      <c r="AI2460" s="35"/>
      <c r="AJ2460" s="35"/>
      <c r="AK2460" s="35"/>
      <c r="AL2460" s="35"/>
      <c r="AM2460" s="35"/>
      <c r="AN2460" s="38"/>
      <c r="AO2460" s="38"/>
      <c r="AP2460" s="38"/>
      <c r="AQ2460" s="36"/>
      <c r="AR2460" s="36"/>
      <c r="AS2460" s="36"/>
      <c r="AT2460" s="36"/>
      <c r="AU2460" s="36"/>
      <c r="AV2460" s="36"/>
      <c r="AW2460" s="36"/>
      <c r="AX2460" s="36"/>
      <c r="AY2460" s="36"/>
      <c r="AZ2460" s="40"/>
      <c r="BA2460" s="40"/>
      <c r="BB2460" s="40"/>
      <c r="BC2460" s="40"/>
      <c r="BD2460" s="40"/>
      <c r="BE2460" s="40"/>
      <c r="BF2460" s="36"/>
      <c r="BG2460" s="36"/>
      <c r="BH2460" s="36"/>
      <c r="BJ2460" s="41"/>
      <c r="BK2460" s="41"/>
      <c r="BL2460" s="35"/>
      <c r="BM2460" s="35"/>
      <c r="BN2460" s="35"/>
      <c r="BO2460" s="35"/>
      <c r="BP2460" s="35"/>
      <c r="BQ2460" s="35"/>
      <c r="BR2460" s="35"/>
      <c r="BS2460" s="34"/>
      <c r="BT2460" s="35"/>
      <c r="BU2460" s="35"/>
      <c r="BV2460" s="35"/>
      <c r="BX2460" s="37"/>
      <c r="BY2460" s="40"/>
      <c r="CA2460" s="38"/>
      <c r="CB2460" s="38"/>
      <c r="CC2460" s="36"/>
      <c r="CD2460" s="36"/>
      <c r="CE2460" s="35"/>
      <c r="CF2460" s="36"/>
      <c r="CG2460" s="42"/>
      <c r="CH2460" s="35"/>
      <c r="CI2460" s="42"/>
      <c r="CJ2460" s="42"/>
      <c r="CK2460" s="43"/>
      <c r="CM2460" s="39"/>
      <c r="CN2460" s="35"/>
      <c r="CO2460" s="42"/>
    </row>
    <row r="2461" spans="1:93" ht="11.25" customHeight="1">
      <c r="A2461" s="33"/>
      <c r="B2461" s="34"/>
      <c r="F2461" s="34"/>
      <c r="H2461" s="34"/>
      <c r="I2461" s="34"/>
      <c r="J2461" s="35"/>
      <c r="K2461" s="35"/>
      <c r="L2461" s="34"/>
      <c r="M2461" s="35"/>
      <c r="N2461" s="35"/>
      <c r="O2461" s="35"/>
      <c r="P2461" s="35"/>
      <c r="Q2461" s="34"/>
      <c r="R2461" s="34"/>
      <c r="U2461" s="36"/>
      <c r="V2461" s="38"/>
      <c r="W2461" s="36"/>
      <c r="X2461" s="35"/>
      <c r="Y2461" s="34"/>
      <c r="Z2461" s="35"/>
      <c r="AA2461" s="34"/>
      <c r="AB2461" s="34"/>
      <c r="AC2461" s="34"/>
      <c r="AD2461" s="34"/>
      <c r="AE2461" s="39"/>
      <c r="AF2461" s="39"/>
      <c r="AG2461" s="39"/>
      <c r="AH2461" s="35"/>
      <c r="AI2461" s="35"/>
      <c r="AJ2461" s="35"/>
      <c r="AK2461" s="35"/>
      <c r="AL2461" s="35"/>
      <c r="AM2461" s="35"/>
      <c r="AN2461" s="38"/>
      <c r="AO2461" s="38"/>
      <c r="AP2461" s="38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40"/>
      <c r="BA2461" s="40"/>
      <c r="BB2461" s="40"/>
      <c r="BC2461" s="40"/>
      <c r="BD2461" s="40"/>
      <c r="BE2461" s="40"/>
      <c r="BF2461" s="36"/>
      <c r="BG2461" s="36"/>
      <c r="BH2461" s="36"/>
      <c r="BJ2461" s="41"/>
      <c r="BK2461" s="41"/>
      <c r="BL2461" s="35"/>
      <c r="BM2461" s="35"/>
      <c r="BN2461" s="35"/>
      <c r="BO2461" s="35"/>
      <c r="BP2461" s="35"/>
      <c r="BQ2461" s="35"/>
      <c r="BR2461" s="35"/>
      <c r="BS2461" s="34"/>
      <c r="BT2461" s="35"/>
      <c r="BU2461" s="35"/>
      <c r="BV2461" s="35"/>
      <c r="BX2461" s="37"/>
      <c r="BY2461" s="40"/>
      <c r="CA2461" s="38"/>
      <c r="CB2461" s="38"/>
      <c r="CC2461" s="36"/>
      <c r="CD2461" s="36"/>
      <c r="CE2461" s="35"/>
      <c r="CF2461" s="36"/>
      <c r="CG2461" s="42"/>
      <c r="CH2461" s="35"/>
      <c r="CI2461" s="42"/>
      <c r="CJ2461" s="42"/>
      <c r="CK2461" s="43"/>
      <c r="CM2461" s="39"/>
      <c r="CN2461" s="35"/>
      <c r="CO2461" s="42"/>
    </row>
    <row r="2462" spans="1:93" ht="11.25" customHeight="1">
      <c r="A2462" s="33"/>
      <c r="B2462" s="34"/>
      <c r="F2462" s="34"/>
      <c r="H2462" s="34"/>
      <c r="I2462" s="34"/>
      <c r="J2462" s="35"/>
      <c r="K2462" s="35"/>
      <c r="L2462" s="34"/>
      <c r="M2462" s="35"/>
      <c r="N2462" s="35"/>
      <c r="O2462" s="35"/>
      <c r="P2462" s="35"/>
      <c r="Q2462" s="34"/>
      <c r="R2462" s="34"/>
      <c r="U2462" s="36"/>
      <c r="V2462" s="38"/>
      <c r="W2462" s="36"/>
      <c r="X2462" s="35"/>
      <c r="Y2462" s="34"/>
      <c r="Z2462" s="35"/>
      <c r="AA2462" s="34"/>
      <c r="AB2462" s="34"/>
      <c r="AC2462" s="34"/>
      <c r="AD2462" s="34"/>
      <c r="AE2462" s="39"/>
      <c r="AF2462" s="39"/>
      <c r="AG2462" s="39"/>
      <c r="AH2462" s="35"/>
      <c r="AI2462" s="35"/>
      <c r="AJ2462" s="35"/>
      <c r="AK2462" s="35"/>
      <c r="AL2462" s="35"/>
      <c r="AM2462" s="35"/>
      <c r="AN2462" s="38"/>
      <c r="AO2462" s="38"/>
      <c r="AP2462" s="38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40"/>
      <c r="BA2462" s="40"/>
      <c r="BB2462" s="40"/>
      <c r="BC2462" s="40"/>
      <c r="BD2462" s="40"/>
      <c r="BE2462" s="40"/>
      <c r="BF2462" s="36"/>
      <c r="BG2462" s="36"/>
      <c r="BH2462" s="36"/>
      <c r="BJ2462" s="41"/>
      <c r="BK2462" s="41"/>
      <c r="BL2462" s="35"/>
      <c r="BM2462" s="35"/>
      <c r="BN2462" s="35"/>
      <c r="BO2462" s="35"/>
      <c r="BP2462" s="35"/>
      <c r="BQ2462" s="35"/>
      <c r="BR2462" s="35"/>
      <c r="BS2462" s="34"/>
      <c r="BT2462" s="35"/>
      <c r="BU2462" s="35"/>
      <c r="BV2462" s="35"/>
      <c r="BX2462" s="37"/>
      <c r="BY2462" s="40"/>
      <c r="CA2462" s="38"/>
      <c r="CB2462" s="38"/>
      <c r="CC2462" s="36"/>
      <c r="CD2462" s="36"/>
      <c r="CE2462" s="35"/>
      <c r="CF2462" s="36"/>
      <c r="CG2462" s="42"/>
      <c r="CH2462" s="35"/>
      <c r="CI2462" s="42"/>
      <c r="CJ2462" s="42"/>
      <c r="CK2462" s="43"/>
      <c r="CM2462" s="39"/>
      <c r="CN2462" s="35"/>
      <c r="CO2462" s="42"/>
    </row>
    <row r="2463" spans="1:93" ht="11.25" customHeight="1">
      <c r="A2463" s="33"/>
      <c r="B2463" s="34"/>
      <c r="F2463" s="34"/>
      <c r="H2463" s="34"/>
      <c r="I2463" s="34"/>
      <c r="J2463" s="35"/>
      <c r="K2463" s="35"/>
      <c r="L2463" s="34"/>
      <c r="M2463" s="35"/>
      <c r="N2463" s="35"/>
      <c r="O2463" s="35"/>
      <c r="P2463" s="35"/>
      <c r="Q2463" s="34"/>
      <c r="R2463" s="34"/>
      <c r="U2463" s="36"/>
      <c r="V2463" s="38"/>
      <c r="W2463" s="36"/>
      <c r="X2463" s="35"/>
      <c r="Y2463" s="34"/>
      <c r="Z2463" s="35"/>
      <c r="AA2463" s="34"/>
      <c r="AB2463" s="34"/>
      <c r="AC2463" s="34"/>
      <c r="AD2463" s="34"/>
      <c r="AE2463" s="39"/>
      <c r="AF2463" s="39"/>
      <c r="AG2463" s="39"/>
      <c r="AH2463" s="35"/>
      <c r="AI2463" s="35"/>
      <c r="AJ2463" s="35"/>
      <c r="AK2463" s="35"/>
      <c r="AL2463" s="35"/>
      <c r="AM2463" s="35"/>
      <c r="AN2463" s="38"/>
      <c r="AO2463" s="38"/>
      <c r="AP2463" s="38"/>
      <c r="AQ2463" s="36"/>
      <c r="AR2463" s="36"/>
      <c r="AS2463" s="36"/>
      <c r="AT2463" s="36"/>
      <c r="AU2463" s="36"/>
      <c r="AV2463" s="36"/>
      <c r="AW2463" s="36"/>
      <c r="AX2463" s="36"/>
      <c r="AY2463" s="36"/>
      <c r="AZ2463" s="40"/>
      <c r="BA2463" s="40"/>
      <c r="BB2463" s="40"/>
      <c r="BC2463" s="40"/>
      <c r="BD2463" s="40"/>
      <c r="BE2463" s="40"/>
      <c r="BF2463" s="36"/>
      <c r="BG2463" s="36"/>
      <c r="BH2463" s="36"/>
      <c r="BJ2463" s="41"/>
      <c r="BK2463" s="41"/>
      <c r="BL2463" s="35"/>
      <c r="BM2463" s="35"/>
      <c r="BN2463" s="35"/>
      <c r="BO2463" s="35"/>
      <c r="BP2463" s="35"/>
      <c r="BQ2463" s="35"/>
      <c r="BR2463" s="35"/>
      <c r="BS2463" s="34"/>
      <c r="BT2463" s="35"/>
      <c r="BU2463" s="35"/>
      <c r="BV2463" s="35"/>
      <c r="BX2463" s="37"/>
      <c r="BY2463" s="40"/>
      <c r="CA2463" s="38"/>
      <c r="CB2463" s="38"/>
      <c r="CC2463" s="36"/>
      <c r="CD2463" s="36"/>
      <c r="CE2463" s="35"/>
      <c r="CF2463" s="36"/>
      <c r="CG2463" s="42"/>
      <c r="CH2463" s="35"/>
      <c r="CI2463" s="42"/>
      <c r="CJ2463" s="42"/>
      <c r="CK2463" s="43"/>
      <c r="CM2463" s="39"/>
      <c r="CN2463" s="35"/>
      <c r="CO2463" s="42"/>
    </row>
    <row r="2464" spans="1:93" ht="11.25" customHeight="1">
      <c r="A2464" s="33"/>
      <c r="B2464" s="34"/>
      <c r="F2464" s="34"/>
      <c r="H2464" s="34"/>
      <c r="I2464" s="34"/>
      <c r="J2464" s="35"/>
      <c r="K2464" s="35"/>
      <c r="L2464" s="34"/>
      <c r="M2464" s="35"/>
      <c r="N2464" s="35"/>
      <c r="O2464" s="35"/>
      <c r="P2464" s="35"/>
      <c r="Q2464" s="34"/>
      <c r="R2464" s="34"/>
      <c r="U2464" s="36"/>
      <c r="V2464" s="38"/>
      <c r="W2464" s="36"/>
      <c r="X2464" s="35"/>
      <c r="Y2464" s="34"/>
      <c r="Z2464" s="35"/>
      <c r="AA2464" s="34"/>
      <c r="AB2464" s="34"/>
      <c r="AC2464" s="34"/>
      <c r="AD2464" s="34"/>
      <c r="AE2464" s="39"/>
      <c r="AF2464" s="39"/>
      <c r="AG2464" s="39"/>
      <c r="AH2464" s="35"/>
      <c r="AI2464" s="35"/>
      <c r="AJ2464" s="35"/>
      <c r="AK2464" s="35"/>
      <c r="AL2464" s="35"/>
      <c r="AM2464" s="35"/>
      <c r="AN2464" s="38"/>
      <c r="AO2464" s="38"/>
      <c r="AP2464" s="38"/>
      <c r="AQ2464" s="36"/>
      <c r="AR2464" s="36"/>
      <c r="AS2464" s="36"/>
      <c r="AT2464" s="36"/>
      <c r="AU2464" s="36"/>
      <c r="AV2464" s="36"/>
      <c r="AW2464" s="36"/>
      <c r="AX2464" s="36"/>
      <c r="AY2464" s="36"/>
      <c r="AZ2464" s="40"/>
      <c r="BA2464" s="40"/>
      <c r="BB2464" s="40"/>
      <c r="BC2464" s="40"/>
      <c r="BD2464" s="40"/>
      <c r="BE2464" s="40"/>
      <c r="BF2464" s="36"/>
      <c r="BG2464" s="36"/>
      <c r="BH2464" s="36"/>
      <c r="BJ2464" s="41"/>
      <c r="BK2464" s="41"/>
      <c r="BL2464" s="35"/>
      <c r="BM2464" s="35"/>
      <c r="BN2464" s="35"/>
      <c r="BO2464" s="35"/>
      <c r="BP2464" s="35"/>
      <c r="BQ2464" s="35"/>
      <c r="BR2464" s="35"/>
      <c r="BS2464" s="34"/>
      <c r="BT2464" s="35"/>
      <c r="BU2464" s="35"/>
      <c r="BV2464" s="35"/>
      <c r="BX2464" s="37"/>
      <c r="BY2464" s="40"/>
      <c r="CA2464" s="38"/>
      <c r="CB2464" s="38"/>
      <c r="CC2464" s="36"/>
      <c r="CD2464" s="36"/>
      <c r="CE2464" s="35"/>
      <c r="CF2464" s="36"/>
      <c r="CG2464" s="42"/>
      <c r="CH2464" s="35"/>
      <c r="CI2464" s="42"/>
      <c r="CJ2464" s="42"/>
      <c r="CK2464" s="43"/>
      <c r="CM2464" s="39"/>
      <c r="CN2464" s="35"/>
      <c r="CO2464" s="42"/>
    </row>
    <row r="2465" spans="1:93" ht="11.25" customHeight="1">
      <c r="A2465" s="33"/>
      <c r="B2465" s="34"/>
      <c r="F2465" s="34"/>
      <c r="H2465" s="34"/>
      <c r="I2465" s="34"/>
      <c r="J2465" s="35"/>
      <c r="K2465" s="35"/>
      <c r="L2465" s="34"/>
      <c r="M2465" s="35"/>
      <c r="N2465" s="35"/>
      <c r="O2465" s="35"/>
      <c r="P2465" s="35"/>
      <c r="Q2465" s="34"/>
      <c r="R2465" s="34"/>
      <c r="U2465" s="36"/>
      <c r="V2465" s="38"/>
      <c r="W2465" s="36"/>
      <c r="X2465" s="35"/>
      <c r="Y2465" s="34"/>
      <c r="Z2465" s="35"/>
      <c r="AA2465" s="34"/>
      <c r="AB2465" s="34"/>
      <c r="AC2465" s="34"/>
      <c r="AD2465" s="34"/>
      <c r="AE2465" s="39"/>
      <c r="AF2465" s="39"/>
      <c r="AG2465" s="39"/>
      <c r="AH2465" s="35"/>
      <c r="AI2465" s="35"/>
      <c r="AJ2465" s="35"/>
      <c r="AK2465" s="35"/>
      <c r="AL2465" s="35"/>
      <c r="AM2465" s="35"/>
      <c r="AN2465" s="38"/>
      <c r="AO2465" s="38"/>
      <c r="AP2465" s="38"/>
      <c r="AQ2465" s="36"/>
      <c r="AR2465" s="36"/>
      <c r="AS2465" s="36"/>
      <c r="AT2465" s="36"/>
      <c r="AU2465" s="36"/>
      <c r="AV2465" s="36"/>
      <c r="AW2465" s="36"/>
      <c r="AX2465" s="36"/>
      <c r="AY2465" s="36"/>
      <c r="AZ2465" s="40"/>
      <c r="BA2465" s="40"/>
      <c r="BB2465" s="40"/>
      <c r="BC2465" s="40"/>
      <c r="BD2465" s="40"/>
      <c r="BE2465" s="40"/>
      <c r="BF2465" s="36"/>
      <c r="BG2465" s="36"/>
      <c r="BH2465" s="36"/>
      <c r="BJ2465" s="41"/>
      <c r="BK2465" s="41"/>
      <c r="BL2465" s="35"/>
      <c r="BM2465" s="35"/>
      <c r="BN2465" s="35"/>
      <c r="BO2465" s="35"/>
      <c r="BP2465" s="35"/>
      <c r="BQ2465" s="35"/>
      <c r="BR2465" s="35"/>
      <c r="BS2465" s="34"/>
      <c r="BT2465" s="35"/>
      <c r="BU2465" s="35"/>
      <c r="BV2465" s="35"/>
      <c r="BX2465" s="37"/>
      <c r="BY2465" s="40"/>
      <c r="CA2465" s="38"/>
      <c r="CB2465" s="38"/>
      <c r="CC2465" s="36"/>
      <c r="CD2465" s="36"/>
      <c r="CE2465" s="35"/>
      <c r="CF2465" s="36"/>
      <c r="CG2465" s="42"/>
      <c r="CH2465" s="35"/>
      <c r="CI2465" s="42"/>
      <c r="CJ2465" s="42"/>
      <c r="CK2465" s="43"/>
      <c r="CM2465" s="39"/>
      <c r="CN2465" s="35"/>
      <c r="CO2465" s="42"/>
    </row>
    <row r="2466" spans="1:93" ht="11.25" customHeight="1">
      <c r="A2466" s="33"/>
      <c r="B2466" s="34"/>
      <c r="F2466" s="34"/>
      <c r="H2466" s="34"/>
      <c r="I2466" s="34"/>
      <c r="J2466" s="35"/>
      <c r="K2466" s="35"/>
      <c r="L2466" s="34"/>
      <c r="M2466" s="35"/>
      <c r="N2466" s="35"/>
      <c r="O2466" s="35"/>
      <c r="P2466" s="35"/>
      <c r="Q2466" s="34"/>
      <c r="R2466" s="34"/>
      <c r="U2466" s="36"/>
      <c r="V2466" s="38"/>
      <c r="W2466" s="36"/>
      <c r="X2466" s="35"/>
      <c r="Y2466" s="34"/>
      <c r="Z2466" s="35"/>
      <c r="AA2466" s="34"/>
      <c r="AB2466" s="34"/>
      <c r="AC2466" s="34"/>
      <c r="AD2466" s="34"/>
      <c r="AE2466" s="39"/>
      <c r="AF2466" s="39"/>
      <c r="AG2466" s="39"/>
      <c r="AH2466" s="35"/>
      <c r="AI2466" s="35"/>
      <c r="AJ2466" s="35"/>
      <c r="AK2466" s="35"/>
      <c r="AL2466" s="35"/>
      <c r="AM2466" s="35"/>
      <c r="AN2466" s="38"/>
      <c r="AO2466" s="38"/>
      <c r="AP2466" s="38"/>
      <c r="AQ2466" s="36"/>
      <c r="AR2466" s="36"/>
      <c r="AS2466" s="36"/>
      <c r="AT2466" s="36"/>
      <c r="AU2466" s="36"/>
      <c r="AV2466" s="36"/>
      <c r="AW2466" s="36"/>
      <c r="AX2466" s="36"/>
      <c r="AY2466" s="36"/>
      <c r="AZ2466" s="40"/>
      <c r="BA2466" s="40"/>
      <c r="BB2466" s="40"/>
      <c r="BC2466" s="40"/>
      <c r="BD2466" s="40"/>
      <c r="BE2466" s="40"/>
      <c r="BF2466" s="36"/>
      <c r="BG2466" s="36"/>
      <c r="BH2466" s="36"/>
      <c r="BJ2466" s="41"/>
      <c r="BK2466" s="41"/>
      <c r="BL2466" s="35"/>
      <c r="BM2466" s="35"/>
      <c r="BN2466" s="35"/>
      <c r="BO2466" s="35"/>
      <c r="BP2466" s="35"/>
      <c r="BQ2466" s="35"/>
      <c r="BR2466" s="35"/>
      <c r="BS2466" s="34"/>
      <c r="BT2466" s="35"/>
      <c r="BU2466" s="35"/>
      <c r="BV2466" s="35"/>
      <c r="BX2466" s="37"/>
      <c r="BY2466" s="40"/>
      <c r="CA2466" s="38"/>
      <c r="CB2466" s="38"/>
      <c r="CC2466" s="36"/>
      <c r="CD2466" s="36"/>
      <c r="CE2466" s="35"/>
      <c r="CF2466" s="36"/>
      <c r="CG2466" s="42"/>
      <c r="CH2466" s="35"/>
      <c r="CI2466" s="42"/>
      <c r="CJ2466" s="42"/>
      <c r="CK2466" s="43"/>
      <c r="CM2466" s="39"/>
      <c r="CN2466" s="35"/>
      <c r="CO2466" s="42"/>
    </row>
    <row r="2467" spans="1:93" ht="11.25" customHeight="1">
      <c r="A2467" s="33"/>
      <c r="B2467" s="34"/>
      <c r="F2467" s="34"/>
      <c r="H2467" s="34"/>
      <c r="I2467" s="34"/>
      <c r="J2467" s="35"/>
      <c r="K2467" s="35"/>
      <c r="L2467" s="34"/>
      <c r="M2467" s="35"/>
      <c r="N2467" s="35"/>
      <c r="O2467" s="35"/>
      <c r="P2467" s="35"/>
      <c r="Q2467" s="34"/>
      <c r="R2467" s="34"/>
      <c r="U2467" s="36"/>
      <c r="V2467" s="38"/>
      <c r="W2467" s="36"/>
      <c r="X2467" s="35"/>
      <c r="Y2467" s="34"/>
      <c r="Z2467" s="35"/>
      <c r="AA2467" s="34"/>
      <c r="AB2467" s="34"/>
      <c r="AC2467" s="34"/>
      <c r="AD2467" s="34"/>
      <c r="AE2467" s="39"/>
      <c r="AF2467" s="39"/>
      <c r="AG2467" s="39"/>
      <c r="AH2467" s="35"/>
      <c r="AI2467" s="35"/>
      <c r="AJ2467" s="35"/>
      <c r="AK2467" s="35"/>
      <c r="AL2467" s="35"/>
      <c r="AM2467" s="35"/>
      <c r="AN2467" s="38"/>
      <c r="AO2467" s="38"/>
      <c r="AP2467" s="38"/>
      <c r="AQ2467" s="36"/>
      <c r="AR2467" s="36"/>
      <c r="AS2467" s="36"/>
      <c r="AT2467" s="36"/>
      <c r="AU2467" s="36"/>
      <c r="AV2467" s="36"/>
      <c r="AW2467" s="36"/>
      <c r="AX2467" s="36"/>
      <c r="AY2467" s="36"/>
      <c r="AZ2467" s="40"/>
      <c r="BA2467" s="40"/>
      <c r="BB2467" s="40"/>
      <c r="BC2467" s="40"/>
      <c r="BD2467" s="40"/>
      <c r="BE2467" s="40"/>
      <c r="BF2467" s="36"/>
      <c r="BG2467" s="36"/>
      <c r="BH2467" s="36"/>
      <c r="BJ2467" s="41"/>
      <c r="BK2467" s="41"/>
      <c r="BL2467" s="35"/>
      <c r="BM2467" s="35"/>
      <c r="BN2467" s="35"/>
      <c r="BO2467" s="35"/>
      <c r="BP2467" s="35"/>
      <c r="BQ2467" s="35"/>
      <c r="BR2467" s="35"/>
      <c r="BS2467" s="34"/>
      <c r="BT2467" s="35"/>
      <c r="BU2467" s="35"/>
      <c r="BV2467" s="35"/>
      <c r="BX2467" s="37"/>
      <c r="BY2467" s="40"/>
      <c r="CA2467" s="38"/>
      <c r="CB2467" s="38"/>
      <c r="CC2467" s="36"/>
      <c r="CD2467" s="36"/>
      <c r="CE2467" s="35"/>
      <c r="CF2467" s="36"/>
      <c r="CG2467" s="42"/>
      <c r="CH2467" s="35"/>
      <c r="CI2467" s="42"/>
      <c r="CJ2467" s="42"/>
      <c r="CK2467" s="43"/>
      <c r="CM2467" s="39"/>
      <c r="CN2467" s="35"/>
      <c r="CO2467" s="42"/>
    </row>
    <row r="2468" spans="1:93" ht="11.25" customHeight="1">
      <c r="A2468" s="33"/>
      <c r="B2468" s="34"/>
      <c r="F2468" s="34"/>
      <c r="H2468" s="34"/>
      <c r="I2468" s="34"/>
      <c r="J2468" s="35"/>
      <c r="K2468" s="35"/>
      <c r="L2468" s="34"/>
      <c r="M2468" s="35"/>
      <c r="N2468" s="35"/>
      <c r="O2468" s="35"/>
      <c r="P2468" s="35"/>
      <c r="Q2468" s="34"/>
      <c r="R2468" s="34"/>
      <c r="U2468" s="36"/>
      <c r="V2468" s="38"/>
      <c r="W2468" s="36"/>
      <c r="X2468" s="35"/>
      <c r="Y2468" s="34"/>
      <c r="Z2468" s="35"/>
      <c r="AA2468" s="34"/>
      <c r="AB2468" s="34"/>
      <c r="AC2468" s="34"/>
      <c r="AD2468" s="34"/>
      <c r="AE2468" s="39"/>
      <c r="AF2468" s="39"/>
      <c r="AG2468" s="39"/>
      <c r="AH2468" s="35"/>
      <c r="AI2468" s="35"/>
      <c r="AJ2468" s="35"/>
      <c r="AK2468" s="35"/>
      <c r="AL2468" s="35"/>
      <c r="AM2468" s="35"/>
      <c r="AN2468" s="38"/>
      <c r="AO2468" s="38"/>
      <c r="AP2468" s="38"/>
      <c r="AQ2468" s="36"/>
      <c r="AR2468" s="36"/>
      <c r="AS2468" s="36"/>
      <c r="AT2468" s="36"/>
      <c r="AU2468" s="36"/>
      <c r="AV2468" s="36"/>
      <c r="AW2468" s="36"/>
      <c r="AX2468" s="36"/>
      <c r="AY2468" s="36"/>
      <c r="AZ2468" s="40"/>
      <c r="BA2468" s="40"/>
      <c r="BB2468" s="40"/>
      <c r="BC2468" s="40"/>
      <c r="BD2468" s="40"/>
      <c r="BE2468" s="40"/>
      <c r="BF2468" s="36"/>
      <c r="BG2468" s="36"/>
      <c r="BH2468" s="36"/>
      <c r="BJ2468" s="41"/>
      <c r="BK2468" s="41"/>
      <c r="BL2468" s="35"/>
      <c r="BM2468" s="35"/>
      <c r="BN2468" s="35"/>
      <c r="BO2468" s="35"/>
      <c r="BP2468" s="35"/>
      <c r="BQ2468" s="35"/>
      <c r="BR2468" s="35"/>
      <c r="BS2468" s="34"/>
      <c r="BT2468" s="35"/>
      <c r="BU2468" s="35"/>
      <c r="BV2468" s="35"/>
      <c r="BX2468" s="37"/>
      <c r="BY2468" s="40"/>
      <c r="CA2468" s="38"/>
      <c r="CB2468" s="38"/>
      <c r="CC2468" s="36"/>
      <c r="CD2468" s="36"/>
      <c r="CE2468" s="35"/>
      <c r="CF2468" s="36"/>
      <c r="CG2468" s="42"/>
      <c r="CH2468" s="35"/>
      <c r="CI2468" s="42"/>
      <c r="CJ2468" s="42"/>
      <c r="CK2468" s="43"/>
      <c r="CM2468" s="39"/>
      <c r="CN2468" s="35"/>
      <c r="CO2468" s="42"/>
    </row>
    <row r="2469" spans="1:93" ht="11.25" customHeight="1">
      <c r="A2469" s="33"/>
      <c r="B2469" s="34"/>
      <c r="F2469" s="34"/>
      <c r="H2469" s="34"/>
      <c r="I2469" s="34"/>
      <c r="J2469" s="35"/>
      <c r="K2469" s="35"/>
      <c r="L2469" s="34"/>
      <c r="M2469" s="35"/>
      <c r="N2469" s="35"/>
      <c r="O2469" s="35"/>
      <c r="P2469" s="35"/>
      <c r="Q2469" s="34"/>
      <c r="R2469" s="34"/>
      <c r="U2469" s="36"/>
      <c r="V2469" s="38"/>
      <c r="W2469" s="36"/>
      <c r="X2469" s="35"/>
      <c r="Y2469" s="34"/>
      <c r="Z2469" s="35"/>
      <c r="AA2469" s="34"/>
      <c r="AB2469" s="34"/>
      <c r="AC2469" s="34"/>
      <c r="AD2469" s="34"/>
      <c r="AE2469" s="39"/>
      <c r="AF2469" s="39"/>
      <c r="AG2469" s="39"/>
      <c r="AH2469" s="35"/>
      <c r="AI2469" s="35"/>
      <c r="AJ2469" s="35"/>
      <c r="AK2469" s="35"/>
      <c r="AL2469" s="35"/>
      <c r="AM2469" s="35"/>
      <c r="AN2469" s="38"/>
      <c r="AO2469" s="38"/>
      <c r="AP2469" s="38"/>
      <c r="AQ2469" s="36"/>
      <c r="AR2469" s="36"/>
      <c r="AS2469" s="36"/>
      <c r="AT2469" s="36"/>
      <c r="AU2469" s="36"/>
      <c r="AV2469" s="36"/>
      <c r="AW2469" s="36"/>
      <c r="AX2469" s="36"/>
      <c r="AY2469" s="36"/>
      <c r="AZ2469" s="40"/>
      <c r="BA2469" s="40"/>
      <c r="BB2469" s="40"/>
      <c r="BC2469" s="40"/>
      <c r="BD2469" s="40"/>
      <c r="BE2469" s="40"/>
      <c r="BF2469" s="36"/>
      <c r="BG2469" s="36"/>
      <c r="BH2469" s="36"/>
      <c r="BJ2469" s="41"/>
      <c r="BK2469" s="41"/>
      <c r="BL2469" s="35"/>
      <c r="BM2469" s="35"/>
      <c r="BN2469" s="35"/>
      <c r="BO2469" s="35"/>
      <c r="BP2469" s="35"/>
      <c r="BQ2469" s="35"/>
      <c r="BR2469" s="35"/>
      <c r="BS2469" s="34"/>
      <c r="BT2469" s="35"/>
      <c r="BU2469" s="35"/>
      <c r="BV2469" s="35"/>
      <c r="BX2469" s="37"/>
      <c r="BY2469" s="40"/>
      <c r="CA2469" s="38"/>
      <c r="CB2469" s="38"/>
      <c r="CC2469" s="36"/>
      <c r="CD2469" s="36"/>
      <c r="CE2469" s="35"/>
      <c r="CF2469" s="36"/>
      <c r="CG2469" s="42"/>
      <c r="CH2469" s="35"/>
      <c r="CI2469" s="42"/>
      <c r="CJ2469" s="42"/>
      <c r="CK2469" s="43"/>
      <c r="CM2469" s="39"/>
      <c r="CN2469" s="35"/>
      <c r="CO2469" s="42"/>
    </row>
    <row r="2470" spans="1:93" ht="11.25" customHeight="1">
      <c r="A2470" s="33"/>
      <c r="B2470" s="34"/>
      <c r="F2470" s="34"/>
      <c r="H2470" s="34"/>
      <c r="I2470" s="34"/>
      <c r="J2470" s="35"/>
      <c r="K2470" s="35"/>
      <c r="L2470" s="34"/>
      <c r="M2470" s="35"/>
      <c r="N2470" s="35"/>
      <c r="O2470" s="35"/>
      <c r="P2470" s="35"/>
      <c r="Q2470" s="34"/>
      <c r="R2470" s="34"/>
      <c r="U2470" s="36"/>
      <c r="V2470" s="38"/>
      <c r="W2470" s="36"/>
      <c r="X2470" s="35"/>
      <c r="Y2470" s="34"/>
      <c r="Z2470" s="35"/>
      <c r="AA2470" s="34"/>
      <c r="AB2470" s="34"/>
      <c r="AC2470" s="34"/>
      <c r="AD2470" s="34"/>
      <c r="AE2470" s="39"/>
      <c r="AF2470" s="39"/>
      <c r="AG2470" s="39"/>
      <c r="AH2470" s="35"/>
      <c r="AI2470" s="35"/>
      <c r="AJ2470" s="35"/>
      <c r="AK2470" s="35"/>
      <c r="AL2470" s="35"/>
      <c r="AM2470" s="35"/>
      <c r="AN2470" s="38"/>
      <c r="AO2470" s="38"/>
      <c r="AP2470" s="38"/>
      <c r="AQ2470" s="36"/>
      <c r="AR2470" s="36"/>
      <c r="AS2470" s="36"/>
      <c r="AT2470" s="36"/>
      <c r="AU2470" s="36"/>
      <c r="AV2470" s="36"/>
      <c r="AW2470" s="36"/>
      <c r="AX2470" s="36"/>
      <c r="AY2470" s="36"/>
      <c r="AZ2470" s="40"/>
      <c r="BA2470" s="40"/>
      <c r="BB2470" s="40"/>
      <c r="BC2470" s="40"/>
      <c r="BD2470" s="40"/>
      <c r="BE2470" s="40"/>
      <c r="BF2470" s="36"/>
      <c r="BG2470" s="36"/>
      <c r="BH2470" s="36"/>
      <c r="BJ2470" s="41"/>
      <c r="BK2470" s="41"/>
      <c r="BL2470" s="35"/>
      <c r="BM2470" s="35"/>
      <c r="BN2470" s="35"/>
      <c r="BO2470" s="35"/>
      <c r="BP2470" s="35"/>
      <c r="BQ2470" s="35"/>
      <c r="BR2470" s="35"/>
      <c r="BS2470" s="34"/>
      <c r="BT2470" s="35"/>
      <c r="BU2470" s="35"/>
      <c r="BV2470" s="35"/>
      <c r="BX2470" s="37"/>
      <c r="BY2470" s="40"/>
      <c r="CA2470" s="38"/>
      <c r="CB2470" s="38"/>
      <c r="CC2470" s="36"/>
      <c r="CD2470" s="36"/>
      <c r="CE2470" s="35"/>
      <c r="CF2470" s="36"/>
      <c r="CG2470" s="42"/>
      <c r="CH2470" s="35"/>
      <c r="CI2470" s="42"/>
      <c r="CJ2470" s="42"/>
      <c r="CK2470" s="43"/>
      <c r="CM2470" s="39"/>
      <c r="CN2470" s="35"/>
      <c r="CO2470" s="42"/>
    </row>
    <row r="2471" spans="1:93" ht="11.25" customHeight="1">
      <c r="A2471" s="33"/>
      <c r="B2471" s="34"/>
      <c r="F2471" s="34"/>
      <c r="H2471" s="34"/>
      <c r="I2471" s="34"/>
      <c r="J2471" s="35"/>
      <c r="K2471" s="35"/>
      <c r="L2471" s="34"/>
      <c r="M2471" s="35"/>
      <c r="N2471" s="35"/>
      <c r="O2471" s="35"/>
      <c r="P2471" s="35"/>
      <c r="Q2471" s="34"/>
      <c r="R2471" s="34"/>
      <c r="U2471" s="36"/>
      <c r="V2471" s="38"/>
      <c r="W2471" s="36"/>
      <c r="X2471" s="35"/>
      <c r="Y2471" s="34"/>
      <c r="Z2471" s="35"/>
      <c r="AA2471" s="34"/>
      <c r="AB2471" s="34"/>
      <c r="AC2471" s="34"/>
      <c r="AD2471" s="34"/>
      <c r="AE2471" s="39"/>
      <c r="AF2471" s="39"/>
      <c r="AG2471" s="39"/>
      <c r="AH2471" s="35"/>
      <c r="AI2471" s="35"/>
      <c r="AJ2471" s="35"/>
      <c r="AK2471" s="35"/>
      <c r="AL2471" s="35"/>
      <c r="AM2471" s="35"/>
      <c r="AN2471" s="38"/>
      <c r="AO2471" s="38"/>
      <c r="AP2471" s="38"/>
      <c r="AQ2471" s="36"/>
      <c r="AR2471" s="36"/>
      <c r="AS2471" s="36"/>
      <c r="AT2471" s="36"/>
      <c r="AU2471" s="36"/>
      <c r="AV2471" s="36"/>
      <c r="AW2471" s="36"/>
      <c r="AX2471" s="36"/>
      <c r="AY2471" s="36"/>
      <c r="AZ2471" s="40"/>
      <c r="BA2471" s="40"/>
      <c r="BB2471" s="40"/>
      <c r="BC2471" s="40"/>
      <c r="BD2471" s="40"/>
      <c r="BE2471" s="40"/>
      <c r="BF2471" s="36"/>
      <c r="BG2471" s="36"/>
      <c r="BH2471" s="36"/>
      <c r="BJ2471" s="41"/>
      <c r="BK2471" s="41"/>
      <c r="BL2471" s="35"/>
      <c r="BM2471" s="35"/>
      <c r="BN2471" s="35"/>
      <c r="BO2471" s="35"/>
      <c r="BP2471" s="35"/>
      <c r="BQ2471" s="35"/>
      <c r="BR2471" s="35"/>
      <c r="BS2471" s="34"/>
      <c r="BT2471" s="35"/>
      <c r="BU2471" s="35"/>
      <c r="BV2471" s="35"/>
      <c r="BX2471" s="37"/>
      <c r="BY2471" s="40"/>
      <c r="CA2471" s="38"/>
      <c r="CB2471" s="38"/>
      <c r="CC2471" s="36"/>
      <c r="CD2471" s="36"/>
      <c r="CE2471" s="35"/>
      <c r="CF2471" s="36"/>
      <c r="CG2471" s="42"/>
      <c r="CH2471" s="35"/>
      <c r="CI2471" s="42"/>
      <c r="CJ2471" s="42"/>
      <c r="CK2471" s="43"/>
      <c r="CM2471" s="39"/>
      <c r="CN2471" s="35"/>
      <c r="CO2471" s="42"/>
    </row>
    <row r="2472" spans="1:93" ht="11.25" customHeight="1">
      <c r="A2472" s="33"/>
      <c r="B2472" s="34"/>
      <c r="F2472" s="34"/>
      <c r="H2472" s="34"/>
      <c r="I2472" s="34"/>
      <c r="J2472" s="35"/>
      <c r="K2472" s="35"/>
      <c r="L2472" s="34"/>
      <c r="M2472" s="35"/>
      <c r="N2472" s="35"/>
      <c r="O2472" s="35"/>
      <c r="P2472" s="35"/>
      <c r="Q2472" s="34"/>
      <c r="R2472" s="34"/>
      <c r="U2472" s="36"/>
      <c r="V2472" s="38"/>
      <c r="W2472" s="36"/>
      <c r="X2472" s="35"/>
      <c r="Y2472" s="34"/>
      <c r="Z2472" s="35"/>
      <c r="AA2472" s="34"/>
      <c r="AB2472" s="34"/>
      <c r="AC2472" s="34"/>
      <c r="AD2472" s="34"/>
      <c r="AE2472" s="39"/>
      <c r="AF2472" s="39"/>
      <c r="AG2472" s="39"/>
      <c r="AH2472" s="35"/>
      <c r="AI2472" s="35"/>
      <c r="AJ2472" s="35"/>
      <c r="AK2472" s="35"/>
      <c r="AL2472" s="35"/>
      <c r="AM2472" s="35"/>
      <c r="AN2472" s="38"/>
      <c r="AO2472" s="38"/>
      <c r="AP2472" s="38"/>
      <c r="AQ2472" s="36"/>
      <c r="AR2472" s="36"/>
      <c r="AS2472" s="36"/>
      <c r="AT2472" s="36"/>
      <c r="AU2472" s="36"/>
      <c r="AV2472" s="36"/>
      <c r="AW2472" s="36"/>
      <c r="AX2472" s="36"/>
      <c r="AY2472" s="36"/>
      <c r="AZ2472" s="40"/>
      <c r="BA2472" s="40"/>
      <c r="BB2472" s="40"/>
      <c r="BC2472" s="40"/>
      <c r="BD2472" s="40"/>
      <c r="BE2472" s="40"/>
      <c r="BF2472" s="36"/>
      <c r="BG2472" s="36"/>
      <c r="BH2472" s="36"/>
      <c r="BJ2472" s="41"/>
      <c r="BK2472" s="41"/>
      <c r="BL2472" s="35"/>
      <c r="BM2472" s="35"/>
      <c r="BN2472" s="35"/>
      <c r="BO2472" s="35"/>
      <c r="BP2472" s="35"/>
      <c r="BQ2472" s="35"/>
      <c r="BR2472" s="35"/>
      <c r="BS2472" s="34"/>
      <c r="BT2472" s="35"/>
      <c r="BU2472" s="35"/>
      <c r="BV2472" s="35"/>
      <c r="BX2472" s="37"/>
      <c r="BY2472" s="40"/>
      <c r="CA2472" s="38"/>
      <c r="CB2472" s="38"/>
      <c r="CC2472" s="36"/>
      <c r="CD2472" s="36"/>
      <c r="CE2472" s="35"/>
      <c r="CF2472" s="36"/>
      <c r="CG2472" s="42"/>
      <c r="CH2472" s="35"/>
      <c r="CI2472" s="42"/>
      <c r="CJ2472" s="42"/>
      <c r="CK2472" s="43"/>
      <c r="CM2472" s="39"/>
      <c r="CN2472" s="35"/>
      <c r="CO2472" s="42"/>
    </row>
    <row r="2473" spans="1:93" ht="11.25" customHeight="1">
      <c r="A2473" s="33"/>
      <c r="B2473" s="34"/>
      <c r="F2473" s="34"/>
      <c r="H2473" s="34"/>
      <c r="I2473" s="34"/>
      <c r="J2473" s="35"/>
      <c r="K2473" s="35"/>
      <c r="L2473" s="34"/>
      <c r="M2473" s="35"/>
      <c r="N2473" s="35"/>
      <c r="O2473" s="35"/>
      <c r="P2473" s="35"/>
      <c r="Q2473" s="34"/>
      <c r="R2473" s="34"/>
      <c r="U2473" s="36"/>
      <c r="V2473" s="38"/>
      <c r="W2473" s="36"/>
      <c r="X2473" s="35"/>
      <c r="Y2473" s="34"/>
      <c r="Z2473" s="35"/>
      <c r="AA2473" s="34"/>
      <c r="AB2473" s="34"/>
      <c r="AC2473" s="34"/>
      <c r="AD2473" s="34"/>
      <c r="AE2473" s="39"/>
      <c r="AF2473" s="39"/>
      <c r="AG2473" s="39"/>
      <c r="AH2473" s="35"/>
      <c r="AI2473" s="35"/>
      <c r="AJ2473" s="35"/>
      <c r="AK2473" s="35"/>
      <c r="AL2473" s="35"/>
      <c r="AM2473" s="35"/>
      <c r="AN2473" s="38"/>
      <c r="AO2473" s="38"/>
      <c r="AP2473" s="38"/>
      <c r="AQ2473" s="36"/>
      <c r="AR2473" s="36"/>
      <c r="AS2473" s="36"/>
      <c r="AT2473" s="36"/>
      <c r="AU2473" s="36"/>
      <c r="AV2473" s="36"/>
      <c r="AW2473" s="36"/>
      <c r="AX2473" s="36"/>
      <c r="AY2473" s="36"/>
      <c r="AZ2473" s="40"/>
      <c r="BA2473" s="40"/>
      <c r="BB2473" s="40"/>
      <c r="BC2473" s="40"/>
      <c r="BD2473" s="40"/>
      <c r="BE2473" s="40"/>
      <c r="BF2473" s="36"/>
      <c r="BG2473" s="36"/>
      <c r="BH2473" s="36"/>
      <c r="BJ2473" s="41"/>
      <c r="BK2473" s="41"/>
      <c r="BL2473" s="35"/>
      <c r="BM2473" s="35"/>
      <c r="BN2473" s="35"/>
      <c r="BO2473" s="35"/>
      <c r="BP2473" s="35"/>
      <c r="BQ2473" s="35"/>
      <c r="BR2473" s="35"/>
      <c r="BS2473" s="34"/>
      <c r="BT2473" s="35"/>
      <c r="BU2473" s="35"/>
      <c r="BV2473" s="35"/>
      <c r="BX2473" s="37"/>
      <c r="BY2473" s="40"/>
      <c r="CA2473" s="38"/>
      <c r="CB2473" s="38"/>
      <c r="CC2473" s="36"/>
      <c r="CD2473" s="36"/>
      <c r="CE2473" s="35"/>
      <c r="CF2473" s="36"/>
      <c r="CG2473" s="42"/>
      <c r="CH2473" s="35"/>
      <c r="CI2473" s="42"/>
      <c r="CJ2473" s="42"/>
      <c r="CK2473" s="43"/>
      <c r="CM2473" s="39"/>
      <c r="CN2473" s="35"/>
      <c r="CO2473" s="42"/>
    </row>
    <row r="2474" spans="1:93" ht="11.25" customHeight="1">
      <c r="A2474" s="33"/>
      <c r="B2474" s="34"/>
      <c r="F2474" s="34"/>
      <c r="H2474" s="34"/>
      <c r="I2474" s="34"/>
      <c r="J2474" s="35"/>
      <c r="K2474" s="35"/>
      <c r="L2474" s="34"/>
      <c r="M2474" s="35"/>
      <c r="N2474" s="35"/>
      <c r="O2474" s="35"/>
      <c r="P2474" s="35"/>
      <c r="Q2474" s="34"/>
      <c r="R2474" s="34"/>
      <c r="U2474" s="36"/>
      <c r="V2474" s="38"/>
      <c r="W2474" s="36"/>
      <c r="X2474" s="35"/>
      <c r="Y2474" s="34"/>
      <c r="Z2474" s="35"/>
      <c r="AA2474" s="34"/>
      <c r="AB2474" s="34"/>
      <c r="AC2474" s="34"/>
      <c r="AD2474" s="34"/>
      <c r="AE2474" s="39"/>
      <c r="AF2474" s="39"/>
      <c r="AG2474" s="39"/>
      <c r="AH2474" s="35"/>
      <c r="AI2474" s="35"/>
      <c r="AJ2474" s="35"/>
      <c r="AK2474" s="35"/>
      <c r="AL2474" s="35"/>
      <c r="AM2474" s="35"/>
      <c r="AN2474" s="38"/>
      <c r="AO2474" s="38"/>
      <c r="AP2474" s="38"/>
      <c r="AQ2474" s="36"/>
      <c r="AR2474" s="36"/>
      <c r="AS2474" s="36"/>
      <c r="AT2474" s="36"/>
      <c r="AU2474" s="36"/>
      <c r="AV2474" s="36"/>
      <c r="AW2474" s="36"/>
      <c r="AX2474" s="36"/>
      <c r="AY2474" s="36"/>
      <c r="AZ2474" s="40"/>
      <c r="BA2474" s="40"/>
      <c r="BB2474" s="40"/>
      <c r="BC2474" s="40"/>
      <c r="BD2474" s="40"/>
      <c r="BE2474" s="40"/>
      <c r="BF2474" s="36"/>
      <c r="BG2474" s="36"/>
      <c r="BH2474" s="36"/>
      <c r="BJ2474" s="41"/>
      <c r="BK2474" s="41"/>
      <c r="BL2474" s="35"/>
      <c r="BM2474" s="35"/>
      <c r="BN2474" s="35"/>
      <c r="BO2474" s="35"/>
      <c r="BP2474" s="35"/>
      <c r="BQ2474" s="35"/>
      <c r="BR2474" s="35"/>
      <c r="BS2474" s="34"/>
      <c r="BT2474" s="35"/>
      <c r="BU2474" s="35"/>
      <c r="BV2474" s="35"/>
      <c r="BX2474" s="37"/>
      <c r="BY2474" s="40"/>
      <c r="CA2474" s="38"/>
      <c r="CB2474" s="38"/>
      <c r="CC2474" s="36"/>
      <c r="CD2474" s="36"/>
      <c r="CE2474" s="35"/>
      <c r="CF2474" s="36"/>
      <c r="CG2474" s="42"/>
      <c r="CH2474" s="35"/>
      <c r="CI2474" s="42"/>
      <c r="CJ2474" s="42"/>
      <c r="CK2474" s="43"/>
      <c r="CM2474" s="39"/>
      <c r="CN2474" s="35"/>
      <c r="CO2474" s="42"/>
    </row>
    <row r="2475" spans="1:93" ht="11.25" customHeight="1">
      <c r="A2475" s="33"/>
      <c r="B2475" s="34"/>
      <c r="F2475" s="34"/>
      <c r="H2475" s="34"/>
      <c r="I2475" s="34"/>
      <c r="J2475" s="35"/>
      <c r="K2475" s="35"/>
      <c r="L2475" s="34"/>
      <c r="M2475" s="35"/>
      <c r="N2475" s="35"/>
      <c r="O2475" s="35"/>
      <c r="P2475" s="35"/>
      <c r="Q2475" s="34"/>
      <c r="R2475" s="34"/>
      <c r="U2475" s="36"/>
      <c r="V2475" s="38"/>
      <c r="W2475" s="36"/>
      <c r="X2475" s="35"/>
      <c r="Y2475" s="34"/>
      <c r="Z2475" s="35"/>
      <c r="AA2475" s="34"/>
      <c r="AB2475" s="34"/>
      <c r="AC2475" s="34"/>
      <c r="AD2475" s="34"/>
      <c r="AE2475" s="39"/>
      <c r="AF2475" s="39"/>
      <c r="AG2475" s="39"/>
      <c r="AH2475" s="35"/>
      <c r="AI2475" s="35"/>
      <c r="AJ2475" s="35"/>
      <c r="AK2475" s="35"/>
      <c r="AL2475" s="35"/>
      <c r="AM2475" s="35"/>
      <c r="AN2475" s="38"/>
      <c r="AO2475" s="38"/>
      <c r="AP2475" s="38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40"/>
      <c r="BA2475" s="40"/>
      <c r="BB2475" s="40"/>
      <c r="BC2475" s="40"/>
      <c r="BD2475" s="40"/>
      <c r="BE2475" s="40"/>
      <c r="BF2475" s="36"/>
      <c r="BG2475" s="36"/>
      <c r="BH2475" s="36"/>
      <c r="BJ2475" s="41"/>
      <c r="BK2475" s="41"/>
      <c r="BL2475" s="35"/>
      <c r="BM2475" s="35"/>
      <c r="BN2475" s="35"/>
      <c r="BO2475" s="35"/>
      <c r="BP2475" s="35"/>
      <c r="BQ2475" s="35"/>
      <c r="BR2475" s="35"/>
      <c r="BS2475" s="34"/>
      <c r="BT2475" s="35"/>
      <c r="BU2475" s="35"/>
      <c r="BV2475" s="35"/>
      <c r="BX2475" s="37"/>
      <c r="BY2475" s="40"/>
      <c r="CA2475" s="38"/>
      <c r="CB2475" s="38"/>
      <c r="CC2475" s="36"/>
      <c r="CD2475" s="36"/>
      <c r="CE2475" s="35"/>
      <c r="CF2475" s="36"/>
      <c r="CG2475" s="42"/>
      <c r="CH2475" s="35"/>
      <c r="CI2475" s="42"/>
      <c r="CJ2475" s="42"/>
      <c r="CK2475" s="43"/>
      <c r="CM2475" s="39"/>
      <c r="CN2475" s="35"/>
      <c r="CO2475" s="42"/>
    </row>
    <row r="2476" spans="1:93" ht="11.25" customHeight="1">
      <c r="A2476" s="33"/>
      <c r="B2476" s="34"/>
      <c r="F2476" s="34"/>
      <c r="H2476" s="34"/>
      <c r="I2476" s="34"/>
      <c r="J2476" s="35"/>
      <c r="K2476" s="35"/>
      <c r="L2476" s="34"/>
      <c r="M2476" s="35"/>
      <c r="N2476" s="35"/>
      <c r="O2476" s="35"/>
      <c r="P2476" s="35"/>
      <c r="Q2476" s="34"/>
      <c r="R2476" s="34"/>
      <c r="U2476" s="36"/>
      <c r="V2476" s="38"/>
      <c r="W2476" s="36"/>
      <c r="X2476" s="35"/>
      <c r="Y2476" s="34"/>
      <c r="Z2476" s="35"/>
      <c r="AA2476" s="34"/>
      <c r="AB2476" s="34"/>
      <c r="AC2476" s="34"/>
      <c r="AD2476" s="34"/>
      <c r="AE2476" s="39"/>
      <c r="AF2476" s="39"/>
      <c r="AG2476" s="39"/>
      <c r="AH2476" s="35"/>
      <c r="AI2476" s="35"/>
      <c r="AJ2476" s="35"/>
      <c r="AK2476" s="35"/>
      <c r="AL2476" s="35"/>
      <c r="AM2476" s="35"/>
      <c r="AN2476" s="38"/>
      <c r="AO2476" s="38"/>
      <c r="AP2476" s="38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40"/>
      <c r="BA2476" s="40"/>
      <c r="BB2476" s="40"/>
      <c r="BC2476" s="40"/>
      <c r="BD2476" s="40"/>
      <c r="BE2476" s="40"/>
      <c r="BF2476" s="36"/>
      <c r="BG2476" s="36"/>
      <c r="BH2476" s="36"/>
      <c r="BJ2476" s="41"/>
      <c r="BK2476" s="41"/>
      <c r="BL2476" s="35"/>
      <c r="BM2476" s="35"/>
      <c r="BN2476" s="35"/>
      <c r="BO2476" s="35"/>
      <c r="BP2476" s="35"/>
      <c r="BQ2476" s="35"/>
      <c r="BR2476" s="35"/>
      <c r="BS2476" s="34"/>
      <c r="BT2476" s="35"/>
      <c r="BU2476" s="35"/>
      <c r="BV2476" s="35"/>
      <c r="BX2476" s="37"/>
      <c r="BY2476" s="40"/>
      <c r="CA2476" s="38"/>
      <c r="CB2476" s="38"/>
      <c r="CC2476" s="36"/>
      <c r="CD2476" s="36"/>
      <c r="CE2476" s="35"/>
      <c r="CF2476" s="36"/>
      <c r="CG2476" s="42"/>
      <c r="CH2476" s="35"/>
      <c r="CI2476" s="42"/>
      <c r="CJ2476" s="42"/>
      <c r="CK2476" s="43"/>
      <c r="CM2476" s="39"/>
      <c r="CN2476" s="35"/>
      <c r="CO2476" s="42"/>
    </row>
    <row r="2477" spans="1:93" ht="11.25" customHeight="1">
      <c r="A2477" s="33"/>
      <c r="B2477" s="34"/>
      <c r="F2477" s="34"/>
      <c r="H2477" s="34"/>
      <c r="I2477" s="34"/>
      <c r="J2477" s="35"/>
      <c r="K2477" s="35"/>
      <c r="L2477" s="34"/>
      <c r="M2477" s="35"/>
      <c r="N2477" s="35"/>
      <c r="O2477" s="35"/>
      <c r="P2477" s="35"/>
      <c r="Q2477" s="34"/>
      <c r="R2477" s="34"/>
      <c r="U2477" s="36"/>
      <c r="V2477" s="38"/>
      <c r="W2477" s="36"/>
      <c r="X2477" s="35"/>
      <c r="Y2477" s="34"/>
      <c r="Z2477" s="35"/>
      <c r="AA2477" s="34"/>
      <c r="AB2477" s="34"/>
      <c r="AC2477" s="34"/>
      <c r="AD2477" s="34"/>
      <c r="AE2477" s="39"/>
      <c r="AF2477" s="39"/>
      <c r="AG2477" s="39"/>
      <c r="AH2477" s="35"/>
      <c r="AI2477" s="35"/>
      <c r="AJ2477" s="35"/>
      <c r="AK2477" s="35"/>
      <c r="AL2477" s="35"/>
      <c r="AM2477" s="35"/>
      <c r="AN2477" s="38"/>
      <c r="AO2477" s="38"/>
      <c r="AP2477" s="38"/>
      <c r="AQ2477" s="36"/>
      <c r="AR2477" s="36"/>
      <c r="AS2477" s="36"/>
      <c r="AT2477" s="36"/>
      <c r="AU2477" s="36"/>
      <c r="AV2477" s="36"/>
      <c r="AW2477" s="36"/>
      <c r="AX2477" s="36"/>
      <c r="AY2477" s="36"/>
      <c r="AZ2477" s="40"/>
      <c r="BA2477" s="40"/>
      <c r="BB2477" s="40"/>
      <c r="BC2477" s="40"/>
      <c r="BD2477" s="40"/>
      <c r="BE2477" s="40"/>
      <c r="BF2477" s="36"/>
      <c r="BG2477" s="36"/>
      <c r="BH2477" s="36"/>
      <c r="BJ2477" s="41"/>
      <c r="BK2477" s="41"/>
      <c r="BL2477" s="35"/>
      <c r="BM2477" s="35"/>
      <c r="BN2477" s="35"/>
      <c r="BO2477" s="35"/>
      <c r="BP2477" s="35"/>
      <c r="BQ2477" s="35"/>
      <c r="BR2477" s="35"/>
      <c r="BS2477" s="34"/>
      <c r="BT2477" s="35"/>
      <c r="BU2477" s="35"/>
      <c r="BV2477" s="35"/>
      <c r="BX2477" s="37"/>
      <c r="BY2477" s="40"/>
      <c r="CA2477" s="38"/>
      <c r="CB2477" s="38"/>
      <c r="CC2477" s="36"/>
      <c r="CD2477" s="36"/>
      <c r="CE2477" s="35"/>
      <c r="CF2477" s="36"/>
      <c r="CG2477" s="42"/>
      <c r="CH2477" s="35"/>
      <c r="CI2477" s="42"/>
      <c r="CJ2477" s="42"/>
      <c r="CK2477" s="43"/>
      <c r="CM2477" s="39"/>
      <c r="CN2477" s="35"/>
      <c r="CO2477" s="42"/>
    </row>
    <row r="2478" spans="1:93" ht="11.25" customHeight="1">
      <c r="A2478" s="33"/>
      <c r="B2478" s="34"/>
      <c r="F2478" s="34"/>
      <c r="H2478" s="34"/>
      <c r="I2478" s="34"/>
      <c r="J2478" s="35"/>
      <c r="K2478" s="35"/>
      <c r="L2478" s="34"/>
      <c r="M2478" s="35"/>
      <c r="N2478" s="35"/>
      <c r="O2478" s="35"/>
      <c r="P2478" s="35"/>
      <c r="Q2478" s="34"/>
      <c r="R2478" s="34"/>
      <c r="U2478" s="36"/>
      <c r="V2478" s="38"/>
      <c r="W2478" s="36"/>
      <c r="X2478" s="35"/>
      <c r="Y2478" s="34"/>
      <c r="Z2478" s="35"/>
      <c r="AA2478" s="34"/>
      <c r="AB2478" s="34"/>
      <c r="AC2478" s="34"/>
      <c r="AD2478" s="34"/>
      <c r="AE2478" s="39"/>
      <c r="AF2478" s="39"/>
      <c r="AG2478" s="39"/>
      <c r="AH2478" s="35"/>
      <c r="AI2478" s="35"/>
      <c r="AJ2478" s="35"/>
      <c r="AK2478" s="35"/>
      <c r="AL2478" s="35"/>
      <c r="AM2478" s="35"/>
      <c r="AN2478" s="38"/>
      <c r="AO2478" s="38"/>
      <c r="AP2478" s="38"/>
      <c r="AQ2478" s="36"/>
      <c r="AR2478" s="36"/>
      <c r="AS2478" s="36"/>
      <c r="AT2478" s="36"/>
      <c r="AU2478" s="36"/>
      <c r="AV2478" s="36"/>
      <c r="AW2478" s="36"/>
      <c r="AX2478" s="36"/>
      <c r="AY2478" s="36"/>
      <c r="AZ2478" s="40"/>
      <c r="BA2478" s="40"/>
      <c r="BB2478" s="40"/>
      <c r="BC2478" s="40"/>
      <c r="BD2478" s="40"/>
      <c r="BE2478" s="40"/>
      <c r="BF2478" s="36"/>
      <c r="BG2478" s="36"/>
      <c r="BH2478" s="36"/>
      <c r="BJ2478" s="41"/>
      <c r="BK2478" s="41"/>
      <c r="BL2478" s="35"/>
      <c r="BM2478" s="35"/>
      <c r="BN2478" s="35"/>
      <c r="BO2478" s="35"/>
      <c r="BP2478" s="35"/>
      <c r="BQ2478" s="35"/>
      <c r="BR2478" s="35"/>
      <c r="BS2478" s="34"/>
      <c r="BT2478" s="35"/>
      <c r="BU2478" s="35"/>
      <c r="BV2478" s="35"/>
      <c r="BX2478" s="37"/>
      <c r="BY2478" s="40"/>
      <c r="CA2478" s="38"/>
      <c r="CB2478" s="38"/>
      <c r="CC2478" s="36"/>
      <c r="CD2478" s="36"/>
      <c r="CE2478" s="35"/>
      <c r="CF2478" s="36"/>
      <c r="CG2478" s="42"/>
      <c r="CH2478" s="35"/>
      <c r="CI2478" s="42"/>
      <c r="CJ2478" s="42"/>
      <c r="CK2478" s="43"/>
      <c r="CM2478" s="39"/>
      <c r="CN2478" s="35"/>
      <c r="CO2478" s="42"/>
    </row>
    <row r="2479" spans="1:93" ht="11.25" customHeight="1">
      <c r="A2479" s="33"/>
      <c r="B2479" s="34"/>
      <c r="F2479" s="34"/>
      <c r="H2479" s="34"/>
      <c r="I2479" s="34"/>
      <c r="J2479" s="35"/>
      <c r="K2479" s="35"/>
      <c r="L2479" s="34"/>
      <c r="M2479" s="35"/>
      <c r="N2479" s="35"/>
      <c r="O2479" s="35"/>
      <c r="P2479" s="35"/>
      <c r="Q2479" s="34"/>
      <c r="R2479" s="34"/>
      <c r="U2479" s="36"/>
      <c r="V2479" s="38"/>
      <c r="W2479" s="36"/>
      <c r="X2479" s="35"/>
      <c r="Y2479" s="34"/>
      <c r="Z2479" s="35"/>
      <c r="AA2479" s="34"/>
      <c r="AB2479" s="34"/>
      <c r="AC2479" s="34"/>
      <c r="AD2479" s="34"/>
      <c r="AE2479" s="39"/>
      <c r="AF2479" s="39"/>
      <c r="AG2479" s="39"/>
      <c r="AH2479" s="35"/>
      <c r="AI2479" s="35"/>
      <c r="AJ2479" s="35"/>
      <c r="AK2479" s="35"/>
      <c r="AL2479" s="35"/>
      <c r="AM2479" s="35"/>
      <c r="AN2479" s="38"/>
      <c r="AO2479" s="38"/>
      <c r="AP2479" s="38"/>
      <c r="AQ2479" s="36"/>
      <c r="AR2479" s="36"/>
      <c r="AS2479" s="36"/>
      <c r="AT2479" s="36"/>
      <c r="AU2479" s="36"/>
      <c r="AV2479" s="36"/>
      <c r="AW2479" s="36"/>
      <c r="AX2479" s="36"/>
      <c r="AY2479" s="36"/>
      <c r="AZ2479" s="40"/>
      <c r="BA2479" s="40"/>
      <c r="BB2479" s="40"/>
      <c r="BC2479" s="40"/>
      <c r="BD2479" s="40"/>
      <c r="BE2479" s="40"/>
      <c r="BF2479" s="36"/>
      <c r="BG2479" s="36"/>
      <c r="BH2479" s="36"/>
      <c r="BJ2479" s="41"/>
      <c r="BK2479" s="41"/>
      <c r="BL2479" s="35"/>
      <c r="BM2479" s="35"/>
      <c r="BN2479" s="35"/>
      <c r="BO2479" s="35"/>
      <c r="BP2479" s="35"/>
      <c r="BQ2479" s="35"/>
      <c r="BR2479" s="35"/>
      <c r="BS2479" s="34"/>
      <c r="BT2479" s="35"/>
      <c r="BU2479" s="35"/>
      <c r="BV2479" s="35"/>
      <c r="BX2479" s="37"/>
      <c r="BY2479" s="40"/>
      <c r="CA2479" s="38"/>
      <c r="CB2479" s="38"/>
      <c r="CC2479" s="36"/>
      <c r="CD2479" s="36"/>
      <c r="CE2479" s="35"/>
      <c r="CF2479" s="36"/>
      <c r="CG2479" s="42"/>
      <c r="CH2479" s="35"/>
      <c r="CI2479" s="42"/>
      <c r="CJ2479" s="42"/>
      <c r="CK2479" s="43"/>
      <c r="CM2479" s="39"/>
      <c r="CN2479" s="35"/>
      <c r="CO2479" s="42"/>
    </row>
    <row r="2480" spans="1:93" ht="11.25" customHeight="1">
      <c r="A2480" s="33"/>
      <c r="B2480" s="34"/>
      <c r="F2480" s="34"/>
      <c r="H2480" s="34"/>
      <c r="I2480" s="34"/>
      <c r="J2480" s="35"/>
      <c r="K2480" s="35"/>
      <c r="L2480" s="34"/>
      <c r="M2480" s="35"/>
      <c r="N2480" s="35"/>
      <c r="O2480" s="35"/>
      <c r="P2480" s="35"/>
      <c r="Q2480" s="34"/>
      <c r="R2480" s="34"/>
      <c r="U2480" s="36"/>
      <c r="V2480" s="38"/>
      <c r="W2480" s="36"/>
      <c r="X2480" s="35"/>
      <c r="Y2480" s="34"/>
      <c r="Z2480" s="35"/>
      <c r="AA2480" s="34"/>
      <c r="AB2480" s="34"/>
      <c r="AC2480" s="34"/>
      <c r="AD2480" s="34"/>
      <c r="AE2480" s="39"/>
      <c r="AF2480" s="39"/>
      <c r="AG2480" s="39"/>
      <c r="AH2480" s="35"/>
      <c r="AI2480" s="35"/>
      <c r="AJ2480" s="35"/>
      <c r="AK2480" s="35"/>
      <c r="AL2480" s="35"/>
      <c r="AM2480" s="35"/>
      <c r="AN2480" s="38"/>
      <c r="AO2480" s="38"/>
      <c r="AP2480" s="38"/>
      <c r="AQ2480" s="36"/>
      <c r="AR2480" s="36"/>
      <c r="AS2480" s="36"/>
      <c r="AT2480" s="36"/>
      <c r="AU2480" s="36"/>
      <c r="AV2480" s="36"/>
      <c r="AW2480" s="36"/>
      <c r="AX2480" s="36"/>
      <c r="AY2480" s="36"/>
      <c r="AZ2480" s="40"/>
      <c r="BA2480" s="40"/>
      <c r="BB2480" s="40"/>
      <c r="BC2480" s="40"/>
      <c r="BD2480" s="40"/>
      <c r="BE2480" s="40"/>
      <c r="BF2480" s="36"/>
      <c r="BG2480" s="36"/>
      <c r="BH2480" s="36"/>
      <c r="BJ2480" s="41"/>
      <c r="BK2480" s="41"/>
      <c r="BL2480" s="35"/>
      <c r="BM2480" s="35"/>
      <c r="BN2480" s="35"/>
      <c r="BO2480" s="35"/>
      <c r="BP2480" s="35"/>
      <c r="BQ2480" s="35"/>
      <c r="BR2480" s="35"/>
      <c r="BS2480" s="34"/>
      <c r="BT2480" s="35"/>
      <c r="BU2480" s="35"/>
      <c r="BV2480" s="35"/>
      <c r="BX2480" s="37"/>
      <c r="BY2480" s="40"/>
      <c r="CA2480" s="38"/>
      <c r="CB2480" s="38"/>
      <c r="CC2480" s="36"/>
      <c r="CD2480" s="36"/>
      <c r="CE2480" s="35"/>
      <c r="CF2480" s="36"/>
      <c r="CG2480" s="42"/>
      <c r="CH2480" s="35"/>
      <c r="CI2480" s="42"/>
      <c r="CJ2480" s="42"/>
      <c r="CK2480" s="43"/>
      <c r="CM2480" s="39"/>
      <c r="CN2480" s="35"/>
      <c r="CO2480" s="42"/>
    </row>
    <row r="2481" spans="1:93" ht="11.25" customHeight="1">
      <c r="A2481" s="33"/>
      <c r="B2481" s="34"/>
      <c r="F2481" s="34"/>
      <c r="H2481" s="34"/>
      <c r="I2481" s="34"/>
      <c r="J2481" s="35"/>
      <c r="K2481" s="35"/>
      <c r="L2481" s="34"/>
      <c r="M2481" s="35"/>
      <c r="N2481" s="35"/>
      <c r="O2481" s="35"/>
      <c r="P2481" s="35"/>
      <c r="Q2481" s="34"/>
      <c r="R2481" s="34"/>
      <c r="U2481" s="36"/>
      <c r="V2481" s="38"/>
      <c r="W2481" s="36"/>
      <c r="X2481" s="35"/>
      <c r="Y2481" s="34"/>
      <c r="Z2481" s="35"/>
      <c r="AA2481" s="34"/>
      <c r="AB2481" s="34"/>
      <c r="AC2481" s="34"/>
      <c r="AD2481" s="34"/>
      <c r="AE2481" s="39"/>
      <c r="AF2481" s="39"/>
      <c r="AG2481" s="39"/>
      <c r="AH2481" s="35"/>
      <c r="AI2481" s="35"/>
      <c r="AJ2481" s="35"/>
      <c r="AK2481" s="35"/>
      <c r="AL2481" s="35"/>
      <c r="AM2481" s="35"/>
      <c r="AN2481" s="38"/>
      <c r="AO2481" s="38"/>
      <c r="AP2481" s="38"/>
      <c r="AQ2481" s="36"/>
      <c r="AR2481" s="36"/>
      <c r="AS2481" s="36"/>
      <c r="AT2481" s="36"/>
      <c r="AU2481" s="36"/>
      <c r="AV2481" s="36"/>
      <c r="AW2481" s="36"/>
      <c r="AX2481" s="36"/>
      <c r="AY2481" s="36"/>
      <c r="AZ2481" s="40"/>
      <c r="BA2481" s="40"/>
      <c r="BB2481" s="40"/>
      <c r="BC2481" s="40"/>
      <c r="BD2481" s="40"/>
      <c r="BE2481" s="40"/>
      <c r="BF2481" s="36"/>
      <c r="BG2481" s="36"/>
      <c r="BH2481" s="36"/>
      <c r="BJ2481" s="41"/>
      <c r="BK2481" s="41"/>
      <c r="BL2481" s="35"/>
      <c r="BM2481" s="35"/>
      <c r="BN2481" s="35"/>
      <c r="BO2481" s="35"/>
      <c r="BP2481" s="35"/>
      <c r="BQ2481" s="35"/>
      <c r="BR2481" s="35"/>
      <c r="BS2481" s="34"/>
      <c r="BT2481" s="35"/>
      <c r="BU2481" s="35"/>
      <c r="BV2481" s="35"/>
      <c r="BX2481" s="37"/>
      <c r="BY2481" s="40"/>
      <c r="CA2481" s="38"/>
      <c r="CB2481" s="38"/>
      <c r="CC2481" s="36"/>
      <c r="CD2481" s="36"/>
      <c r="CE2481" s="35"/>
      <c r="CF2481" s="36"/>
      <c r="CG2481" s="42"/>
      <c r="CH2481" s="35"/>
      <c r="CI2481" s="42"/>
      <c r="CJ2481" s="42"/>
      <c r="CK2481" s="43"/>
      <c r="CM2481" s="39"/>
      <c r="CN2481" s="35"/>
      <c r="CO2481" s="42"/>
    </row>
    <row r="2482" spans="1:93" ht="11.25" customHeight="1">
      <c r="A2482" s="33"/>
      <c r="B2482" s="34"/>
      <c r="F2482" s="34"/>
      <c r="H2482" s="34"/>
      <c r="I2482" s="34"/>
      <c r="J2482" s="35"/>
      <c r="K2482" s="35"/>
      <c r="L2482" s="34"/>
      <c r="M2482" s="35"/>
      <c r="N2482" s="35"/>
      <c r="O2482" s="35"/>
      <c r="P2482" s="35"/>
      <c r="Q2482" s="34"/>
      <c r="R2482" s="34"/>
      <c r="U2482" s="36"/>
      <c r="V2482" s="38"/>
      <c r="W2482" s="36"/>
      <c r="X2482" s="35"/>
      <c r="Y2482" s="34"/>
      <c r="Z2482" s="35"/>
      <c r="AA2482" s="34"/>
      <c r="AB2482" s="34"/>
      <c r="AC2482" s="34"/>
      <c r="AD2482" s="34"/>
      <c r="AE2482" s="39"/>
      <c r="AF2482" s="39"/>
      <c r="AG2482" s="39"/>
      <c r="AH2482" s="35"/>
      <c r="AI2482" s="35"/>
      <c r="AJ2482" s="35"/>
      <c r="AK2482" s="35"/>
      <c r="AL2482" s="35"/>
      <c r="AM2482" s="35"/>
      <c r="AN2482" s="38"/>
      <c r="AO2482" s="38"/>
      <c r="AP2482" s="38"/>
      <c r="AQ2482" s="36"/>
      <c r="AR2482" s="36"/>
      <c r="AS2482" s="36"/>
      <c r="AT2482" s="36"/>
      <c r="AU2482" s="36"/>
      <c r="AV2482" s="36"/>
      <c r="AW2482" s="36"/>
      <c r="AX2482" s="36"/>
      <c r="AY2482" s="36"/>
      <c r="AZ2482" s="40"/>
      <c r="BA2482" s="40"/>
      <c r="BB2482" s="40"/>
      <c r="BC2482" s="40"/>
      <c r="BD2482" s="40"/>
      <c r="BE2482" s="40"/>
      <c r="BF2482" s="36"/>
      <c r="BG2482" s="36"/>
      <c r="BH2482" s="36"/>
      <c r="BJ2482" s="41"/>
      <c r="BK2482" s="41"/>
      <c r="BL2482" s="35"/>
      <c r="BM2482" s="35"/>
      <c r="BN2482" s="35"/>
      <c r="BO2482" s="35"/>
      <c r="BP2482" s="35"/>
      <c r="BQ2482" s="35"/>
      <c r="BR2482" s="35"/>
      <c r="BS2482" s="34"/>
      <c r="BT2482" s="35"/>
      <c r="BU2482" s="35"/>
      <c r="BV2482" s="35"/>
      <c r="BX2482" s="37"/>
      <c r="BY2482" s="40"/>
      <c r="CA2482" s="38"/>
      <c r="CB2482" s="38"/>
      <c r="CC2482" s="36"/>
      <c r="CD2482" s="36"/>
      <c r="CE2482" s="35"/>
      <c r="CF2482" s="36"/>
      <c r="CG2482" s="42"/>
      <c r="CH2482" s="35"/>
      <c r="CI2482" s="42"/>
      <c r="CJ2482" s="42"/>
      <c r="CK2482" s="43"/>
      <c r="CM2482" s="39"/>
      <c r="CN2482" s="35"/>
      <c r="CO2482" s="42"/>
    </row>
    <row r="2483" spans="1:93" ht="11.25" customHeight="1">
      <c r="A2483" s="33"/>
      <c r="B2483" s="34"/>
      <c r="F2483" s="34"/>
      <c r="H2483" s="34"/>
      <c r="I2483" s="34"/>
      <c r="J2483" s="35"/>
      <c r="K2483" s="35"/>
      <c r="L2483" s="34"/>
      <c r="M2483" s="35"/>
      <c r="N2483" s="35"/>
      <c r="O2483" s="35"/>
      <c r="P2483" s="35"/>
      <c r="Q2483" s="34"/>
      <c r="R2483" s="34"/>
      <c r="U2483" s="36"/>
      <c r="V2483" s="38"/>
      <c r="W2483" s="36"/>
      <c r="X2483" s="35"/>
      <c r="Y2483" s="34"/>
      <c r="Z2483" s="35"/>
      <c r="AA2483" s="34"/>
      <c r="AB2483" s="34"/>
      <c r="AC2483" s="34"/>
      <c r="AD2483" s="34"/>
      <c r="AE2483" s="39"/>
      <c r="AF2483" s="39"/>
      <c r="AG2483" s="39"/>
      <c r="AH2483" s="35"/>
      <c r="AI2483" s="35"/>
      <c r="AJ2483" s="35"/>
      <c r="AK2483" s="35"/>
      <c r="AL2483" s="35"/>
      <c r="AM2483" s="35"/>
      <c r="AN2483" s="38"/>
      <c r="AO2483" s="38"/>
      <c r="AP2483" s="38"/>
      <c r="AQ2483" s="36"/>
      <c r="AR2483" s="36"/>
      <c r="AS2483" s="36"/>
      <c r="AT2483" s="36"/>
      <c r="AU2483" s="36"/>
      <c r="AV2483" s="36"/>
      <c r="AW2483" s="36"/>
      <c r="AX2483" s="36"/>
      <c r="AY2483" s="36"/>
      <c r="AZ2483" s="40"/>
      <c r="BA2483" s="40"/>
      <c r="BB2483" s="40"/>
      <c r="BC2483" s="40"/>
      <c r="BD2483" s="40"/>
      <c r="BE2483" s="40"/>
      <c r="BF2483" s="36"/>
      <c r="BG2483" s="36"/>
      <c r="BH2483" s="36"/>
      <c r="BJ2483" s="41"/>
      <c r="BK2483" s="41"/>
      <c r="BL2483" s="35"/>
      <c r="BM2483" s="35"/>
      <c r="BN2483" s="35"/>
      <c r="BO2483" s="35"/>
      <c r="BP2483" s="35"/>
      <c r="BQ2483" s="35"/>
      <c r="BR2483" s="35"/>
      <c r="BS2483" s="34"/>
      <c r="BT2483" s="35"/>
      <c r="BU2483" s="35"/>
      <c r="BV2483" s="35"/>
      <c r="BX2483" s="37"/>
      <c r="BY2483" s="40"/>
      <c r="CA2483" s="38"/>
      <c r="CB2483" s="38"/>
      <c r="CC2483" s="36"/>
      <c r="CD2483" s="36"/>
      <c r="CE2483" s="35"/>
      <c r="CF2483" s="36"/>
      <c r="CG2483" s="42"/>
      <c r="CH2483" s="35"/>
      <c r="CI2483" s="42"/>
      <c r="CJ2483" s="42"/>
      <c r="CK2483" s="43"/>
      <c r="CM2483" s="39"/>
      <c r="CN2483" s="35"/>
      <c r="CO2483" s="42"/>
    </row>
    <row r="2484" spans="1:93" ht="11.25" customHeight="1">
      <c r="A2484" s="33"/>
      <c r="B2484" s="34"/>
      <c r="F2484" s="34"/>
      <c r="H2484" s="34"/>
      <c r="I2484" s="34"/>
      <c r="J2484" s="35"/>
      <c r="K2484" s="35"/>
      <c r="L2484" s="34"/>
      <c r="M2484" s="35"/>
      <c r="N2484" s="35"/>
      <c r="O2484" s="35"/>
      <c r="P2484" s="35"/>
      <c r="Q2484" s="34"/>
      <c r="R2484" s="34"/>
      <c r="U2484" s="36"/>
      <c r="V2484" s="38"/>
      <c r="W2484" s="36"/>
      <c r="X2484" s="35"/>
      <c r="Y2484" s="34"/>
      <c r="Z2484" s="35"/>
      <c r="AA2484" s="34"/>
      <c r="AB2484" s="34"/>
      <c r="AC2484" s="34"/>
      <c r="AD2484" s="34"/>
      <c r="AE2484" s="39"/>
      <c r="AF2484" s="39"/>
      <c r="AG2484" s="39"/>
      <c r="AH2484" s="35"/>
      <c r="AI2484" s="35"/>
      <c r="AJ2484" s="35"/>
      <c r="AK2484" s="35"/>
      <c r="AL2484" s="35"/>
      <c r="AM2484" s="35"/>
      <c r="AN2484" s="38"/>
      <c r="AO2484" s="38"/>
      <c r="AP2484" s="38"/>
      <c r="AQ2484" s="36"/>
      <c r="AR2484" s="36"/>
      <c r="AS2484" s="36"/>
      <c r="AT2484" s="36"/>
      <c r="AU2484" s="36"/>
      <c r="AV2484" s="36"/>
      <c r="AW2484" s="36"/>
      <c r="AX2484" s="36"/>
      <c r="AY2484" s="36"/>
      <c r="AZ2484" s="40"/>
      <c r="BA2484" s="40"/>
      <c r="BB2484" s="40"/>
      <c r="BC2484" s="40"/>
      <c r="BD2484" s="40"/>
      <c r="BE2484" s="40"/>
      <c r="BF2484" s="36"/>
      <c r="BG2484" s="36"/>
      <c r="BH2484" s="36"/>
      <c r="BJ2484" s="41"/>
      <c r="BK2484" s="41"/>
      <c r="BL2484" s="35"/>
      <c r="BM2484" s="35"/>
      <c r="BN2484" s="35"/>
      <c r="BO2484" s="35"/>
      <c r="BP2484" s="35"/>
      <c r="BQ2484" s="35"/>
      <c r="BR2484" s="35"/>
      <c r="BS2484" s="34"/>
      <c r="BT2484" s="35"/>
      <c r="BU2484" s="35"/>
      <c r="BV2484" s="35"/>
      <c r="BX2484" s="37"/>
      <c r="BY2484" s="40"/>
      <c r="CA2484" s="38"/>
      <c r="CB2484" s="38"/>
      <c r="CC2484" s="36"/>
      <c r="CD2484" s="36"/>
      <c r="CE2484" s="35"/>
      <c r="CF2484" s="36"/>
      <c r="CG2484" s="42"/>
      <c r="CH2484" s="35"/>
      <c r="CI2484" s="42"/>
      <c r="CJ2484" s="42"/>
      <c r="CK2484" s="43"/>
      <c r="CM2484" s="39"/>
      <c r="CN2484" s="35"/>
      <c r="CO2484" s="42"/>
    </row>
    <row r="2485" spans="1:93" ht="11.25" customHeight="1">
      <c r="A2485" s="33"/>
      <c r="B2485" s="34"/>
      <c r="F2485" s="34"/>
      <c r="H2485" s="34"/>
      <c r="I2485" s="34"/>
      <c r="J2485" s="35"/>
      <c r="K2485" s="35"/>
      <c r="L2485" s="34"/>
      <c r="M2485" s="35"/>
      <c r="N2485" s="35"/>
      <c r="O2485" s="35"/>
      <c r="P2485" s="35"/>
      <c r="Q2485" s="34"/>
      <c r="R2485" s="34"/>
      <c r="U2485" s="36"/>
      <c r="V2485" s="38"/>
      <c r="W2485" s="36"/>
      <c r="X2485" s="35"/>
      <c r="Y2485" s="34"/>
      <c r="Z2485" s="35"/>
      <c r="AA2485" s="34"/>
      <c r="AB2485" s="34"/>
      <c r="AC2485" s="34"/>
      <c r="AD2485" s="34"/>
      <c r="AE2485" s="39"/>
      <c r="AF2485" s="39"/>
      <c r="AG2485" s="39"/>
      <c r="AH2485" s="35"/>
      <c r="AI2485" s="35"/>
      <c r="AJ2485" s="35"/>
      <c r="AK2485" s="35"/>
      <c r="AL2485" s="35"/>
      <c r="AM2485" s="35"/>
      <c r="AN2485" s="38"/>
      <c r="AO2485" s="38"/>
      <c r="AP2485" s="38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40"/>
      <c r="BA2485" s="40"/>
      <c r="BB2485" s="40"/>
      <c r="BC2485" s="40"/>
      <c r="BD2485" s="40"/>
      <c r="BE2485" s="40"/>
      <c r="BF2485" s="36"/>
      <c r="BG2485" s="36"/>
      <c r="BH2485" s="36"/>
      <c r="BJ2485" s="41"/>
      <c r="BK2485" s="41"/>
      <c r="BL2485" s="35"/>
      <c r="BM2485" s="35"/>
      <c r="BN2485" s="35"/>
      <c r="BO2485" s="35"/>
      <c r="BP2485" s="35"/>
      <c r="BQ2485" s="35"/>
      <c r="BR2485" s="35"/>
      <c r="BS2485" s="34"/>
      <c r="BT2485" s="35"/>
      <c r="BU2485" s="35"/>
      <c r="BV2485" s="35"/>
      <c r="BX2485" s="37"/>
      <c r="BY2485" s="40"/>
      <c r="CA2485" s="38"/>
      <c r="CB2485" s="38"/>
      <c r="CC2485" s="36"/>
      <c r="CD2485" s="36"/>
      <c r="CE2485" s="35"/>
      <c r="CF2485" s="36"/>
      <c r="CG2485" s="42"/>
      <c r="CH2485" s="35"/>
      <c r="CI2485" s="42"/>
      <c r="CJ2485" s="42"/>
      <c r="CK2485" s="43"/>
      <c r="CM2485" s="39"/>
      <c r="CN2485" s="35"/>
      <c r="CO2485" s="42"/>
    </row>
    <row r="2486" spans="1:93" ht="11.25" customHeight="1">
      <c r="A2486" s="33"/>
      <c r="B2486" s="34"/>
      <c r="F2486" s="34"/>
      <c r="H2486" s="34"/>
      <c r="I2486" s="34"/>
      <c r="J2486" s="35"/>
      <c r="K2486" s="35"/>
      <c r="L2486" s="34"/>
      <c r="M2486" s="35"/>
      <c r="N2486" s="35"/>
      <c r="O2486" s="35"/>
      <c r="P2486" s="35"/>
      <c r="Q2486" s="34"/>
      <c r="R2486" s="34"/>
      <c r="U2486" s="36"/>
      <c r="V2486" s="38"/>
      <c r="W2486" s="36"/>
      <c r="X2486" s="35"/>
      <c r="Y2486" s="34"/>
      <c r="Z2486" s="35"/>
      <c r="AA2486" s="34"/>
      <c r="AB2486" s="34"/>
      <c r="AC2486" s="34"/>
      <c r="AD2486" s="34"/>
      <c r="AE2486" s="39"/>
      <c r="AF2486" s="39"/>
      <c r="AG2486" s="39"/>
      <c r="AH2486" s="35"/>
      <c r="AI2486" s="35"/>
      <c r="AJ2486" s="35"/>
      <c r="AK2486" s="35"/>
      <c r="AL2486" s="35"/>
      <c r="AM2486" s="35"/>
      <c r="AN2486" s="38"/>
      <c r="AO2486" s="38"/>
      <c r="AP2486" s="38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40"/>
      <c r="BA2486" s="40"/>
      <c r="BB2486" s="40"/>
      <c r="BC2486" s="40"/>
      <c r="BD2486" s="40"/>
      <c r="BE2486" s="40"/>
      <c r="BF2486" s="36"/>
      <c r="BG2486" s="36"/>
      <c r="BH2486" s="36"/>
      <c r="BJ2486" s="41"/>
      <c r="BK2486" s="41"/>
      <c r="BL2486" s="35"/>
      <c r="BM2486" s="35"/>
      <c r="BN2486" s="35"/>
      <c r="BO2486" s="35"/>
      <c r="BP2486" s="35"/>
      <c r="BQ2486" s="35"/>
      <c r="BR2486" s="35"/>
      <c r="BS2486" s="34"/>
      <c r="BT2486" s="35"/>
      <c r="BU2486" s="35"/>
      <c r="BV2486" s="35"/>
      <c r="BX2486" s="37"/>
      <c r="BY2486" s="40"/>
      <c r="CA2486" s="38"/>
      <c r="CB2486" s="38"/>
      <c r="CC2486" s="36"/>
      <c r="CD2486" s="36"/>
      <c r="CE2486" s="35"/>
      <c r="CF2486" s="36"/>
      <c r="CG2486" s="42"/>
      <c r="CH2486" s="35"/>
      <c r="CI2486" s="42"/>
      <c r="CJ2486" s="42"/>
      <c r="CK2486" s="43"/>
      <c r="CM2486" s="39"/>
      <c r="CN2486" s="35"/>
      <c r="CO2486" s="42"/>
    </row>
    <row r="2487" spans="1:93" ht="11.25" customHeight="1">
      <c r="A2487" s="33"/>
      <c r="B2487" s="34"/>
      <c r="F2487" s="34"/>
      <c r="H2487" s="34"/>
      <c r="I2487" s="34"/>
      <c r="J2487" s="35"/>
      <c r="K2487" s="35"/>
      <c r="L2487" s="34"/>
      <c r="M2487" s="35"/>
      <c r="N2487" s="35"/>
      <c r="O2487" s="35"/>
      <c r="P2487" s="35"/>
      <c r="Q2487" s="34"/>
      <c r="R2487" s="34"/>
      <c r="U2487" s="36"/>
      <c r="V2487" s="38"/>
      <c r="W2487" s="36"/>
      <c r="X2487" s="35"/>
      <c r="Y2487" s="34"/>
      <c r="Z2487" s="35"/>
      <c r="AA2487" s="34"/>
      <c r="AB2487" s="34"/>
      <c r="AC2487" s="34"/>
      <c r="AD2487" s="34"/>
      <c r="AE2487" s="39"/>
      <c r="AF2487" s="39"/>
      <c r="AG2487" s="39"/>
      <c r="AH2487" s="35"/>
      <c r="AI2487" s="35"/>
      <c r="AJ2487" s="35"/>
      <c r="AK2487" s="35"/>
      <c r="AL2487" s="35"/>
      <c r="AM2487" s="35"/>
      <c r="AN2487" s="38"/>
      <c r="AO2487" s="38"/>
      <c r="AP2487" s="38"/>
      <c r="AQ2487" s="36"/>
      <c r="AR2487" s="36"/>
      <c r="AS2487" s="36"/>
      <c r="AT2487" s="36"/>
      <c r="AU2487" s="36"/>
      <c r="AV2487" s="36"/>
      <c r="AW2487" s="36"/>
      <c r="AX2487" s="36"/>
      <c r="AY2487" s="36"/>
      <c r="AZ2487" s="40"/>
      <c r="BA2487" s="40"/>
      <c r="BB2487" s="40"/>
      <c r="BC2487" s="40"/>
      <c r="BD2487" s="40"/>
      <c r="BE2487" s="40"/>
      <c r="BF2487" s="36"/>
      <c r="BG2487" s="36"/>
      <c r="BH2487" s="36"/>
      <c r="BJ2487" s="41"/>
      <c r="BK2487" s="41"/>
      <c r="BL2487" s="35"/>
      <c r="BM2487" s="35"/>
      <c r="BN2487" s="35"/>
      <c r="BO2487" s="35"/>
      <c r="BP2487" s="35"/>
      <c r="BQ2487" s="35"/>
      <c r="BR2487" s="35"/>
      <c r="BS2487" s="34"/>
      <c r="BT2487" s="35"/>
      <c r="BU2487" s="35"/>
      <c r="BV2487" s="35"/>
      <c r="BX2487" s="37"/>
      <c r="BY2487" s="40"/>
      <c r="CA2487" s="38"/>
      <c r="CB2487" s="38"/>
      <c r="CC2487" s="36"/>
      <c r="CD2487" s="36"/>
      <c r="CE2487" s="35"/>
      <c r="CF2487" s="36"/>
      <c r="CG2487" s="42"/>
      <c r="CH2487" s="35"/>
      <c r="CI2487" s="42"/>
      <c r="CJ2487" s="42"/>
      <c r="CK2487" s="43"/>
      <c r="CM2487" s="39"/>
      <c r="CN2487" s="35"/>
      <c r="CO2487" s="42"/>
    </row>
    <row r="2488" spans="1:93" ht="11.25" customHeight="1">
      <c r="A2488" s="33"/>
      <c r="B2488" s="34"/>
      <c r="F2488" s="34"/>
      <c r="H2488" s="34"/>
      <c r="I2488" s="34"/>
      <c r="J2488" s="35"/>
      <c r="K2488" s="35"/>
      <c r="L2488" s="34"/>
      <c r="M2488" s="35"/>
      <c r="N2488" s="35"/>
      <c r="O2488" s="35"/>
      <c r="P2488" s="35"/>
      <c r="Q2488" s="34"/>
      <c r="R2488" s="34"/>
      <c r="U2488" s="36"/>
      <c r="V2488" s="38"/>
      <c r="W2488" s="36"/>
      <c r="X2488" s="35"/>
      <c r="Y2488" s="34"/>
      <c r="Z2488" s="35"/>
      <c r="AA2488" s="34"/>
      <c r="AB2488" s="34"/>
      <c r="AC2488" s="34"/>
      <c r="AD2488" s="34"/>
      <c r="AE2488" s="39"/>
      <c r="AF2488" s="39"/>
      <c r="AG2488" s="39"/>
      <c r="AH2488" s="35"/>
      <c r="AI2488" s="35"/>
      <c r="AJ2488" s="35"/>
      <c r="AK2488" s="35"/>
      <c r="AL2488" s="35"/>
      <c r="AM2488" s="35"/>
      <c r="AN2488" s="38"/>
      <c r="AO2488" s="38"/>
      <c r="AP2488" s="38"/>
      <c r="AQ2488" s="36"/>
      <c r="AR2488" s="36"/>
      <c r="AS2488" s="36"/>
      <c r="AT2488" s="36"/>
      <c r="AU2488" s="36"/>
      <c r="AV2488" s="36"/>
      <c r="AW2488" s="36"/>
      <c r="AX2488" s="36"/>
      <c r="AY2488" s="36"/>
      <c r="AZ2488" s="40"/>
      <c r="BA2488" s="40"/>
      <c r="BB2488" s="40"/>
      <c r="BC2488" s="40"/>
      <c r="BD2488" s="40"/>
      <c r="BE2488" s="40"/>
      <c r="BF2488" s="36"/>
      <c r="BG2488" s="36"/>
      <c r="BH2488" s="36"/>
      <c r="BJ2488" s="41"/>
      <c r="BK2488" s="41"/>
      <c r="BL2488" s="35"/>
      <c r="BM2488" s="35"/>
      <c r="BN2488" s="35"/>
      <c r="BO2488" s="35"/>
      <c r="BP2488" s="35"/>
      <c r="BQ2488" s="35"/>
      <c r="BR2488" s="35"/>
      <c r="BS2488" s="34"/>
      <c r="BT2488" s="35"/>
      <c r="BU2488" s="35"/>
      <c r="BV2488" s="35"/>
      <c r="BX2488" s="37"/>
      <c r="BY2488" s="40"/>
      <c r="CA2488" s="38"/>
      <c r="CB2488" s="38"/>
      <c r="CC2488" s="36"/>
      <c r="CD2488" s="36"/>
      <c r="CE2488" s="35"/>
      <c r="CF2488" s="36"/>
      <c r="CG2488" s="42"/>
      <c r="CH2488" s="35"/>
      <c r="CI2488" s="42"/>
      <c r="CJ2488" s="42"/>
      <c r="CK2488" s="43"/>
      <c r="CM2488" s="39"/>
      <c r="CN2488" s="35"/>
      <c r="CO2488" s="42"/>
    </row>
    <row r="2489" spans="1:93" ht="11.25" customHeight="1">
      <c r="A2489" s="33"/>
      <c r="B2489" s="34"/>
      <c r="F2489" s="34"/>
      <c r="H2489" s="34"/>
      <c r="I2489" s="34"/>
      <c r="J2489" s="35"/>
      <c r="K2489" s="35"/>
      <c r="L2489" s="34"/>
      <c r="M2489" s="35"/>
      <c r="N2489" s="35"/>
      <c r="O2489" s="35"/>
      <c r="P2489" s="35"/>
      <c r="Q2489" s="34"/>
      <c r="R2489" s="34"/>
      <c r="U2489" s="36"/>
      <c r="V2489" s="38"/>
      <c r="W2489" s="36"/>
      <c r="X2489" s="35"/>
      <c r="Y2489" s="34"/>
      <c r="Z2489" s="35"/>
      <c r="AA2489" s="34"/>
      <c r="AB2489" s="34"/>
      <c r="AC2489" s="34"/>
      <c r="AD2489" s="34"/>
      <c r="AE2489" s="39"/>
      <c r="AF2489" s="39"/>
      <c r="AG2489" s="39"/>
      <c r="AH2489" s="35"/>
      <c r="AI2489" s="35"/>
      <c r="AJ2489" s="35"/>
      <c r="AK2489" s="35"/>
      <c r="AL2489" s="35"/>
      <c r="AM2489" s="35"/>
      <c r="AN2489" s="38"/>
      <c r="AO2489" s="38"/>
      <c r="AP2489" s="38"/>
      <c r="AQ2489" s="36"/>
      <c r="AR2489" s="36"/>
      <c r="AS2489" s="36"/>
      <c r="AT2489" s="36"/>
      <c r="AU2489" s="36"/>
      <c r="AV2489" s="36"/>
      <c r="AW2489" s="36"/>
      <c r="AX2489" s="36"/>
      <c r="AY2489" s="36"/>
      <c r="AZ2489" s="40"/>
      <c r="BA2489" s="40"/>
      <c r="BB2489" s="40"/>
      <c r="BC2489" s="40"/>
      <c r="BD2489" s="40"/>
      <c r="BE2489" s="40"/>
      <c r="BF2489" s="36"/>
      <c r="BG2489" s="36"/>
      <c r="BH2489" s="36"/>
      <c r="BJ2489" s="41"/>
      <c r="BK2489" s="41"/>
      <c r="BL2489" s="35"/>
      <c r="BM2489" s="35"/>
      <c r="BN2489" s="35"/>
      <c r="BO2489" s="35"/>
      <c r="BP2489" s="35"/>
      <c r="BQ2489" s="35"/>
      <c r="BR2489" s="35"/>
      <c r="BS2489" s="34"/>
      <c r="BT2489" s="35"/>
      <c r="BU2489" s="35"/>
      <c r="BV2489" s="35"/>
      <c r="BX2489" s="37"/>
      <c r="BY2489" s="40"/>
      <c r="CA2489" s="38"/>
      <c r="CB2489" s="38"/>
      <c r="CC2489" s="36"/>
      <c r="CD2489" s="36"/>
      <c r="CE2489" s="35"/>
      <c r="CF2489" s="36"/>
      <c r="CG2489" s="42"/>
      <c r="CH2489" s="35"/>
      <c r="CI2489" s="42"/>
      <c r="CJ2489" s="42"/>
      <c r="CK2489" s="43"/>
      <c r="CM2489" s="39"/>
      <c r="CN2489" s="35"/>
      <c r="CO2489" s="42"/>
    </row>
    <row r="2490" spans="1:93" ht="11.25" customHeight="1">
      <c r="A2490" s="33"/>
      <c r="B2490" s="34"/>
      <c r="F2490" s="34"/>
      <c r="H2490" s="34"/>
      <c r="I2490" s="34"/>
      <c r="J2490" s="35"/>
      <c r="K2490" s="35"/>
      <c r="L2490" s="34"/>
      <c r="M2490" s="35"/>
      <c r="N2490" s="35"/>
      <c r="O2490" s="35"/>
      <c r="P2490" s="35"/>
      <c r="Q2490" s="34"/>
      <c r="R2490" s="34"/>
      <c r="U2490" s="36"/>
      <c r="V2490" s="38"/>
      <c r="W2490" s="36"/>
      <c r="X2490" s="35"/>
      <c r="Y2490" s="34"/>
      <c r="Z2490" s="35"/>
      <c r="AA2490" s="34"/>
      <c r="AB2490" s="34"/>
      <c r="AC2490" s="34"/>
      <c r="AD2490" s="34"/>
      <c r="AE2490" s="39"/>
      <c r="AF2490" s="39"/>
      <c r="AG2490" s="39"/>
      <c r="AH2490" s="35"/>
      <c r="AI2490" s="35"/>
      <c r="AJ2490" s="35"/>
      <c r="AK2490" s="35"/>
      <c r="AL2490" s="35"/>
      <c r="AM2490" s="35"/>
      <c r="AN2490" s="38"/>
      <c r="AO2490" s="38"/>
      <c r="AP2490" s="38"/>
      <c r="AQ2490" s="36"/>
      <c r="AR2490" s="36"/>
      <c r="AS2490" s="36"/>
      <c r="AT2490" s="36"/>
      <c r="AU2490" s="36"/>
      <c r="AV2490" s="36"/>
      <c r="AW2490" s="36"/>
      <c r="AX2490" s="36"/>
      <c r="AY2490" s="36"/>
      <c r="AZ2490" s="40"/>
      <c r="BA2490" s="40"/>
      <c r="BB2490" s="40"/>
      <c r="BC2490" s="40"/>
      <c r="BD2490" s="40"/>
      <c r="BE2490" s="40"/>
      <c r="BF2490" s="36"/>
      <c r="BG2490" s="36"/>
      <c r="BH2490" s="36"/>
      <c r="BJ2490" s="41"/>
      <c r="BK2490" s="41"/>
      <c r="BL2490" s="35"/>
      <c r="BM2490" s="35"/>
      <c r="BN2490" s="35"/>
      <c r="BO2490" s="35"/>
      <c r="BP2490" s="35"/>
      <c r="BQ2490" s="35"/>
      <c r="BR2490" s="35"/>
      <c r="BS2490" s="34"/>
      <c r="BT2490" s="35"/>
      <c r="BU2490" s="35"/>
      <c r="BV2490" s="35"/>
      <c r="BX2490" s="37"/>
      <c r="BY2490" s="40"/>
      <c r="CA2490" s="38"/>
      <c r="CB2490" s="38"/>
      <c r="CC2490" s="36"/>
      <c r="CD2490" s="36"/>
      <c r="CE2490" s="35"/>
      <c r="CF2490" s="36"/>
      <c r="CG2490" s="42"/>
      <c r="CH2490" s="35"/>
      <c r="CI2490" s="42"/>
      <c r="CJ2490" s="42"/>
      <c r="CK2490" s="43"/>
      <c r="CM2490" s="39"/>
      <c r="CN2490" s="35"/>
      <c r="CO2490" s="42"/>
    </row>
    <row r="2491" spans="1:93" ht="11.25" customHeight="1">
      <c r="A2491" s="33"/>
      <c r="B2491" s="34"/>
      <c r="F2491" s="34"/>
      <c r="H2491" s="34"/>
      <c r="I2491" s="34"/>
      <c r="J2491" s="35"/>
      <c r="K2491" s="35"/>
      <c r="L2491" s="34"/>
      <c r="M2491" s="35"/>
      <c r="N2491" s="35"/>
      <c r="O2491" s="35"/>
      <c r="P2491" s="35"/>
      <c r="Q2491" s="34"/>
      <c r="R2491" s="34"/>
      <c r="U2491" s="36"/>
      <c r="V2491" s="38"/>
      <c r="W2491" s="36"/>
      <c r="X2491" s="35"/>
      <c r="Y2491" s="34"/>
      <c r="Z2491" s="35"/>
      <c r="AA2491" s="34"/>
      <c r="AB2491" s="34"/>
      <c r="AC2491" s="34"/>
      <c r="AD2491" s="34"/>
      <c r="AE2491" s="39"/>
      <c r="AF2491" s="39"/>
      <c r="AG2491" s="39"/>
      <c r="AH2491" s="35"/>
      <c r="AI2491" s="35"/>
      <c r="AJ2491" s="35"/>
      <c r="AK2491" s="35"/>
      <c r="AL2491" s="35"/>
      <c r="AM2491" s="35"/>
      <c r="AN2491" s="38"/>
      <c r="AO2491" s="38"/>
      <c r="AP2491" s="38"/>
      <c r="AQ2491" s="36"/>
      <c r="AR2491" s="36"/>
      <c r="AS2491" s="36"/>
      <c r="AT2491" s="36"/>
      <c r="AU2491" s="36"/>
      <c r="AV2491" s="36"/>
      <c r="AW2491" s="36"/>
      <c r="AX2491" s="36"/>
      <c r="AY2491" s="36"/>
      <c r="AZ2491" s="40"/>
      <c r="BA2491" s="40"/>
      <c r="BB2491" s="40"/>
      <c r="BC2491" s="40"/>
      <c r="BD2491" s="40"/>
      <c r="BE2491" s="40"/>
      <c r="BF2491" s="36"/>
      <c r="BG2491" s="36"/>
      <c r="BH2491" s="36"/>
      <c r="BJ2491" s="41"/>
      <c r="BK2491" s="41"/>
      <c r="BL2491" s="35"/>
      <c r="BM2491" s="35"/>
      <c r="BN2491" s="35"/>
      <c r="BO2491" s="35"/>
      <c r="BP2491" s="35"/>
      <c r="BQ2491" s="35"/>
      <c r="BR2491" s="35"/>
      <c r="BS2491" s="34"/>
      <c r="BT2491" s="35"/>
      <c r="BU2491" s="35"/>
      <c r="BV2491" s="35"/>
      <c r="BX2491" s="37"/>
      <c r="BY2491" s="40"/>
      <c r="CA2491" s="38"/>
      <c r="CB2491" s="38"/>
      <c r="CC2491" s="36"/>
      <c r="CD2491" s="36"/>
      <c r="CE2491" s="35"/>
      <c r="CF2491" s="36"/>
      <c r="CG2491" s="42"/>
      <c r="CH2491" s="35"/>
      <c r="CI2491" s="42"/>
      <c r="CJ2491" s="42"/>
      <c r="CK2491" s="43"/>
      <c r="CM2491" s="39"/>
      <c r="CN2491" s="35"/>
      <c r="CO2491" s="42"/>
    </row>
    <row r="2492" spans="1:93" ht="11.25" customHeight="1">
      <c r="A2492" s="33"/>
      <c r="B2492" s="34"/>
      <c r="F2492" s="34"/>
      <c r="H2492" s="34"/>
      <c r="I2492" s="34"/>
      <c r="J2492" s="35"/>
      <c r="K2492" s="35"/>
      <c r="L2492" s="34"/>
      <c r="M2492" s="35"/>
      <c r="N2492" s="35"/>
      <c r="O2492" s="35"/>
      <c r="P2492" s="35"/>
      <c r="Q2492" s="34"/>
      <c r="R2492" s="34"/>
      <c r="U2492" s="36"/>
      <c r="V2492" s="38"/>
      <c r="W2492" s="36"/>
      <c r="X2492" s="35"/>
      <c r="Y2492" s="34"/>
      <c r="Z2492" s="35"/>
      <c r="AA2492" s="34"/>
      <c r="AB2492" s="34"/>
      <c r="AC2492" s="34"/>
      <c r="AD2492" s="34"/>
      <c r="AE2492" s="39"/>
      <c r="AF2492" s="39"/>
      <c r="AG2492" s="39"/>
      <c r="AH2492" s="35"/>
      <c r="AI2492" s="35"/>
      <c r="AJ2492" s="35"/>
      <c r="AK2492" s="35"/>
      <c r="AL2492" s="35"/>
      <c r="AM2492" s="35"/>
      <c r="AN2492" s="38"/>
      <c r="AO2492" s="38"/>
      <c r="AP2492" s="38"/>
      <c r="AQ2492" s="36"/>
      <c r="AR2492" s="36"/>
      <c r="AS2492" s="36"/>
      <c r="AT2492" s="36"/>
      <c r="AU2492" s="36"/>
      <c r="AV2492" s="36"/>
      <c r="AW2492" s="36"/>
      <c r="AX2492" s="36"/>
      <c r="AY2492" s="36"/>
      <c r="AZ2492" s="40"/>
      <c r="BA2492" s="40"/>
      <c r="BB2492" s="40"/>
      <c r="BC2492" s="40"/>
      <c r="BD2492" s="40"/>
      <c r="BE2492" s="40"/>
      <c r="BF2492" s="36"/>
      <c r="BG2492" s="36"/>
      <c r="BH2492" s="36"/>
      <c r="BJ2492" s="41"/>
      <c r="BK2492" s="41"/>
      <c r="BL2492" s="35"/>
      <c r="BM2492" s="35"/>
      <c r="BN2492" s="35"/>
      <c r="BO2492" s="35"/>
      <c r="BP2492" s="35"/>
      <c r="BQ2492" s="35"/>
      <c r="BR2492" s="35"/>
      <c r="BS2492" s="34"/>
      <c r="BT2492" s="35"/>
      <c r="BU2492" s="35"/>
      <c r="BV2492" s="35"/>
      <c r="BX2492" s="37"/>
      <c r="BY2492" s="40"/>
      <c r="CA2492" s="38"/>
      <c r="CB2492" s="38"/>
      <c r="CC2492" s="36"/>
      <c r="CD2492" s="36"/>
      <c r="CE2492" s="35"/>
      <c r="CF2492" s="36"/>
      <c r="CG2492" s="42"/>
      <c r="CH2492" s="35"/>
      <c r="CI2492" s="42"/>
      <c r="CJ2492" s="42"/>
      <c r="CK2492" s="43"/>
      <c r="CM2492" s="39"/>
      <c r="CN2492" s="35"/>
      <c r="CO2492" s="42"/>
    </row>
    <row r="2493" spans="1:93" ht="11.25" customHeight="1">
      <c r="A2493" s="33"/>
      <c r="B2493" s="34"/>
      <c r="F2493" s="34"/>
      <c r="H2493" s="34"/>
      <c r="I2493" s="34"/>
      <c r="J2493" s="35"/>
      <c r="K2493" s="35"/>
      <c r="L2493" s="34"/>
      <c r="M2493" s="35"/>
      <c r="N2493" s="35"/>
      <c r="O2493" s="35"/>
      <c r="P2493" s="35"/>
      <c r="Q2493" s="34"/>
      <c r="R2493" s="34"/>
      <c r="U2493" s="36"/>
      <c r="V2493" s="38"/>
      <c r="W2493" s="36"/>
      <c r="X2493" s="35"/>
      <c r="Y2493" s="34"/>
      <c r="Z2493" s="35"/>
      <c r="AA2493" s="34"/>
      <c r="AB2493" s="34"/>
      <c r="AC2493" s="34"/>
      <c r="AD2493" s="34"/>
      <c r="AE2493" s="39"/>
      <c r="AF2493" s="39"/>
      <c r="AG2493" s="39"/>
      <c r="AH2493" s="35"/>
      <c r="AI2493" s="35"/>
      <c r="AJ2493" s="35"/>
      <c r="AK2493" s="35"/>
      <c r="AL2493" s="35"/>
      <c r="AM2493" s="35"/>
      <c r="AN2493" s="38"/>
      <c r="AO2493" s="38"/>
      <c r="AP2493" s="38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40"/>
      <c r="BA2493" s="40"/>
      <c r="BB2493" s="40"/>
      <c r="BC2493" s="40"/>
      <c r="BD2493" s="40"/>
      <c r="BE2493" s="40"/>
      <c r="BF2493" s="36"/>
      <c r="BG2493" s="36"/>
      <c r="BH2493" s="36"/>
      <c r="BJ2493" s="41"/>
      <c r="BK2493" s="41"/>
      <c r="BL2493" s="35"/>
      <c r="BM2493" s="35"/>
      <c r="BN2493" s="35"/>
      <c r="BO2493" s="35"/>
      <c r="BP2493" s="35"/>
      <c r="BQ2493" s="35"/>
      <c r="BR2493" s="35"/>
      <c r="BS2493" s="34"/>
      <c r="BT2493" s="35"/>
      <c r="BU2493" s="35"/>
      <c r="BV2493" s="35"/>
      <c r="BX2493" s="37"/>
      <c r="BY2493" s="40"/>
      <c r="CA2493" s="38"/>
      <c r="CB2493" s="38"/>
      <c r="CC2493" s="36"/>
      <c r="CD2493" s="36"/>
      <c r="CE2493" s="35"/>
      <c r="CF2493" s="36"/>
      <c r="CG2493" s="42"/>
      <c r="CH2493" s="35"/>
      <c r="CI2493" s="42"/>
      <c r="CJ2493" s="42"/>
      <c r="CK2493" s="43"/>
      <c r="CM2493" s="39"/>
      <c r="CN2493" s="35"/>
      <c r="CO2493" s="42"/>
    </row>
    <row r="2494" spans="1:93" ht="11.25" customHeight="1">
      <c r="A2494" s="33"/>
      <c r="B2494" s="34"/>
      <c r="F2494" s="34"/>
      <c r="H2494" s="34"/>
      <c r="I2494" s="34"/>
      <c r="J2494" s="35"/>
      <c r="K2494" s="35"/>
      <c r="L2494" s="34"/>
      <c r="M2494" s="35"/>
      <c r="N2494" s="35"/>
      <c r="O2494" s="35"/>
      <c r="P2494" s="35"/>
      <c r="Q2494" s="34"/>
      <c r="R2494" s="34"/>
      <c r="U2494" s="36"/>
      <c r="V2494" s="38"/>
      <c r="W2494" s="36"/>
      <c r="X2494" s="35"/>
      <c r="Y2494" s="34"/>
      <c r="Z2494" s="35"/>
      <c r="AA2494" s="34"/>
      <c r="AB2494" s="34"/>
      <c r="AC2494" s="34"/>
      <c r="AD2494" s="34"/>
      <c r="AE2494" s="39"/>
      <c r="AF2494" s="39"/>
      <c r="AG2494" s="39"/>
      <c r="AH2494" s="35"/>
      <c r="AI2494" s="35"/>
      <c r="AJ2494" s="35"/>
      <c r="AK2494" s="35"/>
      <c r="AL2494" s="35"/>
      <c r="AM2494" s="35"/>
      <c r="AN2494" s="38"/>
      <c r="AO2494" s="38"/>
      <c r="AP2494" s="38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40"/>
      <c r="BA2494" s="40"/>
      <c r="BB2494" s="40"/>
      <c r="BC2494" s="40"/>
      <c r="BD2494" s="40"/>
      <c r="BE2494" s="40"/>
      <c r="BF2494" s="36"/>
      <c r="BG2494" s="36"/>
      <c r="BH2494" s="36"/>
      <c r="BJ2494" s="41"/>
      <c r="BK2494" s="41"/>
      <c r="BL2494" s="35"/>
      <c r="BM2494" s="35"/>
      <c r="BN2494" s="35"/>
      <c r="BO2494" s="35"/>
      <c r="BP2494" s="35"/>
      <c r="BQ2494" s="35"/>
      <c r="BR2494" s="35"/>
      <c r="BS2494" s="34"/>
      <c r="BT2494" s="35"/>
      <c r="BU2494" s="35"/>
      <c r="BV2494" s="35"/>
      <c r="BX2494" s="37"/>
      <c r="BY2494" s="40"/>
      <c r="CA2494" s="38"/>
      <c r="CB2494" s="38"/>
      <c r="CC2494" s="36"/>
      <c r="CD2494" s="36"/>
      <c r="CE2494" s="35"/>
      <c r="CF2494" s="36"/>
      <c r="CG2494" s="42"/>
      <c r="CH2494" s="35"/>
      <c r="CI2494" s="42"/>
      <c r="CJ2494" s="42"/>
      <c r="CK2494" s="43"/>
      <c r="CM2494" s="39"/>
      <c r="CN2494" s="35"/>
      <c r="CO2494" s="42"/>
    </row>
    <row r="2495" spans="1:93" ht="11.25" customHeight="1">
      <c r="A2495" s="33"/>
      <c r="B2495" s="34"/>
      <c r="F2495" s="34"/>
      <c r="H2495" s="34"/>
      <c r="I2495" s="34"/>
      <c r="J2495" s="35"/>
      <c r="K2495" s="35"/>
      <c r="L2495" s="34"/>
      <c r="M2495" s="35"/>
      <c r="N2495" s="35"/>
      <c r="O2495" s="35"/>
      <c r="P2495" s="35"/>
      <c r="Q2495" s="34"/>
      <c r="R2495" s="34"/>
      <c r="U2495" s="36"/>
      <c r="V2495" s="38"/>
      <c r="W2495" s="36"/>
      <c r="X2495" s="35"/>
      <c r="Y2495" s="34"/>
      <c r="Z2495" s="35"/>
      <c r="AA2495" s="34"/>
      <c r="AB2495" s="34"/>
      <c r="AC2495" s="34"/>
      <c r="AD2495" s="34"/>
      <c r="AE2495" s="39"/>
      <c r="AF2495" s="39"/>
      <c r="AG2495" s="39"/>
      <c r="AH2495" s="35"/>
      <c r="AI2495" s="35"/>
      <c r="AJ2495" s="35"/>
      <c r="AK2495" s="35"/>
      <c r="AL2495" s="35"/>
      <c r="AM2495" s="35"/>
      <c r="AN2495" s="38"/>
      <c r="AO2495" s="38"/>
      <c r="AP2495" s="38"/>
      <c r="AQ2495" s="36"/>
      <c r="AR2495" s="36"/>
      <c r="AS2495" s="36"/>
      <c r="AT2495" s="36"/>
      <c r="AU2495" s="36"/>
      <c r="AV2495" s="36"/>
      <c r="AW2495" s="36"/>
      <c r="AX2495" s="36"/>
      <c r="AY2495" s="36"/>
      <c r="AZ2495" s="40"/>
      <c r="BA2495" s="40"/>
      <c r="BB2495" s="40"/>
      <c r="BC2495" s="40"/>
      <c r="BD2495" s="40"/>
      <c r="BE2495" s="40"/>
      <c r="BF2495" s="36"/>
      <c r="BG2495" s="36"/>
      <c r="BH2495" s="36"/>
      <c r="BJ2495" s="41"/>
      <c r="BK2495" s="41"/>
      <c r="BL2495" s="35"/>
      <c r="BM2495" s="35"/>
      <c r="BN2495" s="35"/>
      <c r="BO2495" s="35"/>
      <c r="BP2495" s="35"/>
      <c r="BQ2495" s="35"/>
      <c r="BR2495" s="35"/>
      <c r="BS2495" s="34"/>
      <c r="BT2495" s="35"/>
      <c r="BU2495" s="35"/>
      <c r="BV2495" s="35"/>
      <c r="BX2495" s="37"/>
      <c r="BY2495" s="40"/>
      <c r="CA2495" s="38"/>
      <c r="CB2495" s="38"/>
      <c r="CC2495" s="36"/>
      <c r="CD2495" s="36"/>
      <c r="CE2495" s="35"/>
      <c r="CF2495" s="36"/>
      <c r="CG2495" s="42"/>
      <c r="CH2495" s="35"/>
      <c r="CI2495" s="42"/>
      <c r="CJ2495" s="42"/>
      <c r="CK2495" s="43"/>
      <c r="CM2495" s="39"/>
      <c r="CN2495" s="35"/>
      <c r="CO2495" s="42"/>
    </row>
    <row r="2496" spans="1:93" ht="11.25" customHeight="1">
      <c r="A2496" s="33"/>
      <c r="B2496" s="34"/>
      <c r="F2496" s="34"/>
      <c r="H2496" s="34"/>
      <c r="I2496" s="34"/>
      <c r="J2496" s="35"/>
      <c r="K2496" s="35"/>
      <c r="L2496" s="34"/>
      <c r="M2496" s="35"/>
      <c r="N2496" s="35"/>
      <c r="O2496" s="35"/>
      <c r="P2496" s="35"/>
      <c r="Q2496" s="34"/>
      <c r="R2496" s="34"/>
      <c r="U2496" s="36"/>
      <c r="V2496" s="38"/>
      <c r="W2496" s="36"/>
      <c r="X2496" s="35"/>
      <c r="Y2496" s="34"/>
      <c r="Z2496" s="35"/>
      <c r="AA2496" s="34"/>
      <c r="AB2496" s="34"/>
      <c r="AC2496" s="34"/>
      <c r="AD2496" s="34"/>
      <c r="AE2496" s="39"/>
      <c r="AF2496" s="39"/>
      <c r="AG2496" s="39"/>
      <c r="AH2496" s="35"/>
      <c r="AI2496" s="35"/>
      <c r="AJ2496" s="35"/>
      <c r="AK2496" s="35"/>
      <c r="AL2496" s="35"/>
      <c r="AM2496" s="35"/>
      <c r="AN2496" s="38"/>
      <c r="AO2496" s="38"/>
      <c r="AP2496" s="38"/>
      <c r="AQ2496" s="36"/>
      <c r="AR2496" s="36"/>
      <c r="AS2496" s="36"/>
      <c r="AT2496" s="36"/>
      <c r="AU2496" s="36"/>
      <c r="AV2496" s="36"/>
      <c r="AW2496" s="36"/>
      <c r="AX2496" s="36"/>
      <c r="AY2496" s="36"/>
      <c r="AZ2496" s="40"/>
      <c r="BA2496" s="40"/>
      <c r="BB2496" s="40"/>
      <c r="BC2496" s="40"/>
      <c r="BD2496" s="40"/>
      <c r="BE2496" s="40"/>
      <c r="BF2496" s="36"/>
      <c r="BG2496" s="36"/>
      <c r="BH2496" s="36"/>
      <c r="BJ2496" s="41"/>
      <c r="BK2496" s="41"/>
      <c r="BL2496" s="35"/>
      <c r="BM2496" s="35"/>
      <c r="BN2496" s="35"/>
      <c r="BO2496" s="35"/>
      <c r="BP2496" s="35"/>
      <c r="BQ2496" s="35"/>
      <c r="BR2496" s="35"/>
      <c r="BS2496" s="34"/>
      <c r="BT2496" s="35"/>
      <c r="BU2496" s="35"/>
      <c r="BV2496" s="35"/>
      <c r="BX2496" s="37"/>
      <c r="BY2496" s="40"/>
      <c r="CA2496" s="38"/>
      <c r="CB2496" s="38"/>
      <c r="CC2496" s="36"/>
      <c r="CD2496" s="36"/>
      <c r="CE2496" s="35"/>
      <c r="CF2496" s="36"/>
      <c r="CG2496" s="42"/>
      <c r="CH2496" s="35"/>
      <c r="CI2496" s="42"/>
      <c r="CJ2496" s="42"/>
      <c r="CK2496" s="43"/>
      <c r="CM2496" s="39"/>
      <c r="CN2496" s="35"/>
      <c r="CO2496" s="42"/>
    </row>
    <row r="2497" spans="1:93" ht="11.25" customHeight="1">
      <c r="A2497" s="33"/>
      <c r="B2497" s="34"/>
      <c r="F2497" s="34"/>
      <c r="H2497" s="34"/>
      <c r="I2497" s="34"/>
      <c r="J2497" s="35"/>
      <c r="K2497" s="35"/>
      <c r="L2497" s="34"/>
      <c r="M2497" s="35"/>
      <c r="N2497" s="35"/>
      <c r="O2497" s="35"/>
      <c r="P2497" s="35"/>
      <c r="Q2497" s="34"/>
      <c r="R2497" s="34"/>
      <c r="U2497" s="36"/>
      <c r="V2497" s="38"/>
      <c r="W2497" s="36"/>
      <c r="X2497" s="35"/>
      <c r="Y2497" s="34"/>
      <c r="Z2497" s="35"/>
      <c r="AA2497" s="34"/>
      <c r="AB2497" s="34"/>
      <c r="AC2497" s="34"/>
      <c r="AD2497" s="34"/>
      <c r="AE2497" s="39"/>
      <c r="AF2497" s="39"/>
      <c r="AG2497" s="39"/>
      <c r="AH2497" s="35"/>
      <c r="AI2497" s="35"/>
      <c r="AJ2497" s="35"/>
      <c r="AK2497" s="35"/>
      <c r="AL2497" s="35"/>
      <c r="AM2497" s="35"/>
      <c r="AN2497" s="38"/>
      <c r="AO2497" s="38"/>
      <c r="AP2497" s="38"/>
      <c r="AQ2497" s="36"/>
      <c r="AR2497" s="36"/>
      <c r="AS2497" s="36"/>
      <c r="AT2497" s="36"/>
      <c r="AU2497" s="36"/>
      <c r="AV2497" s="36"/>
      <c r="AW2497" s="36"/>
      <c r="AX2497" s="36"/>
      <c r="AY2497" s="36"/>
      <c r="AZ2497" s="40"/>
      <c r="BA2497" s="40"/>
      <c r="BB2497" s="40"/>
      <c r="BC2497" s="40"/>
      <c r="BD2497" s="40"/>
      <c r="BE2497" s="40"/>
      <c r="BF2497" s="36"/>
      <c r="BG2497" s="36"/>
      <c r="BH2497" s="36"/>
      <c r="BJ2497" s="41"/>
      <c r="BK2497" s="41"/>
      <c r="BL2497" s="35"/>
      <c r="BM2497" s="35"/>
      <c r="BN2497" s="35"/>
      <c r="BO2497" s="35"/>
      <c r="BP2497" s="35"/>
      <c r="BQ2497" s="35"/>
      <c r="BR2497" s="35"/>
      <c r="BS2497" s="34"/>
      <c r="BT2497" s="35"/>
      <c r="BU2497" s="35"/>
      <c r="BV2497" s="35"/>
      <c r="BW2497" s="34"/>
      <c r="BX2497" s="37"/>
      <c r="BY2497" s="40"/>
      <c r="CA2497" s="38"/>
      <c r="CB2497" s="38"/>
      <c r="CC2497" s="36"/>
      <c r="CD2497" s="36"/>
      <c r="CE2497" s="35"/>
      <c r="CF2497" s="36"/>
      <c r="CG2497" s="42"/>
      <c r="CH2497" s="35"/>
      <c r="CI2497" s="42"/>
      <c r="CJ2497" s="42"/>
      <c r="CK2497" s="43"/>
      <c r="CM2497" s="39"/>
      <c r="CN2497" s="35"/>
      <c r="CO2497" s="42"/>
    </row>
    <row r="2498" spans="1:93" ht="11.25" customHeight="1">
      <c r="A2498" s="33"/>
      <c r="B2498" s="34"/>
      <c r="F2498" s="34"/>
      <c r="H2498" s="34"/>
      <c r="I2498" s="34"/>
      <c r="J2498" s="35"/>
      <c r="K2498" s="35"/>
      <c r="L2498" s="34"/>
      <c r="M2498" s="35"/>
      <c r="N2498" s="35"/>
      <c r="O2498" s="35"/>
      <c r="P2498" s="35"/>
      <c r="Q2498" s="34"/>
      <c r="R2498" s="34"/>
      <c r="U2498" s="36"/>
      <c r="V2498" s="38"/>
      <c r="W2498" s="36"/>
      <c r="X2498" s="35"/>
      <c r="Y2498" s="34"/>
      <c r="Z2498" s="35"/>
      <c r="AA2498" s="34"/>
      <c r="AB2498" s="34"/>
      <c r="AC2498" s="34"/>
      <c r="AD2498" s="34"/>
      <c r="AE2498" s="39"/>
      <c r="AF2498" s="39"/>
      <c r="AG2498" s="39"/>
      <c r="AH2498" s="35"/>
      <c r="AI2498" s="35"/>
      <c r="AJ2498" s="35"/>
      <c r="AK2498" s="35"/>
      <c r="AL2498" s="35"/>
      <c r="AM2498" s="35"/>
      <c r="AN2498" s="38"/>
      <c r="AO2498" s="38"/>
      <c r="AP2498" s="38"/>
      <c r="AQ2498" s="36"/>
      <c r="AR2498" s="36"/>
      <c r="AS2498" s="36"/>
      <c r="AT2498" s="36"/>
      <c r="AU2498" s="36"/>
      <c r="AV2498" s="36"/>
      <c r="AW2498" s="36"/>
      <c r="AX2498" s="36"/>
      <c r="AY2498" s="36"/>
      <c r="AZ2498" s="40"/>
      <c r="BA2498" s="40"/>
      <c r="BB2498" s="40"/>
      <c r="BC2498" s="40"/>
      <c r="BD2498" s="40"/>
      <c r="BE2498" s="40"/>
      <c r="BF2498" s="36"/>
      <c r="BG2498" s="36"/>
      <c r="BH2498" s="36"/>
      <c r="BJ2498" s="41"/>
      <c r="BK2498" s="41"/>
      <c r="BL2498" s="35"/>
      <c r="BM2498" s="35"/>
      <c r="BN2498" s="35"/>
      <c r="BO2498" s="35"/>
      <c r="BP2498" s="35"/>
      <c r="BQ2498" s="35"/>
      <c r="BR2498" s="35"/>
      <c r="BS2498" s="34"/>
      <c r="BT2498" s="35"/>
      <c r="BU2498" s="35"/>
      <c r="BV2498" s="35"/>
      <c r="BW2498" s="34"/>
      <c r="BX2498" s="37"/>
      <c r="BY2498" s="40"/>
      <c r="CA2498" s="38"/>
      <c r="CB2498" s="38"/>
      <c r="CC2498" s="36"/>
      <c r="CD2498" s="36"/>
      <c r="CE2498" s="35"/>
      <c r="CF2498" s="36"/>
      <c r="CG2498" s="42"/>
      <c r="CH2498" s="35"/>
      <c r="CI2498" s="42"/>
      <c r="CJ2498" s="42"/>
      <c r="CK2498" s="43"/>
      <c r="CM2498" s="39"/>
      <c r="CN2498" s="35"/>
      <c r="CO2498" s="42"/>
    </row>
    <row r="2499" spans="1:93" ht="11.25" customHeight="1">
      <c r="A2499" s="33"/>
      <c r="B2499" s="34"/>
      <c r="F2499" s="34"/>
      <c r="H2499" s="34"/>
      <c r="I2499" s="34"/>
      <c r="J2499" s="35"/>
      <c r="K2499" s="35"/>
      <c r="L2499" s="34"/>
      <c r="M2499" s="35"/>
      <c r="N2499" s="35"/>
      <c r="O2499" s="35"/>
      <c r="P2499" s="35"/>
      <c r="Q2499" s="34"/>
      <c r="R2499" s="34"/>
      <c r="U2499" s="36"/>
      <c r="V2499" s="38"/>
      <c r="W2499" s="36"/>
      <c r="X2499" s="35"/>
      <c r="Y2499" s="34"/>
      <c r="Z2499" s="35"/>
      <c r="AA2499" s="34"/>
      <c r="AB2499" s="34"/>
      <c r="AC2499" s="34"/>
      <c r="AD2499" s="34"/>
      <c r="AE2499" s="39"/>
      <c r="AF2499" s="39"/>
      <c r="AG2499" s="39"/>
      <c r="AH2499" s="35"/>
      <c r="AI2499" s="35"/>
      <c r="AJ2499" s="35"/>
      <c r="AK2499" s="35"/>
      <c r="AL2499" s="35"/>
      <c r="AM2499" s="35"/>
      <c r="AN2499" s="38"/>
      <c r="AO2499" s="38"/>
      <c r="AP2499" s="38"/>
      <c r="AQ2499" s="36"/>
      <c r="AR2499" s="36"/>
      <c r="AS2499" s="36"/>
      <c r="AT2499" s="36"/>
      <c r="AU2499" s="36"/>
      <c r="AV2499" s="36"/>
      <c r="AW2499" s="36"/>
      <c r="AX2499" s="36"/>
      <c r="AY2499" s="36"/>
      <c r="AZ2499" s="40"/>
      <c r="BA2499" s="40"/>
      <c r="BB2499" s="40"/>
      <c r="BC2499" s="40"/>
      <c r="BD2499" s="40"/>
      <c r="BE2499" s="40"/>
      <c r="BF2499" s="36"/>
      <c r="BG2499" s="36"/>
      <c r="BH2499" s="36"/>
      <c r="BJ2499" s="41"/>
      <c r="BK2499" s="41"/>
      <c r="BL2499" s="35"/>
      <c r="BM2499" s="35"/>
      <c r="BN2499" s="35"/>
      <c r="BO2499" s="35"/>
      <c r="BP2499" s="35"/>
      <c r="BQ2499" s="35"/>
      <c r="BR2499" s="35"/>
      <c r="BS2499" s="34"/>
      <c r="BT2499" s="35"/>
      <c r="BU2499" s="35"/>
      <c r="BV2499" s="35"/>
      <c r="BW2499" s="34"/>
      <c r="BX2499" s="37"/>
      <c r="BY2499" s="40"/>
      <c r="CA2499" s="38"/>
      <c r="CB2499" s="38"/>
      <c r="CC2499" s="36"/>
      <c r="CD2499" s="36"/>
      <c r="CE2499" s="35"/>
      <c r="CF2499" s="36"/>
      <c r="CG2499" s="42"/>
      <c r="CH2499" s="35"/>
      <c r="CI2499" s="42"/>
      <c r="CJ2499" s="42"/>
      <c r="CK2499" s="43"/>
      <c r="CM2499" s="39"/>
      <c r="CN2499" s="35"/>
      <c r="CO2499" s="42"/>
    </row>
    <row r="2500" spans="1:93" ht="11.25" customHeight="1">
      <c r="A2500" s="33"/>
      <c r="B2500" s="34"/>
      <c r="F2500" s="34"/>
      <c r="H2500" s="34"/>
      <c r="I2500" s="34"/>
      <c r="J2500" s="35"/>
      <c r="K2500" s="35"/>
      <c r="L2500" s="34"/>
      <c r="M2500" s="35"/>
      <c r="N2500" s="35"/>
      <c r="O2500" s="35"/>
      <c r="P2500" s="35"/>
      <c r="Q2500" s="34"/>
      <c r="R2500" s="34"/>
      <c r="U2500" s="36"/>
      <c r="V2500" s="38"/>
      <c r="W2500" s="36"/>
      <c r="X2500" s="35"/>
      <c r="Y2500" s="34"/>
      <c r="Z2500" s="35"/>
      <c r="AA2500" s="34"/>
      <c r="AB2500" s="34"/>
      <c r="AC2500" s="34"/>
      <c r="AD2500" s="34"/>
      <c r="AE2500" s="39"/>
      <c r="AF2500" s="39"/>
      <c r="AG2500" s="39"/>
      <c r="AH2500" s="35"/>
      <c r="AI2500" s="35"/>
      <c r="AJ2500" s="35"/>
      <c r="AK2500" s="35"/>
      <c r="AL2500" s="35"/>
      <c r="AM2500" s="35"/>
      <c r="AN2500" s="38"/>
      <c r="AO2500" s="38"/>
      <c r="AP2500" s="38"/>
      <c r="AQ2500" s="36"/>
      <c r="AR2500" s="36"/>
      <c r="AS2500" s="36"/>
      <c r="AT2500" s="36"/>
      <c r="AU2500" s="36"/>
      <c r="AV2500" s="36"/>
      <c r="AW2500" s="36"/>
      <c r="AX2500" s="36"/>
      <c r="AY2500" s="36"/>
      <c r="AZ2500" s="40"/>
      <c r="BA2500" s="40"/>
      <c r="BB2500" s="40"/>
      <c r="BC2500" s="40"/>
      <c r="BD2500" s="40"/>
      <c r="BE2500" s="40"/>
      <c r="BF2500" s="36"/>
      <c r="BG2500" s="36"/>
      <c r="BH2500" s="36"/>
      <c r="BJ2500" s="41"/>
      <c r="BK2500" s="41"/>
      <c r="BL2500" s="35"/>
      <c r="BM2500" s="35"/>
      <c r="BN2500" s="35"/>
      <c r="BO2500" s="35"/>
      <c r="BP2500" s="35"/>
      <c r="BQ2500" s="35"/>
      <c r="BR2500" s="35"/>
      <c r="BS2500" s="34"/>
      <c r="BT2500" s="35"/>
      <c r="BU2500" s="35"/>
      <c r="BV2500" s="35"/>
      <c r="BW2500" s="34"/>
      <c r="BX2500" s="37"/>
      <c r="BY2500" s="40"/>
      <c r="CA2500" s="38"/>
      <c r="CB2500" s="38"/>
      <c r="CC2500" s="36"/>
      <c r="CD2500" s="36"/>
      <c r="CE2500" s="35"/>
      <c r="CF2500" s="36"/>
      <c r="CG2500" s="42"/>
      <c r="CH2500" s="35"/>
      <c r="CI2500" s="42"/>
      <c r="CJ2500" s="42"/>
      <c r="CK2500" s="43"/>
      <c r="CM2500" s="39"/>
      <c r="CN2500" s="35"/>
      <c r="CO2500" s="42"/>
    </row>
    <row r="2501" spans="1:93" ht="11.25" customHeight="1">
      <c r="A2501" s="33"/>
      <c r="B2501" s="34"/>
      <c r="F2501" s="34"/>
      <c r="H2501" s="34"/>
      <c r="I2501" s="34"/>
      <c r="J2501" s="35"/>
      <c r="K2501" s="35"/>
      <c r="L2501" s="34"/>
      <c r="M2501" s="35"/>
      <c r="N2501" s="35"/>
      <c r="O2501" s="35"/>
      <c r="P2501" s="35"/>
      <c r="Q2501" s="34"/>
      <c r="R2501" s="34"/>
      <c r="U2501" s="36"/>
      <c r="V2501" s="38"/>
      <c r="W2501" s="36"/>
      <c r="X2501" s="35"/>
      <c r="Y2501" s="34"/>
      <c r="Z2501" s="35"/>
      <c r="AA2501" s="34"/>
      <c r="AB2501" s="34"/>
      <c r="AC2501" s="34"/>
      <c r="AD2501" s="34"/>
      <c r="AE2501" s="39"/>
      <c r="AF2501" s="39"/>
      <c r="AG2501" s="39"/>
      <c r="AH2501" s="35"/>
      <c r="AI2501" s="35"/>
      <c r="AJ2501" s="35"/>
      <c r="AK2501" s="35"/>
      <c r="AL2501" s="35"/>
      <c r="AM2501" s="35"/>
      <c r="AN2501" s="38"/>
      <c r="AO2501" s="38"/>
      <c r="AP2501" s="38"/>
      <c r="AQ2501" s="36"/>
      <c r="AR2501" s="36"/>
      <c r="AS2501" s="36"/>
      <c r="AT2501" s="36"/>
      <c r="AU2501" s="36"/>
      <c r="AV2501" s="36"/>
      <c r="AW2501" s="36"/>
      <c r="AX2501" s="36"/>
      <c r="AY2501" s="36"/>
      <c r="AZ2501" s="40"/>
      <c r="BA2501" s="40"/>
      <c r="BB2501" s="40"/>
      <c r="BC2501" s="40"/>
      <c r="BD2501" s="40"/>
      <c r="BE2501" s="40"/>
      <c r="BF2501" s="36"/>
      <c r="BG2501" s="36"/>
      <c r="BH2501" s="36"/>
      <c r="BJ2501" s="41"/>
      <c r="BK2501" s="41"/>
      <c r="BL2501" s="35"/>
      <c r="BM2501" s="35"/>
      <c r="BN2501" s="35"/>
      <c r="BO2501" s="35"/>
      <c r="BP2501" s="35"/>
      <c r="BQ2501" s="35"/>
      <c r="BR2501" s="35"/>
      <c r="BS2501" s="34"/>
      <c r="BT2501" s="35"/>
      <c r="BU2501" s="35"/>
      <c r="BV2501" s="35"/>
      <c r="BW2501" s="34"/>
      <c r="BX2501" s="37"/>
      <c r="BY2501" s="40"/>
      <c r="CA2501" s="38"/>
      <c r="CB2501" s="38"/>
      <c r="CC2501" s="36"/>
      <c r="CD2501" s="36"/>
      <c r="CE2501" s="35"/>
      <c r="CF2501" s="36"/>
      <c r="CG2501" s="42"/>
      <c r="CH2501" s="35"/>
      <c r="CI2501" s="42"/>
      <c r="CJ2501" s="42"/>
      <c r="CK2501" s="43"/>
      <c r="CM2501" s="39"/>
      <c r="CN2501" s="35"/>
      <c r="CO2501" s="42"/>
    </row>
    <row r="2502" spans="1:93" ht="11.25" customHeight="1">
      <c r="A2502" s="33"/>
      <c r="B2502" s="34"/>
      <c r="F2502" s="34"/>
      <c r="H2502" s="34"/>
      <c r="I2502" s="34"/>
      <c r="J2502" s="35"/>
      <c r="K2502" s="35"/>
      <c r="L2502" s="34"/>
      <c r="M2502" s="35"/>
      <c r="N2502" s="35"/>
      <c r="O2502" s="35"/>
      <c r="P2502" s="35"/>
      <c r="Q2502" s="34"/>
      <c r="R2502" s="34"/>
      <c r="U2502" s="36"/>
      <c r="V2502" s="38"/>
      <c r="W2502" s="36"/>
      <c r="X2502" s="35"/>
      <c r="Y2502" s="34"/>
      <c r="Z2502" s="35"/>
      <c r="AA2502" s="34"/>
      <c r="AB2502" s="34"/>
      <c r="AC2502" s="34"/>
      <c r="AD2502" s="34"/>
      <c r="AE2502" s="39"/>
      <c r="AF2502" s="39"/>
      <c r="AG2502" s="39"/>
      <c r="AH2502" s="35"/>
      <c r="AI2502" s="35"/>
      <c r="AJ2502" s="35"/>
      <c r="AK2502" s="35"/>
      <c r="AL2502" s="35"/>
      <c r="AM2502" s="35"/>
      <c r="AN2502" s="38"/>
      <c r="AO2502" s="38"/>
      <c r="AP2502" s="38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40"/>
      <c r="BA2502" s="40"/>
      <c r="BB2502" s="40"/>
      <c r="BC2502" s="40"/>
      <c r="BD2502" s="40"/>
      <c r="BE2502" s="40"/>
      <c r="BF2502" s="36"/>
      <c r="BG2502" s="36"/>
      <c r="BH2502" s="36"/>
      <c r="BJ2502" s="41"/>
      <c r="BK2502" s="41"/>
      <c r="BL2502" s="35"/>
      <c r="BM2502" s="35"/>
      <c r="BN2502" s="35"/>
      <c r="BO2502" s="35"/>
      <c r="BP2502" s="35"/>
      <c r="BQ2502" s="35"/>
      <c r="BR2502" s="35"/>
      <c r="BS2502" s="34"/>
      <c r="BT2502" s="35"/>
      <c r="BU2502" s="35"/>
      <c r="BV2502" s="35"/>
      <c r="BW2502" s="34"/>
      <c r="BX2502" s="37"/>
      <c r="BY2502" s="40"/>
      <c r="CA2502" s="38"/>
      <c r="CB2502" s="38"/>
      <c r="CC2502" s="36"/>
      <c r="CD2502" s="36"/>
      <c r="CE2502" s="35"/>
      <c r="CF2502" s="36"/>
      <c r="CG2502" s="42"/>
      <c r="CH2502" s="35"/>
      <c r="CI2502" s="42"/>
      <c r="CJ2502" s="42"/>
      <c r="CK2502" s="43"/>
      <c r="CM2502" s="39"/>
      <c r="CN2502" s="35"/>
      <c r="CO2502" s="42"/>
    </row>
    <row r="2503" spans="1:93" ht="11.25" customHeight="1">
      <c r="A2503" s="33"/>
      <c r="B2503" s="34"/>
      <c r="F2503" s="34"/>
      <c r="H2503" s="34"/>
      <c r="I2503" s="34"/>
      <c r="J2503" s="35"/>
      <c r="K2503" s="35"/>
      <c r="L2503" s="34"/>
      <c r="M2503" s="35"/>
      <c r="N2503" s="35"/>
      <c r="O2503" s="35"/>
      <c r="P2503" s="35"/>
      <c r="Q2503" s="34"/>
      <c r="R2503" s="34"/>
      <c r="U2503" s="36"/>
      <c r="V2503" s="38"/>
      <c r="W2503" s="36"/>
      <c r="X2503" s="35"/>
      <c r="Y2503" s="34"/>
      <c r="Z2503" s="35"/>
      <c r="AA2503" s="34"/>
      <c r="AB2503" s="34"/>
      <c r="AC2503" s="34"/>
      <c r="AD2503" s="34"/>
      <c r="AE2503" s="39"/>
      <c r="AF2503" s="39"/>
      <c r="AG2503" s="39"/>
      <c r="AH2503" s="35"/>
      <c r="AI2503" s="35"/>
      <c r="AJ2503" s="35"/>
      <c r="AK2503" s="35"/>
      <c r="AL2503" s="35"/>
      <c r="AM2503" s="35"/>
      <c r="AN2503" s="38"/>
      <c r="AO2503" s="38"/>
      <c r="AP2503" s="38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40"/>
      <c r="BA2503" s="40"/>
      <c r="BB2503" s="40"/>
      <c r="BC2503" s="40"/>
      <c r="BD2503" s="40"/>
      <c r="BE2503" s="40"/>
      <c r="BF2503" s="36"/>
      <c r="BG2503" s="36"/>
      <c r="BH2503" s="36"/>
      <c r="BJ2503" s="41"/>
      <c r="BK2503" s="41"/>
      <c r="BL2503" s="35"/>
      <c r="BM2503" s="35"/>
      <c r="BN2503" s="35"/>
      <c r="BO2503" s="35"/>
      <c r="BP2503" s="35"/>
      <c r="BQ2503" s="35"/>
      <c r="BR2503" s="35"/>
      <c r="BS2503" s="34"/>
      <c r="BT2503" s="35"/>
      <c r="BU2503" s="35"/>
      <c r="BV2503" s="35"/>
      <c r="BW2503" s="34"/>
      <c r="BX2503" s="37"/>
      <c r="BY2503" s="40"/>
      <c r="CA2503" s="38"/>
      <c r="CB2503" s="38"/>
      <c r="CC2503" s="36"/>
      <c r="CD2503" s="36"/>
      <c r="CE2503" s="35"/>
      <c r="CF2503" s="36"/>
      <c r="CG2503" s="42"/>
      <c r="CH2503" s="35"/>
      <c r="CI2503" s="42"/>
      <c r="CJ2503" s="42"/>
      <c r="CK2503" s="43"/>
      <c r="CM2503" s="39"/>
      <c r="CN2503" s="35"/>
      <c r="CO2503" s="42"/>
    </row>
    <row r="2504" spans="1:93" ht="11.25" customHeight="1">
      <c r="A2504" s="33"/>
      <c r="B2504" s="34"/>
      <c r="F2504" s="34"/>
      <c r="H2504" s="34"/>
      <c r="I2504" s="34"/>
      <c r="J2504" s="35"/>
      <c r="K2504" s="35"/>
      <c r="L2504" s="34"/>
      <c r="M2504" s="35"/>
      <c r="N2504" s="35"/>
      <c r="O2504" s="35"/>
      <c r="P2504" s="35"/>
      <c r="Q2504" s="34"/>
      <c r="R2504" s="34"/>
      <c r="U2504" s="36"/>
      <c r="V2504" s="38"/>
      <c r="W2504" s="36"/>
      <c r="X2504" s="35"/>
      <c r="Y2504" s="34"/>
      <c r="Z2504" s="35"/>
      <c r="AA2504" s="34"/>
      <c r="AB2504" s="34"/>
      <c r="AC2504" s="34"/>
      <c r="AD2504" s="34"/>
      <c r="AE2504" s="39"/>
      <c r="AF2504" s="39"/>
      <c r="AG2504" s="39"/>
      <c r="AH2504" s="35"/>
      <c r="AI2504" s="35"/>
      <c r="AJ2504" s="35"/>
      <c r="AK2504" s="35"/>
      <c r="AL2504" s="35"/>
      <c r="AM2504" s="35"/>
      <c r="AN2504" s="38"/>
      <c r="AO2504" s="38"/>
      <c r="AP2504" s="38"/>
      <c r="AQ2504" s="36"/>
      <c r="AR2504" s="36"/>
      <c r="AS2504" s="36"/>
      <c r="AT2504" s="36"/>
      <c r="AU2504" s="36"/>
      <c r="AV2504" s="36"/>
      <c r="AW2504" s="36"/>
      <c r="AX2504" s="36"/>
      <c r="AY2504" s="36"/>
      <c r="AZ2504" s="40"/>
      <c r="BA2504" s="40"/>
      <c r="BB2504" s="40"/>
      <c r="BC2504" s="40"/>
      <c r="BD2504" s="40"/>
      <c r="BE2504" s="40"/>
      <c r="BF2504" s="36"/>
      <c r="BG2504" s="36"/>
      <c r="BH2504" s="36"/>
      <c r="BJ2504" s="41"/>
      <c r="BK2504" s="41"/>
      <c r="BL2504" s="35"/>
      <c r="BM2504" s="35"/>
      <c r="BN2504" s="35"/>
      <c r="BO2504" s="35"/>
      <c r="BP2504" s="35"/>
      <c r="BQ2504" s="35"/>
      <c r="BR2504" s="35"/>
      <c r="BS2504" s="34"/>
      <c r="BT2504" s="35"/>
      <c r="BU2504" s="35"/>
      <c r="BV2504" s="35"/>
      <c r="BW2504" s="34"/>
      <c r="BX2504" s="37"/>
      <c r="BY2504" s="40"/>
      <c r="CA2504" s="38"/>
      <c r="CB2504" s="38"/>
      <c r="CC2504" s="36"/>
      <c r="CD2504" s="36"/>
      <c r="CE2504" s="35"/>
      <c r="CF2504" s="36"/>
      <c r="CG2504" s="42"/>
      <c r="CH2504" s="35"/>
      <c r="CI2504" s="42"/>
      <c r="CJ2504" s="42"/>
      <c r="CK2504" s="43"/>
      <c r="CM2504" s="39"/>
      <c r="CN2504" s="35"/>
      <c r="CO2504" s="42"/>
    </row>
    <row r="2505" spans="1:93" ht="11.25" customHeight="1">
      <c r="A2505" s="33"/>
      <c r="B2505" s="34"/>
      <c r="F2505" s="34"/>
      <c r="H2505" s="34"/>
      <c r="I2505" s="34"/>
      <c r="J2505" s="35"/>
      <c r="K2505" s="35"/>
      <c r="L2505" s="34"/>
      <c r="M2505" s="35"/>
      <c r="N2505" s="35"/>
      <c r="O2505" s="35"/>
      <c r="P2505" s="35"/>
      <c r="Q2505" s="34"/>
      <c r="R2505" s="34"/>
      <c r="U2505" s="36"/>
      <c r="V2505" s="38"/>
      <c r="W2505" s="36"/>
      <c r="X2505" s="35"/>
      <c r="Y2505" s="34"/>
      <c r="Z2505" s="35"/>
      <c r="AA2505" s="34"/>
      <c r="AB2505" s="34"/>
      <c r="AC2505" s="34"/>
      <c r="AD2505" s="34"/>
      <c r="AE2505" s="39"/>
      <c r="AF2505" s="39"/>
      <c r="AG2505" s="39"/>
      <c r="AH2505" s="35"/>
      <c r="AI2505" s="35"/>
      <c r="AJ2505" s="35"/>
      <c r="AK2505" s="35"/>
      <c r="AL2505" s="35"/>
      <c r="AM2505" s="35"/>
      <c r="AN2505" s="38"/>
      <c r="AO2505" s="38"/>
      <c r="AP2505" s="38"/>
      <c r="AQ2505" s="36"/>
      <c r="AR2505" s="36"/>
      <c r="AS2505" s="36"/>
      <c r="AT2505" s="36"/>
      <c r="AU2505" s="36"/>
      <c r="AV2505" s="36"/>
      <c r="AW2505" s="36"/>
      <c r="AX2505" s="36"/>
      <c r="AY2505" s="36"/>
      <c r="AZ2505" s="40"/>
      <c r="BA2505" s="40"/>
      <c r="BB2505" s="40"/>
      <c r="BC2505" s="40"/>
      <c r="BD2505" s="40"/>
      <c r="BE2505" s="40"/>
      <c r="BF2505" s="36"/>
      <c r="BG2505" s="36"/>
      <c r="BH2505" s="36"/>
      <c r="BJ2505" s="41"/>
      <c r="BK2505" s="41"/>
      <c r="BL2505" s="35"/>
      <c r="BM2505" s="35"/>
      <c r="BN2505" s="35"/>
      <c r="BO2505" s="35"/>
      <c r="BP2505" s="35"/>
      <c r="BQ2505" s="35"/>
      <c r="BR2505" s="35"/>
      <c r="BS2505" s="34"/>
      <c r="BT2505" s="35"/>
      <c r="BU2505" s="35"/>
      <c r="BV2505" s="35"/>
      <c r="BW2505" s="34"/>
      <c r="BX2505" s="37"/>
      <c r="BY2505" s="40"/>
      <c r="CA2505" s="38"/>
      <c r="CB2505" s="38"/>
      <c r="CC2505" s="36"/>
      <c r="CD2505" s="36"/>
      <c r="CE2505" s="35"/>
      <c r="CF2505" s="36"/>
      <c r="CG2505" s="42"/>
      <c r="CH2505" s="35"/>
      <c r="CI2505" s="42"/>
      <c r="CJ2505" s="42"/>
      <c r="CK2505" s="43"/>
      <c r="CM2505" s="39"/>
      <c r="CN2505" s="35"/>
      <c r="CO2505" s="42"/>
    </row>
    <row r="2506" spans="1:93" ht="11.25" customHeight="1">
      <c r="A2506" s="33"/>
      <c r="B2506" s="34"/>
      <c r="F2506" s="34"/>
      <c r="H2506" s="34"/>
      <c r="I2506" s="34"/>
      <c r="J2506" s="35"/>
      <c r="K2506" s="35"/>
      <c r="L2506" s="34"/>
      <c r="M2506" s="35"/>
      <c r="N2506" s="35"/>
      <c r="O2506" s="35"/>
      <c r="P2506" s="35"/>
      <c r="Q2506" s="34"/>
      <c r="R2506" s="34"/>
      <c r="U2506" s="36"/>
      <c r="V2506" s="38"/>
      <c r="W2506" s="36"/>
      <c r="X2506" s="35"/>
      <c r="Y2506" s="34"/>
      <c r="Z2506" s="35"/>
      <c r="AA2506" s="34"/>
      <c r="AB2506" s="34"/>
      <c r="AC2506" s="34"/>
      <c r="AD2506" s="34"/>
      <c r="AE2506" s="39"/>
      <c r="AF2506" s="39"/>
      <c r="AG2506" s="39"/>
      <c r="AH2506" s="35"/>
      <c r="AI2506" s="35"/>
      <c r="AJ2506" s="35"/>
      <c r="AK2506" s="35"/>
      <c r="AL2506" s="35"/>
      <c r="AM2506" s="35"/>
      <c r="AN2506" s="38"/>
      <c r="AO2506" s="38"/>
      <c r="AP2506" s="38"/>
      <c r="AQ2506" s="36"/>
      <c r="AR2506" s="36"/>
      <c r="AS2506" s="36"/>
      <c r="AT2506" s="36"/>
      <c r="AU2506" s="36"/>
      <c r="AV2506" s="36"/>
      <c r="AW2506" s="36"/>
      <c r="AX2506" s="36"/>
      <c r="AY2506" s="36"/>
      <c r="AZ2506" s="40"/>
      <c r="BA2506" s="40"/>
      <c r="BB2506" s="40"/>
      <c r="BC2506" s="40"/>
      <c r="BD2506" s="40"/>
      <c r="BE2506" s="40"/>
      <c r="BF2506" s="36"/>
      <c r="BG2506" s="36"/>
      <c r="BH2506" s="36"/>
      <c r="BJ2506" s="41"/>
      <c r="BK2506" s="41"/>
      <c r="BL2506" s="35"/>
      <c r="BM2506" s="35"/>
      <c r="BN2506" s="35"/>
      <c r="BO2506" s="35"/>
      <c r="BP2506" s="35"/>
      <c r="BQ2506" s="35"/>
      <c r="BR2506" s="35"/>
      <c r="BS2506" s="34"/>
      <c r="BT2506" s="35"/>
      <c r="BU2506" s="35"/>
      <c r="BV2506" s="35"/>
      <c r="BW2506" s="34"/>
      <c r="BX2506" s="37"/>
      <c r="BY2506" s="40"/>
      <c r="CA2506" s="38"/>
      <c r="CB2506" s="38"/>
      <c r="CC2506" s="36"/>
      <c r="CD2506" s="36"/>
      <c r="CE2506" s="35"/>
      <c r="CF2506" s="36"/>
      <c r="CG2506" s="42"/>
      <c r="CH2506" s="35"/>
      <c r="CI2506" s="42"/>
      <c r="CJ2506" s="42"/>
      <c r="CK2506" s="43"/>
      <c r="CM2506" s="39"/>
      <c r="CN2506" s="35"/>
      <c r="CO2506" s="42"/>
    </row>
    <row r="2507" spans="1:93" ht="11.25" customHeight="1">
      <c r="A2507" s="33"/>
      <c r="B2507" s="34"/>
      <c r="F2507" s="34"/>
      <c r="H2507" s="34"/>
      <c r="I2507" s="34"/>
      <c r="J2507" s="35"/>
      <c r="K2507" s="35"/>
      <c r="L2507" s="34"/>
      <c r="M2507" s="35"/>
      <c r="N2507" s="35"/>
      <c r="O2507" s="35"/>
      <c r="P2507" s="35"/>
      <c r="Q2507" s="34"/>
      <c r="R2507" s="34"/>
      <c r="U2507" s="36"/>
      <c r="V2507" s="38"/>
      <c r="W2507" s="36"/>
      <c r="X2507" s="35"/>
      <c r="Y2507" s="34"/>
      <c r="Z2507" s="35"/>
      <c r="AA2507" s="34"/>
      <c r="AB2507" s="34"/>
      <c r="AC2507" s="34"/>
      <c r="AD2507" s="34"/>
      <c r="AE2507" s="39"/>
      <c r="AF2507" s="39"/>
      <c r="AG2507" s="39"/>
      <c r="AH2507" s="35"/>
      <c r="AI2507" s="35"/>
      <c r="AJ2507" s="35"/>
      <c r="AK2507" s="35"/>
      <c r="AL2507" s="35"/>
      <c r="AM2507" s="35"/>
      <c r="AN2507" s="38"/>
      <c r="AO2507" s="38"/>
      <c r="AP2507" s="38"/>
      <c r="AQ2507" s="36"/>
      <c r="AR2507" s="36"/>
      <c r="AS2507" s="36"/>
      <c r="AT2507" s="36"/>
      <c r="AU2507" s="36"/>
      <c r="AV2507" s="36"/>
      <c r="AW2507" s="36"/>
      <c r="AX2507" s="36"/>
      <c r="AY2507" s="36"/>
      <c r="AZ2507" s="40"/>
      <c r="BA2507" s="40"/>
      <c r="BB2507" s="40"/>
      <c r="BC2507" s="40"/>
      <c r="BD2507" s="40"/>
      <c r="BE2507" s="40"/>
      <c r="BF2507" s="36"/>
      <c r="BG2507" s="36"/>
      <c r="BH2507" s="36"/>
      <c r="BJ2507" s="41"/>
      <c r="BK2507" s="41"/>
      <c r="BL2507" s="35"/>
      <c r="BM2507" s="35"/>
      <c r="BN2507" s="35"/>
      <c r="BO2507" s="35"/>
      <c r="BP2507" s="35"/>
      <c r="BQ2507" s="35"/>
      <c r="BR2507" s="35"/>
      <c r="BS2507" s="34"/>
      <c r="BT2507" s="35"/>
      <c r="BU2507" s="35"/>
      <c r="BV2507" s="35"/>
      <c r="BW2507" s="34"/>
      <c r="BX2507" s="37"/>
      <c r="BY2507" s="40"/>
      <c r="CA2507" s="38"/>
      <c r="CB2507" s="38"/>
      <c r="CC2507" s="36"/>
      <c r="CD2507" s="36"/>
      <c r="CE2507" s="35"/>
      <c r="CF2507" s="36"/>
      <c r="CG2507" s="42"/>
      <c r="CH2507" s="35"/>
      <c r="CI2507" s="42"/>
      <c r="CJ2507" s="42"/>
      <c r="CK2507" s="43"/>
      <c r="CM2507" s="39"/>
      <c r="CN2507" s="35"/>
      <c r="CO2507" s="42"/>
    </row>
    <row r="2508" spans="1:93" ht="11.25" customHeight="1">
      <c r="A2508" s="33"/>
      <c r="B2508" s="34"/>
      <c r="F2508" s="34"/>
      <c r="H2508" s="34"/>
      <c r="I2508" s="34"/>
      <c r="J2508" s="35"/>
      <c r="K2508" s="35"/>
      <c r="L2508" s="34"/>
      <c r="M2508" s="35"/>
      <c r="N2508" s="35"/>
      <c r="O2508" s="35"/>
      <c r="P2508" s="35"/>
      <c r="Q2508" s="34"/>
      <c r="R2508" s="34"/>
      <c r="U2508" s="36"/>
      <c r="V2508" s="38"/>
      <c r="W2508" s="36"/>
      <c r="X2508" s="35"/>
      <c r="Y2508" s="34"/>
      <c r="Z2508" s="35"/>
      <c r="AA2508" s="34"/>
      <c r="AB2508" s="34"/>
      <c r="AC2508" s="34"/>
      <c r="AD2508" s="34"/>
      <c r="AE2508" s="39"/>
      <c r="AF2508" s="39"/>
      <c r="AG2508" s="39"/>
      <c r="AH2508" s="35"/>
      <c r="AI2508" s="35"/>
      <c r="AJ2508" s="35"/>
      <c r="AK2508" s="35"/>
      <c r="AL2508" s="35"/>
      <c r="AM2508" s="35"/>
      <c r="AN2508" s="38"/>
      <c r="AO2508" s="38"/>
      <c r="AP2508" s="38"/>
      <c r="AQ2508" s="36"/>
      <c r="AR2508" s="36"/>
      <c r="AS2508" s="36"/>
      <c r="AT2508" s="36"/>
      <c r="AU2508" s="36"/>
      <c r="AV2508" s="36"/>
      <c r="AW2508" s="36"/>
      <c r="AX2508" s="36"/>
      <c r="AY2508" s="36"/>
      <c r="AZ2508" s="40"/>
      <c r="BA2508" s="40"/>
      <c r="BB2508" s="40"/>
      <c r="BC2508" s="40"/>
      <c r="BD2508" s="40"/>
      <c r="BE2508" s="40"/>
      <c r="BF2508" s="36"/>
      <c r="BG2508" s="36"/>
      <c r="BH2508" s="36"/>
      <c r="BJ2508" s="41"/>
      <c r="BK2508" s="41"/>
      <c r="BL2508" s="35"/>
      <c r="BM2508" s="35"/>
      <c r="BN2508" s="35"/>
      <c r="BO2508" s="35"/>
      <c r="BP2508" s="35"/>
      <c r="BQ2508" s="35"/>
      <c r="BR2508" s="35"/>
      <c r="BS2508" s="34"/>
      <c r="BT2508" s="35"/>
      <c r="BU2508" s="35"/>
      <c r="BV2508" s="35"/>
      <c r="BW2508" s="34"/>
      <c r="BX2508" s="37"/>
      <c r="BY2508" s="40"/>
      <c r="CA2508" s="38"/>
      <c r="CB2508" s="38"/>
      <c r="CC2508" s="36"/>
      <c r="CD2508" s="36"/>
      <c r="CE2508" s="35"/>
      <c r="CF2508" s="36"/>
      <c r="CG2508" s="42"/>
      <c r="CH2508" s="35"/>
      <c r="CI2508" s="42"/>
      <c r="CJ2508" s="42"/>
      <c r="CK2508" s="43"/>
      <c r="CM2508" s="39"/>
      <c r="CN2508" s="35"/>
      <c r="CO2508" s="42"/>
    </row>
    <row r="2509" spans="1:93" ht="11.25" customHeight="1">
      <c r="A2509" s="33"/>
      <c r="B2509" s="34"/>
      <c r="F2509" s="34"/>
      <c r="H2509" s="34"/>
      <c r="I2509" s="34"/>
      <c r="J2509" s="35"/>
      <c r="K2509" s="35"/>
      <c r="L2509" s="34"/>
      <c r="M2509" s="35"/>
      <c r="N2509" s="35"/>
      <c r="O2509" s="35"/>
      <c r="P2509" s="35"/>
      <c r="Q2509" s="34"/>
      <c r="R2509" s="34"/>
      <c r="U2509" s="36"/>
      <c r="V2509" s="38"/>
      <c r="W2509" s="36"/>
      <c r="X2509" s="35"/>
      <c r="Y2509" s="34"/>
      <c r="Z2509" s="35"/>
      <c r="AA2509" s="34"/>
      <c r="AB2509" s="34"/>
      <c r="AC2509" s="34"/>
      <c r="AD2509" s="34"/>
      <c r="AE2509" s="39"/>
      <c r="AF2509" s="39"/>
      <c r="AG2509" s="39"/>
      <c r="AH2509" s="35"/>
      <c r="AI2509" s="35"/>
      <c r="AJ2509" s="35"/>
      <c r="AK2509" s="35"/>
      <c r="AL2509" s="35"/>
      <c r="AM2509" s="35"/>
      <c r="AN2509" s="38"/>
      <c r="AO2509" s="38"/>
      <c r="AP2509" s="38"/>
      <c r="AQ2509" s="36"/>
      <c r="AR2509" s="36"/>
      <c r="AS2509" s="36"/>
      <c r="AT2509" s="36"/>
      <c r="AU2509" s="36"/>
      <c r="AV2509" s="36"/>
      <c r="AW2509" s="36"/>
      <c r="AX2509" s="36"/>
      <c r="AY2509" s="36"/>
      <c r="AZ2509" s="40"/>
      <c r="BA2509" s="40"/>
      <c r="BB2509" s="40"/>
      <c r="BC2509" s="40"/>
      <c r="BD2509" s="40"/>
      <c r="BE2509" s="40"/>
      <c r="BF2509" s="36"/>
      <c r="BG2509" s="36"/>
      <c r="BH2509" s="36"/>
      <c r="BJ2509" s="41"/>
      <c r="BK2509" s="41"/>
      <c r="BL2509" s="35"/>
      <c r="BM2509" s="35"/>
      <c r="BN2509" s="35"/>
      <c r="BO2509" s="35"/>
      <c r="BP2509" s="35"/>
      <c r="BQ2509" s="35"/>
      <c r="BR2509" s="35"/>
      <c r="BS2509" s="34"/>
      <c r="BT2509" s="35"/>
      <c r="BU2509" s="35"/>
      <c r="BV2509" s="35"/>
      <c r="BW2509" s="34"/>
      <c r="BX2509" s="37"/>
      <c r="BY2509" s="40"/>
      <c r="CA2509" s="38"/>
      <c r="CB2509" s="38"/>
      <c r="CC2509" s="36"/>
      <c r="CD2509" s="36"/>
      <c r="CE2509" s="35"/>
      <c r="CF2509" s="36"/>
      <c r="CG2509" s="42"/>
      <c r="CH2509" s="35"/>
      <c r="CI2509" s="42"/>
      <c r="CJ2509" s="42"/>
      <c r="CK2509" s="43"/>
      <c r="CM2509" s="39"/>
      <c r="CN2509" s="35"/>
      <c r="CO2509" s="42"/>
    </row>
    <row r="2510" spans="1:93" ht="11.25" customHeight="1">
      <c r="A2510" s="33"/>
      <c r="B2510" s="34"/>
      <c r="F2510" s="34"/>
      <c r="H2510" s="34"/>
      <c r="I2510" s="34"/>
      <c r="J2510" s="35"/>
      <c r="K2510" s="35"/>
      <c r="L2510" s="34"/>
      <c r="M2510" s="35"/>
      <c r="N2510" s="35"/>
      <c r="O2510" s="35"/>
      <c r="P2510" s="35"/>
      <c r="Q2510" s="34"/>
      <c r="R2510" s="34"/>
      <c r="U2510" s="36"/>
      <c r="V2510" s="38"/>
      <c r="W2510" s="36"/>
      <c r="X2510" s="35"/>
      <c r="Y2510" s="34"/>
      <c r="Z2510" s="35"/>
      <c r="AA2510" s="34"/>
      <c r="AB2510" s="34"/>
      <c r="AC2510" s="34"/>
      <c r="AD2510" s="34"/>
      <c r="AE2510" s="39"/>
      <c r="AF2510" s="39"/>
      <c r="AG2510" s="39"/>
      <c r="AH2510" s="35"/>
      <c r="AI2510" s="35"/>
      <c r="AJ2510" s="35"/>
      <c r="AK2510" s="35"/>
      <c r="AL2510" s="35"/>
      <c r="AM2510" s="35"/>
      <c r="AN2510" s="38"/>
      <c r="AO2510" s="38"/>
      <c r="AP2510" s="38"/>
      <c r="AQ2510" s="36"/>
      <c r="AR2510" s="36"/>
      <c r="AS2510" s="36"/>
      <c r="AT2510" s="36"/>
      <c r="AU2510" s="36"/>
      <c r="AV2510" s="36"/>
      <c r="AW2510" s="36"/>
      <c r="AX2510" s="36"/>
      <c r="AY2510" s="36"/>
      <c r="AZ2510" s="40"/>
      <c r="BA2510" s="40"/>
      <c r="BB2510" s="40"/>
      <c r="BC2510" s="40"/>
      <c r="BD2510" s="40"/>
      <c r="BE2510" s="40"/>
      <c r="BF2510" s="36"/>
      <c r="BG2510" s="36"/>
      <c r="BH2510" s="36"/>
      <c r="BJ2510" s="41"/>
      <c r="BK2510" s="41"/>
      <c r="BL2510" s="35"/>
      <c r="BM2510" s="35"/>
      <c r="BN2510" s="35"/>
      <c r="BO2510" s="35"/>
      <c r="BP2510" s="35"/>
      <c r="BQ2510" s="35"/>
      <c r="BR2510" s="35"/>
      <c r="BS2510" s="34"/>
      <c r="BT2510" s="35"/>
      <c r="BU2510" s="35"/>
      <c r="BV2510" s="35"/>
      <c r="BW2510" s="34"/>
      <c r="BX2510" s="37"/>
      <c r="BY2510" s="40"/>
      <c r="CA2510" s="38"/>
      <c r="CB2510" s="38"/>
      <c r="CC2510" s="36"/>
      <c r="CD2510" s="36"/>
      <c r="CE2510" s="35"/>
      <c r="CF2510" s="36"/>
      <c r="CG2510" s="42"/>
      <c r="CH2510" s="35"/>
      <c r="CI2510" s="42"/>
      <c r="CJ2510" s="42"/>
      <c r="CK2510" s="43"/>
      <c r="CM2510" s="39"/>
      <c r="CN2510" s="35"/>
      <c r="CO2510" s="42"/>
    </row>
    <row r="2511" spans="1:93" ht="11.25" customHeight="1">
      <c r="A2511" s="33"/>
      <c r="B2511" s="34"/>
      <c r="F2511" s="34"/>
      <c r="H2511" s="34"/>
      <c r="I2511" s="34"/>
      <c r="J2511" s="35"/>
      <c r="K2511" s="35"/>
      <c r="L2511" s="34"/>
      <c r="M2511" s="35"/>
      <c r="N2511" s="35"/>
      <c r="O2511" s="35"/>
      <c r="P2511" s="35"/>
      <c r="Q2511" s="34"/>
      <c r="R2511" s="34"/>
      <c r="U2511" s="36"/>
      <c r="V2511" s="38"/>
      <c r="W2511" s="36"/>
      <c r="X2511" s="35"/>
      <c r="Y2511" s="34"/>
      <c r="Z2511" s="35"/>
      <c r="AA2511" s="34"/>
      <c r="AB2511" s="34"/>
      <c r="AC2511" s="34"/>
      <c r="AD2511" s="34"/>
      <c r="AE2511" s="39"/>
      <c r="AF2511" s="39"/>
      <c r="AG2511" s="39"/>
      <c r="AH2511" s="35"/>
      <c r="AI2511" s="35"/>
      <c r="AJ2511" s="35"/>
      <c r="AK2511" s="35"/>
      <c r="AL2511" s="35"/>
      <c r="AM2511" s="35"/>
      <c r="AN2511" s="38"/>
      <c r="AO2511" s="38"/>
      <c r="AP2511" s="38"/>
      <c r="AQ2511" s="36"/>
      <c r="AR2511" s="36"/>
      <c r="AS2511" s="36"/>
      <c r="AT2511" s="36"/>
      <c r="AU2511" s="36"/>
      <c r="AV2511" s="36"/>
      <c r="AW2511" s="36"/>
      <c r="AX2511" s="36"/>
      <c r="AY2511" s="36"/>
      <c r="AZ2511" s="40"/>
      <c r="BA2511" s="40"/>
      <c r="BB2511" s="40"/>
      <c r="BC2511" s="40"/>
      <c r="BD2511" s="40"/>
      <c r="BE2511" s="40"/>
      <c r="BF2511" s="36"/>
      <c r="BG2511" s="36"/>
      <c r="BH2511" s="36"/>
      <c r="BJ2511" s="41"/>
      <c r="BK2511" s="41"/>
      <c r="BL2511" s="35"/>
      <c r="BM2511" s="35"/>
      <c r="BN2511" s="35"/>
      <c r="BO2511" s="35"/>
      <c r="BP2511" s="35"/>
      <c r="BQ2511" s="35"/>
      <c r="BR2511" s="35"/>
      <c r="BS2511" s="34"/>
      <c r="BT2511" s="35"/>
      <c r="BU2511" s="35"/>
      <c r="BV2511" s="35"/>
      <c r="BW2511" s="34"/>
      <c r="BX2511" s="37"/>
      <c r="BY2511" s="40"/>
      <c r="CA2511" s="38"/>
      <c r="CB2511" s="38"/>
      <c r="CC2511" s="36"/>
      <c r="CD2511" s="36"/>
      <c r="CE2511" s="35"/>
      <c r="CF2511" s="36"/>
      <c r="CG2511" s="42"/>
      <c r="CH2511" s="35"/>
      <c r="CI2511" s="42"/>
      <c r="CJ2511" s="42"/>
      <c r="CK2511" s="43"/>
      <c r="CM2511" s="39"/>
      <c r="CN2511" s="35"/>
      <c r="CO2511" s="42"/>
    </row>
    <row r="2512" spans="1:93" ht="11.25" customHeight="1">
      <c r="A2512" s="33"/>
      <c r="B2512" s="34"/>
      <c r="F2512" s="34"/>
      <c r="H2512" s="34"/>
      <c r="I2512" s="34"/>
      <c r="J2512" s="35"/>
      <c r="K2512" s="35"/>
      <c r="L2512" s="34"/>
      <c r="M2512" s="34"/>
      <c r="N2512" s="35"/>
      <c r="O2512" s="35"/>
      <c r="P2512" s="35"/>
      <c r="Q2512" s="34"/>
      <c r="R2512" s="34"/>
      <c r="U2512" s="36"/>
      <c r="V2512" s="38"/>
      <c r="W2512" s="36"/>
      <c r="X2512" s="35"/>
      <c r="Y2512" s="34"/>
      <c r="Z2512" s="35"/>
      <c r="AA2512" s="34"/>
      <c r="AB2512" s="34"/>
      <c r="AC2512" s="34"/>
      <c r="AD2512" s="34"/>
      <c r="AE2512" s="39"/>
      <c r="AF2512" s="39"/>
      <c r="AG2512" s="39"/>
      <c r="AH2512" s="35"/>
      <c r="AI2512" s="35"/>
      <c r="AJ2512" s="35"/>
      <c r="AK2512" s="35"/>
      <c r="AL2512" s="35"/>
      <c r="AM2512" s="35"/>
      <c r="AN2512" s="38"/>
      <c r="AO2512" s="38"/>
      <c r="AP2512" s="38"/>
      <c r="AQ2512" s="36"/>
      <c r="AR2512" s="36"/>
      <c r="AS2512" s="36"/>
      <c r="AT2512" s="36"/>
      <c r="AU2512" s="36"/>
      <c r="AV2512" s="36"/>
      <c r="AW2512" s="36"/>
      <c r="AX2512" s="36"/>
      <c r="AY2512" s="36"/>
      <c r="AZ2512" s="40"/>
      <c r="BA2512" s="40"/>
      <c r="BB2512" s="40"/>
      <c r="BC2512" s="40"/>
      <c r="BD2512" s="40"/>
      <c r="BE2512" s="40"/>
      <c r="BF2512" s="36"/>
      <c r="BG2512" s="36"/>
      <c r="BH2512" s="36"/>
      <c r="BJ2512" s="35"/>
      <c r="BK2512" s="35"/>
      <c r="BL2512" s="35"/>
      <c r="BM2512" s="35"/>
      <c r="BN2512" s="35"/>
      <c r="BO2512" s="35"/>
      <c r="BP2512" s="35"/>
      <c r="BQ2512" s="35"/>
      <c r="BR2512" s="35"/>
      <c r="BS2512" s="34"/>
      <c r="BT2512" s="35"/>
      <c r="BU2512" s="35"/>
      <c r="BV2512" s="35"/>
      <c r="BW2512" s="34"/>
      <c r="BX2512" s="37"/>
      <c r="BY2512" s="40"/>
      <c r="CA2512" s="38"/>
      <c r="CB2512" s="38"/>
      <c r="CC2512" s="36"/>
      <c r="CD2512" s="36"/>
      <c r="CE2512" s="35"/>
      <c r="CF2512" s="36"/>
      <c r="CG2512" s="42"/>
      <c r="CH2512" s="35"/>
      <c r="CI2512" s="42"/>
      <c r="CJ2512" s="42"/>
      <c r="CK2512" s="43"/>
      <c r="CO2512" s="42"/>
    </row>
    <row r="2513" spans="1:93" ht="11.25" customHeight="1">
      <c r="A2513" s="33"/>
      <c r="B2513" s="34"/>
      <c r="F2513" s="34"/>
      <c r="H2513" s="34"/>
      <c r="I2513" s="34"/>
      <c r="J2513" s="35"/>
      <c r="K2513" s="35"/>
      <c r="L2513" s="34"/>
      <c r="M2513" s="34"/>
      <c r="N2513" s="35"/>
      <c r="O2513" s="35"/>
      <c r="P2513" s="35"/>
      <c r="Q2513" s="34"/>
      <c r="R2513" s="34"/>
      <c r="U2513" s="36"/>
      <c r="V2513" s="38"/>
      <c r="W2513" s="36"/>
      <c r="X2513" s="35"/>
      <c r="Y2513" s="34"/>
      <c r="Z2513" s="35"/>
      <c r="AA2513" s="34"/>
      <c r="AB2513" s="34"/>
      <c r="AC2513" s="34"/>
      <c r="AD2513" s="34"/>
      <c r="AE2513" s="39"/>
      <c r="AF2513" s="39"/>
      <c r="AG2513" s="39"/>
      <c r="AH2513" s="35"/>
      <c r="AI2513" s="35"/>
      <c r="AJ2513" s="35"/>
      <c r="AK2513" s="35"/>
      <c r="AL2513" s="35"/>
      <c r="AM2513" s="35"/>
      <c r="AN2513" s="38"/>
      <c r="AO2513" s="38"/>
      <c r="AP2513" s="38"/>
      <c r="AQ2513" s="36"/>
      <c r="AR2513" s="36"/>
      <c r="AS2513" s="36"/>
      <c r="AT2513" s="36"/>
      <c r="AU2513" s="36"/>
      <c r="AV2513" s="36"/>
      <c r="AW2513" s="36"/>
      <c r="AX2513" s="36"/>
      <c r="AY2513" s="36"/>
      <c r="AZ2513" s="40"/>
      <c r="BA2513" s="40"/>
      <c r="BB2513" s="40"/>
      <c r="BC2513" s="40"/>
      <c r="BD2513" s="40"/>
      <c r="BE2513" s="40"/>
      <c r="BF2513" s="36"/>
      <c r="BG2513" s="36"/>
      <c r="BH2513" s="36"/>
      <c r="BJ2513" s="35"/>
      <c r="BK2513" s="35"/>
      <c r="BL2513" s="35"/>
      <c r="BM2513" s="35"/>
      <c r="BN2513" s="35"/>
      <c r="BO2513" s="35"/>
      <c r="BP2513" s="35"/>
      <c r="BQ2513" s="35"/>
      <c r="BR2513" s="35"/>
      <c r="BS2513" s="34"/>
      <c r="BT2513" s="35"/>
      <c r="BU2513" s="35"/>
      <c r="BV2513" s="35"/>
      <c r="BW2513" s="34"/>
      <c r="BX2513" s="37"/>
      <c r="BY2513" s="40"/>
      <c r="CA2513" s="38"/>
      <c r="CB2513" s="38"/>
      <c r="CC2513" s="36"/>
      <c r="CD2513" s="36"/>
      <c r="CE2513" s="35"/>
      <c r="CF2513" s="36"/>
      <c r="CG2513" s="42"/>
      <c r="CH2513" s="35"/>
      <c r="CI2513" s="42"/>
      <c r="CJ2513" s="42"/>
      <c r="CK2513" s="43"/>
      <c r="CO2513" s="42"/>
    </row>
    <row r="2514" spans="1:93" ht="11.25" customHeight="1">
      <c r="A2514" s="33"/>
      <c r="B2514" s="34"/>
      <c r="F2514" s="34"/>
      <c r="H2514" s="34"/>
      <c r="I2514" s="34"/>
      <c r="J2514" s="35"/>
      <c r="K2514" s="35"/>
      <c r="L2514" s="34"/>
      <c r="M2514" s="34"/>
      <c r="N2514" s="35"/>
      <c r="O2514" s="35"/>
      <c r="P2514" s="35"/>
      <c r="Q2514" s="34"/>
      <c r="R2514" s="34"/>
      <c r="U2514" s="36"/>
      <c r="V2514" s="38"/>
      <c r="W2514" s="36"/>
      <c r="X2514" s="35"/>
      <c r="Y2514" s="34"/>
      <c r="Z2514" s="35"/>
      <c r="AA2514" s="34"/>
      <c r="AB2514" s="34"/>
      <c r="AC2514" s="34"/>
      <c r="AD2514" s="34"/>
      <c r="AE2514" s="39"/>
      <c r="AF2514" s="39"/>
      <c r="AG2514" s="39"/>
      <c r="AH2514" s="35"/>
      <c r="AI2514" s="35"/>
      <c r="AJ2514" s="35"/>
      <c r="AK2514" s="35"/>
      <c r="AL2514" s="35"/>
      <c r="AM2514" s="35"/>
      <c r="AN2514" s="38"/>
      <c r="AO2514" s="38"/>
      <c r="AP2514" s="38"/>
      <c r="AQ2514" s="36"/>
      <c r="AR2514" s="36"/>
      <c r="AS2514" s="36"/>
      <c r="AT2514" s="36"/>
      <c r="AU2514" s="36"/>
      <c r="AV2514" s="36"/>
      <c r="AW2514" s="36"/>
      <c r="AX2514" s="36"/>
      <c r="AY2514" s="36"/>
      <c r="AZ2514" s="40"/>
      <c r="BA2514" s="40"/>
      <c r="BB2514" s="40"/>
      <c r="BC2514" s="40"/>
      <c r="BD2514" s="40"/>
      <c r="BE2514" s="40"/>
      <c r="BF2514" s="36"/>
      <c r="BG2514" s="36"/>
      <c r="BH2514" s="36"/>
      <c r="BJ2514" s="35"/>
      <c r="BK2514" s="35"/>
      <c r="BL2514" s="35"/>
      <c r="BM2514" s="35"/>
      <c r="BN2514" s="35"/>
      <c r="BO2514" s="35"/>
      <c r="BP2514" s="35"/>
      <c r="BQ2514" s="35"/>
      <c r="BR2514" s="35"/>
      <c r="BS2514" s="34"/>
      <c r="BT2514" s="35"/>
      <c r="BU2514" s="35"/>
      <c r="BV2514" s="35"/>
      <c r="BW2514" s="34"/>
      <c r="BX2514" s="37"/>
      <c r="BY2514" s="40"/>
      <c r="CA2514" s="38"/>
      <c r="CB2514" s="38"/>
      <c r="CC2514" s="36"/>
      <c r="CD2514" s="36"/>
      <c r="CE2514" s="35"/>
      <c r="CF2514" s="36"/>
      <c r="CG2514" s="42"/>
      <c r="CH2514" s="35"/>
      <c r="CI2514" s="42"/>
      <c r="CJ2514" s="42"/>
      <c r="CK2514" s="43"/>
      <c r="CO2514" s="42"/>
    </row>
    <row r="2515" spans="1:93" ht="11.25" customHeight="1">
      <c r="A2515" s="33"/>
      <c r="B2515" s="34"/>
      <c r="F2515" s="34"/>
      <c r="H2515" s="34"/>
      <c r="I2515" s="34"/>
      <c r="J2515" s="35"/>
      <c r="K2515" s="35"/>
      <c r="L2515" s="34"/>
      <c r="M2515" s="34"/>
      <c r="N2515" s="35"/>
      <c r="O2515" s="35"/>
      <c r="P2515" s="35"/>
      <c r="Q2515" s="34"/>
      <c r="R2515" s="34"/>
      <c r="U2515" s="36"/>
      <c r="V2515" s="38"/>
      <c r="W2515" s="36"/>
      <c r="X2515" s="35"/>
      <c r="Y2515" s="34"/>
      <c r="Z2515" s="35"/>
      <c r="AA2515" s="34"/>
      <c r="AB2515" s="34"/>
      <c r="AC2515" s="34"/>
      <c r="AD2515" s="34"/>
      <c r="AE2515" s="39"/>
      <c r="AF2515" s="39"/>
      <c r="AG2515" s="39"/>
      <c r="AH2515" s="35"/>
      <c r="AI2515" s="35"/>
      <c r="AJ2515" s="35"/>
      <c r="AK2515" s="35"/>
      <c r="AL2515" s="35"/>
      <c r="AM2515" s="35"/>
      <c r="AN2515" s="38"/>
      <c r="AO2515" s="38"/>
      <c r="AP2515" s="38"/>
      <c r="AQ2515" s="36"/>
      <c r="AR2515" s="36"/>
      <c r="AS2515" s="36"/>
      <c r="AT2515" s="36"/>
      <c r="AU2515" s="36"/>
      <c r="AV2515" s="36"/>
      <c r="AW2515" s="36"/>
      <c r="AX2515" s="36"/>
      <c r="AY2515" s="36"/>
      <c r="AZ2515" s="40"/>
      <c r="BA2515" s="40"/>
      <c r="BB2515" s="40"/>
      <c r="BC2515" s="40"/>
      <c r="BD2515" s="40"/>
      <c r="BE2515" s="40"/>
      <c r="BF2515" s="36"/>
      <c r="BG2515" s="36"/>
      <c r="BH2515" s="36"/>
      <c r="BJ2515" s="35"/>
      <c r="BK2515" s="35"/>
      <c r="BL2515" s="35"/>
      <c r="BM2515" s="35"/>
      <c r="BN2515" s="35"/>
      <c r="BO2515" s="35"/>
      <c r="BP2515" s="35"/>
      <c r="BQ2515" s="35"/>
      <c r="BR2515" s="35"/>
      <c r="BS2515" s="34"/>
      <c r="BT2515" s="35"/>
      <c r="BU2515" s="35"/>
      <c r="BV2515" s="35"/>
      <c r="BW2515" s="34"/>
      <c r="BX2515" s="37"/>
      <c r="BY2515" s="40"/>
      <c r="CA2515" s="38"/>
      <c r="CB2515" s="38"/>
      <c r="CC2515" s="36"/>
      <c r="CD2515" s="36"/>
      <c r="CE2515" s="35"/>
      <c r="CF2515" s="36"/>
      <c r="CG2515" s="42"/>
      <c r="CH2515" s="35"/>
      <c r="CI2515" s="42"/>
      <c r="CJ2515" s="42"/>
      <c r="CK2515" s="43"/>
      <c r="CO2515" s="42"/>
    </row>
    <row r="2516" spans="1:93" ht="11.25" customHeight="1">
      <c r="A2516" s="33"/>
      <c r="B2516" s="34"/>
      <c r="F2516" s="34"/>
      <c r="H2516" s="34"/>
      <c r="I2516" s="34"/>
      <c r="J2516" s="35"/>
      <c r="K2516" s="35"/>
      <c r="L2516" s="34"/>
      <c r="M2516" s="34"/>
      <c r="N2516" s="35"/>
      <c r="O2516" s="35"/>
      <c r="P2516" s="35"/>
      <c r="Q2516" s="34"/>
      <c r="R2516" s="34"/>
      <c r="U2516" s="36"/>
      <c r="V2516" s="38"/>
      <c r="W2516" s="36"/>
      <c r="X2516" s="35"/>
      <c r="Y2516" s="34"/>
      <c r="Z2516" s="35"/>
      <c r="AA2516" s="34"/>
      <c r="AB2516" s="34"/>
      <c r="AC2516" s="34"/>
      <c r="AD2516" s="34"/>
      <c r="AE2516" s="39"/>
      <c r="AF2516" s="39"/>
      <c r="AG2516" s="39"/>
      <c r="AH2516" s="35"/>
      <c r="AI2516" s="35"/>
      <c r="AJ2516" s="35"/>
      <c r="AK2516" s="35"/>
      <c r="AL2516" s="35"/>
      <c r="AM2516" s="35"/>
      <c r="AN2516" s="38"/>
      <c r="AO2516" s="38"/>
      <c r="AP2516" s="38"/>
      <c r="AQ2516" s="36"/>
      <c r="AR2516" s="36"/>
      <c r="AS2516" s="36"/>
      <c r="AT2516" s="36"/>
      <c r="AU2516" s="36"/>
      <c r="AV2516" s="36"/>
      <c r="AW2516" s="36"/>
      <c r="AX2516" s="36"/>
      <c r="AY2516" s="36"/>
      <c r="AZ2516" s="40"/>
      <c r="BA2516" s="40"/>
      <c r="BB2516" s="40"/>
      <c r="BC2516" s="40"/>
      <c r="BD2516" s="40"/>
      <c r="BE2516" s="40"/>
      <c r="BF2516" s="36"/>
      <c r="BG2516" s="36"/>
      <c r="BH2516" s="36"/>
      <c r="BJ2516" s="35"/>
      <c r="BK2516" s="35"/>
      <c r="BL2516" s="35"/>
      <c r="BM2516" s="35"/>
      <c r="BN2516" s="35"/>
      <c r="BO2516" s="35"/>
      <c r="BP2516" s="35"/>
      <c r="BQ2516" s="35"/>
      <c r="BR2516" s="35"/>
      <c r="BS2516" s="34"/>
      <c r="BT2516" s="35"/>
      <c r="BU2516" s="35"/>
      <c r="BV2516" s="35"/>
      <c r="BW2516" s="34"/>
      <c r="BX2516" s="37"/>
      <c r="BY2516" s="40"/>
      <c r="CA2516" s="38"/>
      <c r="CB2516" s="38"/>
      <c r="CC2516" s="36"/>
      <c r="CD2516" s="36"/>
      <c r="CE2516" s="35"/>
      <c r="CF2516" s="36"/>
      <c r="CG2516" s="42"/>
      <c r="CH2516" s="35"/>
      <c r="CI2516" s="42"/>
      <c r="CJ2516" s="42"/>
      <c r="CK2516" s="43"/>
      <c r="CO2516" s="42"/>
    </row>
    <row r="2517" spans="1:93" ht="11.25" customHeight="1">
      <c r="A2517" s="33"/>
      <c r="B2517" s="34"/>
      <c r="F2517" s="34"/>
      <c r="H2517" s="34"/>
      <c r="I2517" s="34"/>
      <c r="J2517" s="35"/>
      <c r="K2517" s="35"/>
      <c r="L2517" s="34"/>
      <c r="M2517" s="34"/>
      <c r="N2517" s="35"/>
      <c r="O2517" s="35"/>
      <c r="P2517" s="35"/>
      <c r="Q2517" s="34"/>
      <c r="R2517" s="34"/>
      <c r="U2517" s="36"/>
      <c r="V2517" s="38"/>
      <c r="W2517" s="36"/>
      <c r="X2517" s="35"/>
      <c r="Y2517" s="34"/>
      <c r="Z2517" s="35"/>
      <c r="AA2517" s="34"/>
      <c r="AB2517" s="34"/>
      <c r="AC2517" s="34"/>
      <c r="AD2517" s="34"/>
      <c r="AE2517" s="39"/>
      <c r="AF2517" s="39"/>
      <c r="AG2517" s="39"/>
      <c r="AH2517" s="35"/>
      <c r="AI2517" s="35"/>
      <c r="AJ2517" s="35"/>
      <c r="AK2517" s="35"/>
      <c r="AL2517" s="35"/>
      <c r="AM2517" s="35"/>
      <c r="AN2517" s="38"/>
      <c r="AO2517" s="38"/>
      <c r="AP2517" s="38"/>
      <c r="AQ2517" s="36"/>
      <c r="AR2517" s="36"/>
      <c r="AS2517" s="36"/>
      <c r="AT2517" s="36"/>
      <c r="AU2517" s="36"/>
      <c r="AV2517" s="36"/>
      <c r="AW2517" s="36"/>
      <c r="AX2517" s="36"/>
      <c r="AY2517" s="36"/>
      <c r="AZ2517" s="40"/>
      <c r="BA2517" s="40"/>
      <c r="BB2517" s="40"/>
      <c r="BC2517" s="40"/>
      <c r="BD2517" s="40"/>
      <c r="BE2517" s="40"/>
      <c r="BF2517" s="36"/>
      <c r="BG2517" s="36"/>
      <c r="BH2517" s="36"/>
      <c r="BJ2517" s="35"/>
      <c r="BK2517" s="35"/>
      <c r="BL2517" s="35"/>
      <c r="BM2517" s="35"/>
      <c r="BN2517" s="35"/>
      <c r="BO2517" s="35"/>
      <c r="BP2517" s="35"/>
      <c r="BQ2517" s="35"/>
      <c r="BR2517" s="35"/>
      <c r="BS2517" s="34"/>
      <c r="BT2517" s="35"/>
      <c r="BU2517" s="35"/>
      <c r="BV2517" s="35"/>
      <c r="BW2517" s="34"/>
      <c r="BX2517" s="37"/>
      <c r="BY2517" s="40"/>
      <c r="CA2517" s="38"/>
      <c r="CB2517" s="38"/>
      <c r="CC2517" s="36"/>
      <c r="CD2517" s="36"/>
      <c r="CE2517" s="35"/>
      <c r="CF2517" s="36"/>
      <c r="CG2517" s="42"/>
      <c r="CH2517" s="35"/>
      <c r="CI2517" s="42"/>
      <c r="CJ2517" s="42"/>
      <c r="CK2517" s="43"/>
      <c r="CO2517" s="42"/>
    </row>
    <row r="2518" spans="1:93" ht="11.25" customHeight="1">
      <c r="A2518" s="33"/>
      <c r="B2518" s="34"/>
      <c r="F2518" s="34"/>
      <c r="H2518" s="34"/>
      <c r="I2518" s="34"/>
      <c r="J2518" s="35"/>
      <c r="K2518" s="35"/>
      <c r="L2518" s="34"/>
      <c r="M2518" s="34"/>
      <c r="N2518" s="35"/>
      <c r="O2518" s="35"/>
      <c r="P2518" s="35"/>
      <c r="Q2518" s="34"/>
      <c r="R2518" s="34"/>
      <c r="S2518" s="39"/>
      <c r="T2518" s="35"/>
      <c r="U2518" s="36"/>
      <c r="V2518" s="38"/>
      <c r="W2518" s="36"/>
      <c r="X2518" s="35"/>
      <c r="Y2518" s="34"/>
      <c r="Z2518" s="35"/>
      <c r="AA2518" s="34"/>
      <c r="AB2518" s="34"/>
      <c r="AC2518" s="34"/>
      <c r="AD2518" s="34"/>
      <c r="AE2518" s="39"/>
      <c r="AF2518" s="39"/>
      <c r="AG2518" s="39"/>
      <c r="AH2518" s="35"/>
      <c r="AI2518" s="35"/>
      <c r="AJ2518" s="35"/>
      <c r="AK2518" s="35"/>
      <c r="AL2518" s="35"/>
      <c r="AM2518" s="35"/>
      <c r="AN2518" s="38"/>
      <c r="AO2518" s="38"/>
      <c r="AP2518" s="38"/>
      <c r="AQ2518" s="36"/>
      <c r="AR2518" s="36"/>
      <c r="AS2518" s="36"/>
      <c r="AT2518" s="36"/>
      <c r="AU2518" s="36"/>
      <c r="AV2518" s="36"/>
      <c r="AW2518" s="36"/>
      <c r="AX2518" s="36"/>
      <c r="AY2518" s="36"/>
      <c r="AZ2518" s="40"/>
      <c r="BA2518" s="40"/>
      <c r="BB2518" s="40"/>
      <c r="BC2518" s="40"/>
      <c r="BD2518" s="40"/>
      <c r="BE2518" s="40"/>
      <c r="BF2518" s="36"/>
      <c r="BG2518" s="36"/>
      <c r="BH2518" s="36"/>
      <c r="BJ2518" s="35"/>
      <c r="BK2518" s="35"/>
      <c r="BL2518" s="35"/>
      <c r="BM2518" s="35"/>
      <c r="BN2518" s="35"/>
      <c r="BO2518" s="35"/>
      <c r="BP2518" s="35"/>
      <c r="BQ2518" s="35"/>
      <c r="BR2518" s="35"/>
      <c r="BS2518" s="34"/>
      <c r="BT2518" s="35"/>
      <c r="BU2518" s="35"/>
      <c r="BV2518" s="35"/>
      <c r="BW2518" s="34"/>
      <c r="BX2518" s="37"/>
      <c r="BY2518" s="40"/>
      <c r="CA2518" s="38"/>
      <c r="CB2518" s="38"/>
      <c r="CC2518" s="36"/>
      <c r="CD2518" s="36"/>
      <c r="CE2518" s="35"/>
      <c r="CF2518" s="36"/>
      <c r="CG2518" s="42"/>
      <c r="CH2518" s="35"/>
      <c r="CI2518" s="42"/>
      <c r="CJ2518" s="42"/>
      <c r="CK2518" s="43"/>
      <c r="CO2518" s="42"/>
    </row>
    <row r="2519" spans="1:93" ht="11.25" customHeight="1">
      <c r="A2519" s="33"/>
      <c r="B2519" s="34"/>
      <c r="F2519" s="34"/>
      <c r="H2519" s="34"/>
      <c r="I2519" s="34"/>
      <c r="J2519" s="35"/>
      <c r="K2519" s="35"/>
      <c r="L2519" s="34"/>
      <c r="M2519" s="34"/>
      <c r="N2519" s="35"/>
      <c r="O2519" s="35"/>
      <c r="P2519" s="35"/>
      <c r="Q2519" s="34"/>
      <c r="R2519" s="34"/>
      <c r="S2519" s="39"/>
      <c r="T2519" s="35"/>
      <c r="U2519" s="36"/>
      <c r="V2519" s="38"/>
      <c r="W2519" s="36"/>
      <c r="X2519" s="35"/>
      <c r="Y2519" s="34"/>
      <c r="Z2519" s="35"/>
      <c r="AA2519" s="34"/>
      <c r="AB2519" s="34"/>
      <c r="AC2519" s="34"/>
      <c r="AD2519" s="34"/>
      <c r="AE2519" s="39"/>
      <c r="AF2519" s="39"/>
      <c r="AG2519" s="39"/>
      <c r="AH2519" s="35"/>
      <c r="AI2519" s="35"/>
      <c r="AJ2519" s="35"/>
      <c r="AK2519" s="35"/>
      <c r="AL2519" s="35"/>
      <c r="AM2519" s="35"/>
      <c r="AN2519" s="38"/>
      <c r="AO2519" s="38"/>
      <c r="AP2519" s="38"/>
      <c r="AQ2519" s="36"/>
      <c r="AR2519" s="36"/>
      <c r="AS2519" s="36"/>
      <c r="AT2519" s="36"/>
      <c r="AU2519" s="36"/>
      <c r="AV2519" s="36"/>
      <c r="AW2519" s="36"/>
      <c r="AX2519" s="36"/>
      <c r="AY2519" s="36"/>
      <c r="AZ2519" s="40"/>
      <c r="BA2519" s="40"/>
      <c r="BB2519" s="40"/>
      <c r="BC2519" s="40"/>
      <c r="BD2519" s="40"/>
      <c r="BE2519" s="40"/>
      <c r="BF2519" s="36"/>
      <c r="BG2519" s="36"/>
      <c r="BH2519" s="36"/>
      <c r="BJ2519" s="35"/>
      <c r="BK2519" s="35"/>
      <c r="BL2519" s="35"/>
      <c r="BM2519" s="35"/>
      <c r="BN2519" s="35"/>
      <c r="BO2519" s="35"/>
      <c r="BP2519" s="35"/>
      <c r="BQ2519" s="35"/>
      <c r="BR2519" s="35"/>
      <c r="BS2519" s="34"/>
      <c r="BT2519" s="35"/>
      <c r="BU2519" s="35"/>
      <c r="BV2519" s="35"/>
      <c r="BW2519" s="34"/>
      <c r="BX2519" s="37"/>
      <c r="BY2519" s="40"/>
      <c r="CA2519" s="38"/>
      <c r="CB2519" s="38"/>
      <c r="CC2519" s="36"/>
      <c r="CD2519" s="36"/>
      <c r="CE2519" s="35"/>
      <c r="CF2519" s="36"/>
      <c r="CG2519" s="42"/>
      <c r="CH2519" s="35"/>
      <c r="CI2519" s="42"/>
      <c r="CJ2519" s="42"/>
      <c r="CK2519" s="43"/>
      <c r="CO2519" s="42"/>
    </row>
    <row r="2520" spans="1:93" ht="11.25" customHeight="1">
      <c r="A2520" s="33"/>
      <c r="B2520" s="34"/>
      <c r="F2520" s="34"/>
      <c r="H2520" s="34"/>
      <c r="I2520" s="34"/>
      <c r="J2520" s="35"/>
      <c r="K2520" s="35"/>
      <c r="L2520" s="34"/>
      <c r="M2520" s="34"/>
      <c r="N2520" s="35"/>
      <c r="O2520" s="35"/>
      <c r="P2520" s="35"/>
      <c r="Q2520" s="34"/>
      <c r="R2520" s="34"/>
      <c r="S2520" s="39"/>
      <c r="T2520" s="35"/>
      <c r="U2520" s="36"/>
      <c r="V2520" s="38"/>
      <c r="W2520" s="36"/>
      <c r="X2520" s="35"/>
      <c r="Y2520" s="34"/>
      <c r="Z2520" s="35"/>
      <c r="AA2520" s="34"/>
      <c r="AB2520" s="34"/>
      <c r="AC2520" s="34"/>
      <c r="AD2520" s="34"/>
      <c r="AE2520" s="39"/>
      <c r="AF2520" s="39"/>
      <c r="AG2520" s="39"/>
      <c r="AH2520" s="35"/>
      <c r="AI2520" s="35"/>
      <c r="AJ2520" s="35"/>
      <c r="AK2520" s="35"/>
      <c r="AL2520" s="35"/>
      <c r="AM2520" s="35"/>
      <c r="AN2520" s="38"/>
      <c r="AO2520" s="38"/>
      <c r="AP2520" s="38"/>
      <c r="AQ2520" s="36"/>
      <c r="AR2520" s="36"/>
      <c r="AS2520" s="36"/>
      <c r="AT2520" s="36"/>
      <c r="AU2520" s="36"/>
      <c r="AV2520" s="36"/>
      <c r="AW2520" s="36"/>
      <c r="AX2520" s="36"/>
      <c r="AY2520" s="36"/>
      <c r="AZ2520" s="40"/>
      <c r="BA2520" s="40"/>
      <c r="BB2520" s="40"/>
      <c r="BC2520" s="40"/>
      <c r="BD2520" s="40"/>
      <c r="BE2520" s="40"/>
      <c r="BF2520" s="36"/>
      <c r="BG2520" s="36"/>
      <c r="BH2520" s="36"/>
      <c r="BJ2520" s="35"/>
      <c r="BK2520" s="35"/>
      <c r="BL2520" s="35"/>
      <c r="BM2520" s="35"/>
      <c r="BN2520" s="35"/>
      <c r="BO2520" s="35"/>
      <c r="BP2520" s="35"/>
      <c r="BQ2520" s="35"/>
      <c r="BR2520" s="35"/>
      <c r="BS2520" s="34"/>
      <c r="BT2520" s="35"/>
      <c r="BU2520" s="35"/>
      <c r="BV2520" s="35"/>
      <c r="BW2520" s="34"/>
      <c r="BX2520" s="37"/>
      <c r="BY2520" s="40"/>
      <c r="CA2520" s="38"/>
      <c r="CB2520" s="38"/>
      <c r="CC2520" s="36"/>
      <c r="CD2520" s="36"/>
      <c r="CE2520" s="35"/>
      <c r="CF2520" s="36"/>
      <c r="CG2520" s="42"/>
      <c r="CH2520" s="35"/>
      <c r="CI2520" s="42"/>
      <c r="CJ2520" s="42"/>
      <c r="CK2520" s="43"/>
      <c r="CO2520" s="42"/>
    </row>
    <row r="2521" spans="1:93" ht="11.25" customHeight="1">
      <c r="A2521" s="33"/>
      <c r="B2521" s="34"/>
      <c r="F2521" s="34"/>
      <c r="H2521" s="34"/>
      <c r="I2521" s="34"/>
      <c r="J2521" s="35"/>
      <c r="K2521" s="35"/>
      <c r="L2521" s="34"/>
      <c r="M2521" s="34"/>
      <c r="N2521" s="35"/>
      <c r="O2521" s="35"/>
      <c r="P2521" s="35"/>
      <c r="Q2521" s="34"/>
      <c r="R2521" s="34"/>
      <c r="S2521" s="39"/>
      <c r="T2521" s="35"/>
      <c r="U2521" s="36"/>
      <c r="V2521" s="38"/>
      <c r="W2521" s="36"/>
      <c r="X2521" s="35"/>
      <c r="Y2521" s="34"/>
      <c r="Z2521" s="35"/>
      <c r="AA2521" s="34"/>
      <c r="AB2521" s="34"/>
      <c r="AC2521" s="34"/>
      <c r="AD2521" s="34"/>
      <c r="AE2521" s="39"/>
      <c r="AF2521" s="39"/>
      <c r="AG2521" s="39"/>
      <c r="AH2521" s="35"/>
      <c r="AI2521" s="35"/>
      <c r="AJ2521" s="35"/>
      <c r="AK2521" s="35"/>
      <c r="AL2521" s="35"/>
      <c r="AM2521" s="35"/>
      <c r="AN2521" s="38"/>
      <c r="AO2521" s="38"/>
      <c r="AP2521" s="38"/>
      <c r="AQ2521" s="36"/>
      <c r="AR2521" s="36"/>
      <c r="AS2521" s="36"/>
      <c r="AT2521" s="36"/>
      <c r="AU2521" s="36"/>
      <c r="AV2521" s="36"/>
      <c r="AW2521" s="36"/>
      <c r="AX2521" s="36"/>
      <c r="AY2521" s="36"/>
      <c r="AZ2521" s="40"/>
      <c r="BA2521" s="40"/>
      <c r="BB2521" s="40"/>
      <c r="BC2521" s="40"/>
      <c r="BD2521" s="40"/>
      <c r="BE2521" s="40"/>
      <c r="BF2521" s="36"/>
      <c r="BG2521" s="36"/>
      <c r="BH2521" s="36"/>
      <c r="BJ2521" s="35"/>
      <c r="BK2521" s="35"/>
      <c r="BL2521" s="35"/>
      <c r="BM2521" s="35"/>
      <c r="BN2521" s="35"/>
      <c r="BO2521" s="35"/>
      <c r="BP2521" s="35"/>
      <c r="BQ2521" s="35"/>
      <c r="BR2521" s="35"/>
      <c r="BS2521" s="34"/>
      <c r="BT2521" s="35"/>
      <c r="BU2521" s="35"/>
      <c r="BV2521" s="35"/>
      <c r="BW2521" s="34"/>
      <c r="BX2521" s="37"/>
      <c r="BY2521" s="40"/>
      <c r="CA2521" s="38"/>
      <c r="CB2521" s="38"/>
      <c r="CC2521" s="36"/>
      <c r="CD2521" s="36"/>
      <c r="CE2521" s="35"/>
      <c r="CF2521" s="36"/>
      <c r="CG2521" s="42"/>
      <c r="CH2521" s="35"/>
      <c r="CI2521" s="42"/>
      <c r="CJ2521" s="42"/>
      <c r="CK2521" s="43"/>
      <c r="CO2521" s="42"/>
    </row>
    <row r="2522" spans="1:93" ht="11.25" customHeight="1">
      <c r="A2522" s="33"/>
      <c r="B2522" s="34"/>
      <c r="F2522" s="34"/>
      <c r="H2522" s="34"/>
      <c r="I2522" s="34"/>
      <c r="J2522" s="35"/>
      <c r="K2522" s="35"/>
      <c r="L2522" s="34"/>
      <c r="M2522" s="34"/>
      <c r="N2522" s="35"/>
      <c r="O2522" s="35"/>
      <c r="P2522" s="35"/>
      <c r="Q2522" s="34"/>
      <c r="R2522" s="34"/>
      <c r="S2522" s="39"/>
      <c r="T2522" s="35"/>
      <c r="U2522" s="36"/>
      <c r="V2522" s="38"/>
      <c r="W2522" s="36"/>
      <c r="X2522" s="35"/>
      <c r="Y2522" s="34"/>
      <c r="Z2522" s="35"/>
      <c r="AA2522" s="34"/>
      <c r="AB2522" s="34"/>
      <c r="AC2522" s="34"/>
      <c r="AD2522" s="34"/>
      <c r="AE2522" s="39"/>
      <c r="AF2522" s="39"/>
      <c r="AG2522" s="39"/>
      <c r="AH2522" s="35"/>
      <c r="AI2522" s="35"/>
      <c r="AJ2522" s="35"/>
      <c r="AK2522" s="35"/>
      <c r="AL2522" s="35"/>
      <c r="AM2522" s="35"/>
      <c r="AN2522" s="38"/>
      <c r="AO2522" s="38"/>
      <c r="AP2522" s="38"/>
      <c r="AQ2522" s="36"/>
      <c r="AR2522" s="36"/>
      <c r="AS2522" s="36"/>
      <c r="AT2522" s="36"/>
      <c r="AU2522" s="36"/>
      <c r="AV2522" s="36"/>
      <c r="AW2522" s="36"/>
      <c r="AX2522" s="36"/>
      <c r="AY2522" s="36"/>
      <c r="AZ2522" s="40"/>
      <c r="BA2522" s="40"/>
      <c r="BB2522" s="40"/>
      <c r="BC2522" s="40"/>
      <c r="BD2522" s="40"/>
      <c r="BE2522" s="40"/>
      <c r="BF2522" s="36"/>
      <c r="BG2522" s="36"/>
      <c r="BH2522" s="36"/>
      <c r="BJ2522" s="35"/>
      <c r="BK2522" s="35"/>
      <c r="BL2522" s="35"/>
      <c r="BM2522" s="35"/>
      <c r="BN2522" s="35"/>
      <c r="BO2522" s="35"/>
      <c r="BP2522" s="35"/>
      <c r="BQ2522" s="35"/>
      <c r="BR2522" s="35"/>
      <c r="BS2522" s="34"/>
      <c r="BT2522" s="35"/>
      <c r="BU2522" s="35"/>
      <c r="BV2522" s="35"/>
      <c r="BW2522" s="34"/>
      <c r="BX2522" s="37"/>
      <c r="BY2522" s="40"/>
      <c r="CA2522" s="38"/>
      <c r="CB2522" s="38"/>
      <c r="CC2522" s="36"/>
      <c r="CD2522" s="36"/>
      <c r="CE2522" s="35"/>
      <c r="CF2522" s="36"/>
      <c r="CG2522" s="42"/>
      <c r="CH2522" s="35"/>
      <c r="CI2522" s="42"/>
      <c r="CJ2522" s="42"/>
      <c r="CK2522" s="43"/>
      <c r="CO2522" s="42"/>
    </row>
    <row r="2523" spans="1:93" ht="11.25" customHeight="1">
      <c r="A2523" s="33"/>
      <c r="B2523" s="34"/>
      <c r="F2523" s="34"/>
      <c r="H2523" s="34"/>
      <c r="I2523" s="34"/>
      <c r="J2523" s="35"/>
      <c r="K2523" s="35"/>
      <c r="L2523" s="34"/>
      <c r="M2523" s="34"/>
      <c r="N2523" s="35"/>
      <c r="O2523" s="35"/>
      <c r="P2523" s="35"/>
      <c r="Q2523" s="34"/>
      <c r="R2523" s="34"/>
      <c r="S2523" s="39"/>
      <c r="T2523" s="35"/>
      <c r="U2523" s="36"/>
      <c r="V2523" s="38"/>
      <c r="W2523" s="36"/>
      <c r="X2523" s="35"/>
      <c r="Y2523" s="34"/>
      <c r="Z2523" s="35"/>
      <c r="AA2523" s="34"/>
      <c r="AB2523" s="34"/>
      <c r="AC2523" s="34"/>
      <c r="AD2523" s="34"/>
      <c r="AE2523" s="39"/>
      <c r="AF2523" s="39"/>
      <c r="AG2523" s="39"/>
      <c r="AH2523" s="35"/>
      <c r="AI2523" s="35"/>
      <c r="AJ2523" s="35"/>
      <c r="AK2523" s="35"/>
      <c r="AL2523" s="35"/>
      <c r="AM2523" s="35"/>
      <c r="AN2523" s="38"/>
      <c r="AO2523" s="38"/>
      <c r="AP2523" s="38"/>
      <c r="AQ2523" s="36"/>
      <c r="AR2523" s="36"/>
      <c r="AS2523" s="36"/>
      <c r="AT2523" s="36"/>
      <c r="AU2523" s="36"/>
      <c r="AV2523" s="36"/>
      <c r="AW2523" s="36"/>
      <c r="AX2523" s="36"/>
      <c r="AY2523" s="36"/>
      <c r="AZ2523" s="40"/>
      <c r="BA2523" s="40"/>
      <c r="BB2523" s="40"/>
      <c r="BC2523" s="40"/>
      <c r="BD2523" s="40"/>
      <c r="BE2523" s="40"/>
      <c r="BF2523" s="36"/>
      <c r="BG2523" s="36"/>
      <c r="BH2523" s="36"/>
      <c r="BJ2523" s="35"/>
      <c r="BK2523" s="35"/>
      <c r="BL2523" s="35"/>
      <c r="BM2523" s="35"/>
      <c r="BN2523" s="35"/>
      <c r="BO2523" s="35"/>
      <c r="BP2523" s="35"/>
      <c r="BQ2523" s="35"/>
      <c r="BR2523" s="35"/>
      <c r="BS2523" s="34"/>
      <c r="BT2523" s="35"/>
      <c r="BU2523" s="35"/>
      <c r="BV2523" s="35"/>
      <c r="BW2523" s="34"/>
      <c r="BX2523" s="37"/>
      <c r="BY2523" s="40"/>
      <c r="CA2523" s="38"/>
      <c r="CB2523" s="38"/>
      <c r="CC2523" s="36"/>
      <c r="CD2523" s="36"/>
      <c r="CE2523" s="35"/>
      <c r="CF2523" s="36"/>
      <c r="CG2523" s="42"/>
      <c r="CH2523" s="35"/>
      <c r="CI2523" s="42"/>
      <c r="CJ2523" s="42"/>
      <c r="CK2523" s="43"/>
      <c r="CO2523" s="42"/>
    </row>
    <row r="2524" spans="1:93" ht="11.25" customHeight="1">
      <c r="A2524" s="33"/>
      <c r="B2524" s="34"/>
      <c r="F2524" s="34"/>
      <c r="H2524" s="34"/>
      <c r="I2524" s="34"/>
      <c r="J2524" s="35"/>
      <c r="K2524" s="35"/>
      <c r="L2524" s="34"/>
      <c r="M2524" s="34"/>
      <c r="N2524" s="35"/>
      <c r="O2524" s="35"/>
      <c r="P2524" s="35"/>
      <c r="Q2524" s="34"/>
      <c r="R2524" s="34"/>
      <c r="S2524" s="39"/>
      <c r="T2524" s="35"/>
      <c r="U2524" s="36"/>
      <c r="V2524" s="38"/>
      <c r="W2524" s="36"/>
      <c r="X2524" s="35"/>
      <c r="Y2524" s="34"/>
      <c r="Z2524" s="35"/>
      <c r="AA2524" s="34"/>
      <c r="AB2524" s="34"/>
      <c r="AC2524" s="34"/>
      <c r="AD2524" s="34"/>
      <c r="AE2524" s="39"/>
      <c r="AF2524" s="39"/>
      <c r="AG2524" s="39"/>
      <c r="AH2524" s="35"/>
      <c r="AI2524" s="35"/>
      <c r="AJ2524" s="35"/>
      <c r="AK2524" s="35"/>
      <c r="AL2524" s="35"/>
      <c r="AM2524" s="35"/>
      <c r="AN2524" s="38"/>
      <c r="AO2524" s="38"/>
      <c r="AP2524" s="38"/>
      <c r="AQ2524" s="36"/>
      <c r="AR2524" s="36"/>
      <c r="AS2524" s="36"/>
      <c r="AT2524" s="36"/>
      <c r="AU2524" s="36"/>
      <c r="AV2524" s="36"/>
      <c r="AW2524" s="36"/>
      <c r="AX2524" s="36"/>
      <c r="AY2524" s="36"/>
      <c r="AZ2524" s="40"/>
      <c r="BA2524" s="40"/>
      <c r="BB2524" s="40"/>
      <c r="BC2524" s="40"/>
      <c r="BD2524" s="40"/>
      <c r="BE2524" s="40"/>
      <c r="BF2524" s="36"/>
      <c r="BG2524" s="36"/>
      <c r="BH2524" s="36"/>
      <c r="BJ2524" s="35"/>
      <c r="BK2524" s="35"/>
      <c r="BL2524" s="35"/>
      <c r="BM2524" s="35"/>
      <c r="BN2524" s="35"/>
      <c r="BO2524" s="35"/>
      <c r="BP2524" s="35"/>
      <c r="BQ2524" s="35"/>
      <c r="BR2524" s="35"/>
      <c r="BS2524" s="34"/>
      <c r="BT2524" s="35"/>
      <c r="BU2524" s="35"/>
      <c r="BV2524" s="35"/>
      <c r="BW2524" s="34"/>
      <c r="BX2524" s="37"/>
      <c r="BY2524" s="40"/>
      <c r="CA2524" s="38"/>
      <c r="CB2524" s="38"/>
      <c r="CC2524" s="36"/>
      <c r="CD2524" s="36"/>
      <c r="CE2524" s="35"/>
      <c r="CF2524" s="36"/>
      <c r="CG2524" s="42"/>
      <c r="CH2524" s="35"/>
      <c r="CI2524" s="42"/>
      <c r="CJ2524" s="42"/>
      <c r="CK2524" s="43"/>
      <c r="CO2524" s="42"/>
    </row>
    <row r="2525" spans="1:93" ht="11.25" customHeight="1">
      <c r="A2525" s="33"/>
      <c r="B2525" s="34"/>
      <c r="F2525" s="34"/>
      <c r="H2525" s="34"/>
      <c r="I2525" s="34"/>
      <c r="J2525" s="35"/>
      <c r="K2525" s="35"/>
      <c r="L2525" s="34"/>
      <c r="M2525" s="34"/>
      <c r="N2525" s="35"/>
      <c r="O2525" s="35"/>
      <c r="P2525" s="35"/>
      <c r="Q2525" s="34"/>
      <c r="R2525" s="34"/>
      <c r="S2525" s="39"/>
      <c r="T2525" s="35"/>
      <c r="U2525" s="36"/>
      <c r="V2525" s="38"/>
      <c r="W2525" s="36"/>
      <c r="X2525" s="35"/>
      <c r="Y2525" s="34"/>
      <c r="Z2525" s="35"/>
      <c r="AA2525" s="34"/>
      <c r="AB2525" s="34"/>
      <c r="AC2525" s="34"/>
      <c r="AD2525" s="34"/>
      <c r="AE2525" s="39"/>
      <c r="AF2525" s="39"/>
      <c r="AG2525" s="39"/>
      <c r="AH2525" s="35"/>
      <c r="AI2525" s="35"/>
      <c r="AJ2525" s="35"/>
      <c r="AK2525" s="35"/>
      <c r="AL2525" s="35"/>
      <c r="AM2525" s="35"/>
      <c r="AN2525" s="38"/>
      <c r="AO2525" s="38"/>
      <c r="AP2525" s="38"/>
      <c r="AQ2525" s="36"/>
      <c r="AR2525" s="36"/>
      <c r="AS2525" s="36"/>
      <c r="AT2525" s="36"/>
      <c r="AU2525" s="36"/>
      <c r="AV2525" s="36"/>
      <c r="AW2525" s="36"/>
      <c r="AX2525" s="36"/>
      <c r="AY2525" s="36"/>
      <c r="AZ2525" s="40"/>
      <c r="BA2525" s="40"/>
      <c r="BB2525" s="40"/>
      <c r="BC2525" s="40"/>
      <c r="BD2525" s="40"/>
      <c r="BE2525" s="40"/>
      <c r="BF2525" s="36"/>
      <c r="BG2525" s="36"/>
      <c r="BH2525" s="36"/>
      <c r="BJ2525" s="35"/>
      <c r="BK2525" s="35"/>
      <c r="BL2525" s="35"/>
      <c r="BM2525" s="35"/>
      <c r="BN2525" s="35"/>
      <c r="BO2525" s="35"/>
      <c r="BP2525" s="35"/>
      <c r="BQ2525" s="35"/>
      <c r="BR2525" s="35"/>
      <c r="BS2525" s="34"/>
      <c r="BT2525" s="35"/>
      <c r="BU2525" s="35"/>
      <c r="BV2525" s="35"/>
      <c r="BW2525" s="34"/>
      <c r="BX2525" s="37"/>
      <c r="BY2525" s="40"/>
      <c r="CA2525" s="38"/>
      <c r="CB2525" s="38"/>
      <c r="CC2525" s="36"/>
      <c r="CD2525" s="36"/>
      <c r="CE2525" s="35"/>
      <c r="CF2525" s="36"/>
      <c r="CG2525" s="42"/>
      <c r="CH2525" s="35"/>
      <c r="CI2525" s="42"/>
      <c r="CJ2525" s="42"/>
      <c r="CK2525" s="43"/>
      <c r="CO2525" s="42"/>
    </row>
    <row r="2526" spans="1:93" ht="11.25" customHeight="1">
      <c r="A2526" s="33"/>
      <c r="B2526" s="34"/>
      <c r="F2526" s="34"/>
      <c r="H2526" s="34"/>
      <c r="I2526" s="34"/>
      <c r="J2526" s="35"/>
      <c r="K2526" s="35"/>
      <c r="L2526" s="34"/>
      <c r="M2526" s="34"/>
      <c r="N2526" s="35"/>
      <c r="O2526" s="35"/>
      <c r="P2526" s="35"/>
      <c r="Q2526" s="34"/>
      <c r="R2526" s="34"/>
      <c r="S2526" s="39"/>
      <c r="T2526" s="35"/>
      <c r="U2526" s="36"/>
      <c r="V2526" s="38"/>
      <c r="W2526" s="36"/>
      <c r="X2526" s="35"/>
      <c r="Y2526" s="34"/>
      <c r="Z2526" s="35"/>
      <c r="AA2526" s="34"/>
      <c r="AB2526" s="34"/>
      <c r="AC2526" s="34"/>
      <c r="AD2526" s="34"/>
      <c r="AE2526" s="39"/>
      <c r="AF2526" s="39"/>
      <c r="AG2526" s="39"/>
      <c r="AH2526" s="35"/>
      <c r="AI2526" s="35"/>
      <c r="AJ2526" s="35"/>
      <c r="AK2526" s="35"/>
      <c r="AL2526" s="35"/>
      <c r="AM2526" s="35"/>
      <c r="AN2526" s="38"/>
      <c r="AO2526" s="38"/>
      <c r="AP2526" s="38"/>
      <c r="AQ2526" s="36"/>
      <c r="AR2526" s="36"/>
      <c r="AS2526" s="36"/>
      <c r="AT2526" s="36"/>
      <c r="AU2526" s="36"/>
      <c r="AV2526" s="36"/>
      <c r="AW2526" s="36"/>
      <c r="AX2526" s="36"/>
      <c r="AY2526" s="36"/>
      <c r="AZ2526" s="40"/>
      <c r="BA2526" s="40"/>
      <c r="BB2526" s="40"/>
      <c r="BC2526" s="40"/>
      <c r="BD2526" s="40"/>
      <c r="BE2526" s="40"/>
      <c r="BF2526" s="36"/>
      <c r="BG2526" s="36"/>
      <c r="BH2526" s="36"/>
      <c r="BJ2526" s="35"/>
      <c r="BK2526" s="35"/>
      <c r="BL2526" s="35"/>
      <c r="BM2526" s="35"/>
      <c r="BN2526" s="35"/>
      <c r="BO2526" s="35"/>
      <c r="BP2526" s="35"/>
      <c r="BQ2526" s="35"/>
      <c r="BR2526" s="35"/>
      <c r="BS2526" s="34"/>
      <c r="BT2526" s="35"/>
      <c r="BU2526" s="35"/>
      <c r="BV2526" s="35"/>
      <c r="BW2526" s="34"/>
      <c r="BX2526" s="37"/>
      <c r="BY2526" s="40"/>
      <c r="CA2526" s="38"/>
      <c r="CB2526" s="38"/>
      <c r="CC2526" s="36"/>
      <c r="CD2526" s="36"/>
      <c r="CE2526" s="35"/>
      <c r="CF2526" s="36"/>
      <c r="CG2526" s="42"/>
      <c r="CH2526" s="35"/>
      <c r="CI2526" s="42"/>
      <c r="CJ2526" s="42"/>
      <c r="CK2526" s="43"/>
      <c r="CO2526" s="42"/>
    </row>
    <row r="2527" spans="1:93" ht="11.25" customHeight="1">
      <c r="A2527" s="33"/>
      <c r="B2527" s="34"/>
      <c r="F2527" s="34"/>
      <c r="H2527" s="34"/>
      <c r="I2527" s="34"/>
      <c r="J2527" s="35"/>
      <c r="K2527" s="35"/>
      <c r="L2527" s="34"/>
      <c r="M2527" s="34"/>
      <c r="N2527" s="35"/>
      <c r="O2527" s="35"/>
      <c r="P2527" s="35"/>
      <c r="Q2527" s="34"/>
      <c r="R2527" s="34"/>
      <c r="S2527" s="39"/>
      <c r="T2527" s="35"/>
      <c r="U2527" s="36"/>
      <c r="V2527" s="38"/>
      <c r="W2527" s="36"/>
      <c r="X2527" s="35"/>
      <c r="Y2527" s="34"/>
      <c r="Z2527" s="35"/>
      <c r="AA2527" s="34"/>
      <c r="AB2527" s="34"/>
      <c r="AC2527" s="34"/>
      <c r="AD2527" s="34"/>
      <c r="AE2527" s="39"/>
      <c r="AF2527" s="39"/>
      <c r="AG2527" s="39"/>
      <c r="AH2527" s="35"/>
      <c r="AI2527" s="35"/>
      <c r="AJ2527" s="35"/>
      <c r="AK2527" s="35"/>
      <c r="AL2527" s="35"/>
      <c r="AM2527" s="35"/>
      <c r="AN2527" s="38"/>
      <c r="AO2527" s="38"/>
      <c r="AP2527" s="38"/>
      <c r="AQ2527" s="36"/>
      <c r="AR2527" s="36"/>
      <c r="AS2527" s="36"/>
      <c r="AT2527" s="36"/>
      <c r="AU2527" s="36"/>
      <c r="AV2527" s="36"/>
      <c r="AW2527" s="36"/>
      <c r="AX2527" s="36"/>
      <c r="AY2527" s="36"/>
      <c r="AZ2527" s="40"/>
      <c r="BA2527" s="40"/>
      <c r="BB2527" s="40"/>
      <c r="BC2527" s="40"/>
      <c r="BD2527" s="40"/>
      <c r="BE2527" s="40"/>
      <c r="BF2527" s="36"/>
      <c r="BG2527" s="36"/>
      <c r="BH2527" s="36"/>
      <c r="BJ2527" s="35"/>
      <c r="BK2527" s="35"/>
      <c r="BL2527" s="35"/>
      <c r="BM2527" s="35"/>
      <c r="BN2527" s="35"/>
      <c r="BO2527" s="35"/>
      <c r="BP2527" s="35"/>
      <c r="BQ2527" s="35"/>
      <c r="BR2527" s="35"/>
      <c r="BS2527" s="34"/>
      <c r="BT2527" s="35"/>
      <c r="BU2527" s="35"/>
      <c r="BV2527" s="35"/>
      <c r="BW2527" s="34"/>
      <c r="BX2527" s="37"/>
      <c r="BY2527" s="40"/>
      <c r="CA2527" s="38"/>
      <c r="CB2527" s="38"/>
      <c r="CC2527" s="36"/>
      <c r="CD2527" s="36"/>
      <c r="CE2527" s="35"/>
      <c r="CF2527" s="36"/>
      <c r="CG2527" s="42"/>
      <c r="CH2527" s="35"/>
      <c r="CI2527" s="42"/>
      <c r="CJ2527" s="42"/>
      <c r="CK2527" s="43"/>
      <c r="CO2527" s="42"/>
    </row>
    <row r="2528" spans="1:93" ht="11.25" customHeight="1">
      <c r="A2528" s="33"/>
      <c r="B2528" s="34"/>
      <c r="F2528" s="34"/>
      <c r="H2528" s="34"/>
      <c r="I2528" s="34"/>
      <c r="J2528" s="35"/>
      <c r="K2528" s="35"/>
      <c r="L2528" s="34"/>
      <c r="M2528" s="34"/>
      <c r="N2528" s="35"/>
      <c r="O2528" s="35"/>
      <c r="P2528" s="35"/>
      <c r="Q2528" s="34"/>
      <c r="R2528" s="34"/>
      <c r="S2528" s="39"/>
      <c r="T2528" s="35"/>
      <c r="U2528" s="36"/>
      <c r="V2528" s="38"/>
      <c r="W2528" s="36"/>
      <c r="X2528" s="35"/>
      <c r="Y2528" s="34"/>
      <c r="Z2528" s="35"/>
      <c r="AA2528" s="34"/>
      <c r="AB2528" s="34"/>
      <c r="AC2528" s="34"/>
      <c r="AD2528" s="34"/>
      <c r="AE2528" s="39"/>
      <c r="AF2528" s="39"/>
      <c r="AG2528" s="39"/>
      <c r="AH2528" s="35"/>
      <c r="AI2528" s="35"/>
      <c r="AJ2528" s="35"/>
      <c r="AK2528" s="35"/>
      <c r="AL2528" s="35"/>
      <c r="AM2528" s="35"/>
      <c r="AN2528" s="38"/>
      <c r="AO2528" s="38"/>
      <c r="AP2528" s="38"/>
      <c r="AQ2528" s="36"/>
      <c r="AR2528" s="36"/>
      <c r="AS2528" s="36"/>
      <c r="AT2528" s="36"/>
      <c r="AU2528" s="36"/>
      <c r="AV2528" s="36"/>
      <c r="AW2528" s="36"/>
      <c r="AX2528" s="36"/>
      <c r="AY2528" s="36"/>
      <c r="AZ2528" s="40"/>
      <c r="BA2528" s="40"/>
      <c r="BB2528" s="40"/>
      <c r="BC2528" s="40"/>
      <c r="BD2528" s="40"/>
      <c r="BE2528" s="40"/>
      <c r="BF2528" s="36"/>
      <c r="BG2528" s="36"/>
      <c r="BH2528" s="36"/>
      <c r="BJ2528" s="35"/>
      <c r="BK2528" s="35"/>
      <c r="BL2528" s="35"/>
      <c r="BM2528" s="35"/>
      <c r="BN2528" s="35"/>
      <c r="BO2528" s="35"/>
      <c r="BP2528" s="35"/>
      <c r="BQ2528" s="35"/>
      <c r="BR2528" s="35"/>
      <c r="BS2528" s="34"/>
      <c r="BT2528" s="35"/>
      <c r="BU2528" s="35"/>
      <c r="BV2528" s="35"/>
      <c r="BW2528" s="34"/>
      <c r="BX2528" s="37"/>
      <c r="BY2528" s="40"/>
      <c r="CA2528" s="38"/>
      <c r="CB2528" s="38"/>
      <c r="CC2528" s="36"/>
      <c r="CD2528" s="36"/>
      <c r="CE2528" s="35"/>
      <c r="CF2528" s="36"/>
      <c r="CG2528" s="42"/>
      <c r="CH2528" s="35"/>
      <c r="CI2528" s="42"/>
      <c r="CJ2528" s="42"/>
      <c r="CK2528" s="43"/>
      <c r="CO2528" s="42"/>
    </row>
    <row r="2529" spans="1:93" ht="11.25" customHeight="1">
      <c r="A2529" s="33"/>
      <c r="B2529" s="34"/>
      <c r="F2529" s="34"/>
      <c r="H2529" s="34"/>
      <c r="I2529" s="34"/>
      <c r="J2529" s="35"/>
      <c r="K2529" s="35"/>
      <c r="L2529" s="34"/>
      <c r="M2529" s="34"/>
      <c r="N2529" s="35"/>
      <c r="O2529" s="35"/>
      <c r="P2529" s="35"/>
      <c r="Q2529" s="34"/>
      <c r="R2529" s="34"/>
      <c r="S2529" s="39"/>
      <c r="T2529" s="35"/>
      <c r="U2529" s="36"/>
      <c r="V2529" s="38"/>
      <c r="W2529" s="36"/>
      <c r="X2529" s="35"/>
      <c r="Y2529" s="34"/>
      <c r="Z2529" s="35"/>
      <c r="AA2529" s="34"/>
      <c r="AB2529" s="34"/>
      <c r="AC2529" s="34"/>
      <c r="AD2529" s="34"/>
      <c r="AE2529" s="39"/>
      <c r="AF2529" s="39"/>
      <c r="AG2529" s="39"/>
      <c r="AH2529" s="35"/>
      <c r="AI2529" s="35"/>
      <c r="AJ2529" s="35"/>
      <c r="AK2529" s="35"/>
      <c r="AL2529" s="35"/>
      <c r="AM2529" s="35"/>
      <c r="AN2529" s="38"/>
      <c r="AO2529" s="38"/>
      <c r="AP2529" s="38"/>
      <c r="AQ2529" s="36"/>
      <c r="AR2529" s="36"/>
      <c r="AS2529" s="36"/>
      <c r="AT2529" s="36"/>
      <c r="AU2529" s="36"/>
      <c r="AV2529" s="36"/>
      <c r="AW2529" s="36"/>
      <c r="AX2529" s="36"/>
      <c r="AY2529" s="36"/>
      <c r="AZ2529" s="40"/>
      <c r="BA2529" s="40"/>
      <c r="BB2529" s="40"/>
      <c r="BC2529" s="40"/>
      <c r="BD2529" s="40"/>
      <c r="BE2529" s="40"/>
      <c r="BF2529" s="36"/>
      <c r="BG2529" s="36"/>
      <c r="BH2529" s="36"/>
      <c r="BJ2529" s="35"/>
      <c r="BK2529" s="35"/>
      <c r="BL2529" s="35"/>
      <c r="BM2529" s="35"/>
      <c r="BN2529" s="35"/>
      <c r="BO2529" s="35"/>
      <c r="BP2529" s="35"/>
      <c r="BQ2529" s="35"/>
      <c r="BR2529" s="35"/>
      <c r="BS2529" s="34"/>
      <c r="BT2529" s="35"/>
      <c r="BU2529" s="35"/>
      <c r="BV2529" s="35"/>
      <c r="BW2529" s="34"/>
      <c r="BX2529" s="37"/>
      <c r="BY2529" s="40"/>
      <c r="CA2529" s="38"/>
      <c r="CB2529" s="38"/>
      <c r="CC2529" s="36"/>
      <c r="CD2529" s="36"/>
      <c r="CE2529" s="35"/>
      <c r="CF2529" s="36"/>
      <c r="CG2529" s="42"/>
      <c r="CH2529" s="35"/>
      <c r="CI2529" s="42"/>
      <c r="CJ2529" s="42"/>
      <c r="CK2529" s="43"/>
      <c r="CO2529" s="42"/>
    </row>
    <row r="2530" spans="1:93" ht="11.25" customHeight="1">
      <c r="A2530" s="33"/>
      <c r="B2530" s="34"/>
      <c r="F2530" s="34"/>
      <c r="H2530" s="34"/>
      <c r="I2530" s="34"/>
      <c r="J2530" s="35"/>
      <c r="K2530" s="35"/>
      <c r="L2530" s="34"/>
      <c r="M2530" s="34"/>
      <c r="N2530" s="35"/>
      <c r="O2530" s="35"/>
      <c r="P2530" s="35"/>
      <c r="Q2530" s="34"/>
      <c r="R2530" s="34"/>
      <c r="S2530" s="39"/>
      <c r="T2530" s="35"/>
      <c r="U2530" s="36"/>
      <c r="V2530" s="38"/>
      <c r="W2530" s="36"/>
      <c r="X2530" s="35"/>
      <c r="Y2530" s="34"/>
      <c r="Z2530" s="35"/>
      <c r="AA2530" s="34"/>
      <c r="AB2530" s="34"/>
      <c r="AC2530" s="34"/>
      <c r="AD2530" s="34"/>
      <c r="AE2530" s="39"/>
      <c r="AF2530" s="39"/>
      <c r="AG2530" s="39"/>
      <c r="AH2530" s="35"/>
      <c r="AI2530" s="35"/>
      <c r="AJ2530" s="35"/>
      <c r="AK2530" s="35"/>
      <c r="AL2530" s="35"/>
      <c r="AM2530" s="35"/>
      <c r="AN2530" s="38"/>
      <c r="AO2530" s="38"/>
      <c r="AP2530" s="38"/>
      <c r="AQ2530" s="36"/>
      <c r="AR2530" s="36"/>
      <c r="AS2530" s="36"/>
      <c r="AT2530" s="36"/>
      <c r="AU2530" s="36"/>
      <c r="AV2530" s="36"/>
      <c r="AW2530" s="36"/>
      <c r="AX2530" s="36"/>
      <c r="AY2530" s="36"/>
      <c r="AZ2530" s="40"/>
      <c r="BA2530" s="40"/>
      <c r="BB2530" s="40"/>
      <c r="BC2530" s="40"/>
      <c r="BD2530" s="40"/>
      <c r="BE2530" s="40"/>
      <c r="BF2530" s="36"/>
      <c r="BG2530" s="36"/>
      <c r="BH2530" s="36"/>
      <c r="BJ2530" s="35"/>
      <c r="BK2530" s="35"/>
      <c r="BL2530" s="35"/>
      <c r="BM2530" s="35"/>
      <c r="BN2530" s="35"/>
      <c r="BO2530" s="35"/>
      <c r="BP2530" s="35"/>
      <c r="BQ2530" s="35"/>
      <c r="BR2530" s="35"/>
      <c r="BS2530" s="34"/>
      <c r="BT2530" s="35"/>
      <c r="BU2530" s="35"/>
      <c r="BV2530" s="35"/>
      <c r="BW2530" s="34"/>
      <c r="BX2530" s="37"/>
      <c r="BY2530" s="40"/>
      <c r="CA2530" s="38"/>
      <c r="CB2530" s="38"/>
      <c r="CC2530" s="36"/>
      <c r="CD2530" s="36"/>
      <c r="CE2530" s="35"/>
      <c r="CF2530" s="36"/>
      <c r="CG2530" s="42"/>
      <c r="CH2530" s="35"/>
      <c r="CI2530" s="42"/>
      <c r="CJ2530" s="42"/>
      <c r="CK2530" s="43"/>
      <c r="CO2530" s="42"/>
    </row>
    <row r="2531" spans="1:93" ht="11.25" customHeight="1">
      <c r="A2531" s="33"/>
      <c r="B2531" s="34"/>
      <c r="F2531" s="34"/>
      <c r="H2531" s="34"/>
      <c r="I2531" s="34"/>
      <c r="J2531" s="35"/>
      <c r="K2531" s="35"/>
      <c r="L2531" s="34"/>
      <c r="M2531" s="34"/>
      <c r="N2531" s="35"/>
      <c r="O2531" s="35"/>
      <c r="P2531" s="35"/>
      <c r="Q2531" s="34"/>
      <c r="R2531" s="34"/>
      <c r="S2531" s="39"/>
      <c r="T2531" s="35"/>
      <c r="U2531" s="36"/>
      <c r="V2531" s="38"/>
      <c r="W2531" s="36"/>
      <c r="X2531" s="35"/>
      <c r="Y2531" s="34"/>
      <c r="Z2531" s="35"/>
      <c r="AA2531" s="34"/>
      <c r="AB2531" s="34"/>
      <c r="AC2531" s="34"/>
      <c r="AD2531" s="34"/>
      <c r="AE2531" s="39"/>
      <c r="AF2531" s="39"/>
      <c r="AG2531" s="39"/>
      <c r="AH2531" s="35"/>
      <c r="AI2531" s="35"/>
      <c r="AJ2531" s="35"/>
      <c r="AK2531" s="35"/>
      <c r="AL2531" s="35"/>
      <c r="AM2531" s="35"/>
      <c r="AN2531" s="38"/>
      <c r="AO2531" s="38"/>
      <c r="AP2531" s="38"/>
      <c r="AQ2531" s="36"/>
      <c r="AR2531" s="36"/>
      <c r="AS2531" s="36"/>
      <c r="AT2531" s="36"/>
      <c r="AU2531" s="36"/>
      <c r="AV2531" s="36"/>
      <c r="AW2531" s="36"/>
      <c r="AX2531" s="36"/>
      <c r="AY2531" s="36"/>
      <c r="AZ2531" s="40"/>
      <c r="BA2531" s="40"/>
      <c r="BB2531" s="40"/>
      <c r="BC2531" s="40"/>
      <c r="BD2531" s="40"/>
      <c r="BE2531" s="40"/>
      <c r="BF2531" s="36"/>
      <c r="BG2531" s="36"/>
      <c r="BH2531" s="36"/>
      <c r="BJ2531" s="35"/>
      <c r="BK2531" s="35"/>
      <c r="BL2531" s="35"/>
      <c r="BM2531" s="35"/>
      <c r="BN2531" s="35"/>
      <c r="BO2531" s="35"/>
      <c r="BP2531" s="35"/>
      <c r="BQ2531" s="35"/>
      <c r="BR2531" s="35"/>
      <c r="BS2531" s="34"/>
      <c r="BT2531" s="35"/>
      <c r="BU2531" s="35"/>
      <c r="BV2531" s="35"/>
      <c r="BW2531" s="34"/>
      <c r="BX2531" s="37"/>
      <c r="BY2531" s="40"/>
      <c r="CA2531" s="38"/>
      <c r="CB2531" s="38"/>
      <c r="CC2531" s="36"/>
      <c r="CD2531" s="36"/>
      <c r="CE2531" s="35"/>
      <c r="CF2531" s="36"/>
      <c r="CG2531" s="42"/>
      <c r="CH2531" s="35"/>
      <c r="CI2531" s="42"/>
      <c r="CJ2531" s="42"/>
      <c r="CK2531" s="43"/>
      <c r="CO2531" s="42"/>
    </row>
    <row r="2532" spans="1:93" ht="11.25" customHeight="1">
      <c r="A2532" s="33"/>
      <c r="B2532" s="34"/>
      <c r="F2532" s="34"/>
      <c r="H2532" s="34"/>
      <c r="I2532" s="34"/>
      <c r="J2532" s="35"/>
      <c r="K2532" s="35"/>
      <c r="L2532" s="34"/>
      <c r="M2532" s="34"/>
      <c r="N2532" s="35"/>
      <c r="O2532" s="35"/>
      <c r="P2532" s="35"/>
      <c r="Q2532" s="34"/>
      <c r="R2532" s="34"/>
      <c r="S2532" s="39"/>
      <c r="T2532" s="35"/>
      <c r="U2532" s="36"/>
      <c r="V2532" s="38"/>
      <c r="W2532" s="36"/>
      <c r="X2532" s="35"/>
      <c r="Y2532" s="34"/>
      <c r="Z2532" s="35"/>
      <c r="AA2532" s="34"/>
      <c r="AB2532" s="34"/>
      <c r="AC2532" s="34"/>
      <c r="AD2532" s="34"/>
      <c r="AE2532" s="39"/>
      <c r="AF2532" s="39"/>
      <c r="AG2532" s="39"/>
      <c r="AH2532" s="35"/>
      <c r="AI2532" s="35"/>
      <c r="AJ2532" s="35"/>
      <c r="AK2532" s="35"/>
      <c r="AL2532" s="35"/>
      <c r="AM2532" s="35"/>
      <c r="AN2532" s="38"/>
      <c r="AO2532" s="38"/>
      <c r="AP2532" s="38"/>
      <c r="AQ2532" s="36"/>
      <c r="AR2532" s="36"/>
      <c r="AS2532" s="36"/>
      <c r="AT2532" s="36"/>
      <c r="AU2532" s="36"/>
      <c r="AV2532" s="36"/>
      <c r="AW2532" s="36"/>
      <c r="AX2532" s="36"/>
      <c r="AY2532" s="36"/>
      <c r="AZ2532" s="40"/>
      <c r="BA2532" s="40"/>
      <c r="BB2532" s="40"/>
      <c r="BC2532" s="40"/>
      <c r="BD2532" s="40"/>
      <c r="BE2532" s="40"/>
      <c r="BF2532" s="36"/>
      <c r="BG2532" s="36"/>
      <c r="BH2532" s="36"/>
      <c r="BJ2532" s="35"/>
      <c r="BK2532" s="35"/>
      <c r="BL2532" s="35"/>
      <c r="BM2532" s="35"/>
      <c r="BN2532" s="35"/>
      <c r="BO2532" s="35"/>
      <c r="BP2532" s="35"/>
      <c r="BQ2532" s="35"/>
      <c r="BR2532" s="35"/>
      <c r="BS2532" s="34"/>
      <c r="BT2532" s="35"/>
      <c r="BU2532" s="35"/>
      <c r="BV2532" s="35"/>
      <c r="BW2532" s="34"/>
      <c r="BX2532" s="37"/>
      <c r="BY2532" s="40"/>
      <c r="CA2532" s="38"/>
      <c r="CB2532" s="38"/>
      <c r="CC2532" s="36"/>
      <c r="CD2532" s="36"/>
      <c r="CE2532" s="35"/>
      <c r="CF2532" s="36"/>
      <c r="CG2532" s="42"/>
      <c r="CH2532" s="35"/>
      <c r="CI2532" s="42"/>
      <c r="CJ2532" s="42"/>
      <c r="CK2532" s="43"/>
      <c r="CO2532" s="42"/>
    </row>
    <row r="2533" spans="1:93" ht="11.25" customHeight="1">
      <c r="A2533" s="33"/>
      <c r="B2533" s="34"/>
      <c r="F2533" s="34"/>
      <c r="H2533" s="34"/>
      <c r="I2533" s="34"/>
      <c r="J2533" s="35"/>
      <c r="K2533" s="35"/>
      <c r="L2533" s="34"/>
      <c r="M2533" s="34"/>
      <c r="N2533" s="35"/>
      <c r="O2533" s="35"/>
      <c r="P2533" s="35"/>
      <c r="Q2533" s="34"/>
      <c r="R2533" s="34"/>
      <c r="S2533" s="39"/>
      <c r="T2533" s="35"/>
      <c r="U2533" s="36"/>
      <c r="V2533" s="38"/>
      <c r="W2533" s="36"/>
      <c r="X2533" s="35"/>
      <c r="Y2533" s="34"/>
      <c r="Z2533" s="35"/>
      <c r="AA2533" s="34"/>
      <c r="AB2533" s="34"/>
      <c r="AC2533" s="34"/>
      <c r="AD2533" s="34"/>
      <c r="AE2533" s="39"/>
      <c r="AF2533" s="39"/>
      <c r="AG2533" s="39"/>
      <c r="AH2533" s="35"/>
      <c r="AI2533" s="35"/>
      <c r="AJ2533" s="35"/>
      <c r="AK2533" s="35"/>
      <c r="AL2533" s="35"/>
      <c r="AM2533" s="35"/>
      <c r="AN2533" s="38"/>
      <c r="AO2533" s="38"/>
      <c r="AP2533" s="38"/>
      <c r="AQ2533" s="36"/>
      <c r="AR2533" s="36"/>
      <c r="AS2533" s="36"/>
      <c r="AT2533" s="36"/>
      <c r="AU2533" s="36"/>
      <c r="AV2533" s="36"/>
      <c r="AW2533" s="36"/>
      <c r="AX2533" s="36"/>
      <c r="AY2533" s="36"/>
      <c r="AZ2533" s="40"/>
      <c r="BA2533" s="40"/>
      <c r="BB2533" s="40"/>
      <c r="BC2533" s="40"/>
      <c r="BD2533" s="40"/>
      <c r="BE2533" s="40"/>
      <c r="BF2533" s="36"/>
      <c r="BG2533" s="36"/>
      <c r="BH2533" s="36"/>
      <c r="BJ2533" s="35"/>
      <c r="BK2533" s="35"/>
      <c r="BL2533" s="35"/>
      <c r="BM2533" s="35"/>
      <c r="BN2533" s="35"/>
      <c r="BO2533" s="35"/>
      <c r="BP2533" s="35"/>
      <c r="BQ2533" s="35"/>
      <c r="BR2533" s="35"/>
      <c r="BS2533" s="34"/>
      <c r="BT2533" s="35"/>
      <c r="BU2533" s="35"/>
      <c r="BV2533" s="35"/>
      <c r="BW2533" s="34"/>
      <c r="BX2533" s="37"/>
      <c r="BY2533" s="40"/>
      <c r="CA2533" s="38"/>
      <c r="CB2533" s="38"/>
      <c r="CC2533" s="36"/>
      <c r="CD2533" s="36"/>
      <c r="CE2533" s="35"/>
      <c r="CF2533" s="36"/>
      <c r="CG2533" s="42"/>
      <c r="CH2533" s="35"/>
      <c r="CI2533" s="42"/>
      <c r="CJ2533" s="42"/>
      <c r="CK2533" s="43"/>
      <c r="CO2533" s="42"/>
    </row>
    <row r="2534" spans="1:93" ht="11.25" customHeight="1">
      <c r="A2534" s="33"/>
      <c r="B2534" s="34"/>
      <c r="F2534" s="34"/>
      <c r="H2534" s="34"/>
      <c r="I2534" s="34"/>
      <c r="J2534" s="35"/>
      <c r="K2534" s="35"/>
      <c r="L2534" s="34"/>
      <c r="M2534" s="34"/>
      <c r="N2534" s="35"/>
      <c r="O2534" s="35"/>
      <c r="P2534" s="35"/>
      <c r="Q2534" s="34"/>
      <c r="R2534" s="34"/>
      <c r="S2534" s="39"/>
      <c r="T2534" s="35"/>
      <c r="U2534" s="36"/>
      <c r="V2534" s="38"/>
      <c r="W2534" s="36"/>
      <c r="X2534" s="35"/>
      <c r="Y2534" s="34"/>
      <c r="Z2534" s="35"/>
      <c r="AA2534" s="34"/>
      <c r="AB2534" s="34"/>
      <c r="AC2534" s="34"/>
      <c r="AD2534" s="34"/>
      <c r="AE2534" s="39"/>
      <c r="AF2534" s="39"/>
      <c r="AG2534" s="39"/>
      <c r="AH2534" s="35"/>
      <c r="AI2534" s="35"/>
      <c r="AJ2534" s="35"/>
      <c r="AK2534" s="35"/>
      <c r="AL2534" s="35"/>
      <c r="AM2534" s="35"/>
      <c r="AN2534" s="38"/>
      <c r="AO2534" s="38"/>
      <c r="AP2534" s="38"/>
      <c r="AQ2534" s="36"/>
      <c r="AR2534" s="36"/>
      <c r="AS2534" s="36"/>
      <c r="AT2534" s="36"/>
      <c r="AU2534" s="36"/>
      <c r="AV2534" s="36"/>
      <c r="AW2534" s="36"/>
      <c r="AX2534" s="36"/>
      <c r="AY2534" s="36"/>
      <c r="AZ2534" s="40"/>
      <c r="BA2534" s="40"/>
      <c r="BB2534" s="40"/>
      <c r="BC2534" s="40"/>
      <c r="BD2534" s="40"/>
      <c r="BE2534" s="40"/>
      <c r="BF2534" s="36"/>
      <c r="BG2534" s="36"/>
      <c r="BH2534" s="36"/>
      <c r="BJ2534" s="35"/>
      <c r="BK2534" s="35"/>
      <c r="BL2534" s="35"/>
      <c r="BM2534" s="35"/>
      <c r="BN2534" s="35"/>
      <c r="BO2534" s="35"/>
      <c r="BP2534" s="35"/>
      <c r="BQ2534" s="35"/>
      <c r="BR2534" s="35"/>
      <c r="BS2534" s="34"/>
      <c r="BT2534" s="35"/>
      <c r="BU2534" s="35"/>
      <c r="BV2534" s="35"/>
      <c r="BW2534" s="34"/>
      <c r="BX2534" s="37"/>
      <c r="BY2534" s="40"/>
      <c r="CA2534" s="38"/>
      <c r="CB2534" s="38"/>
      <c r="CC2534" s="36"/>
      <c r="CD2534" s="36"/>
      <c r="CE2534" s="35"/>
      <c r="CF2534" s="36"/>
      <c r="CG2534" s="42"/>
      <c r="CH2534" s="35"/>
      <c r="CI2534" s="42"/>
      <c r="CJ2534" s="42"/>
      <c r="CK2534" s="43"/>
      <c r="CO2534" s="42"/>
    </row>
    <row r="2535" spans="1:93" ht="11.25" customHeight="1">
      <c r="A2535" s="33"/>
      <c r="B2535" s="34"/>
      <c r="F2535" s="34"/>
      <c r="H2535" s="34"/>
      <c r="I2535" s="34"/>
      <c r="J2535" s="35"/>
      <c r="K2535" s="35"/>
      <c r="L2535" s="34"/>
      <c r="M2535" s="34"/>
      <c r="N2535" s="35"/>
      <c r="O2535" s="35"/>
      <c r="P2535" s="35"/>
      <c r="Q2535" s="34"/>
      <c r="R2535" s="34"/>
      <c r="S2535" s="39"/>
      <c r="T2535" s="35"/>
      <c r="U2535" s="36"/>
      <c r="V2535" s="38"/>
      <c r="W2535" s="36"/>
      <c r="X2535" s="35"/>
      <c r="Y2535" s="34"/>
      <c r="Z2535" s="35"/>
      <c r="AA2535" s="34"/>
      <c r="AB2535" s="34"/>
      <c r="AC2535" s="34"/>
      <c r="AD2535" s="34"/>
      <c r="AE2535" s="39"/>
      <c r="AF2535" s="39"/>
      <c r="AG2535" s="39"/>
      <c r="AH2535" s="35"/>
      <c r="AI2535" s="35"/>
      <c r="AJ2535" s="35"/>
      <c r="AK2535" s="35"/>
      <c r="AL2535" s="35"/>
      <c r="AM2535" s="35"/>
      <c r="AN2535" s="38"/>
      <c r="AO2535" s="38"/>
      <c r="AP2535" s="38"/>
      <c r="AQ2535" s="36"/>
      <c r="AR2535" s="36"/>
      <c r="AS2535" s="36"/>
      <c r="AT2535" s="36"/>
      <c r="AU2535" s="36"/>
      <c r="AV2535" s="36"/>
      <c r="AW2535" s="36"/>
      <c r="AX2535" s="36"/>
      <c r="AY2535" s="36"/>
      <c r="AZ2535" s="40"/>
      <c r="BA2535" s="40"/>
      <c r="BB2535" s="40"/>
      <c r="BC2535" s="40"/>
      <c r="BD2535" s="40"/>
      <c r="BE2535" s="40"/>
      <c r="BF2535" s="36"/>
      <c r="BG2535" s="36"/>
      <c r="BH2535" s="36"/>
      <c r="BJ2535" s="35"/>
      <c r="BK2535" s="35"/>
      <c r="BL2535" s="35"/>
      <c r="BM2535" s="35"/>
      <c r="BN2535" s="35"/>
      <c r="BO2535" s="35"/>
      <c r="BP2535" s="35"/>
      <c r="BQ2535" s="35"/>
      <c r="BR2535" s="35"/>
      <c r="BS2535" s="34"/>
      <c r="BT2535" s="35"/>
      <c r="BU2535" s="35"/>
      <c r="BV2535" s="35"/>
      <c r="BW2535" s="34"/>
      <c r="BX2535" s="37"/>
      <c r="BY2535" s="40"/>
      <c r="CA2535" s="38"/>
      <c r="CB2535" s="38"/>
      <c r="CC2535" s="36"/>
      <c r="CD2535" s="36"/>
      <c r="CE2535" s="35"/>
      <c r="CF2535" s="36"/>
      <c r="CG2535" s="42"/>
      <c r="CH2535" s="35"/>
      <c r="CI2535" s="42"/>
      <c r="CJ2535" s="42"/>
      <c r="CK2535" s="43"/>
      <c r="CO2535" s="42"/>
    </row>
    <row r="2536" spans="1:93" ht="11.25" customHeight="1">
      <c r="A2536" s="33"/>
      <c r="B2536" s="34"/>
      <c r="F2536" s="34"/>
      <c r="H2536" s="34"/>
      <c r="I2536" s="34"/>
      <c r="J2536" s="35"/>
      <c r="K2536" s="35"/>
      <c r="L2536" s="34"/>
      <c r="M2536" s="34"/>
      <c r="N2536" s="35"/>
      <c r="O2536" s="35"/>
      <c r="P2536" s="35"/>
      <c r="Q2536" s="34"/>
      <c r="R2536" s="34"/>
      <c r="S2536" s="39"/>
      <c r="T2536" s="35"/>
      <c r="U2536" s="36"/>
      <c r="V2536" s="38"/>
      <c r="W2536" s="36"/>
      <c r="X2536" s="35"/>
      <c r="Y2536" s="34"/>
      <c r="Z2536" s="35"/>
      <c r="AA2536" s="34"/>
      <c r="AB2536" s="34"/>
      <c r="AC2536" s="34"/>
      <c r="AD2536" s="34"/>
      <c r="AE2536" s="39"/>
      <c r="AF2536" s="39"/>
      <c r="AG2536" s="39"/>
      <c r="AH2536" s="35"/>
      <c r="AI2536" s="35"/>
      <c r="AJ2536" s="35"/>
      <c r="AK2536" s="35"/>
      <c r="AL2536" s="35"/>
      <c r="AM2536" s="35"/>
      <c r="AN2536" s="38"/>
      <c r="AO2536" s="38"/>
      <c r="AP2536" s="38"/>
      <c r="AQ2536" s="36"/>
      <c r="AR2536" s="36"/>
      <c r="AS2536" s="36"/>
      <c r="AT2536" s="36"/>
      <c r="AU2536" s="36"/>
      <c r="AV2536" s="36"/>
      <c r="AW2536" s="36"/>
      <c r="AX2536" s="36"/>
      <c r="AY2536" s="36"/>
      <c r="AZ2536" s="40"/>
      <c r="BA2536" s="40"/>
      <c r="BB2536" s="40"/>
      <c r="BC2536" s="40"/>
      <c r="BD2536" s="40"/>
      <c r="BE2536" s="40"/>
      <c r="BF2536" s="36"/>
      <c r="BG2536" s="36"/>
      <c r="BH2536" s="36"/>
      <c r="BJ2536" s="35"/>
      <c r="BK2536" s="35"/>
      <c r="BL2536" s="35"/>
      <c r="BM2536" s="35"/>
      <c r="BN2536" s="35"/>
      <c r="BO2536" s="35"/>
      <c r="BP2536" s="35"/>
      <c r="BQ2536" s="35"/>
      <c r="BR2536" s="35"/>
      <c r="BS2536" s="34"/>
      <c r="BT2536" s="35"/>
      <c r="BU2536" s="35"/>
      <c r="BV2536" s="35"/>
      <c r="BW2536" s="34"/>
      <c r="BX2536" s="37"/>
      <c r="BY2536" s="40"/>
      <c r="CA2536" s="38"/>
      <c r="CB2536" s="38"/>
      <c r="CC2536" s="36"/>
      <c r="CD2536" s="36"/>
      <c r="CE2536" s="35"/>
      <c r="CF2536" s="36"/>
      <c r="CG2536" s="42"/>
      <c r="CH2536" s="35"/>
      <c r="CI2536" s="42"/>
      <c r="CJ2536" s="42"/>
      <c r="CK2536" s="43"/>
      <c r="CO2536" s="42"/>
    </row>
    <row r="2537" spans="1:93" ht="11.25" customHeight="1">
      <c r="A2537" s="33"/>
      <c r="B2537" s="34"/>
      <c r="F2537" s="34"/>
      <c r="H2537" s="34"/>
      <c r="I2537" s="34"/>
      <c r="J2537" s="35"/>
      <c r="K2537" s="35"/>
      <c r="L2537" s="34"/>
      <c r="M2537" s="34"/>
      <c r="N2537" s="35"/>
      <c r="O2537" s="35"/>
      <c r="P2537" s="35"/>
      <c r="Q2537" s="34"/>
      <c r="R2537" s="34"/>
      <c r="S2537" s="39"/>
      <c r="T2537" s="35"/>
      <c r="U2537" s="36"/>
      <c r="V2537" s="38"/>
      <c r="W2537" s="36"/>
      <c r="X2537" s="35"/>
      <c r="Y2537" s="34"/>
      <c r="Z2537" s="35"/>
      <c r="AA2537" s="34"/>
      <c r="AB2537" s="34"/>
      <c r="AC2537" s="34"/>
      <c r="AD2537" s="34"/>
      <c r="AE2537" s="39"/>
      <c r="AF2537" s="39"/>
      <c r="AG2537" s="39"/>
      <c r="AH2537" s="35"/>
      <c r="AI2537" s="35"/>
      <c r="AJ2537" s="35"/>
      <c r="AK2537" s="35"/>
      <c r="AL2537" s="35"/>
      <c r="AM2537" s="35"/>
      <c r="AN2537" s="38"/>
      <c r="AO2537" s="38"/>
      <c r="AP2537" s="38"/>
      <c r="AQ2537" s="36"/>
      <c r="AR2537" s="36"/>
      <c r="AS2537" s="36"/>
      <c r="AT2537" s="36"/>
      <c r="AU2537" s="36"/>
      <c r="AV2537" s="36"/>
      <c r="AW2537" s="36"/>
      <c r="AX2537" s="36"/>
      <c r="AY2537" s="36"/>
      <c r="AZ2537" s="40"/>
      <c r="BA2537" s="40"/>
      <c r="BB2537" s="40"/>
      <c r="BC2537" s="40"/>
      <c r="BD2537" s="40"/>
      <c r="BE2537" s="40"/>
      <c r="BF2537" s="36"/>
      <c r="BG2537" s="36"/>
      <c r="BH2537" s="36"/>
      <c r="BJ2537" s="35"/>
      <c r="BK2537" s="35"/>
      <c r="BL2537" s="35"/>
      <c r="BM2537" s="35"/>
      <c r="BN2537" s="35"/>
      <c r="BO2537" s="35"/>
      <c r="BP2537" s="35"/>
      <c r="BQ2537" s="35"/>
      <c r="BR2537" s="35"/>
      <c r="BS2537" s="34"/>
      <c r="BT2537" s="35"/>
      <c r="BU2537" s="35"/>
      <c r="BV2537" s="35"/>
      <c r="BW2537" s="34"/>
      <c r="BX2537" s="37"/>
      <c r="BY2537" s="40"/>
      <c r="CA2537" s="38"/>
      <c r="CB2537" s="38"/>
      <c r="CC2537" s="36"/>
      <c r="CD2537" s="36"/>
      <c r="CE2537" s="35"/>
      <c r="CF2537" s="36"/>
      <c r="CG2537" s="42"/>
      <c r="CH2537" s="35"/>
      <c r="CI2537" s="42"/>
      <c r="CJ2537" s="42"/>
      <c r="CK2537" s="43"/>
      <c r="CO2537" s="42"/>
    </row>
    <row r="2538" spans="1:93" ht="11.25" customHeight="1">
      <c r="A2538" s="33"/>
      <c r="B2538" s="34"/>
      <c r="F2538" s="34"/>
      <c r="H2538" s="34"/>
      <c r="I2538" s="34"/>
      <c r="J2538" s="35"/>
      <c r="K2538" s="35"/>
      <c r="L2538" s="34"/>
      <c r="M2538" s="34"/>
      <c r="N2538" s="35"/>
      <c r="O2538" s="35"/>
      <c r="P2538" s="35"/>
      <c r="Q2538" s="34"/>
      <c r="R2538" s="34"/>
      <c r="S2538" s="39"/>
      <c r="T2538" s="35"/>
      <c r="U2538" s="36"/>
      <c r="V2538" s="38"/>
      <c r="W2538" s="36"/>
      <c r="X2538" s="35"/>
      <c r="Y2538" s="34"/>
      <c r="Z2538" s="35"/>
      <c r="AA2538" s="34"/>
      <c r="AB2538" s="34"/>
      <c r="AC2538" s="34"/>
      <c r="AD2538" s="34"/>
      <c r="AE2538" s="39"/>
      <c r="AF2538" s="39"/>
      <c r="AG2538" s="39"/>
      <c r="AH2538" s="35"/>
      <c r="AI2538" s="35"/>
      <c r="AJ2538" s="35"/>
      <c r="AK2538" s="35"/>
      <c r="AL2538" s="35"/>
      <c r="AM2538" s="35"/>
      <c r="AN2538" s="38"/>
      <c r="AO2538" s="38"/>
      <c r="AP2538" s="38"/>
      <c r="AQ2538" s="36"/>
      <c r="AR2538" s="36"/>
      <c r="AS2538" s="36"/>
      <c r="AT2538" s="36"/>
      <c r="AU2538" s="36"/>
      <c r="AV2538" s="36"/>
      <c r="AW2538" s="36"/>
      <c r="AX2538" s="36"/>
      <c r="AY2538" s="36"/>
      <c r="AZ2538" s="40"/>
      <c r="BA2538" s="40"/>
      <c r="BB2538" s="40"/>
      <c r="BC2538" s="40"/>
      <c r="BD2538" s="40"/>
      <c r="BE2538" s="40"/>
      <c r="BF2538" s="36"/>
      <c r="BG2538" s="36"/>
      <c r="BH2538" s="36"/>
      <c r="BJ2538" s="35"/>
      <c r="BK2538" s="35"/>
      <c r="BL2538" s="35"/>
      <c r="BM2538" s="35"/>
      <c r="BN2538" s="35"/>
      <c r="BO2538" s="35"/>
      <c r="BP2538" s="35"/>
      <c r="BQ2538" s="35"/>
      <c r="BR2538" s="35"/>
      <c r="BS2538" s="34"/>
      <c r="BT2538" s="35"/>
      <c r="BU2538" s="35"/>
      <c r="BV2538" s="35"/>
      <c r="BW2538" s="34"/>
      <c r="BX2538" s="37"/>
      <c r="BY2538" s="40"/>
      <c r="CA2538" s="38"/>
      <c r="CB2538" s="38"/>
      <c r="CC2538" s="36"/>
      <c r="CD2538" s="36"/>
      <c r="CE2538" s="35"/>
      <c r="CF2538" s="36"/>
      <c r="CG2538" s="42"/>
      <c r="CH2538" s="35"/>
      <c r="CI2538" s="42"/>
      <c r="CJ2538" s="42"/>
      <c r="CK2538" s="43"/>
      <c r="CO2538" s="42"/>
    </row>
    <row r="2539" spans="1:93" ht="11.25" customHeight="1">
      <c r="A2539" s="33"/>
      <c r="B2539" s="34"/>
      <c r="F2539" s="34"/>
      <c r="H2539" s="34"/>
      <c r="I2539" s="34"/>
      <c r="J2539" s="35"/>
      <c r="K2539" s="35"/>
      <c r="L2539" s="34"/>
      <c r="M2539" s="34"/>
      <c r="N2539" s="35"/>
      <c r="O2539" s="35"/>
      <c r="P2539" s="35"/>
      <c r="Q2539" s="34"/>
      <c r="R2539" s="34"/>
      <c r="S2539" s="39"/>
      <c r="T2539" s="35"/>
      <c r="U2539" s="36"/>
      <c r="V2539" s="38"/>
      <c r="W2539" s="36"/>
      <c r="X2539" s="35"/>
      <c r="Y2539" s="34"/>
      <c r="Z2539" s="35"/>
      <c r="AA2539" s="34"/>
      <c r="AB2539" s="34"/>
      <c r="AC2539" s="34"/>
      <c r="AD2539" s="34"/>
      <c r="AE2539" s="39"/>
      <c r="AF2539" s="39"/>
      <c r="AG2539" s="39"/>
      <c r="AH2539" s="35"/>
      <c r="AI2539" s="35"/>
      <c r="AJ2539" s="35"/>
      <c r="AK2539" s="35"/>
      <c r="AL2539" s="35"/>
      <c r="AM2539" s="35"/>
      <c r="AN2539" s="38"/>
      <c r="AO2539" s="38"/>
      <c r="AP2539" s="38"/>
      <c r="AQ2539" s="36"/>
      <c r="AR2539" s="36"/>
      <c r="AS2539" s="36"/>
      <c r="AT2539" s="36"/>
      <c r="AU2539" s="36"/>
      <c r="AV2539" s="36"/>
      <c r="AW2539" s="36"/>
      <c r="AX2539" s="36"/>
      <c r="AY2539" s="36"/>
      <c r="AZ2539" s="40"/>
      <c r="BA2539" s="40"/>
      <c r="BB2539" s="40"/>
      <c r="BC2539" s="40"/>
      <c r="BD2539" s="40"/>
      <c r="BE2539" s="40"/>
      <c r="BF2539" s="36"/>
      <c r="BG2539" s="36"/>
      <c r="BH2539" s="36"/>
      <c r="BJ2539" s="35"/>
      <c r="BK2539" s="35"/>
      <c r="BL2539" s="35"/>
      <c r="BM2539" s="35"/>
      <c r="BN2539" s="35"/>
      <c r="BO2539" s="35"/>
      <c r="BP2539" s="35"/>
      <c r="BQ2539" s="35"/>
      <c r="BR2539" s="35"/>
      <c r="BS2539" s="34"/>
      <c r="BT2539" s="35"/>
      <c r="BU2539" s="35"/>
      <c r="BV2539" s="35"/>
      <c r="BW2539" s="34"/>
      <c r="BX2539" s="37"/>
      <c r="BY2539" s="40"/>
      <c r="CA2539" s="38"/>
      <c r="CB2539" s="38"/>
      <c r="CC2539" s="36"/>
      <c r="CD2539" s="36"/>
      <c r="CE2539" s="35"/>
      <c r="CF2539" s="36"/>
      <c r="CG2539" s="42"/>
      <c r="CH2539" s="35"/>
      <c r="CI2539" s="42"/>
      <c r="CJ2539" s="42"/>
      <c r="CK2539" s="43"/>
      <c r="CO2539" s="42"/>
    </row>
    <row r="2540" spans="1:93" ht="11.25" customHeight="1">
      <c r="A2540" s="33"/>
      <c r="B2540" s="34"/>
      <c r="F2540" s="34"/>
      <c r="H2540" s="34"/>
      <c r="I2540" s="34"/>
      <c r="J2540" s="35"/>
      <c r="K2540" s="35"/>
      <c r="L2540" s="34"/>
      <c r="M2540" s="34"/>
      <c r="N2540" s="35"/>
      <c r="O2540" s="35"/>
      <c r="P2540" s="35"/>
      <c r="Q2540" s="34"/>
      <c r="R2540" s="34"/>
      <c r="S2540" s="39"/>
      <c r="T2540" s="35"/>
      <c r="U2540" s="36"/>
      <c r="V2540" s="38"/>
      <c r="W2540" s="36"/>
      <c r="X2540" s="35"/>
      <c r="Y2540" s="34"/>
      <c r="Z2540" s="35"/>
      <c r="AA2540" s="34"/>
      <c r="AB2540" s="34"/>
      <c r="AC2540" s="34"/>
      <c r="AD2540" s="34"/>
      <c r="AE2540" s="39"/>
      <c r="AF2540" s="39"/>
      <c r="AG2540" s="39"/>
      <c r="AH2540" s="35"/>
      <c r="AI2540" s="35"/>
      <c r="AJ2540" s="35"/>
      <c r="AK2540" s="35"/>
      <c r="AL2540" s="35"/>
      <c r="AM2540" s="35"/>
      <c r="AN2540" s="38"/>
      <c r="AO2540" s="38"/>
      <c r="AP2540" s="38"/>
      <c r="AQ2540" s="36"/>
      <c r="AR2540" s="36"/>
      <c r="AS2540" s="36"/>
      <c r="AT2540" s="36"/>
      <c r="AU2540" s="36"/>
      <c r="AV2540" s="36"/>
      <c r="AW2540" s="36"/>
      <c r="AX2540" s="36"/>
      <c r="AY2540" s="36"/>
      <c r="AZ2540" s="40"/>
      <c r="BA2540" s="40"/>
      <c r="BB2540" s="40"/>
      <c r="BC2540" s="40"/>
      <c r="BD2540" s="40"/>
      <c r="BE2540" s="40"/>
      <c r="BF2540" s="36"/>
      <c r="BG2540" s="36"/>
      <c r="BH2540" s="36"/>
      <c r="BJ2540" s="35"/>
      <c r="BK2540" s="35"/>
      <c r="BL2540" s="35"/>
      <c r="BM2540" s="35"/>
      <c r="BN2540" s="35"/>
      <c r="BO2540" s="35"/>
      <c r="BP2540" s="35"/>
      <c r="BQ2540" s="35"/>
      <c r="BR2540" s="35"/>
      <c r="BS2540" s="34"/>
      <c r="BT2540" s="35"/>
      <c r="BU2540" s="35"/>
      <c r="BV2540" s="35"/>
      <c r="BW2540" s="34"/>
      <c r="BX2540" s="37"/>
      <c r="BY2540" s="40"/>
      <c r="CA2540" s="38"/>
      <c r="CB2540" s="38"/>
      <c r="CC2540" s="36"/>
      <c r="CD2540" s="36"/>
      <c r="CE2540" s="35"/>
      <c r="CF2540" s="36"/>
      <c r="CG2540" s="42"/>
      <c r="CH2540" s="35"/>
      <c r="CI2540" s="42"/>
      <c r="CJ2540" s="42"/>
      <c r="CK2540" s="43"/>
      <c r="CO2540" s="42"/>
    </row>
    <row r="2541" spans="1:93" ht="11.25" customHeight="1">
      <c r="A2541" s="33"/>
      <c r="B2541" s="34"/>
      <c r="F2541" s="34"/>
      <c r="H2541" s="34"/>
      <c r="I2541" s="34"/>
      <c r="J2541" s="35"/>
      <c r="K2541" s="35"/>
      <c r="L2541" s="34"/>
      <c r="M2541" s="34"/>
      <c r="N2541" s="35"/>
      <c r="O2541" s="35"/>
      <c r="P2541" s="35"/>
      <c r="Q2541" s="34"/>
      <c r="R2541" s="34"/>
      <c r="S2541" s="39"/>
      <c r="T2541" s="35"/>
      <c r="U2541" s="36"/>
      <c r="V2541" s="38"/>
      <c r="W2541" s="36"/>
      <c r="X2541" s="35"/>
      <c r="Y2541" s="34"/>
      <c r="Z2541" s="35"/>
      <c r="AA2541" s="34"/>
      <c r="AB2541" s="34"/>
      <c r="AC2541" s="34"/>
      <c r="AD2541" s="34"/>
      <c r="AE2541" s="39"/>
      <c r="AF2541" s="39"/>
      <c r="AG2541" s="39"/>
      <c r="AH2541" s="35"/>
      <c r="AI2541" s="35"/>
      <c r="AJ2541" s="35"/>
      <c r="AK2541" s="35"/>
      <c r="AL2541" s="35"/>
      <c r="AM2541" s="35"/>
      <c r="AN2541" s="38"/>
      <c r="AO2541" s="38"/>
      <c r="AP2541" s="38"/>
      <c r="AQ2541" s="36"/>
      <c r="AR2541" s="36"/>
      <c r="AS2541" s="36"/>
      <c r="AT2541" s="36"/>
      <c r="AU2541" s="36"/>
      <c r="AV2541" s="36"/>
      <c r="AW2541" s="36"/>
      <c r="AX2541" s="36"/>
      <c r="AY2541" s="36"/>
      <c r="AZ2541" s="40"/>
      <c r="BA2541" s="40"/>
      <c r="BB2541" s="40"/>
      <c r="BC2541" s="40"/>
      <c r="BD2541" s="40"/>
      <c r="BE2541" s="40"/>
      <c r="BF2541" s="36"/>
      <c r="BG2541" s="36"/>
      <c r="BH2541" s="36"/>
      <c r="BJ2541" s="35"/>
      <c r="BK2541" s="35"/>
      <c r="BL2541" s="35"/>
      <c r="BM2541" s="35"/>
      <c r="BN2541" s="35"/>
      <c r="BO2541" s="35"/>
      <c r="BP2541" s="35"/>
      <c r="BQ2541" s="35"/>
      <c r="BR2541" s="35"/>
      <c r="BS2541" s="34"/>
      <c r="BT2541" s="35"/>
      <c r="BU2541" s="35"/>
      <c r="BV2541" s="35"/>
      <c r="BW2541" s="34"/>
      <c r="BX2541" s="37"/>
      <c r="BY2541" s="40"/>
      <c r="CA2541" s="38"/>
      <c r="CB2541" s="38"/>
      <c r="CC2541" s="36"/>
      <c r="CD2541" s="36"/>
      <c r="CE2541" s="35"/>
      <c r="CF2541" s="36"/>
      <c r="CG2541" s="42"/>
      <c r="CH2541" s="35"/>
      <c r="CI2541" s="42"/>
      <c r="CJ2541" s="42"/>
      <c r="CK2541" s="43"/>
      <c r="CO2541" s="42"/>
    </row>
    <row r="2542" spans="1:93" ht="11.25" customHeight="1">
      <c r="A2542" s="33"/>
      <c r="B2542" s="34"/>
      <c r="F2542" s="34"/>
      <c r="H2542" s="34"/>
      <c r="I2542" s="34"/>
      <c r="J2542" s="35"/>
      <c r="K2542" s="35"/>
      <c r="L2542" s="34"/>
      <c r="M2542" s="34"/>
      <c r="N2542" s="35"/>
      <c r="O2542" s="35"/>
      <c r="P2542" s="35"/>
      <c r="Q2542" s="34"/>
      <c r="R2542" s="34"/>
      <c r="S2542" s="39"/>
      <c r="T2542" s="35"/>
      <c r="U2542" s="36"/>
      <c r="V2542" s="38"/>
      <c r="W2542" s="36"/>
      <c r="X2542" s="35"/>
      <c r="Y2542" s="34"/>
      <c r="Z2542" s="35"/>
      <c r="AA2542" s="34"/>
      <c r="AB2542" s="34"/>
      <c r="AC2542" s="34"/>
      <c r="AD2542" s="34"/>
      <c r="AE2542" s="39"/>
      <c r="AF2542" s="39"/>
      <c r="AG2542" s="39"/>
      <c r="AH2542" s="35"/>
      <c r="AI2542" s="35"/>
      <c r="AJ2542" s="35"/>
      <c r="AK2542" s="35"/>
      <c r="AL2542" s="35"/>
      <c r="AM2542" s="35"/>
      <c r="AN2542" s="38"/>
      <c r="AO2542" s="38"/>
      <c r="AP2542" s="38"/>
      <c r="AQ2542" s="36"/>
      <c r="AR2542" s="36"/>
      <c r="AS2542" s="36"/>
      <c r="AT2542" s="36"/>
      <c r="AU2542" s="36"/>
      <c r="AV2542" s="36"/>
      <c r="AW2542" s="36"/>
      <c r="AX2542" s="36"/>
      <c r="AY2542" s="36"/>
      <c r="AZ2542" s="40"/>
      <c r="BA2542" s="40"/>
      <c r="BB2542" s="40"/>
      <c r="BC2542" s="40"/>
      <c r="BD2542" s="40"/>
      <c r="BE2542" s="40"/>
      <c r="BF2542" s="36"/>
      <c r="BG2542" s="36"/>
      <c r="BH2542" s="36"/>
      <c r="BJ2542" s="35"/>
      <c r="BK2542" s="35"/>
      <c r="BL2542" s="35"/>
      <c r="BM2542" s="35"/>
      <c r="BN2542" s="35"/>
      <c r="BO2542" s="35"/>
      <c r="BP2542" s="35"/>
      <c r="BQ2542" s="35"/>
      <c r="BR2542" s="35"/>
      <c r="BS2542" s="34"/>
      <c r="BT2542" s="35"/>
      <c r="BU2542" s="35"/>
      <c r="BV2542" s="35"/>
      <c r="BW2542" s="34"/>
      <c r="BX2542" s="37"/>
      <c r="BY2542" s="40"/>
      <c r="CA2542" s="38"/>
      <c r="CB2542" s="38"/>
      <c r="CC2542" s="36"/>
      <c r="CD2542" s="36"/>
      <c r="CE2542" s="35"/>
      <c r="CF2542" s="36"/>
      <c r="CG2542" s="42"/>
      <c r="CH2542" s="35"/>
      <c r="CI2542" s="42"/>
      <c r="CJ2542" s="42"/>
      <c r="CK2542" s="43"/>
      <c r="CO2542" s="42"/>
    </row>
    <row r="2543" spans="1:93" ht="11.25" customHeight="1">
      <c r="A2543" s="33"/>
      <c r="B2543" s="34"/>
      <c r="F2543" s="34"/>
      <c r="H2543" s="34"/>
      <c r="I2543" s="34"/>
      <c r="J2543" s="35"/>
      <c r="K2543" s="35"/>
      <c r="L2543" s="34"/>
      <c r="M2543" s="34"/>
      <c r="N2543" s="35"/>
      <c r="O2543" s="35"/>
      <c r="P2543" s="35"/>
      <c r="Q2543" s="34"/>
      <c r="R2543" s="34"/>
      <c r="S2543" s="39"/>
      <c r="T2543" s="35"/>
      <c r="U2543" s="36"/>
      <c r="V2543" s="38"/>
      <c r="W2543" s="36"/>
      <c r="X2543" s="35"/>
      <c r="Y2543" s="34"/>
      <c r="Z2543" s="35"/>
      <c r="AA2543" s="34"/>
      <c r="AB2543" s="34"/>
      <c r="AC2543" s="34"/>
      <c r="AD2543" s="34"/>
      <c r="AE2543" s="39"/>
      <c r="AF2543" s="39"/>
      <c r="AG2543" s="39"/>
      <c r="AH2543" s="35"/>
      <c r="AI2543" s="35"/>
      <c r="AJ2543" s="35"/>
      <c r="AK2543" s="35"/>
      <c r="AL2543" s="35"/>
      <c r="AM2543" s="35"/>
      <c r="AN2543" s="38"/>
      <c r="AO2543" s="38"/>
      <c r="AP2543" s="38"/>
      <c r="AQ2543" s="36"/>
      <c r="AR2543" s="36"/>
      <c r="AS2543" s="36"/>
      <c r="AT2543" s="36"/>
      <c r="AU2543" s="36"/>
      <c r="AV2543" s="36"/>
      <c r="AW2543" s="36"/>
      <c r="AX2543" s="36"/>
      <c r="AY2543" s="36"/>
      <c r="AZ2543" s="40"/>
      <c r="BA2543" s="40"/>
      <c r="BB2543" s="40"/>
      <c r="BC2543" s="40"/>
      <c r="BD2543" s="40"/>
      <c r="BE2543" s="40"/>
      <c r="BF2543" s="36"/>
      <c r="BG2543" s="36"/>
      <c r="BH2543" s="36"/>
      <c r="BJ2543" s="35"/>
      <c r="BK2543" s="35"/>
      <c r="BL2543" s="35"/>
      <c r="BM2543" s="35"/>
      <c r="BN2543" s="35"/>
      <c r="BO2543" s="35"/>
      <c r="BP2543" s="35"/>
      <c r="BQ2543" s="35"/>
      <c r="BR2543" s="35"/>
      <c r="BS2543" s="34"/>
      <c r="BT2543" s="35"/>
      <c r="BU2543" s="35"/>
      <c r="BV2543" s="35"/>
      <c r="BW2543" s="34"/>
      <c r="BX2543" s="37"/>
      <c r="BY2543" s="40"/>
      <c r="CA2543" s="38"/>
      <c r="CB2543" s="38"/>
      <c r="CC2543" s="36"/>
      <c r="CD2543" s="36"/>
      <c r="CE2543" s="35"/>
      <c r="CF2543" s="36"/>
      <c r="CG2543" s="42"/>
      <c r="CH2543" s="35"/>
      <c r="CI2543" s="42"/>
      <c r="CJ2543" s="42"/>
      <c r="CK2543" s="43"/>
      <c r="CO2543" s="42"/>
    </row>
    <row r="2544" spans="1:93" ht="11.25" customHeight="1">
      <c r="A2544" s="33"/>
      <c r="B2544" s="34"/>
      <c r="F2544" s="34"/>
      <c r="H2544" s="34"/>
      <c r="I2544" s="34"/>
      <c r="J2544" s="35"/>
      <c r="K2544" s="35"/>
      <c r="L2544" s="34"/>
      <c r="M2544" s="34"/>
      <c r="N2544" s="35"/>
      <c r="O2544" s="35"/>
      <c r="P2544" s="35"/>
      <c r="Q2544" s="34"/>
      <c r="R2544" s="34"/>
      <c r="S2544" s="39"/>
      <c r="T2544" s="35"/>
      <c r="U2544" s="36"/>
      <c r="V2544" s="38"/>
      <c r="W2544" s="36"/>
      <c r="X2544" s="35"/>
      <c r="Y2544" s="34"/>
      <c r="Z2544" s="35"/>
      <c r="AA2544" s="34"/>
      <c r="AB2544" s="34"/>
      <c r="AC2544" s="34"/>
      <c r="AD2544" s="34"/>
      <c r="AE2544" s="39"/>
      <c r="AF2544" s="39"/>
      <c r="AG2544" s="39"/>
      <c r="AH2544" s="35"/>
      <c r="AI2544" s="35"/>
      <c r="AJ2544" s="35"/>
      <c r="AK2544" s="35"/>
      <c r="AL2544" s="35"/>
      <c r="AM2544" s="35"/>
      <c r="AN2544" s="38"/>
      <c r="AO2544" s="38"/>
      <c r="AP2544" s="38"/>
      <c r="AQ2544" s="36"/>
      <c r="AR2544" s="36"/>
      <c r="AS2544" s="36"/>
      <c r="AT2544" s="36"/>
      <c r="AU2544" s="36"/>
      <c r="AV2544" s="36"/>
      <c r="AW2544" s="36"/>
      <c r="AX2544" s="36"/>
      <c r="AY2544" s="36"/>
      <c r="AZ2544" s="40"/>
      <c r="BA2544" s="40"/>
      <c r="BB2544" s="40"/>
      <c r="BC2544" s="40"/>
      <c r="BD2544" s="40"/>
      <c r="BE2544" s="40"/>
      <c r="BF2544" s="36"/>
      <c r="BG2544" s="36"/>
      <c r="BH2544" s="36"/>
      <c r="BJ2544" s="35"/>
      <c r="BK2544" s="35"/>
      <c r="BL2544" s="35"/>
      <c r="BM2544" s="35"/>
      <c r="BN2544" s="35"/>
      <c r="BO2544" s="35"/>
      <c r="BP2544" s="35"/>
      <c r="BQ2544" s="35"/>
      <c r="BR2544" s="35"/>
      <c r="BS2544" s="34"/>
      <c r="BT2544" s="35"/>
      <c r="BU2544" s="35"/>
      <c r="BV2544" s="35"/>
      <c r="BW2544" s="34"/>
      <c r="BX2544" s="37"/>
      <c r="BY2544" s="40"/>
      <c r="CA2544" s="38"/>
      <c r="CB2544" s="38"/>
      <c r="CC2544" s="36"/>
      <c r="CD2544" s="36"/>
      <c r="CE2544" s="35"/>
      <c r="CF2544" s="36"/>
      <c r="CG2544" s="42"/>
      <c r="CH2544" s="35"/>
      <c r="CI2544" s="42"/>
      <c r="CJ2544" s="42"/>
      <c r="CK2544" s="43"/>
      <c r="CO2544" s="42"/>
    </row>
    <row r="2545" spans="1:93" ht="11.25" customHeight="1">
      <c r="A2545" s="33"/>
      <c r="B2545" s="34"/>
      <c r="F2545" s="34"/>
      <c r="H2545" s="34"/>
      <c r="I2545" s="34"/>
      <c r="J2545" s="35"/>
      <c r="K2545" s="35"/>
      <c r="L2545" s="34"/>
      <c r="M2545" s="34"/>
      <c r="N2545" s="35"/>
      <c r="O2545" s="35"/>
      <c r="P2545" s="35"/>
      <c r="Q2545" s="34"/>
      <c r="R2545" s="34"/>
      <c r="U2545" s="36"/>
      <c r="V2545" s="38"/>
      <c r="W2545" s="36"/>
      <c r="X2545" s="35"/>
      <c r="Y2545" s="34"/>
      <c r="Z2545" s="35"/>
      <c r="AA2545" s="34"/>
      <c r="AB2545" s="34"/>
      <c r="AC2545" s="34"/>
      <c r="AD2545" s="34"/>
      <c r="AE2545" s="39"/>
      <c r="AF2545" s="39"/>
      <c r="AG2545" s="39"/>
      <c r="AH2545" s="35"/>
      <c r="AI2545" s="35"/>
      <c r="AJ2545" s="35"/>
      <c r="AK2545" s="35"/>
      <c r="AL2545" s="35"/>
      <c r="AM2545" s="35"/>
      <c r="AN2545" s="38"/>
      <c r="AO2545" s="38"/>
      <c r="AP2545" s="38"/>
      <c r="AQ2545" s="36"/>
      <c r="AR2545" s="36"/>
      <c r="AS2545" s="36"/>
      <c r="AT2545" s="36"/>
      <c r="AU2545" s="36"/>
      <c r="AV2545" s="36"/>
      <c r="AW2545" s="36"/>
      <c r="AX2545" s="36"/>
      <c r="AY2545" s="36"/>
      <c r="AZ2545" s="40"/>
      <c r="BA2545" s="40"/>
      <c r="BB2545" s="40"/>
      <c r="BC2545" s="40"/>
      <c r="BD2545" s="40"/>
      <c r="BE2545" s="40"/>
      <c r="BF2545" s="36"/>
      <c r="BG2545" s="36"/>
      <c r="BH2545" s="36"/>
      <c r="BJ2545" s="35"/>
      <c r="BK2545" s="35"/>
      <c r="BL2545" s="35"/>
      <c r="BM2545" s="35"/>
      <c r="BN2545" s="35"/>
      <c r="BO2545" s="35"/>
      <c r="BP2545" s="35"/>
      <c r="BQ2545" s="35"/>
      <c r="BR2545" s="35"/>
      <c r="BS2545" s="34"/>
      <c r="BT2545" s="35"/>
      <c r="BU2545" s="35"/>
      <c r="BV2545" s="35"/>
      <c r="BW2545" s="34"/>
      <c r="BX2545" s="37"/>
      <c r="BY2545" s="40"/>
      <c r="CA2545" s="38"/>
      <c r="CB2545" s="38"/>
      <c r="CC2545" s="36"/>
      <c r="CD2545" s="36"/>
      <c r="CE2545" s="35"/>
      <c r="CF2545" s="36"/>
      <c r="CG2545" s="42"/>
      <c r="CH2545" s="35"/>
      <c r="CI2545" s="42"/>
      <c r="CJ2545" s="42"/>
      <c r="CK2545" s="43"/>
      <c r="CO2545" s="42"/>
    </row>
    <row r="2546" spans="1:93" ht="11.25" customHeight="1">
      <c r="A2546" s="33"/>
      <c r="B2546" s="34"/>
      <c r="F2546" s="34"/>
      <c r="H2546" s="34"/>
      <c r="I2546" s="34"/>
      <c r="J2546" s="35"/>
      <c r="K2546" s="35"/>
      <c r="L2546" s="34"/>
      <c r="M2546" s="34"/>
      <c r="N2546" s="35"/>
      <c r="O2546" s="35"/>
      <c r="P2546" s="35"/>
      <c r="Q2546" s="34"/>
      <c r="R2546" s="34"/>
      <c r="U2546" s="36"/>
      <c r="V2546" s="38"/>
      <c r="W2546" s="36"/>
      <c r="X2546" s="35"/>
      <c r="Y2546" s="34"/>
      <c r="Z2546" s="35"/>
      <c r="AA2546" s="34"/>
      <c r="AB2546" s="34"/>
      <c r="AC2546" s="34"/>
      <c r="AD2546" s="34"/>
      <c r="AE2546" s="39"/>
      <c r="AF2546" s="39"/>
      <c r="AG2546" s="39"/>
      <c r="AH2546" s="35"/>
      <c r="AI2546" s="35"/>
      <c r="AJ2546" s="35"/>
      <c r="AK2546" s="35"/>
      <c r="AL2546" s="35"/>
      <c r="AM2546" s="35"/>
      <c r="AN2546" s="38"/>
      <c r="AO2546" s="38"/>
      <c r="AP2546" s="38"/>
      <c r="AQ2546" s="36"/>
      <c r="AR2546" s="36"/>
      <c r="AS2546" s="36"/>
      <c r="AT2546" s="36"/>
      <c r="AU2546" s="36"/>
      <c r="AV2546" s="36"/>
      <c r="AW2546" s="36"/>
      <c r="AX2546" s="36"/>
      <c r="AY2546" s="36"/>
      <c r="AZ2546" s="40"/>
      <c r="BA2546" s="40"/>
      <c r="BB2546" s="40"/>
      <c r="BC2546" s="40"/>
      <c r="BD2546" s="40"/>
      <c r="BE2546" s="40"/>
      <c r="BF2546" s="36"/>
      <c r="BG2546" s="36"/>
      <c r="BH2546" s="36"/>
      <c r="BJ2546" s="35"/>
      <c r="BK2546" s="35"/>
      <c r="BL2546" s="35"/>
      <c r="BM2546" s="35"/>
      <c r="BN2546" s="35"/>
      <c r="BO2546" s="35"/>
      <c r="BP2546" s="35"/>
      <c r="BQ2546" s="35"/>
      <c r="BR2546" s="35"/>
      <c r="BS2546" s="34"/>
      <c r="BT2546" s="35"/>
      <c r="BU2546" s="35"/>
      <c r="BV2546" s="35"/>
      <c r="BW2546" s="34"/>
      <c r="BX2546" s="37"/>
      <c r="BY2546" s="40"/>
      <c r="CA2546" s="38"/>
      <c r="CB2546" s="38"/>
      <c r="CC2546" s="36"/>
      <c r="CD2546" s="36"/>
      <c r="CE2546" s="35"/>
      <c r="CF2546" s="36"/>
      <c r="CG2546" s="42"/>
      <c r="CH2546" s="35"/>
      <c r="CI2546" s="42"/>
      <c r="CJ2546" s="42"/>
      <c r="CK2546" s="43"/>
      <c r="CO2546" s="42"/>
    </row>
    <row r="2547" spans="1:93" ht="11.25" customHeight="1">
      <c r="A2547" s="33"/>
      <c r="B2547" s="34"/>
      <c r="F2547" s="34"/>
      <c r="H2547" s="34"/>
      <c r="I2547" s="34"/>
      <c r="J2547" s="35"/>
      <c r="K2547" s="35"/>
      <c r="L2547" s="34"/>
      <c r="M2547" s="34"/>
      <c r="N2547" s="35"/>
      <c r="O2547" s="35"/>
      <c r="P2547" s="35"/>
      <c r="Q2547" s="34"/>
      <c r="R2547" s="34"/>
      <c r="U2547" s="36"/>
      <c r="V2547" s="38"/>
      <c r="W2547" s="36"/>
      <c r="X2547" s="35"/>
      <c r="Y2547" s="34"/>
      <c r="Z2547" s="35"/>
      <c r="AA2547" s="34"/>
      <c r="AB2547" s="34"/>
      <c r="AC2547" s="34"/>
      <c r="AD2547" s="34"/>
      <c r="AE2547" s="39"/>
      <c r="AF2547" s="39"/>
      <c r="AG2547" s="39"/>
      <c r="AH2547" s="35"/>
      <c r="AI2547" s="35"/>
      <c r="AJ2547" s="35"/>
      <c r="AK2547" s="35"/>
      <c r="AL2547" s="35"/>
      <c r="AM2547" s="35"/>
      <c r="AN2547" s="38"/>
      <c r="AO2547" s="38"/>
      <c r="AP2547" s="38"/>
      <c r="AQ2547" s="36"/>
      <c r="AR2547" s="36"/>
      <c r="AS2547" s="36"/>
      <c r="AT2547" s="36"/>
      <c r="AU2547" s="36"/>
      <c r="AV2547" s="36"/>
      <c r="AW2547" s="36"/>
      <c r="AX2547" s="36"/>
      <c r="AY2547" s="36"/>
      <c r="AZ2547" s="40"/>
      <c r="BA2547" s="40"/>
      <c r="BB2547" s="40"/>
      <c r="BC2547" s="40"/>
      <c r="BD2547" s="40"/>
      <c r="BE2547" s="40"/>
      <c r="BF2547" s="36"/>
      <c r="BG2547" s="36"/>
      <c r="BH2547" s="36"/>
      <c r="BJ2547" s="35"/>
      <c r="BK2547" s="35"/>
      <c r="BL2547" s="35"/>
      <c r="BM2547" s="35"/>
      <c r="BN2547" s="35"/>
      <c r="BO2547" s="35"/>
      <c r="BP2547" s="35"/>
      <c r="BQ2547" s="35"/>
      <c r="BR2547" s="35"/>
      <c r="BS2547" s="34"/>
      <c r="BT2547" s="35"/>
      <c r="BU2547" s="35"/>
      <c r="BV2547" s="35"/>
      <c r="BW2547" s="34"/>
      <c r="BX2547" s="37"/>
      <c r="BY2547" s="40"/>
      <c r="CA2547" s="38"/>
      <c r="CB2547" s="38"/>
      <c r="CC2547" s="36"/>
      <c r="CD2547" s="36"/>
      <c r="CE2547" s="35"/>
      <c r="CF2547" s="36"/>
      <c r="CG2547" s="42"/>
      <c r="CH2547" s="35"/>
      <c r="CI2547" s="42"/>
      <c r="CJ2547" s="42"/>
      <c r="CK2547" s="43"/>
      <c r="CO2547" s="42"/>
    </row>
    <row r="2548" spans="1:93" ht="11.25" customHeight="1">
      <c r="A2548" s="33"/>
      <c r="B2548" s="34"/>
      <c r="F2548" s="34"/>
      <c r="H2548" s="34"/>
      <c r="I2548" s="34"/>
      <c r="J2548" s="35"/>
      <c r="K2548" s="35"/>
      <c r="L2548" s="34"/>
      <c r="M2548" s="34"/>
      <c r="N2548" s="35"/>
      <c r="O2548" s="35"/>
      <c r="P2548" s="35"/>
      <c r="Q2548" s="34"/>
      <c r="R2548" s="34"/>
      <c r="U2548" s="36"/>
      <c r="V2548" s="38"/>
      <c r="W2548" s="36"/>
      <c r="X2548" s="35"/>
      <c r="Y2548" s="34"/>
      <c r="Z2548" s="35"/>
      <c r="AA2548" s="34"/>
      <c r="AB2548" s="34"/>
      <c r="AC2548" s="34"/>
      <c r="AD2548" s="34"/>
      <c r="AE2548" s="39"/>
      <c r="AF2548" s="39"/>
      <c r="AG2548" s="39"/>
      <c r="AH2548" s="35"/>
      <c r="AI2548" s="35"/>
      <c r="AJ2548" s="35"/>
      <c r="AK2548" s="35"/>
      <c r="AL2548" s="35"/>
      <c r="AM2548" s="35"/>
      <c r="AN2548" s="38"/>
      <c r="AO2548" s="38"/>
      <c r="AP2548" s="38"/>
      <c r="AQ2548" s="36"/>
      <c r="AR2548" s="36"/>
      <c r="AS2548" s="36"/>
      <c r="AT2548" s="36"/>
      <c r="AU2548" s="36"/>
      <c r="AV2548" s="36"/>
      <c r="AW2548" s="36"/>
      <c r="AX2548" s="36"/>
      <c r="AY2548" s="36"/>
      <c r="AZ2548" s="40"/>
      <c r="BA2548" s="40"/>
      <c r="BB2548" s="40"/>
      <c r="BC2548" s="40"/>
      <c r="BD2548" s="40"/>
      <c r="BE2548" s="40"/>
      <c r="BF2548" s="36"/>
      <c r="BG2548" s="36"/>
      <c r="BH2548" s="36"/>
      <c r="BJ2548" s="35"/>
      <c r="BK2548" s="35"/>
      <c r="BL2548" s="35"/>
      <c r="BM2548" s="35"/>
      <c r="BN2548" s="35"/>
      <c r="BO2548" s="35"/>
      <c r="BP2548" s="35"/>
      <c r="BQ2548" s="35"/>
      <c r="BR2548" s="35"/>
      <c r="BS2548" s="34"/>
      <c r="BT2548" s="35"/>
      <c r="BU2548" s="35"/>
      <c r="BV2548" s="35"/>
      <c r="BW2548" s="34"/>
      <c r="BX2548" s="37"/>
      <c r="BY2548" s="40"/>
      <c r="CA2548" s="38"/>
      <c r="CB2548" s="38"/>
      <c r="CC2548" s="36"/>
      <c r="CD2548" s="36"/>
      <c r="CE2548" s="35"/>
      <c r="CF2548" s="36"/>
      <c r="CG2548" s="42"/>
      <c r="CH2548" s="35"/>
      <c r="CI2548" s="42"/>
      <c r="CJ2548" s="42"/>
      <c r="CK2548" s="43"/>
      <c r="CO2548" s="42"/>
    </row>
    <row r="2549" spans="1:93" ht="11.25" customHeight="1">
      <c r="A2549" s="33"/>
      <c r="B2549" s="34"/>
      <c r="F2549" s="34"/>
      <c r="H2549" s="34"/>
      <c r="I2549" s="34"/>
      <c r="J2549" s="35"/>
      <c r="K2549" s="35"/>
      <c r="L2549" s="34"/>
      <c r="M2549" s="34"/>
      <c r="N2549" s="35"/>
      <c r="O2549" s="35"/>
      <c r="P2549" s="35"/>
      <c r="Q2549" s="34"/>
      <c r="R2549" s="34"/>
      <c r="U2549" s="36"/>
      <c r="V2549" s="38"/>
      <c r="W2549" s="36"/>
      <c r="X2549" s="35"/>
      <c r="Y2549" s="34"/>
      <c r="Z2549" s="35"/>
      <c r="AA2549" s="34"/>
      <c r="AB2549" s="34"/>
      <c r="AC2549" s="34"/>
      <c r="AD2549" s="34"/>
      <c r="AE2549" s="39"/>
      <c r="AF2549" s="39"/>
      <c r="AG2549" s="39"/>
      <c r="AH2549" s="35"/>
      <c r="AI2549" s="35"/>
      <c r="AJ2549" s="35"/>
      <c r="AK2549" s="35"/>
      <c r="AL2549" s="35"/>
      <c r="AM2549" s="35"/>
      <c r="AN2549" s="38"/>
      <c r="AO2549" s="38"/>
      <c r="AP2549" s="38"/>
      <c r="AQ2549" s="36"/>
      <c r="AR2549" s="36"/>
      <c r="AS2549" s="36"/>
      <c r="AT2549" s="36"/>
      <c r="AU2549" s="36"/>
      <c r="AV2549" s="36"/>
      <c r="AW2549" s="36"/>
      <c r="AX2549" s="36"/>
      <c r="AY2549" s="36"/>
      <c r="AZ2549" s="40"/>
      <c r="BA2549" s="40"/>
      <c r="BB2549" s="40"/>
      <c r="BC2549" s="40"/>
      <c r="BD2549" s="40"/>
      <c r="BE2549" s="40"/>
      <c r="BF2549" s="36"/>
      <c r="BG2549" s="36"/>
      <c r="BH2549" s="36"/>
      <c r="BJ2549" s="35"/>
      <c r="BK2549" s="35"/>
      <c r="BL2549" s="35"/>
      <c r="BM2549" s="35"/>
      <c r="BN2549" s="35"/>
      <c r="BO2549" s="35"/>
      <c r="BP2549" s="35"/>
      <c r="BQ2549" s="35"/>
      <c r="BR2549" s="35"/>
      <c r="BS2549" s="34"/>
      <c r="BT2549" s="35"/>
      <c r="BU2549" s="35"/>
      <c r="BV2549" s="35"/>
      <c r="BW2549" s="34"/>
      <c r="BX2549" s="37"/>
      <c r="BY2549" s="40"/>
      <c r="CA2549" s="38"/>
      <c r="CB2549" s="38"/>
      <c r="CC2549" s="36"/>
      <c r="CD2549" s="36"/>
      <c r="CE2549" s="35"/>
      <c r="CF2549" s="36"/>
      <c r="CG2549" s="42"/>
      <c r="CH2549" s="35"/>
      <c r="CI2549" s="42"/>
      <c r="CJ2549" s="42"/>
      <c r="CK2549" s="43"/>
      <c r="CO2549" s="42"/>
    </row>
    <row r="2550" spans="1:93" ht="11.25" customHeight="1">
      <c r="A2550" s="33"/>
      <c r="B2550" s="34"/>
      <c r="F2550" s="34"/>
      <c r="H2550" s="34"/>
      <c r="I2550" s="34"/>
      <c r="J2550" s="35"/>
      <c r="K2550" s="35"/>
      <c r="L2550" s="34"/>
      <c r="M2550" s="34"/>
      <c r="N2550" s="35"/>
      <c r="O2550" s="35"/>
      <c r="P2550" s="35"/>
      <c r="Q2550" s="34"/>
      <c r="R2550" s="34"/>
      <c r="U2550" s="36"/>
      <c r="V2550" s="38"/>
      <c r="W2550" s="36"/>
      <c r="X2550" s="35"/>
      <c r="Y2550" s="34"/>
      <c r="Z2550" s="35"/>
      <c r="AA2550" s="34"/>
      <c r="AB2550" s="34"/>
      <c r="AC2550" s="34"/>
      <c r="AD2550" s="34"/>
      <c r="AE2550" s="39"/>
      <c r="AF2550" s="39"/>
      <c r="AG2550" s="39"/>
      <c r="AH2550" s="35"/>
      <c r="AI2550" s="35"/>
      <c r="AJ2550" s="35"/>
      <c r="AK2550" s="35"/>
      <c r="AL2550" s="35"/>
      <c r="AM2550" s="35"/>
      <c r="AN2550" s="38"/>
      <c r="AO2550" s="38"/>
      <c r="AP2550" s="38"/>
      <c r="AQ2550" s="36"/>
      <c r="AR2550" s="36"/>
      <c r="AS2550" s="36"/>
      <c r="AT2550" s="36"/>
      <c r="AU2550" s="36"/>
      <c r="AV2550" s="36"/>
      <c r="AW2550" s="36"/>
      <c r="AX2550" s="36"/>
      <c r="AY2550" s="36"/>
      <c r="AZ2550" s="40"/>
      <c r="BA2550" s="40"/>
      <c r="BB2550" s="40"/>
      <c r="BC2550" s="40"/>
      <c r="BD2550" s="40"/>
      <c r="BE2550" s="40"/>
      <c r="BF2550" s="36"/>
      <c r="BG2550" s="36"/>
      <c r="BH2550" s="36"/>
      <c r="BJ2550" s="35"/>
      <c r="BK2550" s="35"/>
      <c r="BL2550" s="35"/>
      <c r="BM2550" s="35"/>
      <c r="BN2550" s="35"/>
      <c r="BO2550" s="35"/>
      <c r="BP2550" s="35"/>
      <c r="BQ2550" s="35"/>
      <c r="BR2550" s="35"/>
      <c r="BS2550" s="34"/>
      <c r="BT2550" s="35"/>
      <c r="BU2550" s="35"/>
      <c r="BV2550" s="35"/>
      <c r="BW2550" s="34"/>
      <c r="BX2550" s="37"/>
      <c r="BY2550" s="40"/>
      <c r="CA2550" s="38"/>
      <c r="CB2550" s="38"/>
      <c r="CC2550" s="36"/>
      <c r="CD2550" s="36"/>
      <c r="CE2550" s="35"/>
      <c r="CF2550" s="36"/>
      <c r="CG2550" s="42"/>
      <c r="CH2550" s="35"/>
      <c r="CI2550" s="42"/>
      <c r="CJ2550" s="42"/>
      <c r="CK2550" s="43"/>
      <c r="CO2550" s="42"/>
    </row>
    <row r="2551" spans="1:93" ht="11.25" customHeight="1">
      <c r="A2551" s="33"/>
      <c r="B2551" s="34"/>
      <c r="F2551" s="34"/>
      <c r="H2551" s="34"/>
      <c r="I2551" s="34"/>
      <c r="J2551" s="35"/>
      <c r="K2551" s="35"/>
      <c r="L2551" s="34"/>
      <c r="M2551" s="34"/>
      <c r="N2551" s="35"/>
      <c r="O2551" s="35"/>
      <c r="P2551" s="35"/>
      <c r="Q2551" s="34"/>
      <c r="R2551" s="34"/>
      <c r="U2551" s="36"/>
      <c r="V2551" s="38"/>
      <c r="W2551" s="36"/>
      <c r="X2551" s="35"/>
      <c r="Y2551" s="34"/>
      <c r="Z2551" s="35"/>
      <c r="AA2551" s="34"/>
      <c r="AB2551" s="34"/>
      <c r="AC2551" s="34"/>
      <c r="AD2551" s="34"/>
      <c r="AE2551" s="39"/>
      <c r="AF2551" s="39"/>
      <c r="AG2551" s="39"/>
      <c r="AH2551" s="35"/>
      <c r="AI2551" s="35"/>
      <c r="AJ2551" s="35"/>
      <c r="AK2551" s="35"/>
      <c r="AL2551" s="35"/>
      <c r="AM2551" s="35"/>
      <c r="AN2551" s="38"/>
      <c r="AO2551" s="38"/>
      <c r="AP2551" s="38"/>
      <c r="AQ2551" s="36"/>
      <c r="AR2551" s="36"/>
      <c r="AS2551" s="36"/>
      <c r="AT2551" s="36"/>
      <c r="AU2551" s="36"/>
      <c r="AV2551" s="36"/>
      <c r="AW2551" s="36"/>
      <c r="AX2551" s="36"/>
      <c r="AY2551" s="36"/>
      <c r="AZ2551" s="40"/>
      <c r="BA2551" s="40"/>
      <c r="BB2551" s="40"/>
      <c r="BC2551" s="40"/>
      <c r="BD2551" s="40"/>
      <c r="BE2551" s="40"/>
      <c r="BF2551" s="36"/>
      <c r="BG2551" s="36"/>
      <c r="BH2551" s="36"/>
      <c r="BJ2551" s="35"/>
      <c r="BK2551" s="35"/>
      <c r="BL2551" s="35"/>
      <c r="BM2551" s="35"/>
      <c r="BN2551" s="35"/>
      <c r="BO2551" s="35"/>
      <c r="BP2551" s="35"/>
      <c r="BQ2551" s="35"/>
      <c r="BR2551" s="35"/>
      <c r="BS2551" s="34"/>
      <c r="BT2551" s="35"/>
      <c r="BU2551" s="35"/>
      <c r="BV2551" s="35"/>
      <c r="BW2551" s="34"/>
      <c r="BX2551" s="37"/>
      <c r="BY2551" s="40"/>
      <c r="CA2551" s="38"/>
      <c r="CB2551" s="38"/>
      <c r="CC2551" s="36"/>
      <c r="CD2551" s="36"/>
      <c r="CE2551" s="35"/>
      <c r="CF2551" s="36"/>
      <c r="CG2551" s="42"/>
      <c r="CH2551" s="35"/>
      <c r="CI2551" s="42"/>
      <c r="CJ2551" s="42"/>
      <c r="CK2551" s="43"/>
      <c r="CO2551" s="42"/>
    </row>
    <row r="2552" spans="1:93" ht="11.25" customHeight="1">
      <c r="A2552" s="33"/>
      <c r="B2552" s="34"/>
      <c r="F2552" s="34"/>
      <c r="H2552" s="34"/>
      <c r="I2552" s="34"/>
      <c r="J2552" s="35"/>
      <c r="K2552" s="35"/>
      <c r="L2552" s="34"/>
      <c r="M2552" s="34"/>
      <c r="N2552" s="35"/>
      <c r="O2552" s="35"/>
      <c r="P2552" s="35"/>
      <c r="Q2552" s="34"/>
      <c r="R2552" s="34"/>
      <c r="U2552" s="36"/>
      <c r="V2552" s="38"/>
      <c r="W2552" s="36"/>
      <c r="X2552" s="35"/>
      <c r="Y2552" s="34"/>
      <c r="Z2552" s="35"/>
      <c r="AA2552" s="34"/>
      <c r="AB2552" s="34"/>
      <c r="AC2552" s="34"/>
      <c r="AD2552" s="34"/>
      <c r="AE2552" s="39"/>
      <c r="AF2552" s="39"/>
      <c r="AG2552" s="39"/>
      <c r="AH2552" s="35"/>
      <c r="AI2552" s="35"/>
      <c r="AJ2552" s="35"/>
      <c r="AK2552" s="35"/>
      <c r="AL2552" s="35"/>
      <c r="AM2552" s="35"/>
      <c r="AN2552" s="38"/>
      <c r="AO2552" s="38"/>
      <c r="AP2552" s="38"/>
      <c r="AQ2552" s="36"/>
      <c r="AR2552" s="36"/>
      <c r="AS2552" s="36"/>
      <c r="AT2552" s="36"/>
      <c r="AU2552" s="36"/>
      <c r="AV2552" s="36"/>
      <c r="AW2552" s="36"/>
      <c r="AX2552" s="36"/>
      <c r="AY2552" s="36"/>
      <c r="AZ2552" s="40"/>
      <c r="BA2552" s="40"/>
      <c r="BB2552" s="40"/>
      <c r="BC2552" s="40"/>
      <c r="BD2552" s="40"/>
      <c r="BE2552" s="40"/>
      <c r="BF2552" s="36"/>
      <c r="BG2552" s="36"/>
      <c r="BH2552" s="36"/>
      <c r="BJ2552" s="35"/>
      <c r="BK2552" s="35"/>
      <c r="BL2552" s="35"/>
      <c r="BM2552" s="35"/>
      <c r="BN2552" s="35"/>
      <c r="BO2552" s="35"/>
      <c r="BP2552" s="35"/>
      <c r="BQ2552" s="35"/>
      <c r="BR2552" s="35"/>
      <c r="BS2552" s="34"/>
      <c r="BT2552" s="35"/>
      <c r="BU2552" s="35"/>
      <c r="BV2552" s="35"/>
      <c r="BW2552" s="34"/>
      <c r="BX2552" s="37"/>
      <c r="BY2552" s="40"/>
      <c r="CA2552" s="38"/>
      <c r="CB2552" s="38"/>
      <c r="CC2552" s="36"/>
      <c r="CD2552" s="36"/>
      <c r="CE2552" s="35"/>
      <c r="CF2552" s="36"/>
      <c r="CG2552" s="42"/>
      <c r="CH2552" s="35"/>
      <c r="CI2552" s="42"/>
      <c r="CJ2552" s="42"/>
      <c r="CK2552" s="43"/>
      <c r="CO2552" s="42"/>
    </row>
    <row r="2553" spans="1:93" ht="11.25" customHeight="1">
      <c r="A2553" s="33"/>
      <c r="B2553" s="34"/>
      <c r="F2553" s="34"/>
      <c r="H2553" s="34"/>
      <c r="I2553" s="34"/>
      <c r="J2553" s="35"/>
      <c r="K2553" s="35"/>
      <c r="L2553" s="34"/>
      <c r="M2553" s="34"/>
      <c r="N2553" s="35"/>
      <c r="O2553" s="35"/>
      <c r="P2553" s="35"/>
      <c r="Q2553" s="34"/>
      <c r="R2553" s="34"/>
      <c r="U2553" s="36"/>
      <c r="V2553" s="38"/>
      <c r="W2553" s="36"/>
      <c r="X2553" s="35"/>
      <c r="Y2553" s="34"/>
      <c r="Z2553" s="35"/>
      <c r="AA2553" s="34"/>
      <c r="AB2553" s="34"/>
      <c r="AC2553" s="34"/>
      <c r="AD2553" s="34"/>
      <c r="AE2553" s="39"/>
      <c r="AF2553" s="39"/>
      <c r="AG2553" s="39"/>
      <c r="AH2553" s="35"/>
      <c r="AI2553" s="35"/>
      <c r="AJ2553" s="35"/>
      <c r="AK2553" s="35"/>
      <c r="AL2553" s="35"/>
      <c r="AM2553" s="35"/>
      <c r="AN2553" s="38"/>
      <c r="AO2553" s="38"/>
      <c r="AP2553" s="38"/>
      <c r="AQ2553" s="36"/>
      <c r="AR2553" s="36"/>
      <c r="AS2553" s="36"/>
      <c r="AT2553" s="36"/>
      <c r="AU2553" s="36"/>
      <c r="AV2553" s="36"/>
      <c r="AW2553" s="36"/>
      <c r="AX2553" s="36"/>
      <c r="AY2553" s="36"/>
      <c r="AZ2553" s="40"/>
      <c r="BA2553" s="40"/>
      <c r="BB2553" s="40"/>
      <c r="BC2553" s="40"/>
      <c r="BD2553" s="40"/>
      <c r="BE2553" s="40"/>
      <c r="BF2553" s="36"/>
      <c r="BG2553" s="36"/>
      <c r="BH2553" s="36"/>
      <c r="BJ2553" s="35"/>
      <c r="BK2553" s="35"/>
      <c r="BL2553" s="35"/>
      <c r="BM2553" s="35"/>
      <c r="BN2553" s="35"/>
      <c r="BO2553" s="35"/>
      <c r="BP2553" s="35"/>
      <c r="BQ2553" s="35"/>
      <c r="BR2553" s="35"/>
      <c r="BS2553" s="34"/>
      <c r="BT2553" s="35"/>
      <c r="BU2553" s="35"/>
      <c r="BV2553" s="35"/>
      <c r="BW2553" s="34"/>
      <c r="BX2553" s="37"/>
      <c r="BY2553" s="40"/>
      <c r="CA2553" s="38"/>
      <c r="CB2553" s="38"/>
      <c r="CC2553" s="36"/>
      <c r="CD2553" s="36"/>
      <c r="CE2553" s="35"/>
      <c r="CF2553" s="36"/>
      <c r="CG2553" s="42"/>
      <c r="CH2553" s="35"/>
      <c r="CI2553" s="42"/>
      <c r="CJ2553" s="42"/>
      <c r="CK2553" s="43"/>
      <c r="CO2553" s="42"/>
    </row>
    <row r="2554" spans="1:93" ht="11.25" customHeight="1">
      <c r="A2554" s="33"/>
      <c r="B2554" s="34"/>
      <c r="F2554" s="34"/>
      <c r="H2554" s="34"/>
      <c r="I2554" s="34"/>
      <c r="J2554" s="35"/>
      <c r="K2554" s="35"/>
      <c r="L2554" s="34"/>
      <c r="M2554" s="34"/>
      <c r="N2554" s="35"/>
      <c r="O2554" s="35"/>
      <c r="P2554" s="35"/>
      <c r="Q2554" s="34"/>
      <c r="R2554" s="34"/>
      <c r="U2554" s="36"/>
      <c r="V2554" s="38"/>
      <c r="W2554" s="36"/>
      <c r="X2554" s="35"/>
      <c r="Y2554" s="34"/>
      <c r="Z2554" s="35"/>
      <c r="AA2554" s="34"/>
      <c r="AB2554" s="34"/>
      <c r="AC2554" s="34"/>
      <c r="AD2554" s="34"/>
      <c r="AE2554" s="39"/>
      <c r="AF2554" s="39"/>
      <c r="AG2554" s="39"/>
      <c r="AH2554" s="35"/>
      <c r="AI2554" s="35"/>
      <c r="AJ2554" s="35"/>
      <c r="AK2554" s="35"/>
      <c r="AL2554" s="35"/>
      <c r="AM2554" s="35"/>
      <c r="AN2554" s="38"/>
      <c r="AO2554" s="38"/>
      <c r="AP2554" s="38"/>
      <c r="AQ2554" s="36"/>
      <c r="AR2554" s="36"/>
      <c r="AS2554" s="36"/>
      <c r="AT2554" s="36"/>
      <c r="AU2554" s="36"/>
      <c r="AV2554" s="36"/>
      <c r="AW2554" s="36"/>
      <c r="AX2554" s="36"/>
      <c r="AY2554" s="36"/>
      <c r="AZ2554" s="40"/>
      <c r="BA2554" s="40"/>
      <c r="BB2554" s="40"/>
      <c r="BC2554" s="40"/>
      <c r="BD2554" s="40"/>
      <c r="BE2554" s="40"/>
      <c r="BF2554" s="36"/>
      <c r="BG2554" s="36"/>
      <c r="BH2554" s="36"/>
      <c r="BJ2554" s="35"/>
      <c r="BK2554" s="35"/>
      <c r="BL2554" s="35"/>
      <c r="BM2554" s="35"/>
      <c r="BN2554" s="35"/>
      <c r="BO2554" s="35"/>
      <c r="BP2554" s="35"/>
      <c r="BQ2554" s="35"/>
      <c r="BR2554" s="35"/>
      <c r="BS2554" s="34"/>
      <c r="BT2554" s="35"/>
      <c r="BU2554" s="35"/>
      <c r="BV2554" s="35"/>
      <c r="BW2554" s="34"/>
      <c r="BX2554" s="37"/>
      <c r="BY2554" s="40"/>
      <c r="CA2554" s="38"/>
      <c r="CB2554" s="38"/>
      <c r="CC2554" s="36"/>
      <c r="CD2554" s="36"/>
      <c r="CE2554" s="35"/>
      <c r="CF2554" s="36"/>
      <c r="CG2554" s="42"/>
      <c r="CH2554" s="35"/>
      <c r="CI2554" s="42"/>
      <c r="CJ2554" s="42"/>
      <c r="CK2554" s="43"/>
      <c r="CO2554" s="42"/>
    </row>
    <row r="2555" spans="1:93" ht="11.25" customHeight="1">
      <c r="A2555" s="33"/>
      <c r="B2555" s="34"/>
      <c r="F2555" s="34"/>
      <c r="H2555" s="34"/>
      <c r="I2555" s="34"/>
      <c r="J2555" s="35"/>
      <c r="K2555" s="35"/>
      <c r="L2555" s="34"/>
      <c r="M2555" s="34"/>
      <c r="N2555" s="35"/>
      <c r="O2555" s="35"/>
      <c r="P2555" s="35"/>
      <c r="Q2555" s="34"/>
      <c r="R2555" s="34"/>
      <c r="U2555" s="36"/>
      <c r="V2555" s="38"/>
      <c r="W2555" s="36"/>
      <c r="X2555" s="35"/>
      <c r="Y2555" s="34"/>
      <c r="Z2555" s="35"/>
      <c r="AA2555" s="34"/>
      <c r="AB2555" s="34"/>
      <c r="AC2555" s="34"/>
      <c r="AD2555" s="34"/>
      <c r="AE2555" s="39"/>
      <c r="AF2555" s="39"/>
      <c r="AG2555" s="39"/>
      <c r="AH2555" s="35"/>
      <c r="AI2555" s="35"/>
      <c r="AJ2555" s="35"/>
      <c r="AK2555" s="35"/>
      <c r="AL2555" s="35"/>
      <c r="AM2555" s="35"/>
      <c r="AN2555" s="38"/>
      <c r="AO2555" s="38"/>
      <c r="AP2555" s="38"/>
      <c r="AQ2555" s="36"/>
      <c r="AR2555" s="36"/>
      <c r="AS2555" s="36"/>
      <c r="AT2555" s="36"/>
      <c r="AU2555" s="36"/>
      <c r="AV2555" s="36"/>
      <c r="AW2555" s="36"/>
      <c r="AX2555" s="36"/>
      <c r="AY2555" s="36"/>
      <c r="AZ2555" s="40"/>
      <c r="BA2555" s="40"/>
      <c r="BB2555" s="40"/>
      <c r="BC2555" s="40"/>
      <c r="BD2555" s="40"/>
      <c r="BE2555" s="40"/>
      <c r="BF2555" s="36"/>
      <c r="BG2555" s="36"/>
      <c r="BH2555" s="36"/>
      <c r="BJ2555" s="35"/>
      <c r="BK2555" s="35"/>
      <c r="BL2555" s="35"/>
      <c r="BM2555" s="35"/>
      <c r="BN2555" s="35"/>
      <c r="BO2555" s="35"/>
      <c r="BP2555" s="35"/>
      <c r="BQ2555" s="35"/>
      <c r="BR2555" s="35"/>
      <c r="BS2555" s="34"/>
      <c r="BT2555" s="35"/>
      <c r="BU2555" s="35"/>
      <c r="BV2555" s="35"/>
      <c r="BW2555" s="34"/>
      <c r="BX2555" s="37"/>
      <c r="BY2555" s="40"/>
      <c r="CA2555" s="38"/>
      <c r="CB2555" s="38"/>
      <c r="CC2555" s="36"/>
      <c r="CD2555" s="36"/>
      <c r="CE2555" s="35"/>
      <c r="CF2555" s="36"/>
      <c r="CG2555" s="42"/>
      <c r="CH2555" s="35"/>
      <c r="CI2555" s="42"/>
      <c r="CJ2555" s="42"/>
      <c r="CK2555" s="43"/>
      <c r="CO2555" s="42"/>
    </row>
    <row r="2556" spans="1:93" ht="11.25" customHeight="1">
      <c r="A2556" s="33"/>
      <c r="B2556" s="34"/>
      <c r="F2556" s="34"/>
      <c r="H2556" s="34"/>
      <c r="I2556" s="34"/>
      <c r="J2556" s="35"/>
      <c r="K2556" s="35"/>
      <c r="L2556" s="34"/>
      <c r="M2556" s="34"/>
      <c r="N2556" s="35"/>
      <c r="O2556" s="35"/>
      <c r="P2556" s="35"/>
      <c r="Q2556" s="34"/>
      <c r="R2556" s="34"/>
      <c r="U2556" s="36"/>
      <c r="V2556" s="38"/>
      <c r="W2556" s="36"/>
      <c r="X2556" s="35"/>
      <c r="Y2556" s="34"/>
      <c r="Z2556" s="35"/>
      <c r="AA2556" s="34"/>
      <c r="AB2556" s="34"/>
      <c r="AC2556" s="34"/>
      <c r="AD2556" s="34"/>
      <c r="AE2556" s="39"/>
      <c r="AF2556" s="39"/>
      <c r="AG2556" s="39"/>
      <c r="AH2556" s="35"/>
      <c r="AI2556" s="35"/>
      <c r="AJ2556" s="35"/>
      <c r="AK2556" s="35"/>
      <c r="AL2556" s="35"/>
      <c r="AM2556" s="35"/>
      <c r="AN2556" s="38"/>
      <c r="AO2556" s="38"/>
      <c r="AP2556" s="38"/>
      <c r="AQ2556" s="36"/>
      <c r="AR2556" s="36"/>
      <c r="AS2556" s="36"/>
      <c r="AT2556" s="36"/>
      <c r="AU2556" s="36"/>
      <c r="AV2556" s="36"/>
      <c r="AW2556" s="36"/>
      <c r="AX2556" s="36"/>
      <c r="AY2556" s="36"/>
      <c r="AZ2556" s="40"/>
      <c r="BA2556" s="40"/>
      <c r="BB2556" s="40"/>
      <c r="BC2556" s="40"/>
      <c r="BD2556" s="40"/>
      <c r="BE2556" s="40"/>
      <c r="BF2556" s="36"/>
      <c r="BG2556" s="36"/>
      <c r="BH2556" s="36"/>
      <c r="BJ2556" s="35"/>
      <c r="BK2556" s="35"/>
      <c r="BL2556" s="35"/>
      <c r="BM2556" s="35"/>
      <c r="BN2556" s="35"/>
      <c r="BO2556" s="35"/>
      <c r="BP2556" s="35"/>
      <c r="BQ2556" s="35"/>
      <c r="BR2556" s="35"/>
      <c r="BS2556" s="34"/>
      <c r="BT2556" s="35"/>
      <c r="BU2556" s="35"/>
      <c r="BV2556" s="35"/>
      <c r="BW2556" s="34"/>
      <c r="BX2556" s="37"/>
      <c r="BY2556" s="40"/>
      <c r="CA2556" s="38"/>
      <c r="CB2556" s="38"/>
      <c r="CC2556" s="36"/>
      <c r="CD2556" s="36"/>
      <c r="CE2556" s="35"/>
      <c r="CF2556" s="36"/>
      <c r="CG2556" s="42"/>
      <c r="CH2556" s="35"/>
      <c r="CI2556" s="42"/>
      <c r="CJ2556" s="42"/>
      <c r="CK2556" s="43"/>
      <c r="CO2556" s="42"/>
    </row>
    <row r="2557" spans="1:93" ht="11.25" customHeight="1">
      <c r="A2557" s="33"/>
      <c r="B2557" s="34"/>
      <c r="F2557" s="34"/>
      <c r="H2557" s="34"/>
      <c r="I2557" s="34"/>
      <c r="J2557" s="35"/>
      <c r="K2557" s="35"/>
      <c r="L2557" s="34"/>
      <c r="M2557" s="34"/>
      <c r="N2557" s="35"/>
      <c r="O2557" s="35"/>
      <c r="P2557" s="35"/>
      <c r="Q2557" s="34"/>
      <c r="R2557" s="34"/>
      <c r="U2557" s="36"/>
      <c r="V2557" s="38"/>
      <c r="W2557" s="36"/>
      <c r="X2557" s="35"/>
      <c r="Y2557" s="34"/>
      <c r="Z2557" s="35"/>
      <c r="AA2557" s="34"/>
      <c r="AB2557" s="34"/>
      <c r="AC2557" s="34"/>
      <c r="AD2557" s="34"/>
      <c r="AE2557" s="39"/>
      <c r="AF2557" s="39"/>
      <c r="AG2557" s="39"/>
      <c r="AH2557" s="35"/>
      <c r="AI2557" s="35"/>
      <c r="AJ2557" s="35"/>
      <c r="AK2557" s="35"/>
      <c r="AL2557" s="35"/>
      <c r="AM2557" s="35"/>
      <c r="AN2557" s="38"/>
      <c r="AO2557" s="38"/>
      <c r="AP2557" s="38"/>
      <c r="AQ2557" s="36"/>
      <c r="AR2557" s="36"/>
      <c r="AS2557" s="36"/>
      <c r="AT2557" s="36"/>
      <c r="AU2557" s="36"/>
      <c r="AV2557" s="36"/>
      <c r="AW2557" s="36"/>
      <c r="AX2557" s="36"/>
      <c r="AY2557" s="36"/>
      <c r="AZ2557" s="40"/>
      <c r="BA2557" s="40"/>
      <c r="BB2557" s="40"/>
      <c r="BC2557" s="40"/>
      <c r="BD2557" s="40"/>
      <c r="BE2557" s="40"/>
      <c r="BF2557" s="36"/>
      <c r="BG2557" s="36"/>
      <c r="BH2557" s="36"/>
      <c r="BJ2557" s="35"/>
      <c r="BK2557" s="35"/>
      <c r="BL2557" s="35"/>
      <c r="BM2557" s="35"/>
      <c r="BN2557" s="35"/>
      <c r="BO2557" s="35"/>
      <c r="BP2557" s="35"/>
      <c r="BQ2557" s="35"/>
      <c r="BR2557" s="35"/>
      <c r="BS2557" s="34"/>
      <c r="BT2557" s="35"/>
      <c r="BU2557" s="35"/>
      <c r="BV2557" s="35"/>
      <c r="BW2557" s="34"/>
      <c r="BX2557" s="37"/>
      <c r="BY2557" s="40"/>
      <c r="CA2557" s="38"/>
      <c r="CB2557" s="38"/>
      <c r="CC2557" s="36"/>
      <c r="CD2557" s="36"/>
      <c r="CE2557" s="35"/>
      <c r="CF2557" s="36"/>
      <c r="CG2557" s="42"/>
      <c r="CH2557" s="35"/>
      <c r="CI2557" s="42"/>
      <c r="CJ2557" s="42"/>
      <c r="CK2557" s="43"/>
      <c r="CO2557" s="42"/>
    </row>
    <row r="2558" spans="1:93" ht="11.25" customHeight="1">
      <c r="A2558" s="33"/>
      <c r="B2558" s="34"/>
      <c r="F2558" s="34"/>
      <c r="H2558" s="34"/>
      <c r="I2558" s="34"/>
      <c r="J2558" s="35"/>
      <c r="K2558" s="35"/>
      <c r="L2558" s="34"/>
      <c r="M2558" s="34"/>
      <c r="N2558" s="35"/>
      <c r="O2558" s="35"/>
      <c r="P2558" s="35"/>
      <c r="Q2558" s="34"/>
      <c r="R2558" s="34"/>
      <c r="U2558" s="36"/>
      <c r="V2558" s="38"/>
      <c r="W2558" s="36"/>
      <c r="X2558" s="35"/>
      <c r="Y2558" s="34"/>
      <c r="Z2558" s="35"/>
      <c r="AA2558" s="34"/>
      <c r="AB2558" s="34"/>
      <c r="AC2558" s="34"/>
      <c r="AD2558" s="34"/>
      <c r="AE2558" s="39"/>
      <c r="AF2558" s="39"/>
      <c r="AG2558" s="39"/>
      <c r="AH2558" s="35"/>
      <c r="AI2558" s="35"/>
      <c r="AJ2558" s="35"/>
      <c r="AK2558" s="35"/>
      <c r="AL2558" s="35"/>
      <c r="AM2558" s="35"/>
      <c r="AN2558" s="38"/>
      <c r="AO2558" s="38"/>
      <c r="AP2558" s="38"/>
      <c r="AQ2558" s="36"/>
      <c r="AR2558" s="36"/>
      <c r="AS2558" s="36"/>
      <c r="AT2558" s="36"/>
      <c r="AU2558" s="36"/>
      <c r="AV2558" s="36"/>
      <c r="AW2558" s="36"/>
      <c r="AX2558" s="36"/>
      <c r="AY2558" s="36"/>
      <c r="AZ2558" s="40"/>
      <c r="BA2558" s="40"/>
      <c r="BB2558" s="40"/>
      <c r="BC2558" s="40"/>
      <c r="BD2558" s="40"/>
      <c r="BE2558" s="40"/>
      <c r="BF2558" s="36"/>
      <c r="BG2558" s="36"/>
      <c r="BH2558" s="36"/>
      <c r="BJ2558" s="35"/>
      <c r="BK2558" s="35"/>
      <c r="BL2558" s="35"/>
      <c r="BM2558" s="35"/>
      <c r="BN2558" s="35"/>
      <c r="BO2558" s="35"/>
      <c r="BP2558" s="35"/>
      <c r="BQ2558" s="35"/>
      <c r="BR2558" s="35"/>
      <c r="BS2558" s="34"/>
      <c r="BT2558" s="35"/>
      <c r="BU2558" s="35"/>
      <c r="BV2558" s="35"/>
      <c r="BW2558" s="34"/>
      <c r="BX2558" s="37"/>
      <c r="BY2558" s="40"/>
      <c r="CA2558" s="38"/>
      <c r="CB2558" s="38"/>
      <c r="CC2558" s="36"/>
      <c r="CD2558" s="36"/>
      <c r="CE2558" s="35"/>
      <c r="CF2558" s="36"/>
      <c r="CG2558" s="42"/>
      <c r="CH2558" s="35"/>
      <c r="CI2558" s="42"/>
      <c r="CJ2558" s="42"/>
      <c r="CK2558" s="43"/>
      <c r="CO2558" s="42"/>
    </row>
    <row r="2559" spans="1:93" ht="11.25" customHeight="1">
      <c r="A2559" s="33"/>
      <c r="B2559" s="34"/>
      <c r="F2559" s="34"/>
      <c r="H2559" s="34"/>
      <c r="I2559" s="34"/>
      <c r="J2559" s="35"/>
      <c r="K2559" s="35"/>
      <c r="L2559" s="34"/>
      <c r="M2559" s="34"/>
      <c r="N2559" s="35"/>
      <c r="O2559" s="35"/>
      <c r="P2559" s="35"/>
      <c r="Q2559" s="34"/>
      <c r="R2559" s="34"/>
      <c r="U2559" s="36"/>
      <c r="V2559" s="38"/>
      <c r="W2559" s="36"/>
      <c r="X2559" s="35"/>
      <c r="Y2559" s="34"/>
      <c r="Z2559" s="35"/>
      <c r="AA2559" s="34"/>
      <c r="AB2559" s="34"/>
      <c r="AC2559" s="34"/>
      <c r="AD2559" s="34"/>
      <c r="AE2559" s="39"/>
      <c r="AF2559" s="39"/>
      <c r="AG2559" s="39"/>
      <c r="AH2559" s="35"/>
      <c r="AI2559" s="35"/>
      <c r="AJ2559" s="35"/>
      <c r="AK2559" s="35"/>
      <c r="AL2559" s="35"/>
      <c r="AM2559" s="35"/>
      <c r="AN2559" s="38"/>
      <c r="AO2559" s="38"/>
      <c r="AP2559" s="38"/>
      <c r="AQ2559" s="36"/>
      <c r="AR2559" s="36"/>
      <c r="AS2559" s="36"/>
      <c r="AT2559" s="36"/>
      <c r="AU2559" s="36"/>
      <c r="AV2559" s="36"/>
      <c r="AW2559" s="36"/>
      <c r="AX2559" s="36"/>
      <c r="AY2559" s="36"/>
      <c r="AZ2559" s="40"/>
      <c r="BA2559" s="40"/>
      <c r="BB2559" s="40"/>
      <c r="BC2559" s="40"/>
      <c r="BD2559" s="40"/>
      <c r="BE2559" s="40"/>
      <c r="BF2559" s="36"/>
      <c r="BG2559" s="36"/>
      <c r="BH2559" s="36"/>
      <c r="BJ2559" s="35"/>
      <c r="BK2559" s="35"/>
      <c r="BL2559" s="35"/>
      <c r="BM2559" s="35"/>
      <c r="BN2559" s="35"/>
      <c r="BO2559" s="35"/>
      <c r="BP2559" s="35"/>
      <c r="BQ2559" s="35"/>
      <c r="BR2559" s="35"/>
      <c r="BS2559" s="34"/>
      <c r="BT2559" s="35"/>
      <c r="BU2559" s="35"/>
      <c r="BV2559" s="35"/>
      <c r="BW2559" s="34"/>
      <c r="BX2559" s="37"/>
      <c r="BY2559" s="40"/>
      <c r="CA2559" s="38"/>
      <c r="CB2559" s="38"/>
      <c r="CC2559" s="36"/>
      <c r="CD2559" s="36"/>
      <c r="CE2559" s="35"/>
      <c r="CF2559" s="36"/>
      <c r="CG2559" s="42"/>
      <c r="CH2559" s="35"/>
      <c r="CI2559" s="42"/>
      <c r="CJ2559" s="42"/>
      <c r="CK2559" s="43"/>
      <c r="CO2559" s="42"/>
    </row>
    <row r="2560" spans="1:93" ht="11.25" customHeight="1">
      <c r="A2560" s="33"/>
      <c r="B2560" s="34"/>
      <c r="F2560" s="34"/>
      <c r="H2560" s="34"/>
      <c r="I2560" s="34"/>
      <c r="J2560" s="35"/>
      <c r="K2560" s="35"/>
      <c r="L2560" s="34"/>
      <c r="M2560" s="34"/>
      <c r="N2560" s="35"/>
      <c r="O2560" s="35"/>
      <c r="P2560" s="35"/>
      <c r="Q2560" s="34"/>
      <c r="R2560" s="34"/>
      <c r="U2560" s="36"/>
      <c r="V2560" s="38"/>
      <c r="W2560" s="36"/>
      <c r="X2560" s="35"/>
      <c r="Y2560" s="34"/>
      <c r="Z2560" s="35"/>
      <c r="AA2560" s="34"/>
      <c r="AB2560" s="34"/>
      <c r="AC2560" s="34"/>
      <c r="AD2560" s="34"/>
      <c r="AE2560" s="39"/>
      <c r="AF2560" s="39"/>
      <c r="AG2560" s="39"/>
      <c r="AH2560" s="35"/>
      <c r="AI2560" s="35"/>
      <c r="AJ2560" s="35"/>
      <c r="AK2560" s="35"/>
      <c r="AL2560" s="35"/>
      <c r="AM2560" s="35"/>
      <c r="AN2560" s="38"/>
      <c r="AO2560" s="38"/>
      <c r="AP2560" s="38"/>
      <c r="AQ2560" s="36"/>
      <c r="AR2560" s="36"/>
      <c r="AS2560" s="36"/>
      <c r="AT2560" s="36"/>
      <c r="AU2560" s="36"/>
      <c r="AV2560" s="36"/>
      <c r="AW2560" s="36"/>
      <c r="AX2560" s="36"/>
      <c r="AY2560" s="36"/>
      <c r="AZ2560" s="40"/>
      <c r="BA2560" s="40"/>
      <c r="BB2560" s="40"/>
      <c r="BC2560" s="40"/>
      <c r="BD2560" s="40"/>
      <c r="BE2560" s="40"/>
      <c r="BF2560" s="36"/>
      <c r="BG2560" s="36"/>
      <c r="BH2560" s="36"/>
      <c r="BJ2560" s="35"/>
      <c r="BK2560" s="35"/>
      <c r="BL2560" s="35"/>
      <c r="BM2560" s="35"/>
      <c r="BN2560" s="35"/>
      <c r="BO2560" s="35"/>
      <c r="BP2560" s="35"/>
      <c r="BQ2560" s="35"/>
      <c r="BR2560" s="35"/>
      <c r="BS2560" s="34"/>
      <c r="BT2560" s="35"/>
      <c r="BU2560" s="35"/>
      <c r="BV2560" s="35"/>
      <c r="BW2560" s="34"/>
      <c r="BX2560" s="37"/>
      <c r="BY2560" s="40"/>
      <c r="CA2560" s="38"/>
      <c r="CB2560" s="38"/>
      <c r="CC2560" s="36"/>
      <c r="CD2560" s="36"/>
      <c r="CE2560" s="35"/>
      <c r="CF2560" s="36"/>
      <c r="CG2560" s="42"/>
      <c r="CH2560" s="35"/>
      <c r="CI2560" s="42"/>
      <c r="CJ2560" s="42"/>
      <c r="CK2560" s="43"/>
      <c r="CO2560" s="42"/>
    </row>
    <row r="2561" spans="1:93" ht="11.25" customHeight="1">
      <c r="A2561" s="33"/>
      <c r="B2561" s="34"/>
      <c r="F2561" s="34"/>
      <c r="H2561" s="34"/>
      <c r="I2561" s="34"/>
      <c r="J2561" s="35"/>
      <c r="K2561" s="35"/>
      <c r="L2561" s="34"/>
      <c r="M2561" s="34"/>
      <c r="N2561" s="35"/>
      <c r="O2561" s="35"/>
      <c r="P2561" s="35"/>
      <c r="Q2561" s="34"/>
      <c r="R2561" s="34"/>
      <c r="U2561" s="36"/>
      <c r="V2561" s="38"/>
      <c r="W2561" s="36"/>
      <c r="X2561" s="35"/>
      <c r="Y2561" s="34"/>
      <c r="Z2561" s="35"/>
      <c r="AA2561" s="34"/>
      <c r="AB2561" s="34"/>
      <c r="AC2561" s="34"/>
      <c r="AD2561" s="34"/>
      <c r="AE2561" s="39"/>
      <c r="AF2561" s="39"/>
      <c r="AG2561" s="39"/>
      <c r="AH2561" s="35"/>
      <c r="AI2561" s="35"/>
      <c r="AJ2561" s="35"/>
      <c r="AK2561" s="35"/>
      <c r="AL2561" s="35"/>
      <c r="AM2561" s="35"/>
      <c r="AN2561" s="38"/>
      <c r="AO2561" s="38"/>
      <c r="AP2561" s="38"/>
      <c r="AQ2561" s="36"/>
      <c r="AR2561" s="36"/>
      <c r="AS2561" s="36"/>
      <c r="AT2561" s="36"/>
      <c r="AU2561" s="36"/>
      <c r="AV2561" s="36"/>
      <c r="AW2561" s="36"/>
      <c r="AX2561" s="36"/>
      <c r="AY2561" s="36"/>
      <c r="AZ2561" s="40"/>
      <c r="BA2561" s="40"/>
      <c r="BB2561" s="40"/>
      <c r="BC2561" s="40"/>
      <c r="BD2561" s="40"/>
      <c r="BE2561" s="40"/>
      <c r="BF2561" s="36"/>
      <c r="BG2561" s="36"/>
      <c r="BH2561" s="36"/>
      <c r="BJ2561" s="35"/>
      <c r="BK2561" s="35"/>
      <c r="BL2561" s="35"/>
      <c r="BM2561" s="35"/>
      <c r="BN2561" s="35"/>
      <c r="BO2561" s="35"/>
      <c r="BP2561" s="35"/>
      <c r="BQ2561" s="35"/>
      <c r="BR2561" s="35"/>
      <c r="BS2561" s="34"/>
      <c r="BT2561" s="35"/>
      <c r="BU2561" s="35"/>
      <c r="BV2561" s="35"/>
      <c r="BW2561" s="34"/>
      <c r="BX2561" s="37"/>
      <c r="BY2561" s="40"/>
      <c r="CA2561" s="38"/>
      <c r="CB2561" s="38"/>
      <c r="CC2561" s="36"/>
      <c r="CD2561" s="36"/>
      <c r="CE2561" s="35"/>
      <c r="CF2561" s="36"/>
      <c r="CG2561" s="42"/>
      <c r="CH2561" s="35"/>
      <c r="CI2561" s="42"/>
      <c r="CJ2561" s="42"/>
      <c r="CK2561" s="43"/>
      <c r="CO2561" s="42"/>
    </row>
    <row r="2562" spans="1:93" ht="11.25" customHeight="1">
      <c r="A2562" s="33"/>
      <c r="B2562" s="34"/>
      <c r="F2562" s="34"/>
      <c r="H2562" s="34"/>
      <c r="I2562" s="34"/>
      <c r="J2562" s="35"/>
      <c r="K2562" s="35"/>
      <c r="L2562" s="34"/>
      <c r="M2562" s="34"/>
      <c r="N2562" s="35"/>
      <c r="O2562" s="35"/>
      <c r="P2562" s="35"/>
      <c r="Q2562" s="34"/>
      <c r="R2562" s="34"/>
      <c r="U2562" s="36"/>
      <c r="V2562" s="38"/>
      <c r="W2562" s="36"/>
      <c r="X2562" s="35"/>
      <c r="Y2562" s="34"/>
      <c r="Z2562" s="35"/>
      <c r="AA2562" s="34"/>
      <c r="AB2562" s="34"/>
      <c r="AC2562" s="34"/>
      <c r="AD2562" s="34"/>
      <c r="AE2562" s="39"/>
      <c r="AF2562" s="39"/>
      <c r="AG2562" s="39"/>
      <c r="AH2562" s="35"/>
      <c r="AI2562" s="35"/>
      <c r="AJ2562" s="35"/>
      <c r="AK2562" s="35"/>
      <c r="AL2562" s="35"/>
      <c r="AM2562" s="35"/>
      <c r="AN2562" s="38"/>
      <c r="AO2562" s="38"/>
      <c r="AP2562" s="38"/>
      <c r="AQ2562" s="36"/>
      <c r="AR2562" s="36"/>
      <c r="AS2562" s="36"/>
      <c r="AT2562" s="36"/>
      <c r="AU2562" s="36"/>
      <c r="AV2562" s="36"/>
      <c r="AW2562" s="36"/>
      <c r="AX2562" s="36"/>
      <c r="AY2562" s="36"/>
      <c r="AZ2562" s="40"/>
      <c r="BA2562" s="40"/>
      <c r="BB2562" s="40"/>
      <c r="BC2562" s="40"/>
      <c r="BD2562" s="40"/>
      <c r="BE2562" s="40"/>
      <c r="BF2562" s="36"/>
      <c r="BG2562" s="36"/>
      <c r="BH2562" s="36"/>
      <c r="BJ2562" s="35"/>
      <c r="BK2562" s="35"/>
      <c r="BL2562" s="35"/>
      <c r="BM2562" s="35"/>
      <c r="BN2562" s="35"/>
      <c r="BO2562" s="35"/>
      <c r="BP2562" s="35"/>
      <c r="BQ2562" s="35"/>
      <c r="BR2562" s="35"/>
      <c r="BS2562" s="34"/>
      <c r="BT2562" s="35"/>
      <c r="BU2562" s="35"/>
      <c r="BV2562" s="35"/>
      <c r="BW2562" s="34"/>
      <c r="BX2562" s="37"/>
      <c r="BY2562" s="40"/>
      <c r="CA2562" s="38"/>
      <c r="CB2562" s="38"/>
      <c r="CC2562" s="36"/>
      <c r="CD2562" s="36"/>
      <c r="CE2562" s="35"/>
      <c r="CF2562" s="36"/>
      <c r="CG2562" s="42"/>
      <c r="CH2562" s="35"/>
      <c r="CI2562" s="42"/>
      <c r="CJ2562" s="42"/>
      <c r="CK2562" s="43"/>
      <c r="CO2562" s="42"/>
    </row>
    <row r="2563" spans="1:93" ht="11.25" customHeight="1">
      <c r="A2563" s="33"/>
      <c r="B2563" s="34"/>
      <c r="F2563" s="34"/>
      <c r="H2563" s="34"/>
      <c r="I2563" s="34"/>
      <c r="J2563" s="35"/>
      <c r="K2563" s="35"/>
      <c r="L2563" s="34"/>
      <c r="M2563" s="34"/>
      <c r="N2563" s="35"/>
      <c r="O2563" s="35"/>
      <c r="P2563" s="35"/>
      <c r="Q2563" s="34"/>
      <c r="R2563" s="34"/>
      <c r="U2563" s="36"/>
      <c r="V2563" s="38"/>
      <c r="W2563" s="36"/>
      <c r="X2563" s="35"/>
      <c r="Y2563" s="34"/>
      <c r="Z2563" s="35"/>
      <c r="AA2563" s="34"/>
      <c r="AB2563" s="34"/>
      <c r="AC2563" s="34"/>
      <c r="AD2563" s="34"/>
      <c r="AE2563" s="39"/>
      <c r="AF2563" s="39"/>
      <c r="AG2563" s="39"/>
      <c r="AH2563" s="35"/>
      <c r="AI2563" s="35"/>
      <c r="AJ2563" s="35"/>
      <c r="AK2563" s="35"/>
      <c r="AL2563" s="35"/>
      <c r="AM2563" s="35"/>
      <c r="AN2563" s="38"/>
      <c r="AO2563" s="38"/>
      <c r="AP2563" s="38"/>
      <c r="AQ2563" s="36"/>
      <c r="AR2563" s="36"/>
      <c r="AS2563" s="36"/>
      <c r="AT2563" s="36"/>
      <c r="AU2563" s="36"/>
      <c r="AV2563" s="36"/>
      <c r="AW2563" s="36"/>
      <c r="AX2563" s="36"/>
      <c r="AY2563" s="36"/>
      <c r="AZ2563" s="40"/>
      <c r="BA2563" s="40"/>
      <c r="BB2563" s="40"/>
      <c r="BC2563" s="40"/>
      <c r="BD2563" s="40"/>
      <c r="BE2563" s="40"/>
      <c r="BF2563" s="36"/>
      <c r="BG2563" s="36"/>
      <c r="BH2563" s="36"/>
      <c r="BJ2563" s="35"/>
      <c r="BK2563" s="35"/>
      <c r="BL2563" s="35"/>
      <c r="BM2563" s="35"/>
      <c r="BN2563" s="35"/>
      <c r="BO2563" s="35"/>
      <c r="BP2563" s="35"/>
      <c r="BQ2563" s="35"/>
      <c r="BR2563" s="35"/>
      <c r="BS2563" s="34"/>
      <c r="BT2563" s="35"/>
      <c r="BU2563" s="35"/>
      <c r="BV2563" s="35"/>
      <c r="BW2563" s="34"/>
      <c r="BX2563" s="37"/>
      <c r="BY2563" s="40"/>
      <c r="CA2563" s="38"/>
      <c r="CB2563" s="38"/>
      <c r="CC2563" s="36"/>
      <c r="CD2563" s="36"/>
      <c r="CE2563" s="35"/>
      <c r="CF2563" s="36"/>
      <c r="CG2563" s="42"/>
      <c r="CH2563" s="35"/>
      <c r="CI2563" s="42"/>
      <c r="CJ2563" s="42"/>
      <c r="CK2563" s="43"/>
      <c r="CO2563" s="42"/>
    </row>
    <row r="2564" spans="1:93" ht="11.25" customHeight="1">
      <c r="A2564" s="33"/>
      <c r="B2564" s="34"/>
      <c r="F2564" s="34"/>
      <c r="H2564" s="34"/>
      <c r="I2564" s="34"/>
      <c r="J2564" s="35"/>
      <c r="K2564" s="35"/>
      <c r="L2564" s="34"/>
      <c r="M2564" s="34"/>
      <c r="N2564" s="35"/>
      <c r="O2564" s="35"/>
      <c r="P2564" s="35"/>
      <c r="Q2564" s="34"/>
      <c r="R2564" s="34"/>
      <c r="U2564" s="36"/>
      <c r="V2564" s="38"/>
      <c r="W2564" s="36"/>
      <c r="X2564" s="35"/>
      <c r="Y2564" s="34"/>
      <c r="Z2564" s="35"/>
      <c r="AA2564" s="34"/>
      <c r="AB2564" s="34"/>
      <c r="AC2564" s="34"/>
      <c r="AD2564" s="34"/>
      <c r="AE2564" s="39"/>
      <c r="AF2564" s="39"/>
      <c r="AG2564" s="39"/>
      <c r="AH2564" s="35"/>
      <c r="AI2564" s="35"/>
      <c r="AJ2564" s="35"/>
      <c r="AK2564" s="35"/>
      <c r="AL2564" s="35"/>
      <c r="AM2564" s="35"/>
      <c r="AN2564" s="38"/>
      <c r="AO2564" s="38"/>
      <c r="AP2564" s="38"/>
      <c r="AQ2564" s="36"/>
      <c r="AR2564" s="36"/>
      <c r="AS2564" s="36"/>
      <c r="AT2564" s="36"/>
      <c r="AU2564" s="36"/>
      <c r="AV2564" s="36"/>
      <c r="AW2564" s="36"/>
      <c r="AX2564" s="36"/>
      <c r="AY2564" s="36"/>
      <c r="AZ2564" s="40"/>
      <c r="BA2564" s="40"/>
      <c r="BB2564" s="40"/>
      <c r="BC2564" s="40"/>
      <c r="BD2564" s="40"/>
      <c r="BE2564" s="40"/>
      <c r="BF2564" s="36"/>
      <c r="BG2564" s="36"/>
      <c r="BH2564" s="36"/>
      <c r="BJ2564" s="35"/>
      <c r="BK2564" s="35"/>
      <c r="BL2564" s="35"/>
      <c r="BM2564" s="35"/>
      <c r="BN2564" s="35"/>
      <c r="BO2564" s="35"/>
      <c r="BP2564" s="35"/>
      <c r="BQ2564" s="35"/>
      <c r="BR2564" s="35"/>
      <c r="BS2564" s="34"/>
      <c r="BT2564" s="35"/>
      <c r="BU2564" s="35"/>
      <c r="BV2564" s="35"/>
      <c r="BW2564" s="34"/>
      <c r="BX2564" s="37"/>
      <c r="BY2564" s="40"/>
      <c r="CA2564" s="38"/>
      <c r="CB2564" s="38"/>
      <c r="CC2564" s="36"/>
      <c r="CD2564" s="36"/>
      <c r="CE2564" s="35"/>
      <c r="CF2564" s="36"/>
      <c r="CG2564" s="42"/>
      <c r="CH2564" s="35"/>
      <c r="CI2564" s="42"/>
      <c r="CJ2564" s="42"/>
      <c r="CK2564" s="43"/>
      <c r="CO2564" s="42"/>
    </row>
    <row r="2565" spans="1:93" ht="11.25" customHeight="1">
      <c r="A2565" s="33"/>
      <c r="B2565" s="34"/>
      <c r="F2565" s="34"/>
      <c r="H2565" s="34"/>
      <c r="I2565" s="34"/>
      <c r="J2565" s="35"/>
      <c r="K2565" s="35"/>
      <c r="L2565" s="34"/>
      <c r="M2565" s="34"/>
      <c r="N2565" s="35"/>
      <c r="O2565" s="35"/>
      <c r="P2565" s="35"/>
      <c r="Q2565" s="34"/>
      <c r="R2565" s="34"/>
      <c r="U2565" s="36"/>
      <c r="V2565" s="38"/>
      <c r="W2565" s="36"/>
      <c r="X2565" s="35"/>
      <c r="Y2565" s="34"/>
      <c r="Z2565" s="35"/>
      <c r="AA2565" s="34"/>
      <c r="AB2565" s="34"/>
      <c r="AC2565" s="34"/>
      <c r="AD2565" s="34"/>
      <c r="AE2565" s="39"/>
      <c r="AF2565" s="39"/>
      <c r="AG2565" s="39"/>
      <c r="AH2565" s="35"/>
      <c r="AI2565" s="35"/>
      <c r="AJ2565" s="35"/>
      <c r="AK2565" s="35"/>
      <c r="AL2565" s="35"/>
      <c r="AM2565" s="35"/>
      <c r="AN2565" s="38"/>
      <c r="AO2565" s="38"/>
      <c r="AP2565" s="38"/>
      <c r="AQ2565" s="36"/>
      <c r="AR2565" s="36"/>
      <c r="AS2565" s="36"/>
      <c r="AT2565" s="36"/>
      <c r="AU2565" s="36"/>
      <c r="AV2565" s="36"/>
      <c r="AW2565" s="36"/>
      <c r="AX2565" s="36"/>
      <c r="AY2565" s="36"/>
      <c r="AZ2565" s="40"/>
      <c r="BA2565" s="40"/>
      <c r="BB2565" s="40"/>
      <c r="BC2565" s="40"/>
      <c r="BD2565" s="40"/>
      <c r="BE2565" s="40"/>
      <c r="BF2565" s="36"/>
      <c r="BG2565" s="36"/>
      <c r="BH2565" s="36"/>
      <c r="BJ2565" s="35"/>
      <c r="BK2565" s="35"/>
      <c r="BL2565" s="35"/>
      <c r="BM2565" s="35"/>
      <c r="BN2565" s="35"/>
      <c r="BO2565" s="35"/>
      <c r="BP2565" s="35"/>
      <c r="BQ2565" s="35"/>
      <c r="BR2565" s="35"/>
      <c r="BS2565" s="34"/>
      <c r="BT2565" s="35"/>
      <c r="BU2565" s="35"/>
      <c r="BV2565" s="35"/>
      <c r="BW2565" s="34"/>
      <c r="BX2565" s="37"/>
      <c r="BY2565" s="40"/>
      <c r="CA2565" s="38"/>
      <c r="CB2565" s="38"/>
      <c r="CC2565" s="36"/>
      <c r="CD2565" s="36"/>
      <c r="CE2565" s="35"/>
      <c r="CF2565" s="36"/>
      <c r="CG2565" s="42"/>
      <c r="CH2565" s="35"/>
      <c r="CI2565" s="42"/>
      <c r="CJ2565" s="42"/>
      <c r="CK2565" s="43"/>
      <c r="CO2565" s="42"/>
    </row>
    <row r="2566" spans="1:93" ht="11.25" customHeight="1">
      <c r="A2566" s="33"/>
      <c r="B2566" s="34"/>
      <c r="F2566" s="34"/>
      <c r="H2566" s="34"/>
      <c r="I2566" s="34"/>
      <c r="J2566" s="35"/>
      <c r="K2566" s="35"/>
      <c r="L2566" s="34"/>
      <c r="M2566" s="34"/>
      <c r="N2566" s="35"/>
      <c r="O2566" s="35"/>
      <c r="P2566" s="35"/>
      <c r="Q2566" s="34"/>
      <c r="R2566" s="34"/>
      <c r="U2566" s="36"/>
      <c r="V2566" s="38"/>
      <c r="W2566" s="36"/>
      <c r="X2566" s="35"/>
      <c r="Y2566" s="34"/>
      <c r="Z2566" s="35"/>
      <c r="AA2566" s="34"/>
      <c r="AB2566" s="34"/>
      <c r="AC2566" s="34"/>
      <c r="AD2566" s="34"/>
      <c r="AE2566" s="39"/>
      <c r="AF2566" s="39"/>
      <c r="AG2566" s="39"/>
      <c r="AH2566" s="35"/>
      <c r="AI2566" s="35"/>
      <c r="AJ2566" s="35"/>
      <c r="AK2566" s="35"/>
      <c r="AL2566" s="35"/>
      <c r="AM2566" s="35"/>
      <c r="AN2566" s="38"/>
      <c r="AO2566" s="38"/>
      <c r="AP2566" s="38"/>
      <c r="AQ2566" s="36"/>
      <c r="AR2566" s="36"/>
      <c r="AS2566" s="36"/>
      <c r="AT2566" s="36"/>
      <c r="AU2566" s="36"/>
      <c r="AV2566" s="36"/>
      <c r="AW2566" s="36"/>
      <c r="AX2566" s="36"/>
      <c r="AY2566" s="36"/>
      <c r="AZ2566" s="40"/>
      <c r="BA2566" s="40"/>
      <c r="BB2566" s="40"/>
      <c r="BC2566" s="40"/>
      <c r="BD2566" s="40"/>
      <c r="BE2566" s="40"/>
      <c r="BF2566" s="36"/>
      <c r="BG2566" s="36"/>
      <c r="BH2566" s="36"/>
      <c r="BJ2566" s="35"/>
      <c r="BK2566" s="35"/>
      <c r="BL2566" s="35"/>
      <c r="BM2566" s="35"/>
      <c r="BN2566" s="35"/>
      <c r="BO2566" s="35"/>
      <c r="BP2566" s="35"/>
      <c r="BQ2566" s="35"/>
      <c r="BR2566" s="35"/>
      <c r="BS2566" s="34"/>
      <c r="BT2566" s="35"/>
      <c r="BU2566" s="35"/>
      <c r="BV2566" s="35"/>
      <c r="BW2566" s="34"/>
      <c r="BX2566" s="37"/>
      <c r="BY2566" s="40"/>
      <c r="CA2566" s="38"/>
      <c r="CB2566" s="38"/>
      <c r="CC2566" s="36"/>
      <c r="CD2566" s="36"/>
      <c r="CE2566" s="35"/>
      <c r="CF2566" s="36"/>
      <c r="CG2566" s="42"/>
      <c r="CH2566" s="35"/>
      <c r="CI2566" s="42"/>
      <c r="CJ2566" s="42"/>
      <c r="CK2566" s="43"/>
      <c r="CO2566" s="42"/>
    </row>
    <row r="2567" spans="1:93" ht="11.25" customHeight="1">
      <c r="A2567" s="33"/>
      <c r="B2567" s="34"/>
      <c r="F2567" s="34"/>
      <c r="H2567" s="34"/>
      <c r="I2567" s="34"/>
      <c r="J2567" s="35"/>
      <c r="K2567" s="35"/>
      <c r="L2567" s="34"/>
      <c r="M2567" s="34"/>
      <c r="N2567" s="35"/>
      <c r="O2567" s="35"/>
      <c r="P2567" s="35"/>
      <c r="Q2567" s="34"/>
      <c r="R2567" s="34"/>
      <c r="U2567" s="36"/>
      <c r="V2567" s="38"/>
      <c r="W2567" s="36"/>
      <c r="X2567" s="35"/>
      <c r="Y2567" s="34"/>
      <c r="Z2567" s="35"/>
      <c r="AA2567" s="34"/>
      <c r="AB2567" s="34"/>
      <c r="AC2567" s="34"/>
      <c r="AD2567" s="34"/>
      <c r="AE2567" s="39"/>
      <c r="AF2567" s="39"/>
      <c r="AG2567" s="39"/>
      <c r="AH2567" s="35"/>
      <c r="AI2567" s="35"/>
      <c r="AJ2567" s="35"/>
      <c r="AK2567" s="35"/>
      <c r="AL2567" s="35"/>
      <c r="AM2567" s="35"/>
      <c r="AN2567" s="38"/>
      <c r="AO2567" s="38"/>
      <c r="AP2567" s="38"/>
      <c r="AQ2567" s="36"/>
      <c r="AR2567" s="36"/>
      <c r="AS2567" s="36"/>
      <c r="AT2567" s="36"/>
      <c r="AU2567" s="36"/>
      <c r="AV2567" s="36"/>
      <c r="AW2567" s="36"/>
      <c r="AX2567" s="36"/>
      <c r="AY2567" s="36"/>
      <c r="AZ2567" s="40"/>
      <c r="BA2567" s="40"/>
      <c r="BB2567" s="40"/>
      <c r="BC2567" s="40"/>
      <c r="BD2567" s="40"/>
      <c r="BE2567" s="40"/>
      <c r="BF2567" s="36"/>
      <c r="BG2567" s="36"/>
      <c r="BH2567" s="36"/>
      <c r="BJ2567" s="35"/>
      <c r="BK2567" s="35"/>
      <c r="BL2567" s="35"/>
      <c r="BM2567" s="35"/>
      <c r="BN2567" s="35"/>
      <c r="BO2567" s="35"/>
      <c r="BP2567" s="35"/>
      <c r="BQ2567" s="35"/>
      <c r="BR2567" s="35"/>
      <c r="BS2567" s="34"/>
      <c r="BT2567" s="35"/>
      <c r="BU2567" s="35"/>
      <c r="BV2567" s="35"/>
      <c r="BW2567" s="34"/>
      <c r="BX2567" s="37"/>
      <c r="BY2567" s="40"/>
      <c r="CA2567" s="38"/>
      <c r="CB2567" s="38"/>
      <c r="CC2567" s="36"/>
      <c r="CD2567" s="36"/>
      <c r="CE2567" s="35"/>
      <c r="CF2567" s="36"/>
      <c r="CG2567" s="42"/>
      <c r="CH2567" s="35"/>
      <c r="CI2567" s="42"/>
      <c r="CJ2567" s="42"/>
      <c r="CK2567" s="43"/>
      <c r="CO2567" s="42"/>
    </row>
    <row r="2568" spans="1:93" ht="11.25" customHeight="1">
      <c r="A2568" s="33"/>
      <c r="B2568" s="34"/>
      <c r="F2568" s="34"/>
      <c r="H2568" s="34"/>
      <c r="I2568" s="34"/>
      <c r="J2568" s="35"/>
      <c r="K2568" s="35"/>
      <c r="L2568" s="34"/>
      <c r="M2568" s="34"/>
      <c r="N2568" s="35"/>
      <c r="O2568" s="35"/>
      <c r="P2568" s="35"/>
      <c r="Q2568" s="34"/>
      <c r="R2568" s="34"/>
      <c r="U2568" s="36"/>
      <c r="V2568" s="38"/>
      <c r="W2568" s="36"/>
      <c r="X2568" s="35"/>
      <c r="Y2568" s="34"/>
      <c r="Z2568" s="35"/>
      <c r="AA2568" s="34"/>
      <c r="AB2568" s="34"/>
      <c r="AC2568" s="34"/>
      <c r="AD2568" s="34"/>
      <c r="AE2568" s="39"/>
      <c r="AF2568" s="39"/>
      <c r="AG2568" s="39"/>
      <c r="AH2568" s="35"/>
      <c r="AI2568" s="35"/>
      <c r="AJ2568" s="35"/>
      <c r="AK2568" s="35"/>
      <c r="AL2568" s="35"/>
      <c r="AM2568" s="35"/>
      <c r="AN2568" s="38"/>
      <c r="AO2568" s="38"/>
      <c r="AP2568" s="38"/>
      <c r="AQ2568" s="36"/>
      <c r="AR2568" s="36"/>
      <c r="AS2568" s="36"/>
      <c r="AT2568" s="36"/>
      <c r="AU2568" s="36"/>
      <c r="AV2568" s="36"/>
      <c r="AW2568" s="36"/>
      <c r="AX2568" s="36"/>
      <c r="AY2568" s="36"/>
      <c r="AZ2568" s="40"/>
      <c r="BA2568" s="40"/>
      <c r="BB2568" s="40"/>
      <c r="BC2568" s="40"/>
      <c r="BD2568" s="40"/>
      <c r="BE2568" s="40"/>
      <c r="BF2568" s="36"/>
      <c r="BG2568" s="36"/>
      <c r="BH2568" s="36"/>
      <c r="BJ2568" s="35"/>
      <c r="BK2568" s="35"/>
      <c r="BL2568" s="35"/>
      <c r="BM2568" s="35"/>
      <c r="BN2568" s="35"/>
      <c r="BO2568" s="35"/>
      <c r="BP2568" s="35"/>
      <c r="BQ2568" s="35"/>
      <c r="BR2568" s="35"/>
      <c r="BS2568" s="34"/>
      <c r="BT2568" s="35"/>
      <c r="BU2568" s="35"/>
      <c r="BV2568" s="35"/>
      <c r="BW2568" s="34"/>
      <c r="BX2568" s="37"/>
      <c r="BY2568" s="40"/>
      <c r="CA2568" s="38"/>
      <c r="CB2568" s="38"/>
      <c r="CC2568" s="36"/>
      <c r="CD2568" s="36"/>
      <c r="CE2568" s="35"/>
      <c r="CF2568" s="36"/>
      <c r="CG2568" s="42"/>
      <c r="CH2568" s="35"/>
      <c r="CI2568" s="42"/>
      <c r="CJ2568" s="42"/>
      <c r="CK2568" s="43"/>
      <c r="CO2568" s="42"/>
    </row>
    <row r="2569" spans="1:93" ht="11.25" customHeight="1">
      <c r="A2569" s="33"/>
      <c r="B2569" s="34"/>
      <c r="F2569" s="34"/>
      <c r="H2569" s="34"/>
      <c r="I2569" s="34"/>
      <c r="J2569" s="35"/>
      <c r="K2569" s="35"/>
      <c r="L2569" s="34"/>
      <c r="M2569" s="34"/>
      <c r="N2569" s="35"/>
      <c r="O2569" s="35"/>
      <c r="P2569" s="35"/>
      <c r="Q2569" s="34"/>
      <c r="R2569" s="34"/>
      <c r="U2569" s="36"/>
      <c r="V2569" s="38"/>
      <c r="W2569" s="36"/>
      <c r="X2569" s="35"/>
      <c r="Y2569" s="34"/>
      <c r="Z2569" s="35"/>
      <c r="AA2569" s="34"/>
      <c r="AB2569" s="34"/>
      <c r="AC2569" s="34"/>
      <c r="AD2569" s="34"/>
      <c r="AE2569" s="39"/>
      <c r="AF2569" s="39"/>
      <c r="AG2569" s="39"/>
      <c r="AH2569" s="35"/>
      <c r="AI2569" s="35"/>
      <c r="AJ2569" s="35"/>
      <c r="AK2569" s="35"/>
      <c r="AL2569" s="35"/>
      <c r="AM2569" s="35"/>
      <c r="AN2569" s="38"/>
      <c r="AO2569" s="38"/>
      <c r="AP2569" s="38"/>
      <c r="AQ2569" s="36"/>
      <c r="AR2569" s="36"/>
      <c r="AS2569" s="36"/>
      <c r="AT2569" s="36"/>
      <c r="AU2569" s="36"/>
      <c r="AV2569" s="36"/>
      <c r="AW2569" s="36"/>
      <c r="AX2569" s="36"/>
      <c r="AY2569" s="36"/>
      <c r="AZ2569" s="40"/>
      <c r="BA2569" s="40"/>
      <c r="BB2569" s="40"/>
      <c r="BC2569" s="40"/>
      <c r="BD2569" s="40"/>
      <c r="BE2569" s="40"/>
      <c r="BF2569" s="36"/>
      <c r="BG2569" s="36"/>
      <c r="BH2569" s="36"/>
      <c r="BJ2569" s="35"/>
      <c r="BK2569" s="35"/>
      <c r="BL2569" s="35"/>
      <c r="BM2569" s="35"/>
      <c r="BN2569" s="35"/>
      <c r="BO2569" s="35"/>
      <c r="BP2569" s="35"/>
      <c r="BQ2569" s="35"/>
      <c r="BR2569" s="35"/>
      <c r="BS2569" s="34"/>
      <c r="BT2569" s="35"/>
      <c r="BU2569" s="35"/>
      <c r="BV2569" s="35"/>
      <c r="BW2569" s="34"/>
      <c r="BX2569" s="37"/>
      <c r="BY2569" s="40"/>
      <c r="CA2569" s="38"/>
      <c r="CB2569" s="38"/>
      <c r="CC2569" s="36"/>
      <c r="CD2569" s="36"/>
      <c r="CE2569" s="35"/>
      <c r="CF2569" s="36"/>
      <c r="CG2569" s="42"/>
      <c r="CH2569" s="35"/>
      <c r="CI2569" s="42"/>
      <c r="CJ2569" s="42"/>
      <c r="CK2569" s="43"/>
      <c r="CO2569" s="42"/>
    </row>
    <row r="2570" spans="1:93" ht="11.25" customHeight="1">
      <c r="A2570" s="33"/>
      <c r="B2570" s="34"/>
      <c r="F2570" s="34"/>
      <c r="H2570" s="34"/>
      <c r="I2570" s="34"/>
      <c r="J2570" s="35"/>
      <c r="K2570" s="35"/>
      <c r="L2570" s="34"/>
      <c r="M2570" s="34"/>
      <c r="N2570" s="35"/>
      <c r="O2570" s="35"/>
      <c r="P2570" s="35"/>
      <c r="Q2570" s="34"/>
      <c r="R2570" s="34"/>
      <c r="U2570" s="36"/>
      <c r="V2570" s="38"/>
      <c r="W2570" s="36"/>
      <c r="X2570" s="35"/>
      <c r="Y2570" s="34"/>
      <c r="Z2570" s="35"/>
      <c r="AA2570" s="34"/>
      <c r="AB2570" s="34"/>
      <c r="AC2570" s="34"/>
      <c r="AD2570" s="34"/>
      <c r="AE2570" s="39"/>
      <c r="AF2570" s="39"/>
      <c r="AG2570" s="39"/>
      <c r="AH2570" s="35"/>
      <c r="AI2570" s="35"/>
      <c r="AJ2570" s="35"/>
      <c r="AK2570" s="35"/>
      <c r="AL2570" s="35"/>
      <c r="AM2570" s="35"/>
      <c r="AN2570" s="38"/>
      <c r="AO2570" s="38"/>
      <c r="AP2570" s="38"/>
      <c r="AQ2570" s="36"/>
      <c r="AR2570" s="36"/>
      <c r="AS2570" s="36"/>
      <c r="AT2570" s="36"/>
      <c r="AU2570" s="36"/>
      <c r="AV2570" s="36"/>
      <c r="AW2570" s="36"/>
      <c r="AX2570" s="36"/>
      <c r="AY2570" s="36"/>
      <c r="AZ2570" s="40"/>
      <c r="BA2570" s="40"/>
      <c r="BB2570" s="40"/>
      <c r="BC2570" s="40"/>
      <c r="BD2570" s="40"/>
      <c r="BE2570" s="40"/>
      <c r="BF2570" s="36"/>
      <c r="BG2570" s="36"/>
      <c r="BH2570" s="36"/>
      <c r="BJ2570" s="35"/>
      <c r="BK2570" s="35"/>
      <c r="BL2570" s="35"/>
      <c r="BM2570" s="35"/>
      <c r="BN2570" s="35"/>
      <c r="BO2570" s="35"/>
      <c r="BP2570" s="35"/>
      <c r="BQ2570" s="35"/>
      <c r="BR2570" s="35"/>
      <c r="BS2570" s="34"/>
      <c r="BT2570" s="35"/>
      <c r="BU2570" s="35"/>
      <c r="BV2570" s="35"/>
      <c r="BW2570" s="34"/>
      <c r="BX2570" s="37"/>
      <c r="BY2570" s="40"/>
      <c r="CA2570" s="38"/>
      <c r="CB2570" s="38"/>
      <c r="CC2570" s="36"/>
      <c r="CD2570" s="36"/>
      <c r="CE2570" s="35"/>
      <c r="CF2570" s="36"/>
      <c r="CG2570" s="42"/>
      <c r="CH2570" s="35"/>
      <c r="CI2570" s="42"/>
      <c r="CJ2570" s="42"/>
      <c r="CK2570" s="43"/>
      <c r="CO2570" s="42"/>
    </row>
    <row r="2571" spans="1:93" ht="11.25" customHeight="1">
      <c r="A2571" s="33"/>
      <c r="B2571" s="34"/>
      <c r="F2571" s="34"/>
      <c r="H2571" s="34"/>
      <c r="I2571" s="34"/>
      <c r="J2571" s="35"/>
      <c r="K2571" s="35"/>
      <c r="L2571" s="34"/>
      <c r="M2571" s="34"/>
      <c r="N2571" s="35"/>
      <c r="O2571" s="35"/>
      <c r="P2571" s="35"/>
      <c r="Q2571" s="34"/>
      <c r="R2571" s="34"/>
      <c r="U2571" s="36"/>
      <c r="V2571" s="38"/>
      <c r="W2571" s="36"/>
      <c r="X2571" s="35"/>
      <c r="Y2571" s="34"/>
      <c r="Z2571" s="35"/>
      <c r="AA2571" s="34"/>
      <c r="AB2571" s="34"/>
      <c r="AC2571" s="34"/>
      <c r="AD2571" s="34"/>
      <c r="AE2571" s="39"/>
      <c r="AF2571" s="39"/>
      <c r="AG2571" s="39"/>
      <c r="AH2571" s="35"/>
      <c r="AI2571" s="35"/>
      <c r="AJ2571" s="35"/>
      <c r="AK2571" s="35"/>
      <c r="AL2571" s="35"/>
      <c r="AM2571" s="35"/>
      <c r="AN2571" s="38"/>
      <c r="AO2571" s="38"/>
      <c r="AP2571" s="38"/>
      <c r="AQ2571" s="36"/>
      <c r="AR2571" s="36"/>
      <c r="AS2571" s="36"/>
      <c r="AT2571" s="36"/>
      <c r="AU2571" s="36"/>
      <c r="AV2571" s="36"/>
      <c r="AW2571" s="36"/>
      <c r="AX2571" s="36"/>
      <c r="AY2571" s="36"/>
      <c r="AZ2571" s="40"/>
      <c r="BA2571" s="40"/>
      <c r="BB2571" s="40"/>
      <c r="BC2571" s="40"/>
      <c r="BD2571" s="40"/>
      <c r="BE2571" s="40"/>
      <c r="BF2571" s="36"/>
      <c r="BG2571" s="36"/>
      <c r="BH2571" s="36"/>
      <c r="BJ2571" s="35"/>
      <c r="BK2571" s="35"/>
      <c r="BL2571" s="35"/>
      <c r="BM2571" s="35"/>
      <c r="BN2571" s="35"/>
      <c r="BO2571" s="35"/>
      <c r="BP2571" s="35"/>
      <c r="BQ2571" s="35"/>
      <c r="BR2571" s="35"/>
      <c r="BS2571" s="34"/>
      <c r="BT2571" s="35"/>
      <c r="BU2571" s="35"/>
      <c r="BV2571" s="35"/>
      <c r="BW2571" s="34"/>
      <c r="BX2571" s="37"/>
      <c r="BY2571" s="40"/>
      <c r="CA2571" s="38"/>
      <c r="CB2571" s="38"/>
      <c r="CC2571" s="36"/>
      <c r="CD2571" s="36"/>
      <c r="CE2571" s="35"/>
      <c r="CF2571" s="36"/>
      <c r="CG2571" s="42"/>
      <c r="CH2571" s="35"/>
      <c r="CI2571" s="42"/>
      <c r="CJ2571" s="42"/>
      <c r="CK2571" s="43"/>
      <c r="CO2571" s="42"/>
    </row>
    <row r="2572" spans="1:93" ht="11.25" customHeight="1">
      <c r="A2572" s="33"/>
      <c r="B2572" s="34"/>
      <c r="F2572" s="34"/>
      <c r="H2572" s="34"/>
      <c r="I2572" s="34"/>
      <c r="J2572" s="35"/>
      <c r="K2572" s="35"/>
      <c r="L2572" s="34"/>
      <c r="M2572" s="34"/>
      <c r="N2572" s="35"/>
      <c r="O2572" s="35"/>
      <c r="P2572" s="35"/>
      <c r="Q2572" s="34"/>
      <c r="R2572" s="34"/>
      <c r="U2572" s="36"/>
      <c r="V2572" s="38"/>
      <c r="W2572" s="36"/>
      <c r="X2572" s="35"/>
      <c r="Y2572" s="34"/>
      <c r="Z2572" s="35"/>
      <c r="AA2572" s="34"/>
      <c r="AB2572" s="34"/>
      <c r="AC2572" s="34"/>
      <c r="AD2572" s="34"/>
      <c r="AE2572" s="39"/>
      <c r="AF2572" s="39"/>
      <c r="AG2572" s="39"/>
      <c r="AH2572" s="35"/>
      <c r="AI2572" s="35"/>
      <c r="AJ2572" s="35"/>
      <c r="AK2572" s="35"/>
      <c r="AL2572" s="35"/>
      <c r="AM2572" s="35"/>
      <c r="AN2572" s="38"/>
      <c r="AO2572" s="38"/>
      <c r="AP2572" s="38"/>
      <c r="AQ2572" s="36"/>
      <c r="AR2572" s="36"/>
      <c r="AS2572" s="36"/>
      <c r="AT2572" s="36"/>
      <c r="AU2572" s="36"/>
      <c r="AV2572" s="36"/>
      <c r="AW2572" s="36"/>
      <c r="AX2572" s="36"/>
      <c r="AY2572" s="36"/>
      <c r="AZ2572" s="40"/>
      <c r="BA2572" s="40"/>
      <c r="BB2572" s="40"/>
      <c r="BC2572" s="40"/>
      <c r="BD2572" s="40"/>
      <c r="BE2572" s="40"/>
      <c r="BF2572" s="36"/>
      <c r="BG2572" s="36"/>
      <c r="BH2572" s="36"/>
      <c r="BJ2572" s="35"/>
      <c r="BK2572" s="35"/>
      <c r="BL2572" s="35"/>
      <c r="BM2572" s="35"/>
      <c r="BN2572" s="35"/>
      <c r="BO2572" s="35"/>
      <c r="BP2572" s="35"/>
      <c r="BQ2572" s="35"/>
      <c r="BR2572" s="35"/>
      <c r="BS2572" s="34"/>
      <c r="BT2572" s="35"/>
      <c r="BU2572" s="35"/>
      <c r="BV2572" s="35"/>
      <c r="BW2572" s="34"/>
      <c r="BX2572" s="37"/>
      <c r="BY2572" s="40"/>
      <c r="CA2572" s="38"/>
      <c r="CB2572" s="38"/>
      <c r="CC2572" s="36"/>
      <c r="CD2572" s="36"/>
      <c r="CE2572" s="35"/>
      <c r="CF2572" s="36"/>
      <c r="CG2572" s="42"/>
      <c r="CH2572" s="35"/>
      <c r="CI2572" s="42"/>
      <c r="CJ2572" s="42"/>
      <c r="CK2572" s="43"/>
      <c r="CO2572" s="42"/>
    </row>
    <row r="2573" spans="1:93" ht="11.25" customHeight="1">
      <c r="A2573" s="33"/>
      <c r="B2573" s="34"/>
      <c r="F2573" s="34"/>
      <c r="H2573" s="34"/>
      <c r="I2573" s="34"/>
      <c r="J2573" s="35"/>
      <c r="K2573" s="35"/>
      <c r="L2573" s="34"/>
      <c r="M2573" s="34"/>
      <c r="N2573" s="35"/>
      <c r="O2573" s="35"/>
      <c r="P2573" s="35"/>
      <c r="Q2573" s="34"/>
      <c r="R2573" s="34"/>
      <c r="U2573" s="36"/>
      <c r="V2573" s="38"/>
      <c r="W2573" s="36"/>
      <c r="X2573" s="35"/>
      <c r="Y2573" s="34"/>
      <c r="Z2573" s="35"/>
      <c r="AA2573" s="34"/>
      <c r="AB2573" s="34"/>
      <c r="AC2573" s="34"/>
      <c r="AD2573" s="34"/>
      <c r="AE2573" s="39"/>
      <c r="AF2573" s="39"/>
      <c r="AG2573" s="39"/>
      <c r="AH2573" s="35"/>
      <c r="AI2573" s="35"/>
      <c r="AJ2573" s="35"/>
      <c r="AK2573" s="35"/>
      <c r="AL2573" s="35"/>
      <c r="AM2573" s="35"/>
      <c r="AN2573" s="38"/>
      <c r="AO2573" s="38"/>
      <c r="AP2573" s="38"/>
      <c r="AQ2573" s="36"/>
      <c r="AR2573" s="36"/>
      <c r="AS2573" s="36"/>
      <c r="AT2573" s="36"/>
      <c r="AU2573" s="36"/>
      <c r="AV2573" s="36"/>
      <c r="AW2573" s="36"/>
      <c r="AX2573" s="36"/>
      <c r="AY2573" s="36"/>
      <c r="AZ2573" s="40"/>
      <c r="BA2573" s="40"/>
      <c r="BB2573" s="40"/>
      <c r="BC2573" s="40"/>
      <c r="BD2573" s="40"/>
      <c r="BE2573" s="40"/>
      <c r="BF2573" s="36"/>
      <c r="BG2573" s="36"/>
      <c r="BH2573" s="36"/>
      <c r="BJ2573" s="35"/>
      <c r="BK2573" s="35"/>
      <c r="BL2573" s="35"/>
      <c r="BM2573" s="35"/>
      <c r="BN2573" s="35"/>
      <c r="BO2573" s="35"/>
      <c r="BP2573" s="35"/>
      <c r="BQ2573" s="35"/>
      <c r="BR2573" s="35"/>
      <c r="BS2573" s="34"/>
      <c r="BT2573" s="35"/>
      <c r="BU2573" s="35"/>
      <c r="BV2573" s="35"/>
      <c r="BW2573" s="34"/>
      <c r="BX2573" s="37"/>
      <c r="BY2573" s="40"/>
      <c r="CA2573" s="38"/>
      <c r="CB2573" s="38"/>
      <c r="CC2573" s="36"/>
      <c r="CD2573" s="36"/>
      <c r="CE2573" s="35"/>
      <c r="CF2573" s="36"/>
      <c r="CG2573" s="42"/>
      <c r="CH2573" s="35"/>
      <c r="CI2573" s="42"/>
      <c r="CJ2573" s="42"/>
      <c r="CK2573" s="43"/>
      <c r="CO2573" s="42"/>
    </row>
    <row r="2574" spans="1:93" ht="11.25" customHeight="1">
      <c r="A2574" s="33"/>
      <c r="B2574" s="34"/>
      <c r="F2574" s="34"/>
      <c r="H2574" s="34"/>
      <c r="I2574" s="34"/>
      <c r="J2574" s="35"/>
      <c r="K2574" s="35"/>
      <c r="L2574" s="34"/>
      <c r="M2574" s="34"/>
      <c r="N2574" s="35"/>
      <c r="O2574" s="35"/>
      <c r="P2574" s="35"/>
      <c r="Q2574" s="34"/>
      <c r="R2574" s="34"/>
      <c r="U2574" s="36"/>
      <c r="V2574" s="38"/>
      <c r="W2574" s="36"/>
      <c r="X2574" s="35"/>
      <c r="Y2574" s="34"/>
      <c r="Z2574" s="35"/>
      <c r="AA2574" s="34"/>
      <c r="AB2574" s="34"/>
      <c r="AC2574" s="34"/>
      <c r="AD2574" s="34"/>
      <c r="AE2574" s="39"/>
      <c r="AF2574" s="39"/>
      <c r="AG2574" s="39"/>
      <c r="AH2574" s="35"/>
      <c r="AI2574" s="35"/>
      <c r="AJ2574" s="35"/>
      <c r="AK2574" s="35"/>
      <c r="AL2574" s="35"/>
      <c r="AM2574" s="35"/>
      <c r="AN2574" s="38"/>
      <c r="AO2574" s="38"/>
      <c r="AP2574" s="38"/>
      <c r="AQ2574" s="36"/>
      <c r="AR2574" s="36"/>
      <c r="AS2574" s="36"/>
      <c r="AT2574" s="36"/>
      <c r="AU2574" s="36"/>
      <c r="AV2574" s="36"/>
      <c r="AW2574" s="36"/>
      <c r="AX2574" s="36"/>
      <c r="AY2574" s="36"/>
      <c r="AZ2574" s="40"/>
      <c r="BA2574" s="40"/>
      <c r="BB2574" s="40"/>
      <c r="BC2574" s="40"/>
      <c r="BD2574" s="40"/>
      <c r="BE2574" s="40"/>
      <c r="BF2574" s="36"/>
      <c r="BG2574" s="36"/>
      <c r="BH2574" s="36"/>
      <c r="BJ2574" s="35"/>
      <c r="BK2574" s="35"/>
      <c r="BL2574" s="35"/>
      <c r="BM2574" s="35"/>
      <c r="BN2574" s="35"/>
      <c r="BO2574" s="35"/>
      <c r="BP2574" s="35"/>
      <c r="BQ2574" s="35"/>
      <c r="BR2574" s="35"/>
      <c r="BS2574" s="34"/>
      <c r="BT2574" s="35"/>
      <c r="BU2574" s="35"/>
      <c r="BV2574" s="35"/>
      <c r="BW2574" s="34"/>
      <c r="BX2574" s="37"/>
      <c r="BY2574" s="40"/>
      <c r="CA2574" s="38"/>
      <c r="CB2574" s="38"/>
      <c r="CC2574" s="36"/>
      <c r="CD2574" s="36"/>
      <c r="CE2574" s="35"/>
      <c r="CF2574" s="36"/>
      <c r="CG2574" s="42"/>
      <c r="CH2574" s="35"/>
      <c r="CI2574" s="42"/>
      <c r="CJ2574" s="42"/>
      <c r="CK2574" s="43"/>
      <c r="CO2574" s="42"/>
    </row>
    <row r="2575" spans="1:93" ht="11.25" customHeight="1">
      <c r="A2575" s="33"/>
      <c r="B2575" s="34"/>
      <c r="F2575" s="34"/>
      <c r="H2575" s="34"/>
      <c r="I2575" s="34"/>
      <c r="J2575" s="35"/>
      <c r="K2575" s="35"/>
      <c r="L2575" s="34"/>
      <c r="M2575" s="34"/>
      <c r="N2575" s="35"/>
      <c r="O2575" s="35"/>
      <c r="P2575" s="35"/>
      <c r="Q2575" s="34"/>
      <c r="R2575" s="34"/>
      <c r="U2575" s="36"/>
      <c r="V2575" s="38"/>
      <c r="W2575" s="36"/>
      <c r="X2575" s="35"/>
      <c r="Y2575" s="34"/>
      <c r="Z2575" s="35"/>
      <c r="AA2575" s="34"/>
      <c r="AB2575" s="34"/>
      <c r="AC2575" s="34"/>
      <c r="AD2575" s="34"/>
      <c r="AE2575" s="39"/>
      <c r="AF2575" s="39"/>
      <c r="AG2575" s="39"/>
      <c r="AH2575" s="35"/>
      <c r="AI2575" s="35"/>
      <c r="AJ2575" s="35"/>
      <c r="AK2575" s="35"/>
      <c r="AL2575" s="35"/>
      <c r="AM2575" s="35"/>
      <c r="AN2575" s="38"/>
      <c r="AO2575" s="38"/>
      <c r="AP2575" s="38"/>
      <c r="AQ2575" s="36"/>
      <c r="AR2575" s="36"/>
      <c r="AS2575" s="36"/>
      <c r="AT2575" s="36"/>
      <c r="AU2575" s="36"/>
      <c r="AV2575" s="36"/>
      <c r="AW2575" s="36"/>
      <c r="AX2575" s="36"/>
      <c r="AY2575" s="36"/>
      <c r="AZ2575" s="40"/>
      <c r="BA2575" s="40"/>
      <c r="BB2575" s="40"/>
      <c r="BC2575" s="40"/>
      <c r="BD2575" s="40"/>
      <c r="BE2575" s="40"/>
      <c r="BF2575" s="36"/>
      <c r="BG2575" s="36"/>
      <c r="BH2575" s="36"/>
      <c r="BJ2575" s="35"/>
      <c r="BK2575" s="35"/>
      <c r="BL2575" s="35"/>
      <c r="BM2575" s="35"/>
      <c r="BN2575" s="35"/>
      <c r="BO2575" s="35"/>
      <c r="BP2575" s="35"/>
      <c r="BQ2575" s="35"/>
      <c r="BR2575" s="35"/>
      <c r="BS2575" s="34"/>
      <c r="BT2575" s="35"/>
      <c r="BU2575" s="35"/>
      <c r="BV2575" s="35"/>
      <c r="BW2575" s="34"/>
      <c r="BX2575" s="37"/>
      <c r="BY2575" s="40"/>
      <c r="CA2575" s="38"/>
      <c r="CB2575" s="38"/>
      <c r="CC2575" s="36"/>
      <c r="CD2575" s="36"/>
      <c r="CE2575" s="35"/>
      <c r="CF2575" s="36"/>
      <c r="CG2575" s="42"/>
      <c r="CH2575" s="35"/>
      <c r="CI2575" s="42"/>
      <c r="CJ2575" s="42"/>
      <c r="CK2575" s="43"/>
      <c r="CO2575" s="42"/>
    </row>
    <row r="2576" spans="1:93" ht="11.25" customHeight="1">
      <c r="A2576" s="33"/>
      <c r="B2576" s="34"/>
      <c r="F2576" s="34"/>
      <c r="H2576" s="34"/>
      <c r="I2576" s="34"/>
      <c r="J2576" s="35"/>
      <c r="K2576" s="35"/>
      <c r="L2576" s="34"/>
      <c r="M2576" s="34"/>
      <c r="N2576" s="35"/>
      <c r="O2576" s="35"/>
      <c r="P2576" s="35"/>
      <c r="Q2576" s="34"/>
      <c r="R2576" s="34"/>
      <c r="U2576" s="36"/>
      <c r="V2576" s="38"/>
      <c r="W2576" s="36"/>
      <c r="X2576" s="35"/>
      <c r="Y2576" s="34"/>
      <c r="Z2576" s="35"/>
      <c r="AA2576" s="34"/>
      <c r="AB2576" s="34"/>
      <c r="AC2576" s="34"/>
      <c r="AD2576" s="34"/>
      <c r="AE2576" s="39"/>
      <c r="AF2576" s="39"/>
      <c r="AG2576" s="39"/>
      <c r="AH2576" s="35"/>
      <c r="AI2576" s="35"/>
      <c r="AJ2576" s="35"/>
      <c r="AK2576" s="35"/>
      <c r="AL2576" s="35"/>
      <c r="AM2576" s="35"/>
      <c r="AN2576" s="38"/>
      <c r="AO2576" s="38"/>
      <c r="AP2576" s="38"/>
      <c r="AQ2576" s="36"/>
      <c r="AR2576" s="36"/>
      <c r="AS2576" s="36"/>
      <c r="AT2576" s="36"/>
      <c r="AU2576" s="36"/>
      <c r="AV2576" s="36"/>
      <c r="AW2576" s="36"/>
      <c r="AX2576" s="36"/>
      <c r="AY2576" s="36"/>
      <c r="AZ2576" s="40"/>
      <c r="BA2576" s="40"/>
      <c r="BB2576" s="40"/>
      <c r="BC2576" s="40"/>
      <c r="BD2576" s="40"/>
      <c r="BE2576" s="40"/>
      <c r="BF2576" s="36"/>
      <c r="BG2576" s="36"/>
      <c r="BH2576" s="36"/>
      <c r="BJ2576" s="35"/>
      <c r="BK2576" s="35"/>
      <c r="BL2576" s="35"/>
      <c r="BM2576" s="35"/>
      <c r="BN2576" s="35"/>
      <c r="BO2576" s="35"/>
      <c r="BP2576" s="35"/>
      <c r="BQ2576" s="35"/>
      <c r="BR2576" s="35"/>
      <c r="BS2576" s="34"/>
      <c r="BT2576" s="35"/>
      <c r="BU2576" s="35"/>
      <c r="BV2576" s="35"/>
      <c r="BW2576" s="34"/>
      <c r="BX2576" s="37"/>
      <c r="BY2576" s="40"/>
      <c r="CA2576" s="38"/>
      <c r="CB2576" s="38"/>
      <c r="CC2576" s="36"/>
      <c r="CD2576" s="36"/>
      <c r="CE2576" s="35"/>
      <c r="CF2576" s="36"/>
      <c r="CG2576" s="42"/>
      <c r="CH2576" s="35"/>
      <c r="CI2576" s="42"/>
      <c r="CJ2576" s="42"/>
      <c r="CK2576" s="43"/>
      <c r="CO2576" s="42"/>
    </row>
    <row r="2577" spans="1:93" ht="11.25" customHeight="1">
      <c r="A2577" s="33"/>
      <c r="B2577" s="34"/>
      <c r="F2577" s="34"/>
      <c r="H2577" s="34"/>
      <c r="I2577" s="34"/>
      <c r="J2577" s="35"/>
      <c r="K2577" s="35"/>
      <c r="L2577" s="34"/>
      <c r="M2577" s="34"/>
      <c r="N2577" s="35"/>
      <c r="O2577" s="35"/>
      <c r="P2577" s="35"/>
      <c r="Q2577" s="34"/>
      <c r="R2577" s="34"/>
      <c r="U2577" s="36"/>
      <c r="V2577" s="38"/>
      <c r="W2577" s="36"/>
      <c r="X2577" s="35"/>
      <c r="Y2577" s="34"/>
      <c r="Z2577" s="35"/>
      <c r="AA2577" s="34"/>
      <c r="AB2577" s="34"/>
      <c r="AC2577" s="34"/>
      <c r="AD2577" s="34"/>
      <c r="AE2577" s="39"/>
      <c r="AF2577" s="39"/>
      <c r="AG2577" s="39"/>
      <c r="AH2577" s="35"/>
      <c r="AI2577" s="35"/>
      <c r="AJ2577" s="35"/>
      <c r="AK2577" s="35"/>
      <c r="AL2577" s="35"/>
      <c r="AM2577" s="35"/>
      <c r="AN2577" s="38"/>
      <c r="AO2577" s="38"/>
      <c r="AP2577" s="38"/>
      <c r="AQ2577" s="36"/>
      <c r="AR2577" s="36"/>
      <c r="AS2577" s="36"/>
      <c r="AT2577" s="36"/>
      <c r="AU2577" s="36"/>
      <c r="AV2577" s="36"/>
      <c r="AW2577" s="36"/>
      <c r="AX2577" s="36"/>
      <c r="AY2577" s="36"/>
      <c r="AZ2577" s="40"/>
      <c r="BA2577" s="40"/>
      <c r="BB2577" s="40"/>
      <c r="BC2577" s="40"/>
      <c r="BD2577" s="40"/>
      <c r="BE2577" s="40"/>
      <c r="BF2577" s="36"/>
      <c r="BG2577" s="36"/>
      <c r="BH2577" s="36"/>
      <c r="BJ2577" s="35"/>
      <c r="BK2577" s="35"/>
      <c r="BL2577" s="35"/>
      <c r="BM2577" s="35"/>
      <c r="BN2577" s="35"/>
      <c r="BO2577" s="35"/>
      <c r="BP2577" s="35"/>
      <c r="BQ2577" s="35"/>
      <c r="BR2577" s="35"/>
      <c r="BS2577" s="34"/>
      <c r="BT2577" s="35"/>
      <c r="BU2577" s="35"/>
      <c r="BV2577" s="35"/>
      <c r="BW2577" s="34"/>
      <c r="BX2577" s="37"/>
      <c r="BY2577" s="40"/>
      <c r="CA2577" s="38"/>
      <c r="CB2577" s="38"/>
      <c r="CC2577" s="36"/>
      <c r="CD2577" s="36"/>
      <c r="CE2577" s="35"/>
      <c r="CF2577" s="36"/>
      <c r="CG2577" s="42"/>
      <c r="CH2577" s="35"/>
      <c r="CI2577" s="42"/>
      <c r="CJ2577" s="42"/>
      <c r="CK2577" s="43"/>
      <c r="CO2577" s="42"/>
    </row>
    <row r="2578" spans="1:93" ht="11.25" customHeight="1">
      <c r="A2578" s="33"/>
      <c r="B2578" s="34"/>
      <c r="F2578" s="34"/>
      <c r="H2578" s="34"/>
      <c r="I2578" s="34"/>
      <c r="J2578" s="35"/>
      <c r="K2578" s="35"/>
      <c r="L2578" s="34"/>
      <c r="M2578" s="34"/>
      <c r="N2578" s="35"/>
      <c r="O2578" s="35"/>
      <c r="P2578" s="35"/>
      <c r="Q2578" s="34"/>
      <c r="R2578" s="34"/>
      <c r="U2578" s="36"/>
      <c r="V2578" s="38"/>
      <c r="W2578" s="36"/>
      <c r="X2578" s="35"/>
      <c r="Y2578" s="34"/>
      <c r="Z2578" s="35"/>
      <c r="AA2578" s="34"/>
      <c r="AB2578" s="34"/>
      <c r="AC2578" s="34"/>
      <c r="AD2578" s="34"/>
      <c r="AE2578" s="39"/>
      <c r="AF2578" s="39"/>
      <c r="AG2578" s="39"/>
      <c r="AH2578" s="35"/>
      <c r="AI2578" s="35"/>
      <c r="AJ2578" s="35"/>
      <c r="AK2578" s="35"/>
      <c r="AL2578" s="35"/>
      <c r="AM2578" s="35"/>
      <c r="AN2578" s="38"/>
      <c r="AO2578" s="38"/>
      <c r="AP2578" s="38"/>
      <c r="AQ2578" s="36"/>
      <c r="AR2578" s="36"/>
      <c r="AS2578" s="36"/>
      <c r="AT2578" s="36"/>
      <c r="AU2578" s="36"/>
      <c r="AV2578" s="36"/>
      <c r="AW2578" s="36"/>
      <c r="AX2578" s="36"/>
      <c r="AY2578" s="36"/>
      <c r="AZ2578" s="40"/>
      <c r="BA2578" s="40"/>
      <c r="BB2578" s="40"/>
      <c r="BC2578" s="40"/>
      <c r="BD2578" s="40"/>
      <c r="BE2578" s="40"/>
      <c r="BF2578" s="36"/>
      <c r="BG2578" s="36"/>
      <c r="BH2578" s="36"/>
      <c r="BJ2578" s="35"/>
      <c r="BK2578" s="35"/>
      <c r="BL2578" s="35"/>
      <c r="BM2578" s="35"/>
      <c r="BN2578" s="35"/>
      <c r="BO2578" s="35"/>
      <c r="BP2578" s="35"/>
      <c r="BQ2578" s="35"/>
      <c r="BR2578" s="35"/>
      <c r="BS2578" s="34"/>
      <c r="BT2578" s="35"/>
      <c r="BU2578" s="35"/>
      <c r="BV2578" s="35"/>
      <c r="BW2578" s="34"/>
      <c r="BX2578" s="37"/>
      <c r="BY2578" s="40"/>
      <c r="CA2578" s="38"/>
      <c r="CB2578" s="38"/>
      <c r="CC2578" s="36"/>
      <c r="CD2578" s="36"/>
      <c r="CE2578" s="35"/>
      <c r="CF2578" s="36"/>
      <c r="CG2578" s="42"/>
      <c r="CH2578" s="35"/>
      <c r="CI2578" s="42"/>
      <c r="CJ2578" s="42"/>
      <c r="CK2578" s="43"/>
      <c r="CO2578" s="42"/>
    </row>
    <row r="2579" spans="1:93" ht="11.25" customHeight="1">
      <c r="A2579" s="33"/>
      <c r="B2579" s="34"/>
      <c r="F2579" s="34"/>
      <c r="H2579" s="34"/>
      <c r="I2579" s="34"/>
      <c r="J2579" s="35"/>
      <c r="K2579" s="35"/>
      <c r="L2579" s="34"/>
      <c r="M2579" s="34"/>
      <c r="N2579" s="35"/>
      <c r="O2579" s="35"/>
      <c r="P2579" s="35"/>
      <c r="Q2579" s="34"/>
      <c r="R2579" s="34"/>
      <c r="U2579" s="36"/>
      <c r="V2579" s="38"/>
      <c r="W2579" s="36"/>
      <c r="X2579" s="35"/>
      <c r="Y2579" s="34"/>
      <c r="Z2579" s="35"/>
      <c r="AA2579" s="34"/>
      <c r="AB2579" s="34"/>
      <c r="AC2579" s="34"/>
      <c r="AD2579" s="34"/>
      <c r="AE2579" s="39"/>
      <c r="AF2579" s="39"/>
      <c r="AG2579" s="39"/>
      <c r="AH2579" s="35"/>
      <c r="AI2579" s="35"/>
      <c r="AJ2579" s="35"/>
      <c r="AK2579" s="35"/>
      <c r="AL2579" s="35"/>
      <c r="AM2579" s="35"/>
      <c r="AN2579" s="38"/>
      <c r="AO2579" s="38"/>
      <c r="AP2579" s="38"/>
      <c r="AQ2579" s="36"/>
      <c r="AR2579" s="36"/>
      <c r="AS2579" s="36"/>
      <c r="AT2579" s="36"/>
      <c r="AU2579" s="36"/>
      <c r="AV2579" s="36"/>
      <c r="AW2579" s="36"/>
      <c r="AX2579" s="36"/>
      <c r="AY2579" s="36"/>
      <c r="AZ2579" s="40"/>
      <c r="BA2579" s="40"/>
      <c r="BB2579" s="40"/>
      <c r="BC2579" s="40"/>
      <c r="BD2579" s="40"/>
      <c r="BE2579" s="40"/>
      <c r="BF2579" s="36"/>
      <c r="BG2579" s="36"/>
      <c r="BH2579" s="36"/>
      <c r="BJ2579" s="35"/>
      <c r="BK2579" s="35"/>
      <c r="BL2579" s="35"/>
      <c r="BM2579" s="35"/>
      <c r="BN2579" s="35"/>
      <c r="BO2579" s="35"/>
      <c r="BP2579" s="35"/>
      <c r="BQ2579" s="35"/>
      <c r="BR2579" s="35"/>
      <c r="BS2579" s="34"/>
      <c r="BT2579" s="35"/>
      <c r="BU2579" s="35"/>
      <c r="BV2579" s="35"/>
      <c r="BW2579" s="34"/>
      <c r="BX2579" s="37"/>
      <c r="BY2579" s="40"/>
      <c r="CA2579" s="38"/>
      <c r="CB2579" s="38"/>
      <c r="CC2579" s="36"/>
      <c r="CD2579" s="36"/>
      <c r="CE2579" s="35"/>
      <c r="CF2579" s="36"/>
      <c r="CG2579" s="42"/>
      <c r="CH2579" s="35"/>
      <c r="CI2579" s="42"/>
      <c r="CJ2579" s="42"/>
      <c r="CK2579" s="43"/>
      <c r="CO2579" s="42"/>
    </row>
    <row r="2580" spans="1:93" ht="11.25" customHeight="1">
      <c r="A2580" s="33"/>
      <c r="B2580" s="34"/>
      <c r="F2580" s="34"/>
      <c r="H2580" s="34"/>
      <c r="I2580" s="34"/>
      <c r="J2580" s="35"/>
      <c r="K2580" s="35"/>
      <c r="L2580" s="34"/>
      <c r="M2580" s="34"/>
      <c r="N2580" s="35"/>
      <c r="O2580" s="35"/>
      <c r="P2580" s="35"/>
      <c r="Q2580" s="34"/>
      <c r="R2580" s="34"/>
      <c r="U2580" s="36"/>
      <c r="V2580" s="38"/>
      <c r="W2580" s="36"/>
      <c r="X2580" s="35"/>
      <c r="Y2580" s="34"/>
      <c r="Z2580" s="35"/>
      <c r="AA2580" s="34"/>
      <c r="AB2580" s="34"/>
      <c r="AC2580" s="34"/>
      <c r="AD2580" s="34"/>
      <c r="AE2580" s="39"/>
      <c r="AF2580" s="39"/>
      <c r="AG2580" s="39"/>
      <c r="AH2580" s="35"/>
      <c r="AI2580" s="35"/>
      <c r="AJ2580" s="35"/>
      <c r="AK2580" s="35"/>
      <c r="AL2580" s="35"/>
      <c r="AM2580" s="35"/>
      <c r="AN2580" s="38"/>
      <c r="AO2580" s="38"/>
      <c r="AP2580" s="38"/>
      <c r="AQ2580" s="36"/>
      <c r="AR2580" s="36"/>
      <c r="AS2580" s="36"/>
      <c r="AT2580" s="36"/>
      <c r="AU2580" s="36"/>
      <c r="AV2580" s="36"/>
      <c r="AW2580" s="36"/>
      <c r="AX2580" s="36"/>
      <c r="AY2580" s="36"/>
      <c r="AZ2580" s="40"/>
      <c r="BA2580" s="40"/>
      <c r="BB2580" s="40"/>
      <c r="BC2580" s="40"/>
      <c r="BD2580" s="40"/>
      <c r="BE2580" s="40"/>
      <c r="BF2580" s="36"/>
      <c r="BG2580" s="36"/>
      <c r="BH2580" s="36"/>
      <c r="BJ2580" s="35"/>
      <c r="BK2580" s="35"/>
      <c r="BL2580" s="35"/>
      <c r="BM2580" s="35"/>
      <c r="BN2580" s="35"/>
      <c r="BO2580" s="35"/>
      <c r="BP2580" s="35"/>
      <c r="BQ2580" s="35"/>
      <c r="BR2580" s="35"/>
      <c r="BS2580" s="34"/>
      <c r="BT2580" s="35"/>
      <c r="BU2580" s="35"/>
      <c r="BV2580" s="35"/>
      <c r="BW2580" s="34"/>
      <c r="BX2580" s="37"/>
      <c r="BY2580" s="40"/>
      <c r="CA2580" s="38"/>
      <c r="CB2580" s="38"/>
      <c r="CC2580" s="36"/>
      <c r="CD2580" s="36"/>
      <c r="CE2580" s="35"/>
      <c r="CF2580" s="36"/>
      <c r="CG2580" s="42"/>
      <c r="CH2580" s="35"/>
      <c r="CI2580" s="42"/>
      <c r="CJ2580" s="42"/>
      <c r="CK2580" s="43"/>
      <c r="CO2580" s="42"/>
    </row>
    <row r="2581" spans="1:93" ht="11.25" customHeight="1">
      <c r="A2581" s="33"/>
      <c r="B2581" s="34"/>
      <c r="F2581" s="34"/>
      <c r="H2581" s="34"/>
      <c r="I2581" s="34"/>
      <c r="J2581" s="35"/>
      <c r="K2581" s="35"/>
      <c r="L2581" s="34"/>
      <c r="M2581" s="34"/>
      <c r="N2581" s="35"/>
      <c r="O2581" s="35"/>
      <c r="P2581" s="35"/>
      <c r="Q2581" s="34"/>
      <c r="R2581" s="34"/>
      <c r="U2581" s="36"/>
      <c r="V2581" s="38"/>
      <c r="W2581" s="36"/>
      <c r="X2581" s="35"/>
      <c r="Y2581" s="34"/>
      <c r="Z2581" s="35"/>
      <c r="AA2581" s="34"/>
      <c r="AB2581" s="34"/>
      <c r="AC2581" s="34"/>
      <c r="AD2581" s="34"/>
      <c r="AE2581" s="39"/>
      <c r="AF2581" s="39"/>
      <c r="AG2581" s="39"/>
      <c r="AH2581" s="35"/>
      <c r="AI2581" s="35"/>
      <c r="AJ2581" s="35"/>
      <c r="AK2581" s="35"/>
      <c r="AL2581" s="35"/>
      <c r="AM2581" s="35"/>
      <c r="AN2581" s="38"/>
      <c r="AO2581" s="38"/>
      <c r="AP2581" s="38"/>
      <c r="AQ2581" s="36"/>
      <c r="AR2581" s="36"/>
      <c r="AS2581" s="36"/>
      <c r="AT2581" s="36"/>
      <c r="AU2581" s="36"/>
      <c r="AV2581" s="36"/>
      <c r="AW2581" s="36"/>
      <c r="AX2581" s="36"/>
      <c r="AY2581" s="36"/>
      <c r="AZ2581" s="40"/>
      <c r="BA2581" s="40"/>
      <c r="BB2581" s="40"/>
      <c r="BC2581" s="40"/>
      <c r="BD2581" s="40"/>
      <c r="BE2581" s="40"/>
      <c r="BF2581" s="36"/>
      <c r="BG2581" s="36"/>
      <c r="BH2581" s="36"/>
      <c r="BJ2581" s="35"/>
      <c r="BK2581" s="35"/>
      <c r="BL2581" s="35"/>
      <c r="BM2581" s="35"/>
      <c r="BN2581" s="35"/>
      <c r="BO2581" s="35"/>
      <c r="BP2581" s="35"/>
      <c r="BQ2581" s="35"/>
      <c r="BR2581" s="35"/>
      <c r="BS2581" s="34"/>
      <c r="BT2581" s="35"/>
      <c r="BU2581" s="35"/>
      <c r="BV2581" s="35"/>
      <c r="BW2581" s="34"/>
      <c r="BX2581" s="37"/>
      <c r="BY2581" s="40"/>
      <c r="CA2581" s="38"/>
      <c r="CB2581" s="38"/>
      <c r="CC2581" s="36"/>
      <c r="CD2581" s="36"/>
      <c r="CE2581" s="35"/>
      <c r="CF2581" s="36"/>
      <c r="CG2581" s="42"/>
      <c r="CH2581" s="35"/>
      <c r="CI2581" s="42"/>
      <c r="CJ2581" s="42"/>
      <c r="CK2581" s="43"/>
      <c r="CO2581" s="42"/>
    </row>
    <row r="2582" spans="1:93" ht="11.25" customHeight="1">
      <c r="A2582" s="33"/>
      <c r="B2582" s="34"/>
      <c r="F2582" s="34"/>
      <c r="H2582" s="34"/>
      <c r="I2582" s="34"/>
      <c r="J2582" s="35"/>
      <c r="K2582" s="35"/>
      <c r="L2582" s="34"/>
      <c r="M2582" s="34"/>
      <c r="N2582" s="35"/>
      <c r="O2582" s="35"/>
      <c r="P2582" s="35"/>
      <c r="Q2582" s="34"/>
      <c r="R2582" s="34"/>
      <c r="U2582" s="36"/>
      <c r="V2582" s="38"/>
      <c r="W2582" s="36"/>
      <c r="X2582" s="35"/>
      <c r="Y2582" s="34"/>
      <c r="Z2582" s="35"/>
      <c r="AA2582" s="34"/>
      <c r="AB2582" s="34"/>
      <c r="AC2582" s="34"/>
      <c r="AD2582" s="34"/>
      <c r="AE2582" s="39"/>
      <c r="AF2582" s="39"/>
      <c r="AG2582" s="39"/>
      <c r="AH2582" s="35"/>
      <c r="AI2582" s="35"/>
      <c r="AJ2582" s="35"/>
      <c r="AK2582" s="35"/>
      <c r="AL2582" s="35"/>
      <c r="AM2582" s="35"/>
      <c r="AN2582" s="38"/>
      <c r="AO2582" s="38"/>
      <c r="AP2582" s="38"/>
      <c r="AQ2582" s="36"/>
      <c r="AR2582" s="36"/>
      <c r="AS2582" s="36"/>
      <c r="AT2582" s="36"/>
      <c r="AU2582" s="36"/>
      <c r="AV2582" s="36"/>
      <c r="AW2582" s="36"/>
      <c r="AX2582" s="36"/>
      <c r="AY2582" s="36"/>
      <c r="AZ2582" s="40"/>
      <c r="BA2582" s="40"/>
      <c r="BB2582" s="40"/>
      <c r="BC2582" s="40"/>
      <c r="BD2582" s="40"/>
      <c r="BE2582" s="40"/>
      <c r="BF2582" s="36"/>
      <c r="BG2582" s="36"/>
      <c r="BH2582" s="36"/>
      <c r="BJ2582" s="35"/>
      <c r="BK2582" s="35"/>
      <c r="BL2582" s="35"/>
      <c r="BM2582" s="35"/>
      <c r="BN2582" s="35"/>
      <c r="BO2582" s="35"/>
      <c r="BP2582" s="35"/>
      <c r="BQ2582" s="35"/>
      <c r="BR2582" s="35"/>
      <c r="BS2582" s="34"/>
      <c r="BT2582" s="35"/>
      <c r="BU2582" s="35"/>
      <c r="BV2582" s="35"/>
      <c r="BW2582" s="34"/>
      <c r="BX2582" s="37"/>
      <c r="BY2582" s="40"/>
      <c r="CA2582" s="38"/>
      <c r="CB2582" s="38"/>
      <c r="CC2582" s="36"/>
      <c r="CD2582" s="36"/>
      <c r="CE2582" s="35"/>
      <c r="CF2582" s="36"/>
      <c r="CG2582" s="42"/>
      <c r="CH2582" s="35"/>
      <c r="CI2582" s="42"/>
      <c r="CJ2582" s="42"/>
      <c r="CK2582" s="43"/>
      <c r="CO2582" s="42"/>
    </row>
    <row r="2583" spans="1:93" ht="11.25" customHeight="1">
      <c r="A2583" s="33"/>
      <c r="B2583" s="34"/>
      <c r="F2583" s="34"/>
      <c r="H2583" s="34"/>
      <c r="I2583" s="34"/>
      <c r="J2583" s="35"/>
      <c r="K2583" s="35"/>
      <c r="L2583" s="34"/>
      <c r="M2583" s="34"/>
      <c r="N2583" s="35"/>
      <c r="O2583" s="35"/>
      <c r="P2583" s="35"/>
      <c r="Q2583" s="34"/>
      <c r="R2583" s="34"/>
      <c r="U2583" s="36"/>
      <c r="V2583" s="38"/>
      <c r="W2583" s="36"/>
      <c r="X2583" s="35"/>
      <c r="Y2583" s="34"/>
      <c r="Z2583" s="35"/>
      <c r="AA2583" s="34"/>
      <c r="AB2583" s="34"/>
      <c r="AC2583" s="34"/>
      <c r="AD2583" s="34"/>
      <c r="AE2583" s="39"/>
      <c r="AF2583" s="39"/>
      <c r="AG2583" s="39"/>
      <c r="AH2583" s="35"/>
      <c r="AI2583" s="35"/>
      <c r="AJ2583" s="35"/>
      <c r="AK2583" s="35"/>
      <c r="AL2583" s="35"/>
      <c r="AM2583" s="35"/>
      <c r="AN2583" s="38"/>
      <c r="AO2583" s="38"/>
      <c r="AP2583" s="38"/>
      <c r="AQ2583" s="36"/>
      <c r="AR2583" s="36"/>
      <c r="AS2583" s="36"/>
      <c r="AT2583" s="36"/>
      <c r="AU2583" s="36"/>
      <c r="AV2583" s="36"/>
      <c r="AW2583" s="36"/>
      <c r="AX2583" s="36"/>
      <c r="AY2583" s="36"/>
      <c r="AZ2583" s="40"/>
      <c r="BA2583" s="40"/>
      <c r="BB2583" s="40"/>
      <c r="BC2583" s="40"/>
      <c r="BD2583" s="40"/>
      <c r="BE2583" s="40"/>
      <c r="BF2583" s="36"/>
      <c r="BG2583" s="36"/>
      <c r="BH2583" s="36"/>
      <c r="BJ2583" s="35"/>
      <c r="BK2583" s="35"/>
      <c r="BL2583" s="35"/>
      <c r="BM2583" s="35"/>
      <c r="BN2583" s="35"/>
      <c r="BO2583" s="35"/>
      <c r="BP2583" s="35"/>
      <c r="BQ2583" s="35"/>
      <c r="BR2583" s="35"/>
      <c r="BS2583" s="34"/>
      <c r="BT2583" s="35"/>
      <c r="BU2583" s="35"/>
      <c r="BV2583" s="35"/>
      <c r="BW2583" s="34"/>
      <c r="BX2583" s="37"/>
      <c r="BY2583" s="40"/>
      <c r="CA2583" s="38"/>
      <c r="CB2583" s="38"/>
      <c r="CC2583" s="36"/>
      <c r="CD2583" s="36"/>
      <c r="CE2583" s="35"/>
      <c r="CF2583" s="36"/>
      <c r="CG2583" s="42"/>
      <c r="CH2583" s="35"/>
      <c r="CI2583" s="42"/>
      <c r="CJ2583" s="42"/>
      <c r="CK2583" s="43"/>
      <c r="CO2583" s="42"/>
    </row>
    <row r="2584" spans="1:93" ht="11.25" customHeight="1">
      <c r="A2584" s="33"/>
      <c r="B2584" s="34"/>
      <c r="F2584" s="34"/>
      <c r="H2584" s="34"/>
      <c r="I2584" s="34"/>
      <c r="J2584" s="35"/>
      <c r="K2584" s="35"/>
      <c r="L2584" s="34"/>
      <c r="M2584" s="34"/>
      <c r="N2584" s="35"/>
      <c r="O2584" s="35"/>
      <c r="P2584" s="35"/>
      <c r="Q2584" s="34"/>
      <c r="R2584" s="34"/>
      <c r="U2584" s="36"/>
      <c r="V2584" s="38"/>
      <c r="W2584" s="36"/>
      <c r="X2584" s="35"/>
      <c r="Y2584" s="34"/>
      <c r="Z2584" s="35"/>
      <c r="AA2584" s="34"/>
      <c r="AB2584" s="34"/>
      <c r="AC2584" s="34"/>
      <c r="AD2584" s="34"/>
      <c r="AE2584" s="39"/>
      <c r="AF2584" s="39"/>
      <c r="AG2584" s="39"/>
      <c r="AH2584" s="35"/>
      <c r="AI2584" s="35"/>
      <c r="AJ2584" s="35"/>
      <c r="AK2584" s="35"/>
      <c r="AL2584" s="35"/>
      <c r="AM2584" s="35"/>
      <c r="AN2584" s="38"/>
      <c r="AO2584" s="38"/>
      <c r="AP2584" s="38"/>
      <c r="AQ2584" s="36"/>
      <c r="AR2584" s="36"/>
      <c r="AS2584" s="36"/>
      <c r="AT2584" s="36"/>
      <c r="AU2584" s="36"/>
      <c r="AV2584" s="36"/>
      <c r="AW2584" s="36"/>
      <c r="AX2584" s="36"/>
      <c r="AY2584" s="36"/>
      <c r="AZ2584" s="40"/>
      <c r="BA2584" s="40"/>
      <c r="BB2584" s="40"/>
      <c r="BC2584" s="40"/>
      <c r="BD2584" s="40"/>
      <c r="BE2584" s="40"/>
      <c r="BF2584" s="36"/>
      <c r="BG2584" s="36"/>
      <c r="BH2584" s="36"/>
      <c r="BJ2584" s="35"/>
      <c r="BK2584" s="35"/>
      <c r="BL2584" s="35"/>
      <c r="BM2584" s="35"/>
      <c r="BN2584" s="35"/>
      <c r="BO2584" s="35"/>
      <c r="BP2584" s="35"/>
      <c r="BQ2584" s="35"/>
      <c r="BR2584" s="35"/>
      <c r="BS2584" s="34"/>
      <c r="BT2584" s="35"/>
      <c r="BU2584" s="35"/>
      <c r="BV2584" s="35"/>
      <c r="BW2584" s="34"/>
      <c r="BX2584" s="37"/>
      <c r="BY2584" s="40"/>
      <c r="CA2584" s="38"/>
      <c r="CB2584" s="38"/>
      <c r="CC2584" s="36"/>
      <c r="CD2584" s="36"/>
      <c r="CE2584" s="35"/>
      <c r="CF2584" s="36"/>
      <c r="CG2584" s="42"/>
      <c r="CH2584" s="35"/>
      <c r="CI2584" s="42"/>
      <c r="CJ2584" s="42"/>
      <c r="CK2584" s="43"/>
      <c r="CO2584" s="42"/>
    </row>
    <row r="2585" spans="1:93" ht="11.25" customHeight="1">
      <c r="A2585" s="33"/>
      <c r="B2585" s="34"/>
      <c r="F2585" s="34"/>
      <c r="H2585" s="34"/>
      <c r="I2585" s="34"/>
      <c r="J2585" s="35"/>
      <c r="K2585" s="35"/>
      <c r="L2585" s="34"/>
      <c r="M2585" s="34"/>
      <c r="N2585" s="35"/>
      <c r="O2585" s="35"/>
      <c r="P2585" s="35"/>
      <c r="Q2585" s="34"/>
      <c r="R2585" s="34"/>
      <c r="U2585" s="36"/>
      <c r="V2585" s="38"/>
      <c r="W2585" s="36"/>
      <c r="X2585" s="35"/>
      <c r="Y2585" s="34"/>
      <c r="Z2585" s="35"/>
      <c r="AA2585" s="34"/>
      <c r="AB2585" s="34"/>
      <c r="AC2585" s="34"/>
      <c r="AD2585" s="34"/>
      <c r="AE2585" s="39"/>
      <c r="AF2585" s="39"/>
      <c r="AG2585" s="39"/>
      <c r="AH2585" s="35"/>
      <c r="AI2585" s="35"/>
      <c r="AJ2585" s="35"/>
      <c r="AK2585" s="35"/>
      <c r="AL2585" s="35"/>
      <c r="AM2585" s="35"/>
      <c r="AN2585" s="38"/>
      <c r="AO2585" s="38"/>
      <c r="AP2585" s="38"/>
      <c r="AQ2585" s="36"/>
      <c r="AR2585" s="36"/>
      <c r="AS2585" s="36"/>
      <c r="AT2585" s="36"/>
      <c r="AU2585" s="36"/>
      <c r="AV2585" s="36"/>
      <c r="AW2585" s="36"/>
      <c r="AX2585" s="36"/>
      <c r="AY2585" s="36"/>
      <c r="AZ2585" s="40"/>
      <c r="BA2585" s="40"/>
      <c r="BB2585" s="40"/>
      <c r="BC2585" s="40"/>
      <c r="BD2585" s="40"/>
      <c r="BE2585" s="40"/>
      <c r="BF2585" s="36"/>
      <c r="BG2585" s="36"/>
      <c r="BH2585" s="36"/>
      <c r="BJ2585" s="35"/>
      <c r="BK2585" s="35"/>
      <c r="BL2585" s="35"/>
      <c r="BM2585" s="35"/>
      <c r="BN2585" s="35"/>
      <c r="BO2585" s="35"/>
      <c r="BP2585" s="35"/>
      <c r="BQ2585" s="35"/>
      <c r="BR2585" s="35"/>
      <c r="BS2585" s="34"/>
      <c r="BT2585" s="35"/>
      <c r="BU2585" s="35"/>
      <c r="BV2585" s="35"/>
      <c r="BW2585" s="34"/>
      <c r="BX2585" s="37"/>
      <c r="BY2585" s="40"/>
      <c r="CA2585" s="38"/>
      <c r="CB2585" s="38"/>
      <c r="CC2585" s="36"/>
      <c r="CD2585" s="36"/>
      <c r="CE2585" s="35"/>
      <c r="CF2585" s="36"/>
      <c r="CG2585" s="42"/>
      <c r="CH2585" s="35"/>
      <c r="CI2585" s="42"/>
      <c r="CJ2585" s="42"/>
      <c r="CK2585" s="43"/>
      <c r="CO2585" s="42"/>
    </row>
    <row r="2586" spans="1:93" ht="11.25" customHeight="1">
      <c r="A2586" s="33"/>
      <c r="B2586" s="34"/>
      <c r="F2586" s="34"/>
      <c r="H2586" s="34"/>
      <c r="I2586" s="34"/>
      <c r="J2586" s="35"/>
      <c r="K2586" s="35"/>
      <c r="L2586" s="34"/>
      <c r="M2586" s="34"/>
      <c r="N2586" s="35"/>
      <c r="O2586" s="35"/>
      <c r="P2586" s="35"/>
      <c r="Q2586" s="34"/>
      <c r="R2586" s="34"/>
      <c r="U2586" s="36"/>
      <c r="V2586" s="38"/>
      <c r="W2586" s="36"/>
      <c r="X2586" s="35"/>
      <c r="Y2586" s="34"/>
      <c r="Z2586" s="35"/>
      <c r="AA2586" s="34"/>
      <c r="AB2586" s="34"/>
      <c r="AC2586" s="34"/>
      <c r="AD2586" s="34"/>
      <c r="AE2586" s="39"/>
      <c r="AF2586" s="39"/>
      <c r="AG2586" s="39"/>
      <c r="AH2586" s="35"/>
      <c r="AI2586" s="35"/>
      <c r="AJ2586" s="35"/>
      <c r="AK2586" s="35"/>
      <c r="AL2586" s="35"/>
      <c r="AM2586" s="35"/>
      <c r="AN2586" s="38"/>
      <c r="AO2586" s="38"/>
      <c r="AP2586" s="38"/>
      <c r="AQ2586" s="36"/>
      <c r="AR2586" s="36"/>
      <c r="AS2586" s="36"/>
      <c r="AT2586" s="36"/>
      <c r="AU2586" s="36"/>
      <c r="AV2586" s="36"/>
      <c r="AW2586" s="36"/>
      <c r="AX2586" s="36"/>
      <c r="AY2586" s="36"/>
      <c r="AZ2586" s="40"/>
      <c r="BA2586" s="40"/>
      <c r="BB2586" s="40"/>
      <c r="BC2586" s="40"/>
      <c r="BD2586" s="40"/>
      <c r="BE2586" s="40"/>
      <c r="BF2586" s="36"/>
      <c r="BG2586" s="36"/>
      <c r="BH2586" s="36"/>
      <c r="BJ2586" s="35"/>
      <c r="BK2586" s="35"/>
      <c r="BL2586" s="35"/>
      <c r="BM2586" s="35"/>
      <c r="BN2586" s="35"/>
      <c r="BO2586" s="35"/>
      <c r="BP2586" s="35"/>
      <c r="BQ2586" s="35"/>
      <c r="BR2586" s="35"/>
      <c r="BS2586" s="34"/>
      <c r="BT2586" s="35"/>
      <c r="BU2586" s="35"/>
      <c r="BV2586" s="35"/>
      <c r="BW2586" s="34"/>
      <c r="BX2586" s="37"/>
      <c r="BY2586" s="40"/>
      <c r="CA2586" s="38"/>
      <c r="CB2586" s="38"/>
      <c r="CC2586" s="36"/>
      <c r="CD2586" s="36"/>
      <c r="CE2586" s="35"/>
      <c r="CF2586" s="36"/>
      <c r="CG2586" s="42"/>
      <c r="CH2586" s="35"/>
      <c r="CI2586" s="42"/>
      <c r="CJ2586" s="42"/>
      <c r="CK2586" s="43"/>
      <c r="CO2586" s="42"/>
    </row>
    <row r="2587" spans="1:93" ht="11.25" customHeight="1">
      <c r="A2587" s="33"/>
      <c r="B2587" s="34"/>
      <c r="F2587" s="34"/>
      <c r="H2587" s="34"/>
      <c r="I2587" s="34"/>
      <c r="J2587" s="35"/>
      <c r="K2587" s="35"/>
      <c r="L2587" s="34"/>
      <c r="M2587" s="34"/>
      <c r="N2587" s="35"/>
      <c r="O2587" s="35"/>
      <c r="P2587" s="35"/>
      <c r="Q2587" s="34"/>
      <c r="R2587" s="34"/>
      <c r="U2587" s="36"/>
      <c r="V2587" s="38"/>
      <c r="W2587" s="36"/>
      <c r="X2587" s="35"/>
      <c r="Y2587" s="34"/>
      <c r="Z2587" s="35"/>
      <c r="AA2587" s="34"/>
      <c r="AB2587" s="34"/>
      <c r="AC2587" s="34"/>
      <c r="AD2587" s="34"/>
      <c r="AE2587" s="39"/>
      <c r="AF2587" s="39"/>
      <c r="AG2587" s="39"/>
      <c r="AH2587" s="35"/>
      <c r="AI2587" s="35"/>
      <c r="AJ2587" s="35"/>
      <c r="AK2587" s="35"/>
      <c r="AL2587" s="35"/>
      <c r="AM2587" s="35"/>
      <c r="AN2587" s="38"/>
      <c r="AO2587" s="38"/>
      <c r="AP2587" s="38"/>
      <c r="AQ2587" s="36"/>
      <c r="AR2587" s="36"/>
      <c r="AS2587" s="36"/>
      <c r="AT2587" s="36"/>
      <c r="AU2587" s="36"/>
      <c r="AV2587" s="36"/>
      <c r="AW2587" s="36"/>
      <c r="AX2587" s="36"/>
      <c r="AY2587" s="36"/>
      <c r="AZ2587" s="40"/>
      <c r="BA2587" s="40"/>
      <c r="BB2587" s="40"/>
      <c r="BC2587" s="40"/>
      <c r="BD2587" s="40"/>
      <c r="BE2587" s="40"/>
      <c r="BF2587" s="36"/>
      <c r="BG2587" s="36"/>
      <c r="BH2587" s="36"/>
      <c r="BJ2587" s="35"/>
      <c r="BK2587" s="35"/>
      <c r="BL2587" s="35"/>
      <c r="BM2587" s="35"/>
      <c r="BN2587" s="35"/>
      <c r="BO2587" s="35"/>
      <c r="BP2587" s="35"/>
      <c r="BQ2587" s="35"/>
      <c r="BR2587" s="35"/>
      <c r="BS2587" s="34"/>
      <c r="BT2587" s="35"/>
      <c r="BU2587" s="35"/>
      <c r="BV2587" s="35"/>
      <c r="BW2587" s="34"/>
      <c r="BX2587" s="37"/>
      <c r="BY2587" s="40"/>
      <c r="CA2587" s="38"/>
      <c r="CB2587" s="38"/>
      <c r="CC2587" s="36"/>
      <c r="CD2587" s="36"/>
      <c r="CE2587" s="35"/>
      <c r="CF2587" s="36"/>
      <c r="CG2587" s="42"/>
      <c r="CH2587" s="35"/>
      <c r="CI2587" s="42"/>
      <c r="CJ2587" s="42"/>
      <c r="CK2587" s="43"/>
      <c r="CO2587" s="42"/>
    </row>
    <row r="2588" spans="1:93" ht="11.25" customHeight="1">
      <c r="A2588" s="33"/>
      <c r="B2588" s="34"/>
      <c r="F2588" s="34"/>
      <c r="H2588" s="34"/>
      <c r="I2588" s="34"/>
      <c r="J2588" s="35"/>
      <c r="K2588" s="35"/>
      <c r="L2588" s="34"/>
      <c r="M2588" s="34"/>
      <c r="N2588" s="35"/>
      <c r="O2588" s="35"/>
      <c r="P2588" s="35"/>
      <c r="Q2588" s="34"/>
      <c r="R2588" s="34"/>
      <c r="U2588" s="36"/>
      <c r="V2588" s="38"/>
      <c r="W2588" s="36"/>
      <c r="X2588" s="35"/>
      <c r="Y2588" s="34"/>
      <c r="Z2588" s="35"/>
      <c r="AA2588" s="34"/>
      <c r="AB2588" s="34"/>
      <c r="AC2588" s="34"/>
      <c r="AD2588" s="34"/>
      <c r="AE2588" s="39"/>
      <c r="AF2588" s="39"/>
      <c r="AG2588" s="39"/>
      <c r="AH2588" s="35"/>
      <c r="AI2588" s="35"/>
      <c r="AJ2588" s="35"/>
      <c r="AK2588" s="35"/>
      <c r="AL2588" s="35"/>
      <c r="AM2588" s="35"/>
      <c r="AN2588" s="38"/>
      <c r="AO2588" s="38"/>
      <c r="AP2588" s="38"/>
      <c r="AQ2588" s="36"/>
      <c r="AR2588" s="36"/>
      <c r="AS2588" s="36"/>
      <c r="AT2588" s="36"/>
      <c r="AU2588" s="36"/>
      <c r="AV2588" s="36"/>
      <c r="AW2588" s="36"/>
      <c r="AX2588" s="36"/>
      <c r="AY2588" s="36"/>
      <c r="AZ2588" s="40"/>
      <c r="BA2588" s="40"/>
      <c r="BB2588" s="40"/>
      <c r="BC2588" s="40"/>
      <c r="BD2588" s="40"/>
      <c r="BE2588" s="40"/>
      <c r="BF2588" s="36"/>
      <c r="BG2588" s="36"/>
      <c r="BH2588" s="36"/>
      <c r="BJ2588" s="35"/>
      <c r="BK2588" s="35"/>
      <c r="BL2588" s="35"/>
      <c r="BM2588" s="35"/>
      <c r="BN2588" s="35"/>
      <c r="BO2588" s="35"/>
      <c r="BP2588" s="35"/>
      <c r="BQ2588" s="35"/>
      <c r="BR2588" s="35"/>
      <c r="BS2588" s="34"/>
      <c r="BT2588" s="35"/>
      <c r="BU2588" s="35"/>
      <c r="BV2588" s="35"/>
      <c r="BW2588" s="34"/>
      <c r="BX2588" s="37"/>
      <c r="BY2588" s="40"/>
      <c r="CA2588" s="38"/>
      <c r="CB2588" s="38"/>
      <c r="CC2588" s="36"/>
      <c r="CD2588" s="36"/>
      <c r="CE2588" s="35"/>
      <c r="CF2588" s="36"/>
      <c r="CG2588" s="42"/>
      <c r="CH2588" s="35"/>
      <c r="CI2588" s="42"/>
      <c r="CJ2588" s="42"/>
      <c r="CK2588" s="43"/>
      <c r="CO2588" s="42"/>
    </row>
    <row r="2589" spans="1:93" ht="11.25" customHeight="1">
      <c r="A2589" s="33"/>
      <c r="B2589" s="34"/>
      <c r="F2589" s="34"/>
      <c r="H2589" s="34"/>
      <c r="I2589" s="34"/>
      <c r="J2589" s="35"/>
      <c r="K2589" s="35"/>
      <c r="L2589" s="34"/>
      <c r="M2589" s="34"/>
      <c r="N2589" s="35"/>
      <c r="O2589" s="35"/>
      <c r="P2589" s="35"/>
      <c r="Q2589" s="34"/>
      <c r="R2589" s="34"/>
      <c r="U2589" s="36"/>
      <c r="V2589" s="38"/>
      <c r="W2589" s="36"/>
      <c r="X2589" s="35"/>
      <c r="Y2589" s="34"/>
      <c r="Z2589" s="35"/>
      <c r="AA2589" s="34"/>
      <c r="AB2589" s="34"/>
      <c r="AC2589" s="34"/>
      <c r="AD2589" s="34"/>
      <c r="AE2589" s="39"/>
      <c r="AF2589" s="39"/>
      <c r="AG2589" s="39"/>
      <c r="AH2589" s="35"/>
      <c r="AI2589" s="35"/>
      <c r="AJ2589" s="35"/>
      <c r="AK2589" s="35"/>
      <c r="AL2589" s="35"/>
      <c r="AM2589" s="35"/>
      <c r="AN2589" s="38"/>
      <c r="AO2589" s="38"/>
      <c r="AP2589" s="38"/>
      <c r="AQ2589" s="36"/>
      <c r="AR2589" s="36"/>
      <c r="AS2589" s="36"/>
      <c r="AT2589" s="36"/>
      <c r="AU2589" s="36"/>
      <c r="AV2589" s="36"/>
      <c r="AW2589" s="36"/>
      <c r="AX2589" s="36"/>
      <c r="AY2589" s="36"/>
      <c r="AZ2589" s="40"/>
      <c r="BA2589" s="40"/>
      <c r="BB2589" s="40"/>
      <c r="BC2589" s="40"/>
      <c r="BD2589" s="40"/>
      <c r="BE2589" s="40"/>
      <c r="BF2589" s="36"/>
      <c r="BG2589" s="36"/>
      <c r="BH2589" s="36"/>
      <c r="BJ2589" s="35"/>
      <c r="BK2589" s="35"/>
      <c r="BL2589" s="35"/>
      <c r="BM2589" s="35"/>
      <c r="BN2589" s="35"/>
      <c r="BO2589" s="35"/>
      <c r="BP2589" s="35"/>
      <c r="BQ2589" s="35"/>
      <c r="BR2589" s="35"/>
      <c r="BS2589" s="34"/>
      <c r="BT2589" s="35"/>
      <c r="BU2589" s="35"/>
      <c r="BV2589" s="35"/>
      <c r="BW2589" s="34"/>
      <c r="BX2589" s="37"/>
      <c r="BY2589" s="40"/>
      <c r="CA2589" s="38"/>
      <c r="CB2589" s="38"/>
      <c r="CC2589" s="36"/>
      <c r="CD2589" s="36"/>
      <c r="CE2589" s="35"/>
      <c r="CF2589" s="36"/>
      <c r="CG2589" s="42"/>
      <c r="CH2589" s="35"/>
      <c r="CI2589" s="42"/>
      <c r="CJ2589" s="42"/>
      <c r="CK2589" s="43"/>
      <c r="CO2589" s="42"/>
    </row>
    <row r="2590" spans="1:93" ht="11.25" customHeight="1">
      <c r="A2590" s="33"/>
      <c r="B2590" s="34"/>
      <c r="F2590" s="34"/>
      <c r="H2590" s="34"/>
      <c r="I2590" s="34"/>
      <c r="J2590" s="35"/>
      <c r="K2590" s="35"/>
      <c r="L2590" s="34"/>
      <c r="M2590" s="34"/>
      <c r="N2590" s="35"/>
      <c r="O2590" s="35"/>
      <c r="P2590" s="35"/>
      <c r="Q2590" s="34"/>
      <c r="R2590" s="34"/>
      <c r="U2590" s="36"/>
      <c r="V2590" s="38"/>
      <c r="W2590" s="36"/>
      <c r="X2590" s="35"/>
      <c r="Y2590" s="34"/>
      <c r="Z2590" s="35"/>
      <c r="AA2590" s="34"/>
      <c r="AB2590" s="34"/>
      <c r="AC2590" s="34"/>
      <c r="AD2590" s="34"/>
      <c r="AE2590" s="39"/>
      <c r="AF2590" s="39"/>
      <c r="AG2590" s="39"/>
      <c r="AH2590" s="35"/>
      <c r="AI2590" s="35"/>
      <c r="AJ2590" s="35"/>
      <c r="AK2590" s="35"/>
      <c r="AL2590" s="35"/>
      <c r="AM2590" s="35"/>
      <c r="AN2590" s="38"/>
      <c r="AO2590" s="38"/>
      <c r="AP2590" s="38"/>
      <c r="AQ2590" s="36"/>
      <c r="AR2590" s="36"/>
      <c r="AS2590" s="36"/>
      <c r="AT2590" s="36"/>
      <c r="AU2590" s="36"/>
      <c r="AV2590" s="36"/>
      <c r="AW2590" s="36"/>
      <c r="AX2590" s="36"/>
      <c r="AY2590" s="36"/>
      <c r="AZ2590" s="40"/>
      <c r="BA2590" s="40"/>
      <c r="BB2590" s="40"/>
      <c r="BC2590" s="40"/>
      <c r="BD2590" s="40"/>
      <c r="BE2590" s="40"/>
      <c r="BF2590" s="36"/>
      <c r="BG2590" s="36"/>
      <c r="BH2590" s="36"/>
      <c r="BJ2590" s="35"/>
      <c r="BK2590" s="35"/>
      <c r="BL2590" s="35"/>
      <c r="BM2590" s="35"/>
      <c r="BN2590" s="35"/>
      <c r="BO2590" s="35"/>
      <c r="BP2590" s="35"/>
      <c r="BQ2590" s="35"/>
      <c r="BR2590" s="35"/>
      <c r="BS2590" s="34"/>
      <c r="BT2590" s="35"/>
      <c r="BU2590" s="35"/>
      <c r="BV2590" s="35"/>
      <c r="BW2590" s="34"/>
      <c r="BX2590" s="37"/>
      <c r="BY2590" s="40"/>
      <c r="CA2590" s="38"/>
      <c r="CB2590" s="38"/>
      <c r="CC2590" s="36"/>
      <c r="CD2590" s="36"/>
      <c r="CE2590" s="35"/>
      <c r="CF2590" s="36"/>
      <c r="CG2590" s="42"/>
      <c r="CH2590" s="35"/>
      <c r="CI2590" s="42"/>
      <c r="CJ2590" s="42"/>
      <c r="CK2590" s="43"/>
      <c r="CO2590" s="42"/>
    </row>
    <row r="2591" spans="1:93" ht="11.25" customHeight="1">
      <c r="A2591" s="33"/>
      <c r="B2591" s="34"/>
      <c r="F2591" s="34"/>
      <c r="H2591" s="34"/>
      <c r="I2591" s="34"/>
      <c r="J2591" s="35"/>
      <c r="K2591" s="35"/>
      <c r="L2591" s="34"/>
      <c r="M2591" s="34"/>
      <c r="N2591" s="35"/>
      <c r="O2591" s="35"/>
      <c r="P2591" s="35"/>
      <c r="Q2591" s="34"/>
      <c r="R2591" s="34"/>
      <c r="U2591" s="36"/>
      <c r="V2591" s="38"/>
      <c r="W2591" s="36"/>
      <c r="X2591" s="35"/>
      <c r="Y2591" s="34"/>
      <c r="Z2591" s="35"/>
      <c r="AA2591" s="34"/>
      <c r="AB2591" s="34"/>
      <c r="AC2591" s="34"/>
      <c r="AD2591" s="34"/>
      <c r="AE2591" s="39"/>
      <c r="AF2591" s="39"/>
      <c r="AG2591" s="39"/>
      <c r="AH2591" s="35"/>
      <c r="AI2591" s="35"/>
      <c r="AJ2591" s="35"/>
      <c r="AK2591" s="35"/>
      <c r="AL2591" s="35"/>
      <c r="AM2591" s="35"/>
      <c r="AN2591" s="38"/>
      <c r="AO2591" s="38"/>
      <c r="AP2591" s="38"/>
      <c r="AQ2591" s="36"/>
      <c r="AR2591" s="36"/>
      <c r="AS2591" s="36"/>
      <c r="AT2591" s="36"/>
      <c r="AU2591" s="36"/>
      <c r="AV2591" s="36"/>
      <c r="AW2591" s="36"/>
      <c r="AX2591" s="36"/>
      <c r="AY2591" s="36"/>
      <c r="AZ2591" s="40"/>
      <c r="BA2591" s="40"/>
      <c r="BB2591" s="40"/>
      <c r="BC2591" s="40"/>
      <c r="BD2591" s="40"/>
      <c r="BE2591" s="40"/>
      <c r="BF2591" s="36"/>
      <c r="BG2591" s="36"/>
      <c r="BH2591" s="36"/>
      <c r="BJ2591" s="35"/>
      <c r="BK2591" s="35"/>
      <c r="BL2591" s="35"/>
      <c r="BM2591" s="35"/>
      <c r="BN2591" s="35"/>
      <c r="BO2591" s="35"/>
      <c r="BP2591" s="35"/>
      <c r="BQ2591" s="35"/>
      <c r="BR2591" s="35"/>
      <c r="BS2591" s="34"/>
      <c r="BT2591" s="35"/>
      <c r="BU2591" s="35"/>
      <c r="BV2591" s="35"/>
      <c r="BW2591" s="34"/>
      <c r="BX2591" s="37"/>
      <c r="BY2591" s="40"/>
      <c r="CA2591" s="38"/>
      <c r="CB2591" s="38"/>
      <c r="CC2591" s="36"/>
      <c r="CD2591" s="36"/>
      <c r="CE2591" s="35"/>
      <c r="CF2591" s="36"/>
      <c r="CG2591" s="42"/>
      <c r="CH2591" s="35"/>
      <c r="CI2591" s="42"/>
      <c r="CJ2591" s="42"/>
      <c r="CK2591" s="43"/>
      <c r="CO2591" s="42"/>
    </row>
    <row r="2592" spans="1:93" ht="11.25" customHeight="1">
      <c r="A2592" s="33"/>
      <c r="B2592" s="34"/>
      <c r="F2592" s="34"/>
      <c r="H2592" s="34"/>
      <c r="I2592" s="34"/>
      <c r="J2592" s="35"/>
      <c r="K2592" s="35"/>
      <c r="L2592" s="34"/>
      <c r="M2592" s="34"/>
      <c r="N2592" s="35"/>
      <c r="O2592" s="35"/>
      <c r="P2592" s="35"/>
      <c r="Q2592" s="34"/>
      <c r="R2592" s="34"/>
      <c r="U2592" s="36"/>
      <c r="V2592" s="38"/>
      <c r="W2592" s="36"/>
      <c r="X2592" s="35"/>
      <c r="Y2592" s="34"/>
      <c r="Z2592" s="35"/>
      <c r="AA2592" s="34"/>
      <c r="AB2592" s="34"/>
      <c r="AC2592" s="34"/>
      <c r="AD2592" s="34"/>
      <c r="AE2592" s="39"/>
      <c r="AF2592" s="39"/>
      <c r="AG2592" s="39"/>
      <c r="AH2592" s="35"/>
      <c r="AI2592" s="35"/>
      <c r="AJ2592" s="35"/>
      <c r="AK2592" s="35"/>
      <c r="AL2592" s="35"/>
      <c r="AM2592" s="35"/>
      <c r="AN2592" s="38"/>
      <c r="AO2592" s="38"/>
      <c r="AP2592" s="38"/>
      <c r="AQ2592" s="36"/>
      <c r="AR2592" s="36"/>
      <c r="AS2592" s="36"/>
      <c r="AT2592" s="36"/>
      <c r="AU2592" s="36"/>
      <c r="AV2592" s="36"/>
      <c r="AW2592" s="36"/>
      <c r="AX2592" s="36"/>
      <c r="AY2592" s="36"/>
      <c r="AZ2592" s="40"/>
      <c r="BA2592" s="40"/>
      <c r="BB2592" s="40"/>
      <c r="BC2592" s="40"/>
      <c r="BD2592" s="40"/>
      <c r="BE2592" s="40"/>
      <c r="BF2592" s="36"/>
      <c r="BG2592" s="36"/>
      <c r="BH2592" s="36"/>
      <c r="BJ2592" s="35"/>
      <c r="BK2592" s="35"/>
      <c r="BL2592" s="35"/>
      <c r="BM2592" s="35"/>
      <c r="BN2592" s="35"/>
      <c r="BO2592" s="35"/>
      <c r="BP2592" s="35"/>
      <c r="BQ2592" s="35"/>
      <c r="BR2592" s="35"/>
      <c r="BS2592" s="34"/>
      <c r="BT2592" s="35"/>
      <c r="BU2592" s="35"/>
      <c r="BV2592" s="35"/>
      <c r="BW2592" s="34"/>
      <c r="BX2592" s="37"/>
      <c r="BY2592" s="40"/>
      <c r="CA2592" s="38"/>
      <c r="CB2592" s="38"/>
      <c r="CC2592" s="36"/>
      <c r="CD2592" s="36"/>
      <c r="CE2592" s="35"/>
      <c r="CF2592" s="36"/>
      <c r="CG2592" s="42"/>
      <c r="CH2592" s="35"/>
      <c r="CI2592" s="42"/>
      <c r="CJ2592" s="42"/>
      <c r="CK2592" s="43"/>
      <c r="CO2592" s="42"/>
    </row>
    <row r="2593" spans="1:93" ht="11.25" customHeight="1">
      <c r="A2593" s="33"/>
      <c r="B2593" s="34"/>
      <c r="F2593" s="34"/>
      <c r="H2593" s="34"/>
      <c r="I2593" s="34"/>
      <c r="J2593" s="35"/>
      <c r="K2593" s="35"/>
      <c r="L2593" s="34"/>
      <c r="M2593" s="34"/>
      <c r="N2593" s="35"/>
      <c r="O2593" s="35"/>
      <c r="P2593" s="35"/>
      <c r="Q2593" s="34"/>
      <c r="R2593" s="34"/>
      <c r="U2593" s="36"/>
      <c r="V2593" s="38"/>
      <c r="W2593" s="36"/>
      <c r="X2593" s="35"/>
      <c r="Y2593" s="34"/>
      <c r="Z2593" s="35"/>
      <c r="AA2593" s="34"/>
      <c r="AB2593" s="34"/>
      <c r="AC2593" s="34"/>
      <c r="AD2593" s="34"/>
      <c r="AE2593" s="39"/>
      <c r="AF2593" s="39"/>
      <c r="AG2593" s="39"/>
      <c r="AH2593" s="35"/>
      <c r="AI2593" s="35"/>
      <c r="AJ2593" s="35"/>
      <c r="AK2593" s="35"/>
      <c r="AL2593" s="35"/>
      <c r="AM2593" s="35"/>
      <c r="AN2593" s="38"/>
      <c r="AO2593" s="38"/>
      <c r="AP2593" s="38"/>
      <c r="AQ2593" s="36"/>
      <c r="AR2593" s="36"/>
      <c r="AS2593" s="36"/>
      <c r="AT2593" s="36"/>
      <c r="AU2593" s="36"/>
      <c r="AV2593" s="36"/>
      <c r="AW2593" s="36"/>
      <c r="AX2593" s="36"/>
      <c r="AY2593" s="36"/>
      <c r="AZ2593" s="40"/>
      <c r="BA2593" s="40"/>
      <c r="BB2593" s="40"/>
      <c r="BC2593" s="40"/>
      <c r="BD2593" s="40"/>
      <c r="BE2593" s="40"/>
      <c r="BF2593" s="36"/>
      <c r="BG2593" s="36"/>
      <c r="BH2593" s="36"/>
      <c r="BJ2593" s="35"/>
      <c r="BK2593" s="35"/>
      <c r="BL2593" s="35"/>
      <c r="BM2593" s="35"/>
      <c r="BN2593" s="35"/>
      <c r="BO2593" s="35"/>
      <c r="BP2593" s="35"/>
      <c r="BQ2593" s="35"/>
      <c r="BR2593" s="35"/>
      <c r="BS2593" s="34"/>
      <c r="BT2593" s="35"/>
      <c r="BU2593" s="35"/>
      <c r="BV2593" s="35"/>
      <c r="BW2593" s="34"/>
      <c r="BX2593" s="37"/>
      <c r="BY2593" s="40"/>
      <c r="CA2593" s="38"/>
      <c r="CB2593" s="38"/>
      <c r="CC2593" s="36"/>
      <c r="CD2593" s="36"/>
      <c r="CE2593" s="35"/>
      <c r="CF2593" s="36"/>
      <c r="CG2593" s="42"/>
      <c r="CH2593" s="35"/>
      <c r="CI2593" s="42"/>
      <c r="CJ2593" s="42"/>
      <c r="CK2593" s="43"/>
      <c r="CO2593" s="42"/>
    </row>
    <row r="2594" spans="1:93" ht="11.25" customHeight="1">
      <c r="A2594" s="33"/>
      <c r="B2594" s="34"/>
      <c r="F2594" s="34"/>
      <c r="H2594" s="34"/>
      <c r="I2594" s="34"/>
      <c r="J2594" s="35"/>
      <c r="K2594" s="35"/>
      <c r="L2594" s="34"/>
      <c r="M2594" s="34"/>
      <c r="N2594" s="35"/>
      <c r="O2594" s="35"/>
      <c r="P2594" s="35"/>
      <c r="Q2594" s="34"/>
      <c r="R2594" s="34"/>
      <c r="U2594" s="36"/>
      <c r="V2594" s="38"/>
      <c r="W2594" s="36"/>
      <c r="X2594" s="35"/>
      <c r="Y2594" s="34"/>
      <c r="Z2594" s="35"/>
      <c r="AA2594" s="34"/>
      <c r="AB2594" s="34"/>
      <c r="AC2594" s="34"/>
      <c r="AD2594" s="34"/>
      <c r="AE2594" s="39"/>
      <c r="AF2594" s="39"/>
      <c r="AG2594" s="39"/>
      <c r="AH2594" s="35"/>
      <c r="AI2594" s="35"/>
      <c r="AJ2594" s="35"/>
      <c r="AK2594" s="35"/>
      <c r="AL2594" s="35"/>
      <c r="AM2594" s="35"/>
      <c r="AN2594" s="38"/>
      <c r="AO2594" s="38"/>
      <c r="AP2594" s="38"/>
      <c r="AQ2594" s="36"/>
      <c r="AR2594" s="36"/>
      <c r="AS2594" s="36"/>
      <c r="AT2594" s="36"/>
      <c r="AU2594" s="36"/>
      <c r="AV2594" s="36"/>
      <c r="AW2594" s="36"/>
      <c r="AX2594" s="36"/>
      <c r="AY2594" s="36"/>
      <c r="AZ2594" s="40"/>
      <c r="BA2594" s="40"/>
      <c r="BB2594" s="40"/>
      <c r="BC2594" s="40"/>
      <c r="BD2594" s="40"/>
      <c r="BE2594" s="40"/>
      <c r="BF2594" s="36"/>
      <c r="BG2594" s="36"/>
      <c r="BH2594" s="36"/>
      <c r="BJ2594" s="35"/>
      <c r="BK2594" s="35"/>
      <c r="BL2594" s="35"/>
      <c r="BM2594" s="35"/>
      <c r="BN2594" s="35"/>
      <c r="BO2594" s="35"/>
      <c r="BP2594" s="35"/>
      <c r="BQ2594" s="35"/>
      <c r="BR2594" s="35"/>
      <c r="BS2594" s="34"/>
      <c r="BT2594" s="35"/>
      <c r="BU2594" s="35"/>
      <c r="BV2594" s="35"/>
      <c r="BW2594" s="34"/>
      <c r="BX2594" s="37"/>
      <c r="BY2594" s="40"/>
      <c r="CA2594" s="38"/>
      <c r="CB2594" s="38"/>
      <c r="CC2594" s="36"/>
      <c r="CD2594" s="36"/>
      <c r="CE2594" s="35"/>
      <c r="CF2594" s="36"/>
      <c r="CG2594" s="42"/>
      <c r="CH2594" s="35"/>
      <c r="CI2594" s="42"/>
      <c r="CJ2594" s="42"/>
      <c r="CK2594" s="43"/>
      <c r="CO2594" s="42"/>
    </row>
    <row r="2595" spans="1:93" ht="11.25" customHeight="1">
      <c r="A2595" s="33"/>
      <c r="B2595" s="34"/>
      <c r="F2595" s="34"/>
      <c r="H2595" s="34"/>
      <c r="I2595" s="34"/>
      <c r="J2595" s="35"/>
      <c r="K2595" s="35"/>
      <c r="L2595" s="34"/>
      <c r="M2595" s="34"/>
      <c r="N2595" s="35"/>
      <c r="O2595" s="35"/>
      <c r="P2595" s="35"/>
      <c r="Q2595" s="34"/>
      <c r="R2595" s="34"/>
      <c r="U2595" s="36"/>
      <c r="V2595" s="38"/>
      <c r="W2595" s="36"/>
      <c r="X2595" s="35"/>
      <c r="Y2595" s="34"/>
      <c r="Z2595" s="35"/>
      <c r="AA2595" s="34"/>
      <c r="AB2595" s="34"/>
      <c r="AC2595" s="34"/>
      <c r="AD2595" s="34"/>
      <c r="AE2595" s="39"/>
      <c r="AF2595" s="39"/>
      <c r="AG2595" s="39"/>
      <c r="AH2595" s="35"/>
      <c r="AI2595" s="35"/>
      <c r="AJ2595" s="35"/>
      <c r="AK2595" s="35"/>
      <c r="AL2595" s="35"/>
      <c r="AM2595" s="35"/>
      <c r="AN2595" s="38"/>
      <c r="AO2595" s="38"/>
      <c r="AP2595" s="38"/>
      <c r="AQ2595" s="36"/>
      <c r="AR2595" s="36"/>
      <c r="AS2595" s="36"/>
      <c r="AT2595" s="36"/>
      <c r="AU2595" s="36"/>
      <c r="AV2595" s="36"/>
      <c r="AW2595" s="36"/>
      <c r="AX2595" s="36"/>
      <c r="AY2595" s="36"/>
      <c r="AZ2595" s="40"/>
      <c r="BA2595" s="40"/>
      <c r="BB2595" s="40"/>
      <c r="BC2595" s="40"/>
      <c r="BD2595" s="40"/>
      <c r="BE2595" s="40"/>
      <c r="BF2595" s="36"/>
      <c r="BG2595" s="36"/>
      <c r="BH2595" s="36"/>
      <c r="BJ2595" s="35"/>
      <c r="BK2595" s="35"/>
      <c r="BL2595" s="35"/>
      <c r="BM2595" s="35"/>
      <c r="BN2595" s="35"/>
      <c r="BO2595" s="35"/>
      <c r="BP2595" s="35"/>
      <c r="BQ2595" s="35"/>
      <c r="BR2595" s="35"/>
      <c r="BS2595" s="34"/>
      <c r="BT2595" s="35"/>
      <c r="BU2595" s="35"/>
      <c r="BV2595" s="35"/>
      <c r="BW2595" s="34"/>
      <c r="BX2595" s="37"/>
      <c r="BY2595" s="40"/>
      <c r="CA2595" s="38"/>
      <c r="CB2595" s="38"/>
      <c r="CC2595" s="36"/>
      <c r="CD2595" s="36"/>
      <c r="CE2595" s="35"/>
      <c r="CF2595" s="36"/>
      <c r="CG2595" s="42"/>
      <c r="CH2595" s="35"/>
      <c r="CI2595" s="42"/>
      <c r="CJ2595" s="42"/>
      <c r="CK2595" s="43"/>
      <c r="CO2595" s="42"/>
    </row>
    <row r="2596" spans="1:93" ht="11.25" customHeight="1">
      <c r="A2596" s="33"/>
      <c r="B2596" s="34"/>
      <c r="F2596" s="34"/>
      <c r="H2596" s="34"/>
      <c r="I2596" s="34"/>
      <c r="J2596" s="35"/>
      <c r="K2596" s="35"/>
      <c r="L2596" s="34"/>
      <c r="M2596" s="34"/>
      <c r="N2596" s="35"/>
      <c r="O2596" s="35"/>
      <c r="P2596" s="35"/>
      <c r="Q2596" s="34"/>
      <c r="R2596" s="34"/>
      <c r="U2596" s="36"/>
      <c r="V2596" s="38"/>
      <c r="W2596" s="36"/>
      <c r="X2596" s="35"/>
      <c r="Y2596" s="34"/>
      <c r="Z2596" s="35"/>
      <c r="AA2596" s="34"/>
      <c r="AB2596" s="34"/>
      <c r="AC2596" s="34"/>
      <c r="AD2596" s="34"/>
      <c r="AE2596" s="39"/>
      <c r="AF2596" s="39"/>
      <c r="AG2596" s="39"/>
      <c r="AH2596" s="35"/>
      <c r="AI2596" s="35"/>
      <c r="AJ2596" s="35"/>
      <c r="AK2596" s="35"/>
      <c r="AL2596" s="35"/>
      <c r="AM2596" s="35"/>
      <c r="AN2596" s="38"/>
      <c r="AO2596" s="38"/>
      <c r="AP2596" s="38"/>
      <c r="AQ2596" s="36"/>
      <c r="AR2596" s="36"/>
      <c r="AS2596" s="36"/>
      <c r="AT2596" s="36"/>
      <c r="AU2596" s="36"/>
      <c r="AV2596" s="36"/>
      <c r="AW2596" s="36"/>
      <c r="AX2596" s="36"/>
      <c r="AY2596" s="36"/>
      <c r="AZ2596" s="40"/>
      <c r="BA2596" s="40"/>
      <c r="BB2596" s="40"/>
      <c r="BC2596" s="40"/>
      <c r="BD2596" s="40"/>
      <c r="BE2596" s="40"/>
      <c r="BF2596" s="36"/>
      <c r="BG2596" s="36"/>
      <c r="BH2596" s="36"/>
      <c r="BJ2596" s="35"/>
      <c r="BK2596" s="35"/>
      <c r="BL2596" s="35"/>
      <c r="BM2596" s="35"/>
      <c r="BN2596" s="35"/>
      <c r="BO2596" s="35"/>
      <c r="BP2596" s="35"/>
      <c r="BQ2596" s="35"/>
      <c r="BR2596" s="35"/>
      <c r="BS2596" s="34"/>
      <c r="BT2596" s="35"/>
      <c r="BU2596" s="35"/>
      <c r="BV2596" s="35"/>
      <c r="BW2596" s="34"/>
      <c r="BX2596" s="37"/>
      <c r="BY2596" s="40"/>
      <c r="CA2596" s="38"/>
      <c r="CB2596" s="38"/>
      <c r="CC2596" s="36"/>
      <c r="CD2596" s="36"/>
      <c r="CE2596" s="35"/>
      <c r="CF2596" s="36"/>
      <c r="CG2596" s="42"/>
      <c r="CH2596" s="35"/>
      <c r="CI2596" s="42"/>
      <c r="CJ2596" s="42"/>
      <c r="CK2596" s="43"/>
      <c r="CO2596" s="42"/>
    </row>
    <row r="2597" spans="1:93" ht="11.25" customHeight="1">
      <c r="A2597" s="33"/>
      <c r="B2597" s="34"/>
      <c r="F2597" s="34"/>
      <c r="H2597" s="34"/>
      <c r="I2597" s="34"/>
      <c r="J2597" s="35"/>
      <c r="K2597" s="35"/>
      <c r="L2597" s="34"/>
      <c r="M2597" s="34"/>
      <c r="N2597" s="35"/>
      <c r="O2597" s="35"/>
      <c r="P2597" s="35"/>
      <c r="Q2597" s="34"/>
      <c r="R2597" s="34"/>
      <c r="U2597" s="36"/>
      <c r="V2597" s="38"/>
      <c r="W2597" s="36"/>
      <c r="X2597" s="35"/>
      <c r="Y2597" s="34"/>
      <c r="Z2597" s="35"/>
      <c r="AA2597" s="34"/>
      <c r="AB2597" s="34"/>
      <c r="AC2597" s="34"/>
      <c r="AD2597" s="34"/>
      <c r="AE2597" s="39"/>
      <c r="AF2597" s="39"/>
      <c r="AG2597" s="39"/>
      <c r="AH2597" s="35"/>
      <c r="AI2597" s="35"/>
      <c r="AJ2597" s="35"/>
      <c r="AK2597" s="35"/>
      <c r="AL2597" s="35"/>
      <c r="AM2597" s="35"/>
      <c r="AN2597" s="38"/>
      <c r="AO2597" s="38"/>
      <c r="AP2597" s="38"/>
      <c r="AQ2597" s="36"/>
      <c r="AR2597" s="36"/>
      <c r="AS2597" s="36"/>
      <c r="AT2597" s="36"/>
      <c r="AU2597" s="36"/>
      <c r="AV2597" s="36"/>
      <c r="AW2597" s="36"/>
      <c r="AX2597" s="36"/>
      <c r="AY2597" s="36"/>
      <c r="AZ2597" s="40"/>
      <c r="BA2597" s="40"/>
      <c r="BB2597" s="40"/>
      <c r="BC2597" s="40"/>
      <c r="BD2597" s="40"/>
      <c r="BE2597" s="40"/>
      <c r="BF2597" s="36"/>
      <c r="BG2597" s="36"/>
      <c r="BH2597" s="36"/>
      <c r="BJ2597" s="35"/>
      <c r="BK2597" s="35"/>
      <c r="BL2597" s="35"/>
      <c r="BM2597" s="35"/>
      <c r="BN2597" s="35"/>
      <c r="BO2597" s="35"/>
      <c r="BP2597" s="35"/>
      <c r="BQ2597" s="35"/>
      <c r="BR2597" s="35"/>
      <c r="BS2597" s="34"/>
      <c r="BT2597" s="35"/>
      <c r="BU2597" s="35"/>
      <c r="BV2597" s="35"/>
      <c r="BW2597" s="34"/>
      <c r="BX2597" s="37"/>
      <c r="BY2597" s="40"/>
      <c r="CA2597" s="38"/>
      <c r="CB2597" s="38"/>
      <c r="CC2597" s="36"/>
      <c r="CD2597" s="36"/>
      <c r="CE2597" s="35"/>
      <c r="CF2597" s="36"/>
      <c r="CG2597" s="42"/>
      <c r="CH2597" s="35"/>
      <c r="CI2597" s="42"/>
      <c r="CJ2597" s="42"/>
      <c r="CK2597" s="43"/>
      <c r="CO2597" s="42"/>
    </row>
    <row r="2598" spans="1:93" ht="11.25" customHeight="1">
      <c r="A2598" s="33"/>
      <c r="B2598" s="34"/>
      <c r="F2598" s="34"/>
      <c r="H2598" s="34"/>
      <c r="I2598" s="34"/>
      <c r="J2598" s="35"/>
      <c r="K2598" s="35"/>
      <c r="L2598" s="34"/>
      <c r="M2598" s="34"/>
      <c r="N2598" s="35"/>
      <c r="O2598" s="35"/>
      <c r="P2598" s="35"/>
      <c r="Q2598" s="34"/>
      <c r="R2598" s="34"/>
      <c r="U2598" s="36"/>
      <c r="V2598" s="38"/>
      <c r="W2598" s="36"/>
      <c r="X2598" s="35"/>
      <c r="Y2598" s="34"/>
      <c r="Z2598" s="35"/>
      <c r="AA2598" s="34"/>
      <c r="AB2598" s="34"/>
      <c r="AC2598" s="34"/>
      <c r="AD2598" s="34"/>
      <c r="AE2598" s="39"/>
      <c r="AF2598" s="39"/>
      <c r="AG2598" s="39"/>
      <c r="AH2598" s="35"/>
      <c r="AI2598" s="35"/>
      <c r="AJ2598" s="35"/>
      <c r="AK2598" s="35"/>
      <c r="AL2598" s="35"/>
      <c r="AM2598" s="35"/>
      <c r="AN2598" s="38"/>
      <c r="AO2598" s="38"/>
      <c r="AP2598" s="38"/>
      <c r="AQ2598" s="36"/>
      <c r="AR2598" s="36"/>
      <c r="AS2598" s="36"/>
      <c r="AT2598" s="36"/>
      <c r="AU2598" s="36"/>
      <c r="AV2598" s="36"/>
      <c r="AW2598" s="36"/>
      <c r="AX2598" s="36"/>
      <c r="AY2598" s="36"/>
      <c r="AZ2598" s="40"/>
      <c r="BA2598" s="40"/>
      <c r="BB2598" s="40"/>
      <c r="BC2598" s="40"/>
      <c r="BD2598" s="40"/>
      <c r="BE2598" s="40"/>
      <c r="BF2598" s="36"/>
      <c r="BG2598" s="36"/>
      <c r="BH2598" s="36"/>
      <c r="BJ2598" s="35"/>
      <c r="BK2598" s="35"/>
      <c r="BL2598" s="35"/>
      <c r="BM2598" s="35"/>
      <c r="BN2598" s="35"/>
      <c r="BO2598" s="35"/>
      <c r="BP2598" s="35"/>
      <c r="BQ2598" s="35"/>
      <c r="BR2598" s="35"/>
      <c r="BS2598" s="34"/>
      <c r="BT2598" s="35"/>
      <c r="BU2598" s="35"/>
      <c r="BV2598" s="35"/>
      <c r="BW2598" s="34"/>
      <c r="BX2598" s="37"/>
      <c r="BY2598" s="40"/>
      <c r="CA2598" s="38"/>
      <c r="CB2598" s="38"/>
      <c r="CC2598" s="36"/>
      <c r="CD2598" s="36"/>
      <c r="CE2598" s="35"/>
      <c r="CF2598" s="36"/>
      <c r="CG2598" s="42"/>
      <c r="CH2598" s="35"/>
      <c r="CI2598" s="42"/>
      <c r="CJ2598" s="42"/>
      <c r="CK2598" s="43"/>
      <c r="CO2598" s="42"/>
    </row>
    <row r="2599" spans="1:93" ht="11.25" customHeight="1">
      <c r="A2599" s="33"/>
      <c r="B2599" s="34"/>
      <c r="F2599" s="34"/>
      <c r="H2599" s="34"/>
      <c r="I2599" s="34"/>
      <c r="J2599" s="35"/>
      <c r="K2599" s="35"/>
      <c r="L2599" s="34"/>
      <c r="M2599" s="34"/>
      <c r="N2599" s="35"/>
      <c r="O2599" s="35"/>
      <c r="P2599" s="35"/>
      <c r="Q2599" s="34"/>
      <c r="R2599" s="34"/>
      <c r="U2599" s="36"/>
      <c r="V2599" s="38"/>
      <c r="W2599" s="36"/>
      <c r="X2599" s="35"/>
      <c r="Y2599" s="34"/>
      <c r="Z2599" s="35"/>
      <c r="AA2599" s="34"/>
      <c r="AB2599" s="34"/>
      <c r="AC2599" s="34"/>
      <c r="AD2599" s="34"/>
      <c r="AE2599" s="39"/>
      <c r="AF2599" s="39"/>
      <c r="AG2599" s="39"/>
      <c r="AH2599" s="35"/>
      <c r="AI2599" s="35"/>
      <c r="AJ2599" s="35"/>
      <c r="AK2599" s="35"/>
      <c r="AL2599" s="35"/>
      <c r="AM2599" s="35"/>
      <c r="AN2599" s="38"/>
      <c r="AO2599" s="38"/>
      <c r="AP2599" s="38"/>
      <c r="AQ2599" s="36"/>
      <c r="AR2599" s="36"/>
      <c r="AS2599" s="36"/>
      <c r="AT2599" s="36"/>
      <c r="AU2599" s="36"/>
      <c r="AV2599" s="36"/>
      <c r="AW2599" s="36"/>
      <c r="AX2599" s="36"/>
      <c r="AY2599" s="36"/>
      <c r="AZ2599" s="40"/>
      <c r="BA2599" s="40"/>
      <c r="BB2599" s="40"/>
      <c r="BC2599" s="40"/>
      <c r="BD2599" s="40"/>
      <c r="BE2599" s="40"/>
      <c r="BF2599" s="36"/>
      <c r="BG2599" s="36"/>
      <c r="BH2599" s="36"/>
      <c r="BJ2599" s="35"/>
      <c r="BK2599" s="35"/>
      <c r="BL2599" s="35"/>
      <c r="BM2599" s="35"/>
      <c r="BN2599" s="35"/>
      <c r="BO2599" s="35"/>
      <c r="BP2599" s="35"/>
      <c r="BQ2599" s="35"/>
      <c r="BR2599" s="35"/>
      <c r="BS2599" s="34"/>
      <c r="BT2599" s="35"/>
      <c r="BU2599" s="35"/>
      <c r="BV2599" s="35"/>
      <c r="BW2599" s="34"/>
      <c r="BX2599" s="37"/>
      <c r="BY2599" s="40"/>
      <c r="CA2599" s="38"/>
      <c r="CB2599" s="38"/>
      <c r="CC2599" s="36"/>
      <c r="CD2599" s="36"/>
      <c r="CE2599" s="35"/>
      <c r="CF2599" s="36"/>
      <c r="CG2599" s="42"/>
      <c r="CH2599" s="35"/>
      <c r="CI2599" s="42"/>
      <c r="CJ2599" s="42"/>
      <c r="CK2599" s="43"/>
      <c r="CO2599" s="42"/>
    </row>
    <row r="2600" spans="1:93" ht="11.25" customHeight="1">
      <c r="A2600" s="33"/>
      <c r="B2600" s="34"/>
      <c r="F2600" s="34"/>
      <c r="H2600" s="34"/>
      <c r="I2600" s="34"/>
      <c r="J2600" s="35"/>
      <c r="K2600" s="35"/>
      <c r="L2600" s="34"/>
      <c r="M2600" s="34"/>
      <c r="N2600" s="35"/>
      <c r="O2600" s="35"/>
      <c r="P2600" s="35"/>
      <c r="Q2600" s="34"/>
      <c r="R2600" s="34"/>
      <c r="U2600" s="36"/>
      <c r="V2600" s="38"/>
      <c r="W2600" s="36"/>
      <c r="X2600" s="35"/>
      <c r="Y2600" s="34"/>
      <c r="Z2600" s="35"/>
      <c r="AA2600" s="34"/>
      <c r="AB2600" s="34"/>
      <c r="AC2600" s="34"/>
      <c r="AD2600" s="34"/>
      <c r="AE2600" s="39"/>
      <c r="AF2600" s="39"/>
      <c r="AG2600" s="39"/>
      <c r="AH2600" s="35"/>
      <c r="AI2600" s="35"/>
      <c r="AJ2600" s="35"/>
      <c r="AK2600" s="35"/>
      <c r="AL2600" s="35"/>
      <c r="AM2600" s="35"/>
      <c r="AN2600" s="38"/>
      <c r="AO2600" s="38"/>
      <c r="AP2600" s="38"/>
      <c r="AQ2600" s="36"/>
      <c r="AR2600" s="36"/>
      <c r="AS2600" s="36"/>
      <c r="AT2600" s="36"/>
      <c r="AU2600" s="36"/>
      <c r="AV2600" s="36"/>
      <c r="AW2600" s="36"/>
      <c r="AX2600" s="36"/>
      <c r="AY2600" s="36"/>
      <c r="AZ2600" s="40"/>
      <c r="BA2600" s="40"/>
      <c r="BB2600" s="40"/>
      <c r="BC2600" s="40"/>
      <c r="BD2600" s="40"/>
      <c r="BE2600" s="40"/>
      <c r="BF2600" s="36"/>
      <c r="BG2600" s="36"/>
      <c r="BH2600" s="36"/>
      <c r="BJ2600" s="35"/>
      <c r="BK2600" s="35"/>
      <c r="BL2600" s="35"/>
      <c r="BM2600" s="35"/>
      <c r="BN2600" s="35"/>
      <c r="BO2600" s="35"/>
      <c r="BP2600" s="35"/>
      <c r="BQ2600" s="35"/>
      <c r="BR2600" s="35"/>
      <c r="BS2600" s="34"/>
      <c r="BT2600" s="35"/>
      <c r="BU2600" s="35"/>
      <c r="BV2600" s="35"/>
      <c r="BW2600" s="34"/>
      <c r="BX2600" s="37"/>
      <c r="BY2600" s="40"/>
      <c r="CA2600" s="38"/>
      <c r="CB2600" s="38"/>
      <c r="CC2600" s="36"/>
      <c r="CD2600" s="36"/>
      <c r="CE2600" s="35"/>
      <c r="CF2600" s="36"/>
      <c r="CG2600" s="42"/>
      <c r="CH2600" s="35"/>
      <c r="CI2600" s="42"/>
      <c r="CJ2600" s="42"/>
      <c r="CK2600" s="43"/>
      <c r="CO2600" s="42"/>
    </row>
    <row r="2601" spans="1:93" ht="11.25" customHeight="1">
      <c r="A2601" s="33"/>
      <c r="B2601" s="34"/>
      <c r="F2601" s="34"/>
      <c r="H2601" s="34"/>
      <c r="I2601" s="34"/>
      <c r="J2601" s="35"/>
      <c r="K2601" s="35"/>
      <c r="L2601" s="34"/>
      <c r="M2601" s="34"/>
      <c r="N2601" s="35"/>
      <c r="O2601" s="35"/>
      <c r="P2601" s="35"/>
      <c r="Q2601" s="34"/>
      <c r="R2601" s="34"/>
      <c r="U2601" s="36"/>
      <c r="V2601" s="38"/>
      <c r="W2601" s="36"/>
      <c r="X2601" s="35"/>
      <c r="Y2601" s="34"/>
      <c r="Z2601" s="35"/>
      <c r="AA2601" s="34"/>
      <c r="AB2601" s="34"/>
      <c r="AC2601" s="34"/>
      <c r="AD2601" s="34"/>
      <c r="AE2601" s="39"/>
      <c r="AF2601" s="39"/>
      <c r="AG2601" s="39"/>
      <c r="AH2601" s="35"/>
      <c r="AI2601" s="35"/>
      <c r="AJ2601" s="35"/>
      <c r="AK2601" s="35"/>
      <c r="AL2601" s="35"/>
      <c r="AM2601" s="35"/>
      <c r="AN2601" s="38"/>
      <c r="AO2601" s="38"/>
      <c r="AP2601" s="38"/>
      <c r="AQ2601" s="36"/>
      <c r="AR2601" s="36"/>
      <c r="AS2601" s="36"/>
      <c r="AT2601" s="36"/>
      <c r="AU2601" s="36"/>
      <c r="AV2601" s="36"/>
      <c r="AW2601" s="36"/>
      <c r="AX2601" s="36"/>
      <c r="AY2601" s="36"/>
      <c r="AZ2601" s="40"/>
      <c r="BA2601" s="40"/>
      <c r="BB2601" s="40"/>
      <c r="BC2601" s="40"/>
      <c r="BD2601" s="40"/>
      <c r="BE2601" s="40"/>
      <c r="BF2601" s="36"/>
      <c r="BG2601" s="36"/>
      <c r="BH2601" s="36"/>
      <c r="BJ2601" s="35"/>
      <c r="BK2601" s="35"/>
      <c r="BL2601" s="35"/>
      <c r="BM2601" s="35"/>
      <c r="BN2601" s="35"/>
      <c r="BO2601" s="35"/>
      <c r="BP2601" s="35"/>
      <c r="BQ2601" s="35"/>
      <c r="BR2601" s="35"/>
      <c r="BS2601" s="34"/>
      <c r="BT2601" s="35"/>
      <c r="BU2601" s="35"/>
      <c r="BV2601" s="35"/>
      <c r="BW2601" s="34"/>
      <c r="BX2601" s="37"/>
      <c r="BY2601" s="40"/>
      <c r="CA2601" s="38"/>
      <c r="CB2601" s="38"/>
      <c r="CC2601" s="36"/>
      <c r="CD2601" s="36"/>
      <c r="CE2601" s="35"/>
      <c r="CF2601" s="36"/>
      <c r="CG2601" s="42"/>
      <c r="CH2601" s="35"/>
      <c r="CI2601" s="42"/>
      <c r="CJ2601" s="42"/>
      <c r="CK2601" s="43"/>
      <c r="CO2601" s="42"/>
    </row>
    <row r="2602" spans="1:93" ht="11.25" customHeight="1">
      <c r="A2602" s="33"/>
      <c r="B2602" s="34"/>
      <c r="F2602" s="34"/>
      <c r="H2602" s="34"/>
      <c r="I2602" s="34"/>
      <c r="J2602" s="35"/>
      <c r="K2602" s="35"/>
      <c r="L2602" s="34"/>
      <c r="M2602" s="34"/>
      <c r="N2602" s="35"/>
      <c r="O2602" s="35"/>
      <c r="P2602" s="35"/>
      <c r="Q2602" s="34"/>
      <c r="R2602" s="34"/>
      <c r="U2602" s="36"/>
      <c r="V2602" s="38"/>
      <c r="W2602" s="36"/>
      <c r="X2602" s="35"/>
      <c r="Y2602" s="34"/>
      <c r="Z2602" s="35"/>
      <c r="AA2602" s="34"/>
      <c r="AB2602" s="34"/>
      <c r="AC2602" s="34"/>
      <c r="AD2602" s="34"/>
      <c r="AE2602" s="39"/>
      <c r="AF2602" s="39"/>
      <c r="AG2602" s="39"/>
      <c r="AH2602" s="35"/>
      <c r="AI2602" s="35"/>
      <c r="AJ2602" s="35"/>
      <c r="AK2602" s="35"/>
      <c r="AL2602" s="35"/>
      <c r="AM2602" s="35"/>
      <c r="AN2602" s="38"/>
      <c r="AO2602" s="38"/>
      <c r="AP2602" s="38"/>
      <c r="AQ2602" s="36"/>
      <c r="AR2602" s="36"/>
      <c r="AS2602" s="36"/>
      <c r="AT2602" s="36"/>
      <c r="AU2602" s="36"/>
      <c r="AV2602" s="36"/>
      <c r="AW2602" s="36"/>
      <c r="AX2602" s="36"/>
      <c r="AY2602" s="36"/>
      <c r="AZ2602" s="40"/>
      <c r="BA2602" s="40"/>
      <c r="BB2602" s="40"/>
      <c r="BC2602" s="40"/>
      <c r="BD2602" s="40"/>
      <c r="BE2602" s="40"/>
      <c r="BF2602" s="36"/>
      <c r="BG2602" s="36"/>
      <c r="BH2602" s="36"/>
      <c r="BJ2602" s="35"/>
      <c r="BK2602" s="35"/>
      <c r="BL2602" s="35"/>
      <c r="BM2602" s="35"/>
      <c r="BN2602" s="35"/>
      <c r="BO2602" s="35"/>
      <c r="BP2602" s="35"/>
      <c r="BQ2602" s="35"/>
      <c r="BR2602" s="35"/>
      <c r="BS2602" s="34"/>
      <c r="BT2602" s="35"/>
      <c r="BU2602" s="35"/>
      <c r="BV2602" s="35"/>
      <c r="BW2602" s="34"/>
      <c r="BX2602" s="37"/>
      <c r="BY2602" s="40"/>
      <c r="CA2602" s="38"/>
      <c r="CB2602" s="38"/>
      <c r="CC2602" s="36"/>
      <c r="CD2602" s="36"/>
      <c r="CE2602" s="35"/>
      <c r="CF2602" s="36"/>
      <c r="CG2602" s="42"/>
      <c r="CH2602" s="35"/>
      <c r="CI2602" s="42"/>
      <c r="CJ2602" s="42"/>
      <c r="CK2602" s="43"/>
      <c r="CO2602" s="42"/>
    </row>
    <row r="2603" spans="1:93" ht="11.25" customHeight="1">
      <c r="A2603" s="33"/>
      <c r="B2603" s="34"/>
      <c r="F2603" s="34"/>
      <c r="H2603" s="34"/>
      <c r="I2603" s="34"/>
      <c r="J2603" s="35"/>
      <c r="K2603" s="35"/>
      <c r="L2603" s="34"/>
      <c r="M2603" s="34"/>
      <c r="N2603" s="35"/>
      <c r="O2603" s="35"/>
      <c r="P2603" s="35"/>
      <c r="Q2603" s="34"/>
      <c r="R2603" s="34"/>
      <c r="U2603" s="36"/>
      <c r="V2603" s="38"/>
      <c r="W2603" s="36"/>
      <c r="X2603" s="35"/>
      <c r="Y2603" s="34"/>
      <c r="Z2603" s="35"/>
      <c r="AA2603" s="34"/>
      <c r="AB2603" s="34"/>
      <c r="AC2603" s="34"/>
      <c r="AD2603" s="34"/>
      <c r="AE2603" s="39"/>
      <c r="AF2603" s="39"/>
      <c r="AG2603" s="39"/>
      <c r="AH2603" s="35"/>
      <c r="AI2603" s="35"/>
      <c r="AJ2603" s="35"/>
      <c r="AK2603" s="35"/>
      <c r="AL2603" s="35"/>
      <c r="AM2603" s="35"/>
      <c r="AN2603" s="38"/>
      <c r="AO2603" s="38"/>
      <c r="AP2603" s="38"/>
      <c r="AQ2603" s="36"/>
      <c r="AR2603" s="36"/>
      <c r="AS2603" s="36"/>
      <c r="AT2603" s="36"/>
      <c r="AU2603" s="36"/>
      <c r="AV2603" s="36"/>
      <c r="AW2603" s="36"/>
      <c r="AX2603" s="36"/>
      <c r="AY2603" s="36"/>
      <c r="AZ2603" s="40"/>
      <c r="BA2603" s="40"/>
      <c r="BB2603" s="40"/>
      <c r="BC2603" s="40"/>
      <c r="BD2603" s="40"/>
      <c r="BE2603" s="40"/>
      <c r="BF2603" s="36"/>
      <c r="BG2603" s="36"/>
      <c r="BH2603" s="36"/>
      <c r="BJ2603" s="35"/>
      <c r="BK2603" s="35"/>
      <c r="BL2603" s="35"/>
      <c r="BM2603" s="35"/>
      <c r="BN2603" s="35"/>
      <c r="BO2603" s="35"/>
      <c r="BP2603" s="35"/>
      <c r="BQ2603" s="35"/>
      <c r="BR2603" s="35"/>
      <c r="BS2603" s="34"/>
      <c r="BT2603" s="35"/>
      <c r="BU2603" s="35"/>
      <c r="BV2603" s="35"/>
      <c r="BW2603" s="34"/>
      <c r="BX2603" s="37"/>
      <c r="BY2603" s="40"/>
      <c r="CA2603" s="38"/>
      <c r="CB2603" s="38"/>
      <c r="CC2603" s="36"/>
      <c r="CD2603" s="36"/>
      <c r="CE2603" s="35"/>
      <c r="CF2603" s="36"/>
      <c r="CG2603" s="42"/>
      <c r="CH2603" s="35"/>
      <c r="CI2603" s="42"/>
      <c r="CJ2603" s="42"/>
      <c r="CK2603" s="43"/>
      <c r="CO2603" s="42"/>
    </row>
    <row r="2604" spans="1:93" ht="11.25" customHeight="1">
      <c r="A2604" s="33"/>
      <c r="B2604" s="34"/>
      <c r="F2604" s="34"/>
      <c r="H2604" s="34"/>
      <c r="I2604" s="34"/>
      <c r="J2604" s="35"/>
      <c r="K2604" s="35"/>
      <c r="L2604" s="34"/>
      <c r="M2604" s="34"/>
      <c r="N2604" s="35"/>
      <c r="O2604" s="35"/>
      <c r="P2604" s="35"/>
      <c r="Q2604" s="34"/>
      <c r="R2604" s="34"/>
      <c r="U2604" s="36"/>
      <c r="V2604" s="38"/>
      <c r="W2604" s="36"/>
      <c r="X2604" s="35"/>
      <c r="Y2604" s="34"/>
      <c r="Z2604" s="35"/>
      <c r="AA2604" s="34"/>
      <c r="AB2604" s="34"/>
      <c r="AC2604" s="34"/>
      <c r="AD2604" s="34"/>
      <c r="AE2604" s="39"/>
      <c r="AF2604" s="39"/>
      <c r="AG2604" s="39"/>
      <c r="AH2604" s="35"/>
      <c r="AI2604" s="35"/>
      <c r="AJ2604" s="35"/>
      <c r="AK2604" s="35"/>
      <c r="AL2604" s="35"/>
      <c r="AM2604" s="35"/>
      <c r="AN2604" s="38"/>
      <c r="AO2604" s="38"/>
      <c r="AP2604" s="38"/>
      <c r="AQ2604" s="36"/>
      <c r="AR2604" s="36"/>
      <c r="AS2604" s="36"/>
      <c r="AT2604" s="36"/>
      <c r="AU2604" s="36"/>
      <c r="AV2604" s="36"/>
      <c r="AW2604" s="36"/>
      <c r="AX2604" s="36"/>
      <c r="AY2604" s="36"/>
      <c r="AZ2604" s="40"/>
      <c r="BA2604" s="40"/>
      <c r="BB2604" s="40"/>
      <c r="BC2604" s="40"/>
      <c r="BD2604" s="40"/>
      <c r="BE2604" s="40"/>
      <c r="BF2604" s="36"/>
      <c r="BG2604" s="36"/>
      <c r="BH2604" s="36"/>
      <c r="BJ2604" s="35"/>
      <c r="BK2604" s="35"/>
      <c r="BL2604" s="35"/>
      <c r="BM2604" s="35"/>
      <c r="BN2604" s="35"/>
      <c r="BO2604" s="35"/>
      <c r="BP2604" s="35"/>
      <c r="BQ2604" s="35"/>
      <c r="BR2604" s="35"/>
      <c r="BS2604" s="34"/>
      <c r="BT2604" s="35"/>
      <c r="BU2604" s="35"/>
      <c r="BV2604" s="35"/>
      <c r="BW2604" s="34"/>
      <c r="BX2604" s="37"/>
      <c r="BY2604" s="40"/>
      <c r="CA2604" s="38"/>
      <c r="CB2604" s="38"/>
      <c r="CC2604" s="36"/>
      <c r="CD2604" s="36"/>
      <c r="CE2604" s="35"/>
      <c r="CF2604" s="36"/>
      <c r="CG2604" s="42"/>
      <c r="CH2604" s="35"/>
      <c r="CI2604" s="42"/>
      <c r="CJ2604" s="42"/>
      <c r="CK2604" s="43"/>
      <c r="CO2604" s="42"/>
    </row>
    <row r="2605" spans="1:93" ht="11.25" customHeight="1">
      <c r="A2605" s="33"/>
      <c r="B2605" s="34"/>
      <c r="F2605" s="34"/>
      <c r="H2605" s="34"/>
      <c r="I2605" s="34"/>
      <c r="J2605" s="35"/>
      <c r="K2605" s="35"/>
      <c r="L2605" s="34"/>
      <c r="M2605" s="34"/>
      <c r="N2605" s="35"/>
      <c r="O2605" s="35"/>
      <c r="P2605" s="35"/>
      <c r="Q2605" s="34"/>
      <c r="R2605" s="34"/>
      <c r="U2605" s="36"/>
      <c r="V2605" s="38"/>
      <c r="W2605" s="36"/>
      <c r="X2605" s="35"/>
      <c r="Y2605" s="34"/>
      <c r="Z2605" s="35"/>
      <c r="AA2605" s="34"/>
      <c r="AB2605" s="34"/>
      <c r="AC2605" s="34"/>
      <c r="AD2605" s="34"/>
      <c r="AE2605" s="39"/>
      <c r="AF2605" s="39"/>
      <c r="AG2605" s="39"/>
      <c r="AH2605" s="35"/>
      <c r="AI2605" s="35"/>
      <c r="AJ2605" s="35"/>
      <c r="AK2605" s="35"/>
      <c r="AL2605" s="35"/>
      <c r="AM2605" s="35"/>
      <c r="AN2605" s="38"/>
      <c r="AO2605" s="38"/>
      <c r="AP2605" s="38"/>
      <c r="AQ2605" s="36"/>
      <c r="AR2605" s="36"/>
      <c r="AS2605" s="36"/>
      <c r="AT2605" s="36"/>
      <c r="AU2605" s="36"/>
      <c r="AV2605" s="36"/>
      <c r="AW2605" s="36"/>
      <c r="AX2605" s="36"/>
      <c r="AY2605" s="36"/>
      <c r="AZ2605" s="40"/>
      <c r="BA2605" s="40"/>
      <c r="BB2605" s="40"/>
      <c r="BC2605" s="40"/>
      <c r="BD2605" s="40"/>
      <c r="BE2605" s="40"/>
      <c r="BF2605" s="36"/>
      <c r="BG2605" s="36"/>
      <c r="BH2605" s="36"/>
      <c r="BJ2605" s="35"/>
      <c r="BK2605" s="35"/>
      <c r="BL2605" s="35"/>
      <c r="BM2605" s="35"/>
      <c r="BN2605" s="35"/>
      <c r="BO2605" s="35"/>
      <c r="BP2605" s="35"/>
      <c r="BQ2605" s="35"/>
      <c r="BR2605" s="35"/>
      <c r="BS2605" s="34"/>
      <c r="BT2605" s="35"/>
      <c r="BU2605" s="35"/>
      <c r="BV2605" s="35"/>
      <c r="BW2605" s="34"/>
      <c r="BX2605" s="37"/>
      <c r="BY2605" s="40"/>
      <c r="CA2605" s="38"/>
      <c r="CB2605" s="38"/>
      <c r="CC2605" s="36"/>
      <c r="CD2605" s="36"/>
      <c r="CE2605" s="35"/>
      <c r="CF2605" s="36"/>
      <c r="CG2605" s="42"/>
      <c r="CH2605" s="35"/>
      <c r="CI2605" s="42"/>
      <c r="CJ2605" s="42"/>
      <c r="CK2605" s="43"/>
      <c r="CO2605" s="42"/>
    </row>
    <row r="2606" spans="1:93" ht="11.25" customHeight="1">
      <c r="A2606" s="33"/>
      <c r="B2606" s="34"/>
      <c r="F2606" s="34"/>
      <c r="H2606" s="34"/>
      <c r="I2606" s="34"/>
      <c r="J2606" s="35"/>
      <c r="K2606" s="35"/>
      <c r="L2606" s="34"/>
      <c r="M2606" s="34"/>
      <c r="N2606" s="35"/>
      <c r="O2606" s="35"/>
      <c r="P2606" s="35"/>
      <c r="Q2606" s="34"/>
      <c r="R2606" s="34"/>
      <c r="U2606" s="36"/>
      <c r="V2606" s="38"/>
      <c r="W2606" s="36"/>
      <c r="X2606" s="35"/>
      <c r="Y2606" s="34"/>
      <c r="Z2606" s="35"/>
      <c r="AA2606" s="34"/>
      <c r="AB2606" s="34"/>
      <c r="AC2606" s="34"/>
      <c r="AD2606" s="34"/>
      <c r="AE2606" s="39"/>
      <c r="AF2606" s="39"/>
      <c r="AG2606" s="39"/>
      <c r="AH2606" s="35"/>
      <c r="AI2606" s="35"/>
      <c r="AJ2606" s="35"/>
      <c r="AK2606" s="35"/>
      <c r="AL2606" s="35"/>
      <c r="AM2606" s="35"/>
      <c r="AN2606" s="38"/>
      <c r="AO2606" s="38"/>
      <c r="AP2606" s="38"/>
      <c r="AQ2606" s="36"/>
      <c r="AR2606" s="36"/>
      <c r="AS2606" s="36"/>
      <c r="AT2606" s="36"/>
      <c r="AU2606" s="36"/>
      <c r="AV2606" s="36"/>
      <c r="AW2606" s="36"/>
      <c r="AX2606" s="36"/>
      <c r="AY2606" s="36"/>
      <c r="AZ2606" s="40"/>
      <c r="BA2606" s="40"/>
      <c r="BB2606" s="40"/>
      <c r="BC2606" s="40"/>
      <c r="BD2606" s="40"/>
      <c r="BE2606" s="40"/>
      <c r="BF2606" s="36"/>
      <c r="BG2606" s="36"/>
      <c r="BH2606" s="36"/>
      <c r="BJ2606" s="35"/>
      <c r="BK2606" s="35"/>
      <c r="BL2606" s="35"/>
      <c r="BM2606" s="35"/>
      <c r="BN2606" s="35"/>
      <c r="BO2606" s="35"/>
      <c r="BP2606" s="35"/>
      <c r="BQ2606" s="35"/>
      <c r="BR2606" s="35"/>
      <c r="BS2606" s="34"/>
      <c r="BT2606" s="35"/>
      <c r="BU2606" s="35"/>
      <c r="BV2606" s="35"/>
      <c r="BW2606" s="34"/>
      <c r="BX2606" s="37"/>
      <c r="BY2606" s="40"/>
      <c r="CA2606" s="38"/>
      <c r="CB2606" s="38"/>
      <c r="CC2606" s="36"/>
      <c r="CD2606" s="36"/>
      <c r="CE2606" s="35"/>
      <c r="CF2606" s="36"/>
      <c r="CG2606" s="42"/>
      <c r="CH2606" s="35"/>
      <c r="CI2606" s="42"/>
      <c r="CJ2606" s="42"/>
      <c r="CK2606" s="43"/>
      <c r="CO2606" s="42"/>
    </row>
    <row r="2607" spans="1:93" ht="11.25" customHeight="1">
      <c r="A2607" s="33"/>
      <c r="B2607" s="34"/>
      <c r="F2607" s="34"/>
      <c r="H2607" s="34"/>
      <c r="I2607" s="34"/>
      <c r="J2607" s="35"/>
      <c r="K2607" s="35"/>
      <c r="L2607" s="34"/>
      <c r="M2607" s="34"/>
      <c r="N2607" s="35"/>
      <c r="O2607" s="35"/>
      <c r="P2607" s="35"/>
      <c r="Q2607" s="34"/>
      <c r="R2607" s="34"/>
      <c r="U2607" s="36"/>
      <c r="V2607" s="38"/>
      <c r="W2607" s="36"/>
      <c r="X2607" s="35"/>
      <c r="Y2607" s="34"/>
      <c r="Z2607" s="35"/>
      <c r="AA2607" s="34"/>
      <c r="AB2607" s="34"/>
      <c r="AC2607" s="34"/>
      <c r="AD2607" s="34"/>
      <c r="AE2607" s="39"/>
      <c r="AF2607" s="39"/>
      <c r="AG2607" s="39"/>
      <c r="AH2607" s="35"/>
      <c r="AI2607" s="35"/>
      <c r="AJ2607" s="35"/>
      <c r="AK2607" s="35"/>
      <c r="AL2607" s="35"/>
      <c r="AM2607" s="35"/>
      <c r="AN2607" s="38"/>
      <c r="AO2607" s="38"/>
      <c r="AP2607" s="38"/>
      <c r="AQ2607" s="36"/>
      <c r="AR2607" s="36"/>
      <c r="AS2607" s="36"/>
      <c r="AT2607" s="36"/>
      <c r="AU2607" s="36"/>
      <c r="AV2607" s="36"/>
      <c r="AW2607" s="36"/>
      <c r="AX2607" s="36"/>
      <c r="AY2607" s="36"/>
      <c r="AZ2607" s="40"/>
      <c r="BA2607" s="40"/>
      <c r="BB2607" s="40"/>
      <c r="BC2607" s="40"/>
      <c r="BD2607" s="40"/>
      <c r="BE2607" s="40"/>
      <c r="BF2607" s="36"/>
      <c r="BG2607" s="36"/>
      <c r="BH2607" s="36"/>
      <c r="BJ2607" s="35"/>
      <c r="BK2607" s="35"/>
      <c r="BL2607" s="35"/>
      <c r="BM2607" s="35"/>
      <c r="BN2607" s="35"/>
      <c r="BO2607" s="35"/>
      <c r="BP2607" s="35"/>
      <c r="BQ2607" s="35"/>
      <c r="BR2607" s="35"/>
      <c r="BS2607" s="34"/>
      <c r="BT2607" s="35"/>
      <c r="BU2607" s="35"/>
      <c r="BV2607" s="35"/>
      <c r="BW2607" s="34"/>
      <c r="BX2607" s="37"/>
      <c r="BY2607" s="40"/>
      <c r="CA2607" s="38"/>
      <c r="CB2607" s="38"/>
      <c r="CC2607" s="36"/>
      <c r="CD2607" s="36"/>
      <c r="CE2607" s="35"/>
      <c r="CF2607" s="36"/>
      <c r="CG2607" s="42"/>
      <c r="CH2607" s="35"/>
      <c r="CI2607" s="42"/>
      <c r="CJ2607" s="42"/>
      <c r="CK2607" s="43"/>
      <c r="CO2607" s="42"/>
    </row>
    <row r="2608" spans="1:93" ht="11.25" customHeight="1">
      <c r="A2608" s="33"/>
      <c r="B2608" s="34"/>
      <c r="F2608" s="34"/>
      <c r="H2608" s="34"/>
      <c r="I2608" s="34"/>
      <c r="J2608" s="35"/>
      <c r="K2608" s="35"/>
      <c r="L2608" s="34"/>
      <c r="M2608" s="34"/>
      <c r="N2608" s="35"/>
      <c r="O2608" s="35"/>
      <c r="P2608" s="35"/>
      <c r="Q2608" s="34"/>
      <c r="R2608" s="34"/>
      <c r="U2608" s="36"/>
      <c r="V2608" s="38"/>
      <c r="W2608" s="36"/>
      <c r="X2608" s="35"/>
      <c r="Y2608" s="34"/>
      <c r="Z2608" s="35"/>
      <c r="AA2608" s="34"/>
      <c r="AB2608" s="34"/>
      <c r="AC2608" s="34"/>
      <c r="AD2608" s="34"/>
      <c r="AE2608" s="39"/>
      <c r="AF2608" s="39"/>
      <c r="AG2608" s="39"/>
      <c r="AH2608" s="35"/>
      <c r="AI2608" s="35"/>
      <c r="AJ2608" s="35"/>
      <c r="AK2608" s="35"/>
      <c r="AL2608" s="35"/>
      <c r="AM2608" s="35"/>
      <c r="AN2608" s="38"/>
      <c r="AO2608" s="38"/>
      <c r="AP2608" s="38"/>
      <c r="AQ2608" s="36"/>
      <c r="AR2608" s="36"/>
      <c r="AS2608" s="36"/>
      <c r="AT2608" s="36"/>
      <c r="AU2608" s="36"/>
      <c r="AV2608" s="36"/>
      <c r="AW2608" s="36"/>
      <c r="AX2608" s="36"/>
      <c r="AY2608" s="36"/>
      <c r="AZ2608" s="40"/>
      <c r="BA2608" s="40"/>
      <c r="BB2608" s="40"/>
      <c r="BC2608" s="40"/>
      <c r="BD2608" s="40"/>
      <c r="BE2608" s="40"/>
      <c r="BF2608" s="36"/>
      <c r="BG2608" s="36"/>
      <c r="BH2608" s="36"/>
      <c r="BJ2608" s="35"/>
      <c r="BK2608" s="35"/>
      <c r="BL2608" s="35"/>
      <c r="BM2608" s="35"/>
      <c r="BN2608" s="35"/>
      <c r="BO2608" s="35"/>
      <c r="BP2608" s="35"/>
      <c r="BQ2608" s="35"/>
      <c r="BR2608" s="35"/>
      <c r="BS2608" s="34"/>
      <c r="BT2608" s="35"/>
      <c r="BU2608" s="35"/>
      <c r="BV2608" s="35"/>
      <c r="BW2608" s="34"/>
      <c r="BX2608" s="37"/>
      <c r="BY2608" s="40"/>
      <c r="CA2608" s="38"/>
      <c r="CB2608" s="38"/>
      <c r="CC2608" s="36"/>
      <c r="CD2608" s="36"/>
      <c r="CE2608" s="35"/>
      <c r="CF2608" s="36"/>
      <c r="CG2608" s="42"/>
      <c r="CH2608" s="35"/>
      <c r="CI2608" s="42"/>
      <c r="CJ2608" s="42"/>
      <c r="CK2608" s="43"/>
      <c r="CO2608" s="42"/>
    </row>
    <row r="2609" spans="1:93" ht="11.25" customHeight="1">
      <c r="A2609" s="33"/>
      <c r="B2609" s="34"/>
      <c r="F2609" s="34"/>
      <c r="H2609" s="34"/>
      <c r="I2609" s="34"/>
      <c r="J2609" s="35"/>
      <c r="K2609" s="35"/>
      <c r="L2609" s="34"/>
      <c r="M2609" s="34"/>
      <c r="N2609" s="35"/>
      <c r="O2609" s="35"/>
      <c r="P2609" s="35"/>
      <c r="Q2609" s="34"/>
      <c r="R2609" s="34"/>
      <c r="U2609" s="36"/>
      <c r="V2609" s="38"/>
      <c r="W2609" s="36"/>
      <c r="X2609" s="35"/>
      <c r="Y2609" s="34"/>
      <c r="Z2609" s="35"/>
      <c r="AA2609" s="34"/>
      <c r="AB2609" s="34"/>
      <c r="AC2609" s="34"/>
      <c r="AD2609" s="34"/>
      <c r="AE2609" s="39"/>
      <c r="AF2609" s="39"/>
      <c r="AG2609" s="39"/>
      <c r="AH2609" s="35"/>
      <c r="AI2609" s="35"/>
      <c r="AJ2609" s="35"/>
      <c r="AK2609" s="35"/>
      <c r="AL2609" s="35"/>
      <c r="AM2609" s="35"/>
      <c r="AN2609" s="38"/>
      <c r="AO2609" s="38"/>
      <c r="AP2609" s="38"/>
      <c r="AQ2609" s="36"/>
      <c r="AR2609" s="36"/>
      <c r="AS2609" s="36"/>
      <c r="AT2609" s="36"/>
      <c r="AU2609" s="36"/>
      <c r="AV2609" s="36"/>
      <c r="AW2609" s="36"/>
      <c r="AX2609" s="36"/>
      <c r="AY2609" s="36"/>
      <c r="AZ2609" s="40"/>
      <c r="BA2609" s="40"/>
      <c r="BB2609" s="40"/>
      <c r="BC2609" s="40"/>
      <c r="BD2609" s="40"/>
      <c r="BE2609" s="40"/>
      <c r="BF2609" s="36"/>
      <c r="BG2609" s="36"/>
      <c r="BH2609" s="36"/>
      <c r="BJ2609" s="35"/>
      <c r="BK2609" s="35"/>
      <c r="BL2609" s="35"/>
      <c r="BM2609" s="35"/>
      <c r="BN2609" s="35"/>
      <c r="BO2609" s="35"/>
      <c r="BP2609" s="35"/>
      <c r="BQ2609" s="35"/>
      <c r="BR2609" s="35"/>
      <c r="BS2609" s="34"/>
      <c r="BT2609" s="35"/>
      <c r="BU2609" s="35"/>
      <c r="BV2609" s="35"/>
      <c r="BW2609" s="34"/>
      <c r="BX2609" s="37"/>
      <c r="BY2609" s="40"/>
      <c r="CA2609" s="38"/>
      <c r="CB2609" s="38"/>
      <c r="CC2609" s="36"/>
      <c r="CD2609" s="36"/>
      <c r="CE2609" s="35"/>
      <c r="CF2609" s="36"/>
      <c r="CG2609" s="42"/>
      <c r="CH2609" s="35"/>
      <c r="CI2609" s="42"/>
      <c r="CJ2609" s="42"/>
      <c r="CK2609" s="43"/>
      <c r="CO2609" s="42"/>
    </row>
    <row r="2610" spans="1:93" ht="11.25" customHeight="1">
      <c r="A2610" s="33"/>
      <c r="B2610" s="34"/>
      <c r="F2610" s="34"/>
      <c r="H2610" s="34"/>
      <c r="I2610" s="34"/>
      <c r="J2610" s="35"/>
      <c r="K2610" s="35"/>
      <c r="L2610" s="34"/>
      <c r="M2610" s="34"/>
      <c r="N2610" s="35"/>
      <c r="O2610" s="35"/>
      <c r="P2610" s="35"/>
      <c r="Q2610" s="34"/>
      <c r="R2610" s="34"/>
      <c r="U2610" s="36"/>
      <c r="V2610" s="38"/>
      <c r="W2610" s="36"/>
      <c r="X2610" s="35"/>
      <c r="Y2610" s="34"/>
      <c r="Z2610" s="35"/>
      <c r="AA2610" s="34"/>
      <c r="AB2610" s="34"/>
      <c r="AC2610" s="34"/>
      <c r="AD2610" s="34"/>
      <c r="AE2610" s="39"/>
      <c r="AF2610" s="39"/>
      <c r="AG2610" s="39"/>
      <c r="AH2610" s="35"/>
      <c r="AI2610" s="35"/>
      <c r="AJ2610" s="35"/>
      <c r="AK2610" s="35"/>
      <c r="AL2610" s="35"/>
      <c r="AM2610" s="35"/>
      <c r="AN2610" s="38"/>
      <c r="AO2610" s="38"/>
      <c r="AP2610" s="38"/>
      <c r="AQ2610" s="36"/>
      <c r="AR2610" s="36"/>
      <c r="AS2610" s="36"/>
      <c r="AT2610" s="36"/>
      <c r="AU2610" s="36"/>
      <c r="AV2610" s="36"/>
      <c r="AW2610" s="36"/>
      <c r="AX2610" s="36"/>
      <c r="AY2610" s="36"/>
      <c r="AZ2610" s="40"/>
      <c r="BA2610" s="40"/>
      <c r="BB2610" s="40"/>
      <c r="BC2610" s="40"/>
      <c r="BD2610" s="40"/>
      <c r="BE2610" s="40"/>
      <c r="BF2610" s="36"/>
      <c r="BG2610" s="36"/>
      <c r="BH2610" s="36"/>
      <c r="BJ2610" s="35"/>
      <c r="BK2610" s="35"/>
      <c r="BL2610" s="35"/>
      <c r="BM2610" s="35"/>
      <c r="BN2610" s="35"/>
      <c r="BO2610" s="35"/>
      <c r="BP2610" s="35"/>
      <c r="BQ2610" s="35"/>
      <c r="BR2610" s="35"/>
      <c r="BS2610" s="34"/>
      <c r="BT2610" s="35"/>
      <c r="BU2610" s="35"/>
      <c r="BV2610" s="35"/>
      <c r="BW2610" s="34"/>
      <c r="BX2610" s="37"/>
      <c r="BY2610" s="40"/>
      <c r="CA2610" s="38"/>
      <c r="CB2610" s="38"/>
      <c r="CC2610" s="36"/>
      <c r="CD2610" s="36"/>
      <c r="CE2610" s="35"/>
      <c r="CF2610" s="36"/>
      <c r="CG2610" s="42"/>
      <c r="CH2610" s="35"/>
      <c r="CI2610" s="42"/>
      <c r="CJ2610" s="42"/>
      <c r="CK2610" s="43"/>
      <c r="CO2610" s="42"/>
    </row>
    <row r="2611" spans="1:93" ht="11.25" customHeight="1">
      <c r="A2611" s="33"/>
      <c r="B2611" s="34"/>
      <c r="F2611" s="34"/>
      <c r="H2611" s="34"/>
      <c r="I2611" s="34"/>
      <c r="J2611" s="35"/>
      <c r="K2611" s="35"/>
      <c r="L2611" s="34"/>
      <c r="M2611" s="34"/>
      <c r="N2611" s="35"/>
      <c r="O2611" s="35"/>
      <c r="P2611" s="35"/>
      <c r="Q2611" s="34"/>
      <c r="R2611" s="34"/>
      <c r="U2611" s="36"/>
      <c r="V2611" s="38"/>
      <c r="W2611" s="36"/>
      <c r="X2611" s="35"/>
      <c r="Y2611" s="34"/>
      <c r="Z2611" s="35"/>
      <c r="AA2611" s="34"/>
      <c r="AB2611" s="34"/>
      <c r="AC2611" s="34"/>
      <c r="AD2611" s="34"/>
      <c r="AE2611" s="39"/>
      <c r="AF2611" s="39"/>
      <c r="AG2611" s="39"/>
      <c r="AH2611" s="35"/>
      <c r="AI2611" s="35"/>
      <c r="AJ2611" s="35"/>
      <c r="AK2611" s="35"/>
      <c r="AL2611" s="35"/>
      <c r="AM2611" s="35"/>
      <c r="AN2611" s="38"/>
      <c r="AO2611" s="38"/>
      <c r="AP2611" s="38"/>
      <c r="AQ2611" s="36"/>
      <c r="AR2611" s="36"/>
      <c r="AS2611" s="36"/>
      <c r="AT2611" s="36"/>
      <c r="AU2611" s="36"/>
      <c r="AV2611" s="36"/>
      <c r="AW2611" s="36"/>
      <c r="AX2611" s="36"/>
      <c r="AY2611" s="36"/>
      <c r="AZ2611" s="40"/>
      <c r="BA2611" s="40"/>
      <c r="BB2611" s="40"/>
      <c r="BC2611" s="40"/>
      <c r="BD2611" s="40"/>
      <c r="BE2611" s="40"/>
      <c r="BF2611" s="36"/>
      <c r="BG2611" s="36"/>
      <c r="BH2611" s="36"/>
      <c r="BJ2611" s="35"/>
      <c r="BK2611" s="35"/>
      <c r="BL2611" s="35"/>
      <c r="BM2611" s="35"/>
      <c r="BN2611" s="35"/>
      <c r="BO2611" s="35"/>
      <c r="BP2611" s="35"/>
      <c r="BQ2611" s="35"/>
      <c r="BR2611" s="35"/>
      <c r="BS2611" s="34"/>
      <c r="BT2611" s="35"/>
      <c r="BU2611" s="35"/>
      <c r="BV2611" s="35"/>
      <c r="BW2611" s="34"/>
      <c r="BX2611" s="37"/>
      <c r="BY2611" s="40"/>
      <c r="CA2611" s="38"/>
      <c r="CB2611" s="38"/>
      <c r="CC2611" s="36"/>
      <c r="CD2611" s="36"/>
      <c r="CE2611" s="35"/>
      <c r="CF2611" s="36"/>
      <c r="CG2611" s="42"/>
      <c r="CH2611" s="35"/>
      <c r="CI2611" s="42"/>
      <c r="CJ2611" s="42"/>
      <c r="CK2611" s="43"/>
      <c r="CO2611" s="42"/>
    </row>
    <row r="2612" spans="1:93" ht="11.25" customHeight="1">
      <c r="A2612" s="33"/>
      <c r="B2612" s="34"/>
      <c r="F2612" s="34"/>
      <c r="H2612" s="34"/>
      <c r="I2612" s="34"/>
      <c r="J2612" s="35"/>
      <c r="K2612" s="35"/>
      <c r="L2612" s="34"/>
      <c r="M2612" s="34"/>
      <c r="N2612" s="35"/>
      <c r="O2612" s="35"/>
      <c r="P2612" s="35"/>
      <c r="Q2612" s="34"/>
      <c r="R2612" s="34"/>
      <c r="U2612" s="36"/>
      <c r="V2612" s="38"/>
      <c r="W2612" s="36"/>
      <c r="X2612" s="35"/>
      <c r="Y2612" s="34"/>
      <c r="Z2612" s="35"/>
      <c r="AA2612" s="34"/>
      <c r="AB2612" s="34"/>
      <c r="AC2612" s="34"/>
      <c r="AD2612" s="34"/>
      <c r="AE2612" s="39"/>
      <c r="AF2612" s="39"/>
      <c r="AG2612" s="39"/>
      <c r="AH2612" s="35"/>
      <c r="AI2612" s="35"/>
      <c r="AJ2612" s="35"/>
      <c r="AK2612" s="35"/>
      <c r="AL2612" s="35"/>
      <c r="AM2612" s="35"/>
      <c r="AN2612" s="38"/>
      <c r="AO2612" s="38"/>
      <c r="AP2612" s="38"/>
      <c r="AQ2612" s="36"/>
      <c r="AR2612" s="36"/>
      <c r="AS2612" s="36"/>
      <c r="AT2612" s="36"/>
      <c r="AU2612" s="36"/>
      <c r="AV2612" s="36"/>
      <c r="AW2612" s="36"/>
      <c r="AX2612" s="36"/>
      <c r="AY2612" s="36"/>
      <c r="AZ2612" s="40"/>
      <c r="BA2612" s="40"/>
      <c r="BB2612" s="40"/>
      <c r="BC2612" s="40"/>
      <c r="BD2612" s="40"/>
      <c r="BE2612" s="40"/>
      <c r="BF2612" s="36"/>
      <c r="BG2612" s="36"/>
      <c r="BH2612" s="36"/>
      <c r="BJ2612" s="35"/>
      <c r="BK2612" s="35"/>
      <c r="BL2612" s="35"/>
      <c r="BM2612" s="35"/>
      <c r="BN2612" s="35"/>
      <c r="BO2612" s="35"/>
      <c r="BP2612" s="35"/>
      <c r="BQ2612" s="35"/>
      <c r="BR2612" s="35"/>
      <c r="BS2612" s="34"/>
      <c r="BT2612" s="35"/>
      <c r="BU2612" s="35"/>
      <c r="BV2612" s="35"/>
      <c r="BW2612" s="34"/>
      <c r="BX2612" s="37"/>
      <c r="BY2612" s="40"/>
      <c r="CA2612" s="38"/>
      <c r="CB2612" s="38"/>
      <c r="CC2612" s="36"/>
      <c r="CD2612" s="36"/>
      <c r="CE2612" s="35"/>
      <c r="CF2612" s="36"/>
      <c r="CG2612" s="42"/>
      <c r="CH2612" s="35"/>
      <c r="CI2612" s="42"/>
      <c r="CJ2612" s="42"/>
      <c r="CK2612" s="43"/>
      <c r="CO2612" s="42"/>
    </row>
    <row r="2613" spans="1:93" ht="11.25" customHeight="1">
      <c r="A2613" s="33"/>
      <c r="B2613" s="34"/>
      <c r="F2613" s="34"/>
      <c r="H2613" s="34"/>
      <c r="I2613" s="34"/>
      <c r="J2613" s="35"/>
      <c r="K2613" s="35"/>
      <c r="L2613" s="34"/>
      <c r="M2613" s="34"/>
      <c r="N2613" s="35"/>
      <c r="O2613" s="35"/>
      <c r="P2613" s="35"/>
      <c r="Q2613" s="34"/>
      <c r="R2613" s="34"/>
      <c r="U2613" s="36"/>
      <c r="V2613" s="38"/>
      <c r="W2613" s="36"/>
      <c r="X2613" s="35"/>
      <c r="Y2613" s="34"/>
      <c r="Z2613" s="35"/>
      <c r="AA2613" s="34"/>
      <c r="AB2613" s="34"/>
      <c r="AC2613" s="34"/>
      <c r="AD2613" s="34"/>
      <c r="AE2613" s="39"/>
      <c r="AF2613" s="39"/>
      <c r="AG2613" s="39"/>
      <c r="AH2613" s="35"/>
      <c r="AI2613" s="35"/>
      <c r="AJ2613" s="35"/>
      <c r="AK2613" s="35"/>
      <c r="AL2613" s="35"/>
      <c r="AM2613" s="35"/>
      <c r="AN2613" s="38"/>
      <c r="AO2613" s="38"/>
      <c r="AP2613" s="38"/>
      <c r="AQ2613" s="36"/>
      <c r="AR2613" s="36"/>
      <c r="AS2613" s="36"/>
      <c r="AT2613" s="36"/>
      <c r="AU2613" s="36"/>
      <c r="AV2613" s="36"/>
      <c r="AW2613" s="36"/>
      <c r="AX2613" s="36"/>
      <c r="AY2613" s="36"/>
      <c r="AZ2613" s="40"/>
      <c r="BA2613" s="40"/>
      <c r="BB2613" s="40"/>
      <c r="BC2613" s="40"/>
      <c r="BD2613" s="40"/>
      <c r="BE2613" s="40"/>
      <c r="BF2613" s="36"/>
      <c r="BG2613" s="36"/>
      <c r="BH2613" s="36"/>
      <c r="BJ2613" s="35"/>
      <c r="BK2613" s="35"/>
      <c r="BL2613" s="35"/>
      <c r="BM2613" s="35"/>
      <c r="BN2613" s="35"/>
      <c r="BO2613" s="35"/>
      <c r="BP2613" s="35"/>
      <c r="BQ2613" s="35"/>
      <c r="BR2613" s="35"/>
      <c r="BS2613" s="34"/>
      <c r="BT2613" s="35"/>
      <c r="BU2613" s="35"/>
      <c r="BV2613" s="35"/>
      <c r="BW2613" s="34"/>
      <c r="BX2613" s="37"/>
      <c r="BY2613" s="40"/>
      <c r="CA2613" s="38"/>
      <c r="CB2613" s="38"/>
      <c r="CC2613" s="36"/>
      <c r="CD2613" s="36"/>
      <c r="CE2613" s="35"/>
      <c r="CF2613" s="36"/>
      <c r="CG2613" s="42"/>
      <c r="CH2613" s="35"/>
      <c r="CI2613" s="42"/>
      <c r="CJ2613" s="42"/>
      <c r="CK2613" s="43"/>
      <c r="CO2613" s="42"/>
    </row>
    <row r="2614" spans="1:93" ht="11.25" customHeight="1">
      <c r="A2614" s="33"/>
      <c r="B2614" s="34"/>
      <c r="F2614" s="34"/>
      <c r="H2614" s="34"/>
      <c r="I2614" s="34"/>
      <c r="J2614" s="35"/>
      <c r="K2614" s="35"/>
      <c r="L2614" s="34"/>
      <c r="M2614" s="34"/>
      <c r="N2614" s="35"/>
      <c r="O2614" s="35"/>
      <c r="P2614" s="35"/>
      <c r="Q2614" s="34"/>
      <c r="R2614" s="34"/>
      <c r="U2614" s="36"/>
      <c r="V2614" s="38"/>
      <c r="W2614" s="36"/>
      <c r="X2614" s="35"/>
      <c r="Y2614" s="34"/>
      <c r="Z2614" s="35"/>
      <c r="AA2614" s="34"/>
      <c r="AB2614" s="34"/>
      <c r="AC2614" s="34"/>
      <c r="AD2614" s="34"/>
      <c r="AE2614" s="39"/>
      <c r="AF2614" s="39"/>
      <c r="AG2614" s="39"/>
      <c r="AH2614" s="35"/>
      <c r="AI2614" s="35"/>
      <c r="AJ2614" s="35"/>
      <c r="AK2614" s="35"/>
      <c r="AL2614" s="35"/>
      <c r="AM2614" s="35"/>
      <c r="AN2614" s="38"/>
      <c r="AO2614" s="38"/>
      <c r="AP2614" s="38"/>
      <c r="AQ2614" s="36"/>
      <c r="AR2614" s="36"/>
      <c r="AS2614" s="36"/>
      <c r="AT2614" s="36"/>
      <c r="AU2614" s="36"/>
      <c r="AV2614" s="36"/>
      <c r="AW2614" s="36"/>
      <c r="AX2614" s="36"/>
      <c r="AY2614" s="36"/>
      <c r="AZ2614" s="40"/>
      <c r="BA2614" s="40"/>
      <c r="BB2614" s="40"/>
      <c r="BC2614" s="40"/>
      <c r="BD2614" s="40"/>
      <c r="BE2614" s="40"/>
      <c r="BF2614" s="36"/>
      <c r="BG2614" s="36"/>
      <c r="BH2614" s="36"/>
      <c r="BJ2614" s="35"/>
      <c r="BK2614" s="35"/>
      <c r="BL2614" s="35"/>
      <c r="BM2614" s="35"/>
      <c r="BN2614" s="35"/>
      <c r="BO2614" s="35"/>
      <c r="BP2614" s="35"/>
      <c r="BQ2614" s="35"/>
      <c r="BR2614" s="35"/>
      <c r="BS2614" s="34"/>
      <c r="BT2614" s="35"/>
      <c r="BU2614" s="35"/>
      <c r="BV2614" s="35"/>
      <c r="BW2614" s="34"/>
      <c r="BX2614" s="37"/>
      <c r="BY2614" s="40"/>
      <c r="CA2614" s="38"/>
      <c r="CB2614" s="38"/>
      <c r="CC2614" s="36"/>
      <c r="CD2614" s="36"/>
      <c r="CE2614" s="35"/>
      <c r="CF2614" s="36"/>
      <c r="CG2614" s="42"/>
      <c r="CH2614" s="35"/>
      <c r="CI2614" s="42"/>
      <c r="CJ2614" s="42"/>
      <c r="CK2614" s="43"/>
      <c r="CO2614" s="42"/>
    </row>
    <row r="2615" spans="1:93" ht="11.25" customHeight="1">
      <c r="A2615" s="33"/>
      <c r="B2615" s="34"/>
      <c r="F2615" s="34"/>
      <c r="H2615" s="34"/>
      <c r="I2615" s="34"/>
      <c r="J2615" s="35"/>
      <c r="K2615" s="35"/>
      <c r="L2615" s="34"/>
      <c r="M2615" s="34"/>
      <c r="N2615" s="35"/>
      <c r="O2615" s="35"/>
      <c r="P2615" s="35"/>
      <c r="Q2615" s="34"/>
      <c r="R2615" s="34"/>
      <c r="U2615" s="36"/>
      <c r="V2615" s="38"/>
      <c r="W2615" s="36"/>
      <c r="X2615" s="35"/>
      <c r="Y2615" s="34"/>
      <c r="Z2615" s="35"/>
      <c r="AA2615" s="34"/>
      <c r="AB2615" s="34"/>
      <c r="AC2615" s="34"/>
      <c r="AD2615" s="34"/>
      <c r="AE2615" s="39"/>
      <c r="AF2615" s="39"/>
      <c r="AG2615" s="39"/>
      <c r="AH2615" s="35"/>
      <c r="AI2615" s="35"/>
      <c r="AJ2615" s="35"/>
      <c r="AK2615" s="35"/>
      <c r="AL2615" s="35"/>
      <c r="AM2615" s="35"/>
      <c r="AN2615" s="38"/>
      <c r="AO2615" s="38"/>
      <c r="AP2615" s="38"/>
      <c r="AQ2615" s="36"/>
      <c r="AR2615" s="36"/>
      <c r="AS2615" s="36"/>
      <c r="AT2615" s="36"/>
      <c r="AU2615" s="36"/>
      <c r="AV2615" s="36"/>
      <c r="AW2615" s="36"/>
      <c r="AX2615" s="36"/>
      <c r="AY2615" s="36"/>
      <c r="AZ2615" s="40"/>
      <c r="BA2615" s="40"/>
      <c r="BB2615" s="40"/>
      <c r="BC2615" s="40"/>
      <c r="BD2615" s="40"/>
      <c r="BE2615" s="40"/>
      <c r="BF2615" s="36"/>
      <c r="BG2615" s="36"/>
      <c r="BH2615" s="36"/>
      <c r="BJ2615" s="35"/>
      <c r="BK2615" s="35"/>
      <c r="BL2615" s="35"/>
      <c r="BM2615" s="35"/>
      <c r="BN2615" s="35"/>
      <c r="BO2615" s="35"/>
      <c r="BP2615" s="35"/>
      <c r="BQ2615" s="35"/>
      <c r="BR2615" s="35"/>
      <c r="BS2615" s="34"/>
      <c r="BT2615" s="35"/>
      <c r="BU2615" s="35"/>
      <c r="BV2615" s="35"/>
      <c r="BW2615" s="34"/>
      <c r="BX2615" s="37"/>
      <c r="BY2615" s="40"/>
      <c r="CA2615" s="38"/>
      <c r="CB2615" s="38"/>
      <c r="CC2615" s="36"/>
      <c r="CD2615" s="36"/>
      <c r="CE2615" s="35"/>
      <c r="CF2615" s="36"/>
      <c r="CG2615" s="42"/>
      <c r="CH2615" s="35"/>
      <c r="CI2615" s="42"/>
      <c r="CJ2615" s="42"/>
      <c r="CK2615" s="43"/>
      <c r="CO2615" s="42"/>
    </row>
    <row r="2616" spans="1:93" ht="11.25" customHeight="1">
      <c r="A2616" s="33"/>
      <c r="B2616" s="34"/>
      <c r="F2616" s="34"/>
      <c r="H2616" s="34"/>
      <c r="I2616" s="34"/>
      <c r="J2616" s="35"/>
      <c r="K2616" s="35"/>
      <c r="L2616" s="34"/>
      <c r="M2616" s="34"/>
      <c r="N2616" s="35"/>
      <c r="O2616" s="35"/>
      <c r="P2616" s="35"/>
      <c r="Q2616" s="34"/>
      <c r="R2616" s="34"/>
      <c r="U2616" s="36"/>
      <c r="V2616" s="38"/>
      <c r="W2616" s="36"/>
      <c r="X2616" s="35"/>
      <c r="Y2616" s="34"/>
      <c r="Z2616" s="35"/>
      <c r="AA2616" s="34"/>
      <c r="AB2616" s="34"/>
      <c r="AC2616" s="34"/>
      <c r="AD2616" s="34"/>
      <c r="AE2616" s="39"/>
      <c r="AF2616" s="39"/>
      <c r="AG2616" s="39"/>
      <c r="AH2616" s="35"/>
      <c r="AI2616" s="35"/>
      <c r="AJ2616" s="35"/>
      <c r="AK2616" s="35"/>
      <c r="AL2616" s="35"/>
      <c r="AM2616" s="35"/>
      <c r="AN2616" s="38"/>
      <c r="AO2616" s="38"/>
      <c r="AP2616" s="38"/>
      <c r="AQ2616" s="36"/>
      <c r="AR2616" s="36"/>
      <c r="AS2616" s="36"/>
      <c r="AT2616" s="36"/>
      <c r="AU2616" s="36"/>
      <c r="AV2616" s="36"/>
      <c r="AW2616" s="36"/>
      <c r="AX2616" s="36"/>
      <c r="AY2616" s="36"/>
      <c r="AZ2616" s="40"/>
      <c r="BA2616" s="40"/>
      <c r="BB2616" s="40"/>
      <c r="BC2616" s="40"/>
      <c r="BD2616" s="40"/>
      <c r="BE2616" s="40"/>
      <c r="BF2616" s="36"/>
      <c r="BG2616" s="36"/>
      <c r="BH2616" s="36"/>
      <c r="BJ2616" s="35"/>
      <c r="BK2616" s="35"/>
      <c r="BL2616" s="35"/>
      <c r="BM2616" s="35"/>
      <c r="BN2616" s="35"/>
      <c r="BO2616" s="35"/>
      <c r="BP2616" s="35"/>
      <c r="BQ2616" s="35"/>
      <c r="BR2616" s="35"/>
      <c r="BS2616" s="34"/>
      <c r="BT2616" s="35"/>
      <c r="BU2616" s="35"/>
      <c r="BV2616" s="35"/>
      <c r="BW2616" s="34"/>
      <c r="BX2616" s="37"/>
      <c r="BY2616" s="40"/>
      <c r="CA2616" s="38"/>
      <c r="CB2616" s="38"/>
      <c r="CC2616" s="36"/>
      <c r="CD2616" s="36"/>
      <c r="CE2616" s="35"/>
      <c r="CF2616" s="36"/>
      <c r="CG2616" s="42"/>
      <c r="CH2616" s="35"/>
      <c r="CI2616" s="42"/>
      <c r="CJ2616" s="42"/>
      <c r="CK2616" s="43"/>
      <c r="CO2616" s="42"/>
    </row>
    <row r="2617" spans="1:93" ht="11.25" customHeight="1">
      <c r="A2617" s="33"/>
      <c r="B2617" s="34"/>
      <c r="F2617" s="34"/>
      <c r="H2617" s="34"/>
      <c r="I2617" s="34"/>
      <c r="J2617" s="35"/>
      <c r="K2617" s="35"/>
      <c r="L2617" s="34"/>
      <c r="M2617" s="34"/>
      <c r="N2617" s="35"/>
      <c r="O2617" s="35"/>
      <c r="P2617" s="35"/>
      <c r="Q2617" s="34"/>
      <c r="R2617" s="34"/>
      <c r="U2617" s="36"/>
      <c r="V2617" s="38"/>
      <c r="W2617" s="36"/>
      <c r="X2617" s="35"/>
      <c r="Y2617" s="34"/>
      <c r="Z2617" s="35"/>
      <c r="AA2617" s="34"/>
      <c r="AB2617" s="34"/>
      <c r="AC2617" s="34"/>
      <c r="AD2617" s="34"/>
      <c r="AE2617" s="39"/>
      <c r="AF2617" s="39"/>
      <c r="AG2617" s="39"/>
      <c r="AH2617" s="35"/>
      <c r="AI2617" s="35"/>
      <c r="AJ2617" s="35"/>
      <c r="AK2617" s="35"/>
      <c r="AL2617" s="35"/>
      <c r="AM2617" s="35"/>
      <c r="AN2617" s="38"/>
      <c r="AO2617" s="38"/>
      <c r="AP2617" s="38"/>
      <c r="AQ2617" s="36"/>
      <c r="AR2617" s="36"/>
      <c r="AS2617" s="36"/>
      <c r="AT2617" s="36"/>
      <c r="AU2617" s="36"/>
      <c r="AV2617" s="36"/>
      <c r="AW2617" s="36"/>
      <c r="AX2617" s="36"/>
      <c r="AY2617" s="36"/>
      <c r="AZ2617" s="40"/>
      <c r="BA2617" s="40"/>
      <c r="BB2617" s="40"/>
      <c r="BC2617" s="40"/>
      <c r="BD2617" s="40"/>
      <c r="BE2617" s="40"/>
      <c r="BF2617" s="36"/>
      <c r="BG2617" s="36"/>
      <c r="BH2617" s="36"/>
      <c r="BJ2617" s="35"/>
      <c r="BK2617" s="35"/>
      <c r="BL2617" s="35"/>
      <c r="BM2617" s="35"/>
      <c r="BN2617" s="35"/>
      <c r="BO2617" s="35"/>
      <c r="BP2617" s="35"/>
      <c r="BQ2617" s="35"/>
      <c r="BR2617" s="35"/>
      <c r="BS2617" s="34"/>
      <c r="BT2617" s="35"/>
      <c r="BU2617" s="35"/>
      <c r="BV2617" s="35"/>
      <c r="BW2617" s="34"/>
      <c r="BX2617" s="37"/>
      <c r="BY2617" s="40"/>
      <c r="CA2617" s="38"/>
      <c r="CB2617" s="38"/>
      <c r="CC2617" s="36"/>
      <c r="CD2617" s="36"/>
      <c r="CE2617" s="35"/>
      <c r="CF2617" s="36"/>
      <c r="CG2617" s="42"/>
      <c r="CH2617" s="35"/>
      <c r="CI2617" s="42"/>
      <c r="CJ2617" s="42"/>
      <c r="CK2617" s="43"/>
      <c r="CO2617" s="42"/>
    </row>
    <row r="2618" spans="1:93" ht="11.25" customHeight="1">
      <c r="A2618" s="33"/>
      <c r="B2618" s="34"/>
      <c r="F2618" s="34"/>
      <c r="H2618" s="34"/>
      <c r="I2618" s="34"/>
      <c r="J2618" s="35"/>
      <c r="K2618" s="35"/>
      <c r="L2618" s="34"/>
      <c r="M2618" s="34"/>
      <c r="N2618" s="35"/>
      <c r="O2618" s="35"/>
      <c r="P2618" s="35"/>
      <c r="Q2618" s="34"/>
      <c r="R2618" s="34"/>
      <c r="U2618" s="36"/>
      <c r="V2618" s="38"/>
      <c r="W2618" s="36"/>
      <c r="X2618" s="35"/>
      <c r="Y2618" s="34"/>
      <c r="Z2618" s="35"/>
      <c r="AA2618" s="34"/>
      <c r="AB2618" s="34"/>
      <c r="AC2618" s="34"/>
      <c r="AD2618" s="34"/>
      <c r="AE2618" s="39"/>
      <c r="AF2618" s="39"/>
      <c r="AG2618" s="39"/>
      <c r="AH2618" s="35"/>
      <c r="AI2618" s="35"/>
      <c r="AJ2618" s="35"/>
      <c r="AK2618" s="35"/>
      <c r="AL2618" s="35"/>
      <c r="AM2618" s="35"/>
      <c r="AN2618" s="38"/>
      <c r="AO2618" s="38"/>
      <c r="AP2618" s="38"/>
      <c r="AQ2618" s="36"/>
      <c r="AR2618" s="36"/>
      <c r="AS2618" s="36"/>
      <c r="AT2618" s="36"/>
      <c r="AU2618" s="36"/>
      <c r="AV2618" s="36"/>
      <c r="AW2618" s="36"/>
      <c r="AX2618" s="36"/>
      <c r="AY2618" s="36"/>
      <c r="AZ2618" s="40"/>
      <c r="BA2618" s="40"/>
      <c r="BB2618" s="40"/>
      <c r="BC2618" s="40"/>
      <c r="BD2618" s="40"/>
      <c r="BE2618" s="40"/>
      <c r="BF2618" s="36"/>
      <c r="BG2618" s="36"/>
      <c r="BH2618" s="36"/>
      <c r="BJ2618" s="35"/>
      <c r="BK2618" s="35"/>
      <c r="BL2618" s="35"/>
      <c r="BM2618" s="35"/>
      <c r="BN2618" s="35"/>
      <c r="BO2618" s="35"/>
      <c r="BP2618" s="35"/>
      <c r="BQ2618" s="35"/>
      <c r="BR2618" s="35"/>
      <c r="BS2618" s="34"/>
      <c r="BT2618" s="35"/>
      <c r="BU2618" s="35"/>
      <c r="BV2618" s="35"/>
      <c r="BW2618" s="34"/>
      <c r="BX2618" s="37"/>
      <c r="BY2618" s="40"/>
      <c r="CA2618" s="38"/>
      <c r="CB2618" s="38"/>
      <c r="CC2618" s="36"/>
      <c r="CD2618" s="36"/>
      <c r="CE2618" s="35"/>
      <c r="CF2618" s="36"/>
      <c r="CG2618" s="42"/>
      <c r="CH2618" s="35"/>
      <c r="CI2618" s="42"/>
      <c r="CJ2618" s="42"/>
      <c r="CK2618" s="43"/>
      <c r="CO2618" s="42"/>
    </row>
    <row r="2619" spans="1:93" ht="11.25" customHeight="1">
      <c r="A2619" s="33"/>
      <c r="B2619" s="34"/>
      <c r="F2619" s="34"/>
      <c r="H2619" s="34"/>
      <c r="I2619" s="34"/>
      <c r="J2619" s="35"/>
      <c r="K2619" s="35"/>
      <c r="L2619" s="34"/>
      <c r="M2619" s="34"/>
      <c r="N2619" s="35"/>
      <c r="O2619" s="35"/>
      <c r="P2619" s="35"/>
      <c r="Q2619" s="34"/>
      <c r="R2619" s="34"/>
      <c r="U2619" s="36"/>
      <c r="V2619" s="38"/>
      <c r="W2619" s="36"/>
      <c r="X2619" s="35"/>
      <c r="Y2619" s="34"/>
      <c r="Z2619" s="35"/>
      <c r="AA2619" s="34"/>
      <c r="AB2619" s="34"/>
      <c r="AC2619" s="34"/>
      <c r="AD2619" s="34"/>
      <c r="AE2619" s="39"/>
      <c r="AF2619" s="39"/>
      <c r="AG2619" s="39"/>
      <c r="AH2619" s="35"/>
      <c r="AI2619" s="35"/>
      <c r="AJ2619" s="35"/>
      <c r="AK2619" s="35"/>
      <c r="AL2619" s="35"/>
      <c r="AM2619" s="35"/>
      <c r="AN2619" s="38"/>
      <c r="AO2619" s="38"/>
      <c r="AP2619" s="38"/>
      <c r="AQ2619" s="36"/>
      <c r="AR2619" s="36"/>
      <c r="AS2619" s="36"/>
      <c r="AT2619" s="36"/>
      <c r="AU2619" s="36"/>
      <c r="AV2619" s="36"/>
      <c r="AW2619" s="36"/>
      <c r="AX2619" s="36"/>
      <c r="AY2619" s="36"/>
      <c r="AZ2619" s="40"/>
      <c r="BA2619" s="40"/>
      <c r="BB2619" s="40"/>
      <c r="BC2619" s="40"/>
      <c r="BD2619" s="40"/>
      <c r="BE2619" s="40"/>
      <c r="BF2619" s="36"/>
      <c r="BG2619" s="36"/>
      <c r="BH2619" s="36"/>
      <c r="BJ2619" s="35"/>
      <c r="BK2619" s="35"/>
      <c r="BL2619" s="35"/>
      <c r="BM2619" s="35"/>
      <c r="BN2619" s="35"/>
      <c r="BO2619" s="35"/>
      <c r="BP2619" s="35"/>
      <c r="BQ2619" s="35"/>
      <c r="BR2619" s="35"/>
      <c r="BS2619" s="34"/>
      <c r="BT2619" s="35"/>
      <c r="BU2619" s="35"/>
      <c r="BV2619" s="35"/>
      <c r="BW2619" s="34"/>
      <c r="BX2619" s="37"/>
      <c r="BY2619" s="40"/>
      <c r="CA2619" s="38"/>
      <c r="CB2619" s="38"/>
      <c r="CC2619" s="36"/>
      <c r="CD2619" s="36"/>
      <c r="CE2619" s="35"/>
      <c r="CF2619" s="36"/>
      <c r="CG2619" s="42"/>
      <c r="CH2619" s="35"/>
      <c r="CI2619" s="42"/>
      <c r="CJ2619" s="42"/>
      <c r="CK2619" s="43"/>
      <c r="CO2619" s="42"/>
    </row>
    <row r="2620" spans="1:93" ht="11.25" customHeight="1">
      <c r="A2620" s="33"/>
      <c r="B2620" s="34"/>
      <c r="F2620" s="34"/>
      <c r="H2620" s="34"/>
      <c r="I2620" s="34"/>
      <c r="J2620" s="35"/>
      <c r="K2620" s="35"/>
      <c r="L2620" s="34"/>
      <c r="M2620" s="34"/>
      <c r="N2620" s="35"/>
      <c r="O2620" s="35"/>
      <c r="P2620" s="35"/>
      <c r="Q2620" s="34"/>
      <c r="R2620" s="34"/>
      <c r="U2620" s="36"/>
      <c r="V2620" s="38"/>
      <c r="W2620" s="36"/>
      <c r="X2620" s="35"/>
      <c r="Y2620" s="34"/>
      <c r="Z2620" s="35"/>
      <c r="AA2620" s="34"/>
      <c r="AB2620" s="34"/>
      <c r="AC2620" s="34"/>
      <c r="AD2620" s="34"/>
      <c r="AE2620" s="39"/>
      <c r="AF2620" s="39"/>
      <c r="AG2620" s="39"/>
      <c r="AH2620" s="35"/>
      <c r="AI2620" s="35"/>
      <c r="AJ2620" s="35"/>
      <c r="AK2620" s="35"/>
      <c r="AL2620" s="35"/>
      <c r="AM2620" s="35"/>
      <c r="AN2620" s="38"/>
      <c r="AO2620" s="38"/>
      <c r="AP2620" s="38"/>
      <c r="AQ2620" s="36"/>
      <c r="AR2620" s="36"/>
      <c r="AS2620" s="36"/>
      <c r="AT2620" s="36"/>
      <c r="AU2620" s="36"/>
      <c r="AV2620" s="36"/>
      <c r="AW2620" s="36"/>
      <c r="AX2620" s="36"/>
      <c r="AY2620" s="36"/>
      <c r="AZ2620" s="40"/>
      <c r="BA2620" s="40"/>
      <c r="BB2620" s="40"/>
      <c r="BC2620" s="40"/>
      <c r="BD2620" s="40"/>
      <c r="BE2620" s="40"/>
      <c r="BF2620" s="36"/>
      <c r="BG2620" s="36"/>
      <c r="BH2620" s="36"/>
      <c r="BJ2620" s="35"/>
      <c r="BK2620" s="35"/>
      <c r="BL2620" s="35"/>
      <c r="BM2620" s="35"/>
      <c r="BN2620" s="35"/>
      <c r="BO2620" s="35"/>
      <c r="BP2620" s="35"/>
      <c r="BQ2620" s="35"/>
      <c r="BR2620" s="35"/>
      <c r="BS2620" s="34"/>
      <c r="BT2620" s="35"/>
      <c r="BU2620" s="35"/>
      <c r="BV2620" s="35"/>
      <c r="BW2620" s="34"/>
      <c r="BX2620" s="37"/>
      <c r="BY2620" s="40"/>
      <c r="CA2620" s="38"/>
      <c r="CB2620" s="38"/>
      <c r="CC2620" s="36"/>
      <c r="CD2620" s="36"/>
      <c r="CE2620" s="35"/>
      <c r="CF2620" s="36"/>
      <c r="CG2620" s="42"/>
      <c r="CH2620" s="35"/>
      <c r="CI2620" s="42"/>
      <c r="CJ2620" s="42"/>
      <c r="CK2620" s="43"/>
      <c r="CO2620" s="42"/>
    </row>
    <row r="2621" spans="1:93" ht="11.25" customHeight="1">
      <c r="A2621" s="33"/>
      <c r="B2621" s="34"/>
      <c r="F2621" s="34"/>
      <c r="H2621" s="34"/>
      <c r="I2621" s="34"/>
      <c r="J2621" s="35"/>
      <c r="K2621" s="35"/>
      <c r="L2621" s="34"/>
      <c r="M2621" s="34"/>
      <c r="N2621" s="35"/>
      <c r="O2621" s="35"/>
      <c r="P2621" s="35"/>
      <c r="Q2621" s="34"/>
      <c r="R2621" s="34"/>
      <c r="U2621" s="36"/>
      <c r="V2621" s="38"/>
      <c r="W2621" s="36"/>
      <c r="X2621" s="35"/>
      <c r="Y2621" s="34"/>
      <c r="Z2621" s="35"/>
      <c r="AA2621" s="34"/>
      <c r="AB2621" s="34"/>
      <c r="AC2621" s="34"/>
      <c r="AD2621" s="34"/>
      <c r="AE2621" s="39"/>
      <c r="AF2621" s="39"/>
      <c r="AG2621" s="39"/>
      <c r="AH2621" s="35"/>
      <c r="AI2621" s="35"/>
      <c r="AJ2621" s="35"/>
      <c r="AK2621" s="35"/>
      <c r="AL2621" s="35"/>
      <c r="AM2621" s="35"/>
      <c r="AN2621" s="38"/>
      <c r="AO2621" s="38"/>
      <c r="AP2621" s="38"/>
      <c r="AQ2621" s="36"/>
      <c r="AR2621" s="36"/>
      <c r="AS2621" s="36"/>
      <c r="AT2621" s="36"/>
      <c r="AU2621" s="36"/>
      <c r="AV2621" s="36"/>
      <c r="AW2621" s="36"/>
      <c r="AX2621" s="36"/>
      <c r="AY2621" s="36"/>
      <c r="AZ2621" s="40"/>
      <c r="BA2621" s="40"/>
      <c r="BB2621" s="40"/>
      <c r="BC2621" s="40"/>
      <c r="BD2621" s="40"/>
      <c r="BE2621" s="40"/>
      <c r="BF2621" s="36"/>
      <c r="BG2621" s="36"/>
      <c r="BH2621" s="36"/>
      <c r="BJ2621" s="35"/>
      <c r="BK2621" s="35"/>
      <c r="BL2621" s="35"/>
      <c r="BM2621" s="35"/>
      <c r="BN2621" s="35"/>
      <c r="BO2621" s="35"/>
      <c r="BP2621" s="35"/>
      <c r="BQ2621" s="35"/>
      <c r="BR2621" s="35"/>
      <c r="BS2621" s="34"/>
      <c r="BT2621" s="35"/>
      <c r="BU2621" s="35"/>
      <c r="BV2621" s="35"/>
      <c r="BW2621" s="34"/>
      <c r="BX2621" s="37"/>
      <c r="BY2621" s="40"/>
      <c r="CA2621" s="38"/>
      <c r="CB2621" s="38"/>
      <c r="CC2621" s="36"/>
      <c r="CD2621" s="36"/>
      <c r="CE2621" s="35"/>
      <c r="CF2621" s="36"/>
      <c r="CG2621" s="42"/>
      <c r="CH2621" s="35"/>
      <c r="CI2621" s="42"/>
      <c r="CJ2621" s="42"/>
      <c r="CK2621" s="43"/>
      <c r="CO2621" s="42"/>
    </row>
    <row r="2622" spans="1:93" ht="11.25" customHeight="1">
      <c r="A2622" s="33"/>
      <c r="B2622" s="34"/>
      <c r="F2622" s="34"/>
      <c r="H2622" s="34"/>
      <c r="I2622" s="34"/>
      <c r="J2622" s="35"/>
      <c r="K2622" s="35"/>
      <c r="L2622" s="34"/>
      <c r="M2622" s="34"/>
      <c r="N2622" s="35"/>
      <c r="O2622" s="35"/>
      <c r="P2622" s="35"/>
      <c r="Q2622" s="34"/>
      <c r="R2622" s="34"/>
      <c r="U2622" s="36"/>
      <c r="V2622" s="38"/>
      <c r="W2622" s="36"/>
      <c r="X2622" s="35"/>
      <c r="Y2622" s="34"/>
      <c r="Z2622" s="35"/>
      <c r="AA2622" s="34"/>
      <c r="AB2622" s="34"/>
      <c r="AC2622" s="34"/>
      <c r="AD2622" s="34"/>
      <c r="AE2622" s="39"/>
      <c r="AF2622" s="39"/>
      <c r="AG2622" s="39"/>
      <c r="AH2622" s="35"/>
      <c r="AI2622" s="35"/>
      <c r="AJ2622" s="35"/>
      <c r="AK2622" s="35"/>
      <c r="AL2622" s="35"/>
      <c r="AM2622" s="35"/>
      <c r="AN2622" s="38"/>
      <c r="AO2622" s="38"/>
      <c r="AP2622" s="38"/>
      <c r="AQ2622" s="36"/>
      <c r="AR2622" s="36"/>
      <c r="AS2622" s="36"/>
      <c r="AT2622" s="36"/>
      <c r="AU2622" s="36"/>
      <c r="AV2622" s="36"/>
      <c r="AW2622" s="36"/>
      <c r="AX2622" s="36"/>
      <c r="AY2622" s="36"/>
      <c r="AZ2622" s="40"/>
      <c r="BA2622" s="40"/>
      <c r="BB2622" s="40"/>
      <c r="BC2622" s="40"/>
      <c r="BD2622" s="40"/>
      <c r="BE2622" s="40"/>
      <c r="BF2622" s="36"/>
      <c r="BG2622" s="36"/>
      <c r="BH2622" s="36"/>
      <c r="BJ2622" s="35"/>
      <c r="BK2622" s="35"/>
      <c r="BL2622" s="35"/>
      <c r="BM2622" s="35"/>
      <c r="BN2622" s="35"/>
      <c r="BO2622" s="35"/>
      <c r="BP2622" s="35"/>
      <c r="BQ2622" s="35"/>
      <c r="BR2622" s="35"/>
      <c r="BS2622" s="34"/>
      <c r="BT2622" s="35"/>
      <c r="BU2622" s="35"/>
      <c r="BV2622" s="35"/>
      <c r="BW2622" s="34"/>
      <c r="BX2622" s="37"/>
      <c r="BY2622" s="40"/>
      <c r="CA2622" s="38"/>
      <c r="CB2622" s="38"/>
      <c r="CC2622" s="36"/>
      <c r="CD2622" s="36"/>
      <c r="CE2622" s="35"/>
      <c r="CF2622" s="36"/>
      <c r="CG2622" s="42"/>
      <c r="CH2622" s="35"/>
      <c r="CI2622" s="42"/>
      <c r="CJ2622" s="42"/>
      <c r="CK2622" s="43"/>
      <c r="CO2622" s="42"/>
    </row>
    <row r="2623" spans="1:93" ht="11.25" customHeight="1">
      <c r="A2623" s="33"/>
      <c r="B2623" s="34"/>
      <c r="F2623" s="34"/>
      <c r="H2623" s="34"/>
      <c r="I2623" s="34"/>
      <c r="J2623" s="35"/>
      <c r="K2623" s="35"/>
      <c r="L2623" s="34"/>
      <c r="M2623" s="34"/>
      <c r="N2623" s="35"/>
      <c r="O2623" s="35"/>
      <c r="P2623" s="35"/>
      <c r="Q2623" s="34"/>
      <c r="R2623" s="34"/>
      <c r="U2623" s="36"/>
      <c r="V2623" s="38"/>
      <c r="W2623" s="36"/>
      <c r="X2623" s="35"/>
      <c r="Y2623" s="34"/>
      <c r="Z2623" s="35"/>
      <c r="AA2623" s="34"/>
      <c r="AB2623" s="34"/>
      <c r="AC2623" s="34"/>
      <c r="AD2623" s="34"/>
      <c r="AE2623" s="39"/>
      <c r="AF2623" s="39"/>
      <c r="AG2623" s="39"/>
      <c r="AH2623" s="35"/>
      <c r="AI2623" s="35"/>
      <c r="AJ2623" s="35"/>
      <c r="AK2623" s="35"/>
      <c r="AL2623" s="35"/>
      <c r="AM2623" s="35"/>
      <c r="AN2623" s="38"/>
      <c r="AO2623" s="38"/>
      <c r="AP2623" s="38"/>
      <c r="AQ2623" s="36"/>
      <c r="AR2623" s="36"/>
      <c r="AS2623" s="36"/>
      <c r="AT2623" s="36"/>
      <c r="AU2623" s="36"/>
      <c r="AV2623" s="36"/>
      <c r="AW2623" s="36"/>
      <c r="AX2623" s="36"/>
      <c r="AY2623" s="36"/>
      <c r="AZ2623" s="40"/>
      <c r="BA2623" s="40"/>
      <c r="BB2623" s="40"/>
      <c r="BC2623" s="40"/>
      <c r="BD2623" s="40"/>
      <c r="BE2623" s="40"/>
      <c r="BF2623" s="36"/>
      <c r="BG2623" s="36"/>
      <c r="BH2623" s="36"/>
      <c r="BJ2623" s="35"/>
      <c r="BK2623" s="35"/>
      <c r="BL2623" s="35"/>
      <c r="BM2623" s="35"/>
      <c r="BN2623" s="35"/>
      <c r="BO2623" s="35"/>
      <c r="BP2623" s="35"/>
      <c r="BQ2623" s="35"/>
      <c r="BR2623" s="35"/>
      <c r="BS2623" s="34"/>
      <c r="BT2623" s="35"/>
      <c r="BU2623" s="35"/>
      <c r="BV2623" s="35"/>
      <c r="BW2623" s="34"/>
      <c r="BX2623" s="37"/>
      <c r="BY2623" s="40"/>
      <c r="CA2623" s="38"/>
      <c r="CB2623" s="38"/>
      <c r="CC2623" s="36"/>
      <c r="CD2623" s="36"/>
      <c r="CE2623" s="35"/>
      <c r="CF2623" s="36"/>
      <c r="CG2623" s="42"/>
      <c r="CH2623" s="35"/>
      <c r="CI2623" s="42"/>
      <c r="CJ2623" s="42"/>
      <c r="CK2623" s="43"/>
      <c r="CO2623" s="42"/>
    </row>
    <row r="2624" spans="1:93" ht="11.25" customHeight="1">
      <c r="A2624" s="33"/>
      <c r="B2624" s="34"/>
      <c r="F2624" s="34"/>
      <c r="H2624" s="34"/>
      <c r="I2624" s="34"/>
      <c r="J2624" s="35"/>
      <c r="K2624" s="35"/>
      <c r="L2624" s="34"/>
      <c r="M2624" s="34"/>
      <c r="N2624" s="35"/>
      <c r="O2624" s="35"/>
      <c r="P2624" s="35"/>
      <c r="Q2624" s="34"/>
      <c r="R2624" s="34"/>
      <c r="U2624" s="36"/>
      <c r="V2624" s="38"/>
      <c r="W2624" s="36"/>
      <c r="X2624" s="35"/>
      <c r="Y2624" s="34"/>
      <c r="Z2624" s="35"/>
      <c r="AA2624" s="34"/>
      <c r="AB2624" s="34"/>
      <c r="AC2624" s="34"/>
      <c r="AD2624" s="34"/>
      <c r="AE2624" s="39"/>
      <c r="AF2624" s="39"/>
      <c r="AG2624" s="39"/>
      <c r="AH2624" s="35"/>
      <c r="AI2624" s="35"/>
      <c r="AJ2624" s="35"/>
      <c r="AK2624" s="35"/>
      <c r="AL2624" s="35"/>
      <c r="AM2624" s="35"/>
      <c r="AN2624" s="38"/>
      <c r="AO2624" s="38"/>
      <c r="AP2624" s="38"/>
      <c r="AQ2624" s="36"/>
      <c r="AR2624" s="36"/>
      <c r="AS2624" s="36"/>
      <c r="AT2624" s="36"/>
      <c r="AU2624" s="36"/>
      <c r="AV2624" s="36"/>
      <c r="AW2624" s="36"/>
      <c r="AX2624" s="36"/>
      <c r="AY2624" s="36"/>
      <c r="AZ2624" s="40"/>
      <c r="BA2624" s="40"/>
      <c r="BB2624" s="40"/>
      <c r="BC2624" s="40"/>
      <c r="BD2624" s="40"/>
      <c r="BE2624" s="40"/>
      <c r="BF2624" s="36"/>
      <c r="BG2624" s="36"/>
      <c r="BH2624" s="36"/>
      <c r="BJ2624" s="35"/>
      <c r="BK2624" s="35"/>
      <c r="BL2624" s="35"/>
      <c r="BM2624" s="35"/>
      <c r="BN2624" s="35"/>
      <c r="BO2624" s="35"/>
      <c r="BP2624" s="35"/>
      <c r="BQ2624" s="35"/>
      <c r="BR2624" s="35"/>
      <c r="BS2624" s="34"/>
      <c r="BT2624" s="35"/>
      <c r="BU2624" s="35"/>
      <c r="BV2624" s="35"/>
      <c r="BW2624" s="34"/>
      <c r="BX2624" s="37"/>
      <c r="BY2624" s="40"/>
      <c r="CA2624" s="38"/>
      <c r="CB2624" s="38"/>
      <c r="CC2624" s="36"/>
      <c r="CD2624" s="36"/>
      <c r="CE2624" s="35"/>
      <c r="CF2624" s="36"/>
      <c r="CG2624" s="42"/>
      <c r="CH2624" s="35"/>
      <c r="CI2624" s="42"/>
      <c r="CJ2624" s="42"/>
      <c r="CK2624" s="43"/>
      <c r="CO2624" s="42"/>
    </row>
    <row r="2625" spans="1:93" ht="11.25" customHeight="1">
      <c r="A2625" s="33"/>
      <c r="B2625" s="34"/>
      <c r="F2625" s="34"/>
      <c r="H2625" s="34"/>
      <c r="I2625" s="34"/>
      <c r="J2625" s="35"/>
      <c r="K2625" s="35"/>
      <c r="L2625" s="34"/>
      <c r="M2625" s="34"/>
      <c r="N2625" s="35"/>
      <c r="O2625" s="35"/>
      <c r="P2625" s="35"/>
      <c r="Q2625" s="34"/>
      <c r="R2625" s="34"/>
      <c r="U2625" s="36"/>
      <c r="V2625" s="38"/>
      <c r="W2625" s="36"/>
      <c r="X2625" s="35"/>
      <c r="Y2625" s="34"/>
      <c r="Z2625" s="35"/>
      <c r="AA2625" s="34"/>
      <c r="AB2625" s="34"/>
      <c r="AC2625" s="34"/>
      <c r="AD2625" s="34"/>
      <c r="AE2625" s="39"/>
      <c r="AF2625" s="39"/>
      <c r="AG2625" s="39"/>
      <c r="AH2625" s="35"/>
      <c r="AI2625" s="35"/>
      <c r="AJ2625" s="35"/>
      <c r="AK2625" s="35"/>
      <c r="AL2625" s="35"/>
      <c r="AM2625" s="35"/>
      <c r="AN2625" s="38"/>
      <c r="AO2625" s="38"/>
      <c r="AP2625" s="38"/>
      <c r="AQ2625" s="36"/>
      <c r="AR2625" s="36"/>
      <c r="AS2625" s="36"/>
      <c r="AT2625" s="36"/>
      <c r="AU2625" s="36"/>
      <c r="AV2625" s="36"/>
      <c r="AW2625" s="36"/>
      <c r="AX2625" s="36"/>
      <c r="AY2625" s="36"/>
      <c r="AZ2625" s="40"/>
      <c r="BA2625" s="40"/>
      <c r="BB2625" s="40"/>
      <c r="BC2625" s="40"/>
      <c r="BD2625" s="40"/>
      <c r="BE2625" s="40"/>
      <c r="BF2625" s="36"/>
      <c r="BG2625" s="36"/>
      <c r="BH2625" s="36"/>
      <c r="BJ2625" s="35"/>
      <c r="BK2625" s="35"/>
      <c r="BL2625" s="35"/>
      <c r="BM2625" s="35"/>
      <c r="BN2625" s="35"/>
      <c r="BO2625" s="35"/>
      <c r="BP2625" s="35"/>
      <c r="BQ2625" s="35"/>
      <c r="BR2625" s="35"/>
      <c r="BS2625" s="34"/>
      <c r="BT2625" s="35"/>
      <c r="BU2625" s="35"/>
      <c r="BV2625" s="35"/>
      <c r="BW2625" s="34"/>
      <c r="BX2625" s="37"/>
      <c r="BY2625" s="40"/>
      <c r="CA2625" s="38"/>
      <c r="CB2625" s="38"/>
      <c r="CC2625" s="36"/>
      <c r="CD2625" s="36"/>
      <c r="CE2625" s="35"/>
      <c r="CF2625" s="36"/>
      <c r="CG2625" s="42"/>
      <c r="CH2625" s="35"/>
      <c r="CI2625" s="42"/>
      <c r="CJ2625" s="42"/>
      <c r="CK2625" s="43"/>
      <c r="CO2625" s="42"/>
    </row>
    <row r="2626" spans="1:93" ht="11.25" customHeight="1">
      <c r="A2626" s="33"/>
      <c r="B2626" s="34"/>
      <c r="F2626" s="34"/>
      <c r="H2626" s="34"/>
      <c r="I2626" s="34"/>
      <c r="J2626" s="35"/>
      <c r="K2626" s="35"/>
      <c r="L2626" s="34"/>
      <c r="M2626" s="34"/>
      <c r="N2626" s="35"/>
      <c r="O2626" s="35"/>
      <c r="P2626" s="35"/>
      <c r="Q2626" s="34"/>
      <c r="R2626" s="34"/>
      <c r="U2626" s="36"/>
      <c r="V2626" s="38"/>
      <c r="W2626" s="36"/>
      <c r="X2626" s="35"/>
      <c r="Y2626" s="34"/>
      <c r="Z2626" s="35"/>
      <c r="AA2626" s="34"/>
      <c r="AB2626" s="34"/>
      <c r="AC2626" s="34"/>
      <c r="AD2626" s="34"/>
      <c r="AE2626" s="39"/>
      <c r="AF2626" s="39"/>
      <c r="AG2626" s="39"/>
      <c r="AH2626" s="35"/>
      <c r="AI2626" s="35"/>
      <c r="AJ2626" s="35"/>
      <c r="AK2626" s="35"/>
      <c r="AL2626" s="35"/>
      <c r="AM2626" s="35"/>
      <c r="AN2626" s="38"/>
      <c r="AO2626" s="38"/>
      <c r="AP2626" s="38"/>
      <c r="AQ2626" s="36"/>
      <c r="AR2626" s="36"/>
      <c r="AS2626" s="36"/>
      <c r="AT2626" s="36"/>
      <c r="AU2626" s="36"/>
      <c r="AV2626" s="36"/>
      <c r="AW2626" s="36"/>
      <c r="AX2626" s="36"/>
      <c r="AY2626" s="36"/>
      <c r="AZ2626" s="40"/>
      <c r="BA2626" s="40"/>
      <c r="BB2626" s="40"/>
      <c r="BC2626" s="40"/>
      <c r="BD2626" s="40"/>
      <c r="BE2626" s="40"/>
      <c r="BF2626" s="36"/>
      <c r="BG2626" s="36"/>
      <c r="BH2626" s="36"/>
      <c r="BJ2626" s="35"/>
      <c r="BK2626" s="35"/>
      <c r="BL2626" s="35"/>
      <c r="BM2626" s="35"/>
      <c r="BN2626" s="35"/>
      <c r="BO2626" s="35"/>
      <c r="BP2626" s="35"/>
      <c r="BQ2626" s="35"/>
      <c r="BR2626" s="35"/>
      <c r="BS2626" s="34"/>
      <c r="BT2626" s="35"/>
      <c r="BU2626" s="35"/>
      <c r="BV2626" s="35"/>
      <c r="BW2626" s="34"/>
      <c r="BX2626" s="37"/>
      <c r="BY2626" s="40"/>
      <c r="CA2626" s="38"/>
      <c r="CB2626" s="38"/>
      <c r="CC2626" s="36"/>
      <c r="CD2626" s="36"/>
      <c r="CE2626" s="35"/>
      <c r="CF2626" s="36"/>
      <c r="CG2626" s="42"/>
      <c r="CH2626" s="35"/>
      <c r="CI2626" s="42"/>
      <c r="CJ2626" s="42"/>
      <c r="CK2626" s="43"/>
      <c r="CO2626" s="42"/>
    </row>
    <row r="2627" spans="1:93" ht="11.25" customHeight="1">
      <c r="A2627" s="33"/>
      <c r="B2627" s="34"/>
      <c r="F2627" s="34"/>
      <c r="H2627" s="34"/>
      <c r="I2627" s="34"/>
      <c r="J2627" s="35"/>
      <c r="K2627" s="35"/>
      <c r="L2627" s="34"/>
      <c r="M2627" s="34"/>
      <c r="N2627" s="35"/>
      <c r="O2627" s="35"/>
      <c r="P2627" s="35"/>
      <c r="Q2627" s="34"/>
      <c r="R2627" s="34"/>
      <c r="U2627" s="36"/>
      <c r="V2627" s="38"/>
      <c r="W2627" s="36"/>
      <c r="X2627" s="35"/>
      <c r="Y2627" s="34"/>
      <c r="Z2627" s="35"/>
      <c r="AA2627" s="34"/>
      <c r="AB2627" s="34"/>
      <c r="AC2627" s="34"/>
      <c r="AD2627" s="34"/>
      <c r="AE2627" s="39"/>
      <c r="AF2627" s="39"/>
      <c r="AG2627" s="39"/>
      <c r="AH2627" s="35"/>
      <c r="AI2627" s="35"/>
      <c r="AJ2627" s="35"/>
      <c r="AK2627" s="35"/>
      <c r="AL2627" s="35"/>
      <c r="AM2627" s="35"/>
      <c r="AN2627" s="38"/>
      <c r="AO2627" s="38"/>
      <c r="AP2627" s="38"/>
      <c r="AQ2627" s="36"/>
      <c r="AR2627" s="36"/>
      <c r="AS2627" s="36"/>
      <c r="AT2627" s="36"/>
      <c r="AU2627" s="36"/>
      <c r="AV2627" s="36"/>
      <c r="AW2627" s="36"/>
      <c r="AX2627" s="36"/>
      <c r="AY2627" s="36"/>
      <c r="AZ2627" s="40"/>
      <c r="BA2627" s="40"/>
      <c r="BB2627" s="40"/>
      <c r="BC2627" s="40"/>
      <c r="BD2627" s="40"/>
      <c r="BE2627" s="40"/>
      <c r="BF2627" s="36"/>
      <c r="BG2627" s="36"/>
      <c r="BH2627" s="36"/>
      <c r="BJ2627" s="35"/>
      <c r="BK2627" s="35"/>
      <c r="BL2627" s="35"/>
      <c r="BM2627" s="35"/>
      <c r="BN2627" s="35"/>
      <c r="BO2627" s="35"/>
      <c r="BP2627" s="35"/>
      <c r="BQ2627" s="35"/>
      <c r="BR2627" s="35"/>
      <c r="BS2627" s="34"/>
      <c r="BT2627" s="35"/>
      <c r="BU2627" s="35"/>
      <c r="BV2627" s="35"/>
      <c r="BW2627" s="34"/>
      <c r="BX2627" s="37"/>
      <c r="BY2627" s="40"/>
      <c r="CA2627" s="38"/>
      <c r="CB2627" s="38"/>
      <c r="CC2627" s="36"/>
      <c r="CD2627" s="36"/>
      <c r="CE2627" s="35"/>
      <c r="CF2627" s="36"/>
      <c r="CG2627" s="42"/>
      <c r="CH2627" s="35"/>
      <c r="CI2627" s="42"/>
      <c r="CJ2627" s="42"/>
      <c r="CK2627" s="43"/>
      <c r="CO2627" s="42"/>
    </row>
    <row r="2628" spans="1:93" ht="11.25" customHeight="1">
      <c r="A2628" s="33"/>
      <c r="B2628" s="34"/>
      <c r="F2628" s="34"/>
      <c r="H2628" s="34"/>
      <c r="I2628" s="34"/>
      <c r="J2628" s="35"/>
      <c r="K2628" s="35"/>
      <c r="L2628" s="34"/>
      <c r="M2628" s="34"/>
      <c r="N2628" s="35"/>
      <c r="O2628" s="35"/>
      <c r="P2628" s="35"/>
      <c r="Q2628" s="34"/>
      <c r="R2628" s="34"/>
      <c r="U2628" s="36"/>
      <c r="V2628" s="38"/>
      <c r="W2628" s="36"/>
      <c r="X2628" s="35"/>
      <c r="Y2628" s="34"/>
      <c r="Z2628" s="35"/>
      <c r="AA2628" s="34"/>
      <c r="AB2628" s="34"/>
      <c r="AC2628" s="34"/>
      <c r="AD2628" s="34"/>
      <c r="AE2628" s="39"/>
      <c r="AF2628" s="39"/>
      <c r="AG2628" s="39"/>
      <c r="AH2628" s="35"/>
      <c r="AI2628" s="35"/>
      <c r="AJ2628" s="35"/>
      <c r="AK2628" s="35"/>
      <c r="AL2628" s="35"/>
      <c r="AM2628" s="35"/>
      <c r="AN2628" s="38"/>
      <c r="AO2628" s="38"/>
      <c r="AP2628" s="38"/>
      <c r="AQ2628" s="36"/>
      <c r="AR2628" s="36"/>
      <c r="AS2628" s="36"/>
      <c r="AT2628" s="36"/>
      <c r="AU2628" s="36"/>
      <c r="AV2628" s="36"/>
      <c r="AW2628" s="36"/>
      <c r="AX2628" s="36"/>
      <c r="AY2628" s="36"/>
      <c r="AZ2628" s="40"/>
      <c r="BA2628" s="40"/>
      <c r="BB2628" s="40"/>
      <c r="BC2628" s="40"/>
      <c r="BD2628" s="40"/>
      <c r="BE2628" s="40"/>
      <c r="BF2628" s="36"/>
      <c r="BG2628" s="36"/>
      <c r="BH2628" s="36"/>
      <c r="BJ2628" s="35"/>
      <c r="BK2628" s="35"/>
      <c r="BL2628" s="35"/>
      <c r="BM2628" s="35"/>
      <c r="BN2628" s="35"/>
      <c r="BO2628" s="35"/>
      <c r="BP2628" s="35"/>
      <c r="BQ2628" s="35"/>
      <c r="BR2628" s="35"/>
      <c r="BS2628" s="34"/>
      <c r="BT2628" s="35"/>
      <c r="BU2628" s="35"/>
      <c r="BV2628" s="35"/>
      <c r="BW2628" s="34"/>
      <c r="BX2628" s="37"/>
      <c r="BY2628" s="40"/>
      <c r="CA2628" s="38"/>
      <c r="CB2628" s="38"/>
      <c r="CC2628" s="36"/>
      <c r="CD2628" s="36"/>
      <c r="CE2628" s="35"/>
      <c r="CF2628" s="36"/>
      <c r="CG2628" s="42"/>
      <c r="CH2628" s="35"/>
      <c r="CI2628" s="42"/>
      <c r="CJ2628" s="42"/>
      <c r="CK2628" s="43"/>
      <c r="CO2628" s="42"/>
    </row>
    <row r="2629" spans="1:93" ht="11.25" customHeight="1">
      <c r="A2629" s="33"/>
      <c r="B2629" s="34"/>
      <c r="F2629" s="34"/>
      <c r="H2629" s="34"/>
      <c r="I2629" s="34"/>
      <c r="J2629" s="35"/>
      <c r="K2629" s="35"/>
      <c r="L2629" s="34"/>
      <c r="M2629" s="34"/>
      <c r="N2629" s="35"/>
      <c r="O2629" s="35"/>
      <c r="P2629" s="35"/>
      <c r="Q2629" s="34"/>
      <c r="R2629" s="34"/>
      <c r="U2629" s="36"/>
      <c r="V2629" s="38"/>
      <c r="W2629" s="36"/>
      <c r="X2629" s="35"/>
      <c r="Y2629" s="34"/>
      <c r="Z2629" s="35"/>
      <c r="AA2629" s="34"/>
      <c r="AB2629" s="34"/>
      <c r="AC2629" s="34"/>
      <c r="AD2629" s="34"/>
      <c r="AE2629" s="39"/>
      <c r="AF2629" s="39"/>
      <c r="AG2629" s="39"/>
      <c r="AH2629" s="35"/>
      <c r="AI2629" s="35"/>
      <c r="AJ2629" s="35"/>
      <c r="AK2629" s="35"/>
      <c r="AL2629" s="35"/>
      <c r="AM2629" s="35"/>
      <c r="AN2629" s="38"/>
      <c r="AO2629" s="38"/>
      <c r="AP2629" s="38"/>
      <c r="AQ2629" s="36"/>
      <c r="AR2629" s="36"/>
      <c r="AS2629" s="36"/>
      <c r="AT2629" s="36"/>
      <c r="AU2629" s="36"/>
      <c r="AV2629" s="36"/>
      <c r="AW2629" s="36"/>
      <c r="AX2629" s="36"/>
      <c r="AY2629" s="36"/>
      <c r="AZ2629" s="40"/>
      <c r="BA2629" s="40"/>
      <c r="BB2629" s="40"/>
      <c r="BC2629" s="40"/>
      <c r="BD2629" s="40"/>
      <c r="BE2629" s="40"/>
      <c r="BF2629" s="36"/>
      <c r="BG2629" s="36"/>
      <c r="BH2629" s="36"/>
      <c r="BJ2629" s="35"/>
      <c r="BK2629" s="35"/>
      <c r="BL2629" s="35"/>
      <c r="BM2629" s="35"/>
      <c r="BN2629" s="35"/>
      <c r="BO2629" s="35"/>
      <c r="BP2629" s="35"/>
      <c r="BQ2629" s="35"/>
      <c r="BR2629" s="35"/>
      <c r="BS2629" s="34"/>
      <c r="BT2629" s="35"/>
      <c r="BU2629" s="35"/>
      <c r="BV2629" s="35"/>
      <c r="BW2629" s="34"/>
      <c r="BX2629" s="37"/>
      <c r="BY2629" s="40"/>
      <c r="CA2629" s="38"/>
      <c r="CB2629" s="38"/>
      <c r="CC2629" s="36"/>
      <c r="CD2629" s="36"/>
      <c r="CE2629" s="35"/>
      <c r="CF2629" s="36"/>
      <c r="CG2629" s="42"/>
      <c r="CH2629" s="35"/>
      <c r="CI2629" s="42"/>
      <c r="CJ2629" s="42"/>
      <c r="CK2629" s="43"/>
      <c r="CO2629" s="42"/>
    </row>
    <row r="2630" spans="1:93" ht="11.25" customHeight="1">
      <c r="A2630" s="33"/>
      <c r="B2630" s="34"/>
      <c r="F2630" s="34"/>
      <c r="H2630" s="34"/>
      <c r="I2630" s="34"/>
      <c r="J2630" s="35"/>
      <c r="K2630" s="35"/>
      <c r="L2630" s="34"/>
      <c r="M2630" s="34"/>
      <c r="N2630" s="35"/>
      <c r="O2630" s="35"/>
      <c r="P2630" s="35"/>
      <c r="Q2630" s="34"/>
      <c r="R2630" s="34"/>
      <c r="U2630" s="36"/>
      <c r="V2630" s="38"/>
      <c r="W2630" s="36"/>
      <c r="X2630" s="35"/>
      <c r="Y2630" s="34"/>
      <c r="Z2630" s="35"/>
      <c r="AA2630" s="34"/>
      <c r="AB2630" s="34"/>
      <c r="AC2630" s="34"/>
      <c r="AD2630" s="34"/>
      <c r="AE2630" s="39"/>
      <c r="AF2630" s="39"/>
      <c r="AG2630" s="39"/>
      <c r="AH2630" s="35"/>
      <c r="AI2630" s="35"/>
      <c r="AJ2630" s="35"/>
      <c r="AK2630" s="35"/>
      <c r="AL2630" s="35"/>
      <c r="AM2630" s="35"/>
      <c r="AN2630" s="38"/>
      <c r="AO2630" s="38"/>
      <c r="AP2630" s="38"/>
      <c r="AQ2630" s="36"/>
      <c r="AR2630" s="36"/>
      <c r="AS2630" s="36"/>
      <c r="AT2630" s="36"/>
      <c r="AU2630" s="36"/>
      <c r="AV2630" s="36"/>
      <c r="AW2630" s="36"/>
      <c r="AX2630" s="36"/>
      <c r="AY2630" s="36"/>
      <c r="AZ2630" s="40"/>
      <c r="BA2630" s="40"/>
      <c r="BB2630" s="40"/>
      <c r="BC2630" s="40"/>
      <c r="BD2630" s="40"/>
      <c r="BE2630" s="40"/>
      <c r="BF2630" s="36"/>
      <c r="BG2630" s="36"/>
      <c r="BH2630" s="36"/>
      <c r="BJ2630" s="35"/>
      <c r="BK2630" s="35"/>
      <c r="BL2630" s="35"/>
      <c r="BM2630" s="35"/>
      <c r="BN2630" s="35"/>
      <c r="BO2630" s="35"/>
      <c r="BP2630" s="35"/>
      <c r="BQ2630" s="35"/>
      <c r="BR2630" s="35"/>
      <c r="BS2630" s="34"/>
      <c r="BT2630" s="35"/>
      <c r="BU2630" s="35"/>
      <c r="BV2630" s="35"/>
      <c r="BW2630" s="34"/>
      <c r="BX2630" s="37"/>
      <c r="BY2630" s="40"/>
      <c r="CA2630" s="38"/>
      <c r="CB2630" s="38"/>
      <c r="CC2630" s="36"/>
      <c r="CD2630" s="36"/>
      <c r="CE2630" s="35"/>
      <c r="CF2630" s="36"/>
      <c r="CG2630" s="42"/>
      <c r="CH2630" s="35"/>
      <c r="CI2630" s="42"/>
      <c r="CJ2630" s="42"/>
      <c r="CK2630" s="43"/>
      <c r="CO2630" s="42"/>
    </row>
    <row r="2631" spans="1:93" ht="11.25" customHeight="1">
      <c r="A2631" s="33"/>
      <c r="B2631" s="34"/>
      <c r="F2631" s="34"/>
      <c r="H2631" s="34"/>
      <c r="I2631" s="34"/>
      <c r="J2631" s="35"/>
      <c r="K2631" s="35"/>
      <c r="L2631" s="34"/>
      <c r="M2631" s="34"/>
      <c r="N2631" s="35"/>
      <c r="O2631" s="35"/>
      <c r="P2631" s="35"/>
      <c r="Q2631" s="34"/>
      <c r="R2631" s="34"/>
      <c r="U2631" s="36"/>
      <c r="V2631" s="38"/>
      <c r="W2631" s="36"/>
      <c r="X2631" s="35"/>
      <c r="Y2631" s="34"/>
      <c r="Z2631" s="35"/>
      <c r="AA2631" s="34"/>
      <c r="AB2631" s="34"/>
      <c r="AC2631" s="34"/>
      <c r="AD2631" s="34"/>
      <c r="AE2631" s="39"/>
      <c r="AF2631" s="39"/>
      <c r="AG2631" s="39"/>
      <c r="AH2631" s="35"/>
      <c r="AI2631" s="35"/>
      <c r="AJ2631" s="35"/>
      <c r="AK2631" s="35"/>
      <c r="AL2631" s="35"/>
      <c r="AM2631" s="35"/>
      <c r="AN2631" s="38"/>
      <c r="AO2631" s="38"/>
      <c r="AP2631" s="38"/>
      <c r="AQ2631" s="36"/>
      <c r="AR2631" s="36"/>
      <c r="AS2631" s="36"/>
      <c r="AT2631" s="36"/>
      <c r="AU2631" s="36"/>
      <c r="AV2631" s="36"/>
      <c r="AW2631" s="36"/>
      <c r="AX2631" s="36"/>
      <c r="AY2631" s="36"/>
      <c r="AZ2631" s="40"/>
      <c r="BA2631" s="40"/>
      <c r="BB2631" s="40"/>
      <c r="BC2631" s="40"/>
      <c r="BD2631" s="40"/>
      <c r="BE2631" s="40"/>
      <c r="BF2631" s="36"/>
      <c r="BG2631" s="36"/>
      <c r="BH2631" s="36"/>
      <c r="BJ2631" s="35"/>
      <c r="BK2631" s="35"/>
      <c r="BL2631" s="35"/>
      <c r="BM2631" s="35"/>
      <c r="BN2631" s="35"/>
      <c r="BO2631" s="35"/>
      <c r="BP2631" s="35"/>
      <c r="BQ2631" s="35"/>
      <c r="BR2631" s="35"/>
      <c r="BS2631" s="34"/>
      <c r="BT2631" s="35"/>
      <c r="BU2631" s="35"/>
      <c r="BV2631" s="35"/>
      <c r="BW2631" s="34"/>
      <c r="BX2631" s="37"/>
      <c r="BY2631" s="40"/>
      <c r="CA2631" s="38"/>
      <c r="CB2631" s="38"/>
      <c r="CC2631" s="36"/>
      <c r="CD2631" s="36"/>
      <c r="CE2631" s="35"/>
      <c r="CF2631" s="36"/>
      <c r="CG2631" s="42"/>
      <c r="CH2631" s="35"/>
      <c r="CI2631" s="42"/>
      <c r="CJ2631" s="42"/>
      <c r="CK2631" s="43"/>
      <c r="CO2631" s="42"/>
    </row>
    <row r="2632" spans="1:93" ht="11.25" customHeight="1">
      <c r="A2632" s="33"/>
      <c r="B2632" s="34"/>
      <c r="F2632" s="34"/>
      <c r="H2632" s="34"/>
      <c r="I2632" s="34"/>
      <c r="J2632" s="35"/>
      <c r="K2632" s="35"/>
      <c r="L2632" s="34"/>
      <c r="M2632" s="34"/>
      <c r="N2632" s="35"/>
      <c r="O2632" s="35"/>
      <c r="P2632" s="35"/>
      <c r="Q2632" s="34"/>
      <c r="R2632" s="34"/>
      <c r="U2632" s="36"/>
      <c r="V2632" s="38"/>
      <c r="W2632" s="36"/>
      <c r="X2632" s="35"/>
      <c r="Y2632" s="34"/>
      <c r="Z2632" s="35"/>
      <c r="AA2632" s="34"/>
      <c r="AB2632" s="34"/>
      <c r="AC2632" s="34"/>
      <c r="AD2632" s="34"/>
      <c r="AE2632" s="39"/>
      <c r="AF2632" s="39"/>
      <c r="AG2632" s="39"/>
      <c r="AH2632" s="35"/>
      <c r="AI2632" s="35"/>
      <c r="AJ2632" s="35"/>
      <c r="AK2632" s="35"/>
      <c r="AL2632" s="35"/>
      <c r="AM2632" s="35"/>
      <c r="AN2632" s="38"/>
      <c r="AO2632" s="38"/>
      <c r="AP2632" s="38"/>
      <c r="AQ2632" s="36"/>
      <c r="AR2632" s="36"/>
      <c r="AS2632" s="36"/>
      <c r="AT2632" s="36"/>
      <c r="AU2632" s="36"/>
      <c r="AV2632" s="36"/>
      <c r="AW2632" s="36"/>
      <c r="AX2632" s="36"/>
      <c r="AY2632" s="36"/>
      <c r="AZ2632" s="40"/>
      <c r="BA2632" s="40"/>
      <c r="BB2632" s="40"/>
      <c r="BC2632" s="40"/>
      <c r="BD2632" s="40"/>
      <c r="BE2632" s="40"/>
      <c r="BF2632" s="36"/>
      <c r="BG2632" s="36"/>
      <c r="BH2632" s="36"/>
      <c r="BJ2632" s="35"/>
      <c r="BK2632" s="35"/>
      <c r="BL2632" s="35"/>
      <c r="BM2632" s="35"/>
      <c r="BN2632" s="35"/>
      <c r="BO2632" s="35"/>
      <c r="BP2632" s="35"/>
      <c r="BQ2632" s="35"/>
      <c r="BR2632" s="35"/>
      <c r="BS2632" s="34"/>
      <c r="BT2632" s="35"/>
      <c r="BU2632" s="35"/>
      <c r="BV2632" s="35"/>
      <c r="BW2632" s="34"/>
      <c r="BX2632" s="37"/>
      <c r="BY2632" s="40"/>
      <c r="CA2632" s="38"/>
      <c r="CB2632" s="38"/>
      <c r="CC2632" s="36"/>
      <c r="CD2632" s="36"/>
      <c r="CE2632" s="35"/>
      <c r="CF2632" s="36"/>
      <c r="CG2632" s="42"/>
      <c r="CH2632" s="35"/>
      <c r="CI2632" s="42"/>
      <c r="CJ2632" s="42"/>
      <c r="CK2632" s="43"/>
      <c r="CO2632" s="42"/>
    </row>
    <row r="2633" spans="1:93" ht="11.25" customHeight="1">
      <c r="A2633" s="33"/>
      <c r="B2633" s="34"/>
      <c r="F2633" s="34"/>
      <c r="H2633" s="34"/>
      <c r="I2633" s="34"/>
      <c r="J2633" s="35"/>
      <c r="K2633" s="35"/>
      <c r="L2633" s="34"/>
      <c r="M2633" s="34"/>
      <c r="N2633" s="35"/>
      <c r="O2633" s="35"/>
      <c r="P2633" s="35"/>
      <c r="Q2633" s="34"/>
      <c r="R2633" s="34"/>
      <c r="U2633" s="36"/>
      <c r="V2633" s="38"/>
      <c r="W2633" s="36"/>
      <c r="X2633" s="35"/>
      <c r="Y2633" s="34"/>
      <c r="Z2633" s="35"/>
      <c r="AA2633" s="34"/>
      <c r="AB2633" s="34"/>
      <c r="AC2633" s="34"/>
      <c r="AD2633" s="34"/>
      <c r="AE2633" s="39"/>
      <c r="AF2633" s="39"/>
      <c r="AG2633" s="39"/>
      <c r="AH2633" s="35"/>
      <c r="AI2633" s="35"/>
      <c r="AJ2633" s="35"/>
      <c r="AK2633" s="35"/>
      <c r="AL2633" s="35"/>
      <c r="AM2633" s="35"/>
      <c r="AN2633" s="38"/>
      <c r="AO2633" s="38"/>
      <c r="AP2633" s="38"/>
      <c r="AQ2633" s="36"/>
      <c r="AR2633" s="36"/>
      <c r="AS2633" s="36"/>
      <c r="AT2633" s="36"/>
      <c r="AU2633" s="36"/>
      <c r="AV2633" s="36"/>
      <c r="AW2633" s="36"/>
      <c r="AX2633" s="36"/>
      <c r="AY2633" s="36"/>
      <c r="AZ2633" s="40"/>
      <c r="BA2633" s="40"/>
      <c r="BB2633" s="40"/>
      <c r="BC2633" s="40"/>
      <c r="BD2633" s="40"/>
      <c r="BE2633" s="40"/>
      <c r="BF2633" s="36"/>
      <c r="BG2633" s="36"/>
      <c r="BH2633" s="36"/>
      <c r="BJ2633" s="35"/>
      <c r="BK2633" s="35"/>
      <c r="BL2633" s="35"/>
      <c r="BM2633" s="35"/>
      <c r="BN2633" s="35"/>
      <c r="BO2633" s="35"/>
      <c r="BP2633" s="35"/>
      <c r="BQ2633" s="35"/>
      <c r="BR2633" s="35"/>
      <c r="BS2633" s="34"/>
      <c r="BT2633" s="35"/>
      <c r="BU2633" s="35"/>
      <c r="BV2633" s="35"/>
      <c r="BW2633" s="34"/>
      <c r="BX2633" s="37"/>
      <c r="BY2633" s="40"/>
      <c r="CA2633" s="38"/>
      <c r="CB2633" s="38"/>
      <c r="CC2633" s="36"/>
      <c r="CD2633" s="36"/>
      <c r="CE2633" s="35"/>
      <c r="CF2633" s="36"/>
      <c r="CG2633" s="42"/>
      <c r="CH2633" s="35"/>
      <c r="CI2633" s="42"/>
      <c r="CJ2633" s="42"/>
      <c r="CK2633" s="43"/>
      <c r="CO2633" s="42"/>
    </row>
    <row r="2634" spans="1:93" ht="11.25" customHeight="1">
      <c r="A2634" s="33"/>
      <c r="B2634" s="34"/>
      <c r="F2634" s="34"/>
      <c r="H2634" s="34"/>
      <c r="I2634" s="34"/>
      <c r="J2634" s="35"/>
      <c r="K2634" s="35"/>
      <c r="L2634" s="34"/>
      <c r="M2634" s="34"/>
      <c r="N2634" s="35"/>
      <c r="O2634" s="35"/>
      <c r="P2634" s="35"/>
      <c r="Q2634" s="34"/>
      <c r="R2634" s="34"/>
      <c r="U2634" s="36"/>
      <c r="V2634" s="38"/>
      <c r="W2634" s="36"/>
      <c r="X2634" s="35"/>
      <c r="Y2634" s="34"/>
      <c r="Z2634" s="35"/>
      <c r="AA2634" s="34"/>
      <c r="AB2634" s="34"/>
      <c r="AC2634" s="34"/>
      <c r="AD2634" s="34"/>
      <c r="AE2634" s="39"/>
      <c r="AF2634" s="39"/>
      <c r="AG2634" s="39"/>
      <c r="AH2634" s="35"/>
      <c r="AI2634" s="35"/>
      <c r="AJ2634" s="35"/>
      <c r="AK2634" s="35"/>
      <c r="AL2634" s="35"/>
      <c r="AM2634" s="35"/>
      <c r="AN2634" s="38"/>
      <c r="AO2634" s="38"/>
      <c r="AP2634" s="38"/>
      <c r="AQ2634" s="36"/>
      <c r="AR2634" s="36"/>
      <c r="AS2634" s="36"/>
      <c r="AT2634" s="36"/>
      <c r="AU2634" s="36"/>
      <c r="AV2634" s="36"/>
      <c r="AW2634" s="36"/>
      <c r="AX2634" s="36"/>
      <c r="AY2634" s="36"/>
      <c r="AZ2634" s="40"/>
      <c r="BA2634" s="40"/>
      <c r="BB2634" s="40"/>
      <c r="BC2634" s="40"/>
      <c r="BD2634" s="40"/>
      <c r="BE2634" s="40"/>
      <c r="BF2634" s="36"/>
      <c r="BG2634" s="36"/>
      <c r="BH2634" s="36"/>
      <c r="BJ2634" s="35"/>
      <c r="BK2634" s="35"/>
      <c r="BL2634" s="35"/>
      <c r="BM2634" s="35"/>
      <c r="BN2634" s="35"/>
      <c r="BO2634" s="35"/>
      <c r="BP2634" s="35"/>
      <c r="BQ2634" s="35"/>
      <c r="BR2634" s="35"/>
      <c r="BS2634" s="34"/>
      <c r="BT2634" s="35"/>
      <c r="BU2634" s="35"/>
      <c r="BV2634" s="35"/>
      <c r="BW2634" s="34"/>
      <c r="BX2634" s="37"/>
      <c r="BY2634" s="40"/>
      <c r="CA2634" s="38"/>
      <c r="CB2634" s="38"/>
      <c r="CC2634" s="36"/>
      <c r="CD2634" s="36"/>
      <c r="CE2634" s="35"/>
      <c r="CF2634" s="36"/>
      <c r="CG2634" s="42"/>
      <c r="CH2634" s="35"/>
      <c r="CI2634" s="42"/>
      <c r="CJ2634" s="42"/>
      <c r="CK2634" s="43"/>
      <c r="CO2634" s="42"/>
    </row>
    <row r="2635" spans="1:93" ht="11.25" customHeight="1">
      <c r="A2635" s="33"/>
      <c r="B2635" s="34"/>
      <c r="F2635" s="34"/>
      <c r="H2635" s="34"/>
      <c r="I2635" s="34"/>
      <c r="J2635" s="35"/>
      <c r="K2635" s="35"/>
      <c r="L2635" s="34"/>
      <c r="M2635" s="34"/>
      <c r="N2635" s="35"/>
      <c r="O2635" s="35"/>
      <c r="P2635" s="35"/>
      <c r="Q2635" s="34"/>
      <c r="R2635" s="34"/>
      <c r="U2635" s="36"/>
      <c r="V2635" s="38"/>
      <c r="W2635" s="36"/>
      <c r="X2635" s="35"/>
      <c r="Y2635" s="34"/>
      <c r="Z2635" s="35"/>
      <c r="AA2635" s="34"/>
      <c r="AB2635" s="34"/>
      <c r="AC2635" s="34"/>
      <c r="AD2635" s="34"/>
      <c r="AE2635" s="39"/>
      <c r="AF2635" s="39"/>
      <c r="AG2635" s="39"/>
      <c r="AH2635" s="35"/>
      <c r="AI2635" s="35"/>
      <c r="AJ2635" s="35"/>
      <c r="AK2635" s="35"/>
      <c r="AL2635" s="35"/>
      <c r="AM2635" s="35"/>
      <c r="AN2635" s="38"/>
      <c r="AO2635" s="38"/>
      <c r="AP2635" s="38"/>
      <c r="AQ2635" s="36"/>
      <c r="AR2635" s="36"/>
      <c r="AS2635" s="36"/>
      <c r="AT2635" s="36"/>
      <c r="AU2635" s="36"/>
      <c r="AV2635" s="36"/>
      <c r="AW2635" s="36"/>
      <c r="AX2635" s="36"/>
      <c r="AY2635" s="36"/>
      <c r="AZ2635" s="40"/>
      <c r="BA2635" s="40"/>
      <c r="BB2635" s="40"/>
      <c r="BC2635" s="40"/>
      <c r="BD2635" s="40"/>
      <c r="BE2635" s="40"/>
      <c r="BF2635" s="36"/>
      <c r="BG2635" s="36"/>
      <c r="BH2635" s="36"/>
      <c r="BJ2635" s="35"/>
      <c r="BK2635" s="35"/>
      <c r="BL2635" s="35"/>
      <c r="BM2635" s="35"/>
      <c r="BN2635" s="35"/>
      <c r="BO2635" s="35"/>
      <c r="BP2635" s="35"/>
      <c r="BQ2635" s="35"/>
      <c r="BR2635" s="35"/>
      <c r="BS2635" s="34"/>
      <c r="BT2635" s="35"/>
      <c r="BU2635" s="35"/>
      <c r="BV2635" s="35"/>
      <c r="BW2635" s="34"/>
      <c r="BX2635" s="37"/>
      <c r="BY2635" s="40"/>
      <c r="CA2635" s="38"/>
      <c r="CB2635" s="38"/>
      <c r="CC2635" s="36"/>
      <c r="CD2635" s="36"/>
      <c r="CE2635" s="35"/>
      <c r="CF2635" s="36"/>
      <c r="CG2635" s="42"/>
      <c r="CH2635" s="35"/>
      <c r="CI2635" s="42"/>
      <c r="CJ2635" s="42"/>
      <c r="CK2635" s="43"/>
      <c r="CO2635" s="42"/>
    </row>
    <row r="2636" spans="1:93" ht="11.25" customHeight="1">
      <c r="A2636" s="33"/>
      <c r="B2636" s="34"/>
      <c r="F2636" s="34"/>
      <c r="H2636" s="34"/>
      <c r="I2636" s="34"/>
      <c r="J2636" s="35"/>
      <c r="K2636" s="35"/>
      <c r="L2636" s="34"/>
      <c r="M2636" s="34"/>
      <c r="N2636" s="35"/>
      <c r="O2636" s="35"/>
      <c r="P2636" s="35"/>
      <c r="Q2636" s="34"/>
      <c r="R2636" s="34"/>
      <c r="U2636" s="36"/>
      <c r="V2636" s="38"/>
      <c r="W2636" s="36"/>
      <c r="X2636" s="35"/>
      <c r="Y2636" s="34"/>
      <c r="Z2636" s="35"/>
      <c r="AA2636" s="34"/>
      <c r="AB2636" s="34"/>
      <c r="AC2636" s="34"/>
      <c r="AD2636" s="34"/>
      <c r="AE2636" s="39"/>
      <c r="AF2636" s="39"/>
      <c r="AG2636" s="39"/>
      <c r="AH2636" s="35"/>
      <c r="AI2636" s="35"/>
      <c r="AJ2636" s="35"/>
      <c r="AK2636" s="35"/>
      <c r="AL2636" s="35"/>
      <c r="AM2636" s="35"/>
      <c r="AN2636" s="38"/>
      <c r="AO2636" s="38"/>
      <c r="AP2636" s="38"/>
      <c r="AQ2636" s="36"/>
      <c r="AR2636" s="36"/>
      <c r="AS2636" s="36"/>
      <c r="AT2636" s="36"/>
      <c r="AU2636" s="36"/>
      <c r="AV2636" s="36"/>
      <c r="AW2636" s="36"/>
      <c r="AX2636" s="36"/>
      <c r="AY2636" s="36"/>
      <c r="AZ2636" s="40"/>
      <c r="BA2636" s="40"/>
      <c r="BB2636" s="40"/>
      <c r="BC2636" s="40"/>
      <c r="BD2636" s="40"/>
      <c r="BE2636" s="40"/>
      <c r="BF2636" s="36"/>
      <c r="BG2636" s="36"/>
      <c r="BH2636" s="36"/>
      <c r="BJ2636" s="35"/>
      <c r="BK2636" s="35"/>
      <c r="BL2636" s="35"/>
      <c r="BM2636" s="35"/>
      <c r="BN2636" s="35"/>
      <c r="BO2636" s="35"/>
      <c r="BP2636" s="35"/>
      <c r="BQ2636" s="35"/>
      <c r="BR2636" s="35"/>
      <c r="BS2636" s="34"/>
      <c r="BT2636" s="35"/>
      <c r="BU2636" s="35"/>
      <c r="BV2636" s="35"/>
      <c r="BW2636" s="34"/>
      <c r="BX2636" s="37"/>
      <c r="BY2636" s="40"/>
      <c r="CA2636" s="38"/>
      <c r="CB2636" s="38"/>
      <c r="CC2636" s="36"/>
      <c r="CD2636" s="36"/>
      <c r="CE2636" s="35"/>
      <c r="CF2636" s="36"/>
      <c r="CG2636" s="42"/>
      <c r="CH2636" s="35"/>
      <c r="CI2636" s="42"/>
      <c r="CJ2636" s="42"/>
      <c r="CK2636" s="43"/>
      <c r="CO2636" s="42"/>
    </row>
    <row r="2637" spans="1:93" ht="11.25" customHeight="1">
      <c r="A2637" s="33"/>
      <c r="B2637" s="34"/>
      <c r="F2637" s="34"/>
      <c r="H2637" s="34"/>
      <c r="I2637" s="34"/>
      <c r="J2637" s="35"/>
      <c r="K2637" s="35"/>
      <c r="L2637" s="34"/>
      <c r="M2637" s="34"/>
      <c r="N2637" s="35"/>
      <c r="O2637" s="35"/>
      <c r="P2637" s="35"/>
      <c r="Q2637" s="34"/>
      <c r="R2637" s="34"/>
      <c r="U2637" s="36"/>
      <c r="V2637" s="38"/>
      <c r="W2637" s="36"/>
      <c r="X2637" s="35"/>
      <c r="Y2637" s="34"/>
      <c r="Z2637" s="35"/>
      <c r="AA2637" s="34"/>
      <c r="AB2637" s="34"/>
      <c r="AC2637" s="34"/>
      <c r="AD2637" s="34"/>
      <c r="AE2637" s="39"/>
      <c r="AF2637" s="39"/>
      <c r="AG2637" s="39"/>
      <c r="AH2637" s="35"/>
      <c r="AI2637" s="35"/>
      <c r="AJ2637" s="35"/>
      <c r="AK2637" s="35"/>
      <c r="AL2637" s="35"/>
      <c r="AM2637" s="35"/>
      <c r="AN2637" s="38"/>
      <c r="AO2637" s="38"/>
      <c r="AP2637" s="38"/>
      <c r="AQ2637" s="36"/>
      <c r="AR2637" s="36"/>
      <c r="AS2637" s="36"/>
      <c r="AT2637" s="36"/>
      <c r="AU2637" s="36"/>
      <c r="AV2637" s="36"/>
      <c r="AW2637" s="36"/>
      <c r="AX2637" s="36"/>
      <c r="AY2637" s="36"/>
      <c r="AZ2637" s="40"/>
      <c r="BA2637" s="40"/>
      <c r="BB2637" s="40"/>
      <c r="BC2637" s="40"/>
      <c r="BD2637" s="40"/>
      <c r="BE2637" s="40"/>
      <c r="BF2637" s="36"/>
      <c r="BG2637" s="36"/>
      <c r="BH2637" s="36"/>
      <c r="BJ2637" s="35"/>
      <c r="BK2637" s="35"/>
      <c r="BL2637" s="35"/>
      <c r="BM2637" s="35"/>
      <c r="BN2637" s="35"/>
      <c r="BO2637" s="35"/>
      <c r="BP2637" s="35"/>
      <c r="BQ2637" s="35"/>
      <c r="BR2637" s="35"/>
      <c r="BS2637" s="34"/>
      <c r="BT2637" s="35"/>
      <c r="BU2637" s="35"/>
      <c r="BV2637" s="35"/>
      <c r="BW2637" s="34"/>
      <c r="BX2637" s="37"/>
      <c r="BY2637" s="40"/>
      <c r="CA2637" s="38"/>
      <c r="CB2637" s="38"/>
      <c r="CC2637" s="36"/>
      <c r="CD2637" s="36"/>
      <c r="CE2637" s="35"/>
      <c r="CF2637" s="36"/>
      <c r="CG2637" s="42"/>
      <c r="CH2637" s="35"/>
      <c r="CI2637" s="42"/>
      <c r="CJ2637" s="42"/>
      <c r="CK2637" s="43"/>
      <c r="CO2637" s="42"/>
    </row>
    <row r="2638" spans="1:93" ht="11.25" customHeight="1">
      <c r="A2638" s="33"/>
      <c r="B2638" s="34"/>
      <c r="F2638" s="34"/>
      <c r="H2638" s="34"/>
      <c r="I2638" s="34"/>
      <c r="J2638" s="35"/>
      <c r="K2638" s="35"/>
      <c r="L2638" s="34"/>
      <c r="M2638" s="34"/>
      <c r="N2638" s="35"/>
      <c r="O2638" s="35"/>
      <c r="P2638" s="35"/>
      <c r="Q2638" s="34"/>
      <c r="R2638" s="34"/>
      <c r="U2638" s="36"/>
      <c r="V2638" s="38"/>
      <c r="W2638" s="36"/>
      <c r="X2638" s="35"/>
      <c r="Y2638" s="34"/>
      <c r="Z2638" s="35"/>
      <c r="AA2638" s="34"/>
      <c r="AB2638" s="34"/>
      <c r="AC2638" s="34"/>
      <c r="AD2638" s="34"/>
      <c r="AE2638" s="39"/>
      <c r="AF2638" s="39"/>
      <c r="AG2638" s="39"/>
      <c r="AH2638" s="35"/>
      <c r="AI2638" s="35"/>
      <c r="AJ2638" s="35"/>
      <c r="AK2638" s="35"/>
      <c r="AL2638" s="35"/>
      <c r="AM2638" s="35"/>
      <c r="AN2638" s="38"/>
      <c r="AO2638" s="38"/>
      <c r="AP2638" s="38"/>
      <c r="AQ2638" s="36"/>
      <c r="AR2638" s="36"/>
      <c r="AS2638" s="36"/>
      <c r="AT2638" s="36"/>
      <c r="AU2638" s="36"/>
      <c r="AV2638" s="36"/>
      <c r="AW2638" s="36"/>
      <c r="AX2638" s="36"/>
      <c r="AY2638" s="36"/>
      <c r="AZ2638" s="40"/>
      <c r="BA2638" s="40"/>
      <c r="BB2638" s="40"/>
      <c r="BC2638" s="40"/>
      <c r="BD2638" s="40"/>
      <c r="BE2638" s="40"/>
      <c r="BF2638" s="36"/>
      <c r="BG2638" s="36"/>
      <c r="BH2638" s="36"/>
      <c r="BJ2638" s="35"/>
      <c r="BK2638" s="35"/>
      <c r="BL2638" s="35"/>
      <c r="BM2638" s="35"/>
      <c r="BN2638" s="35"/>
      <c r="BO2638" s="35"/>
      <c r="BP2638" s="35"/>
      <c r="BQ2638" s="35"/>
      <c r="BR2638" s="35"/>
      <c r="BS2638" s="34"/>
      <c r="BT2638" s="35"/>
      <c r="BU2638" s="35"/>
      <c r="BV2638" s="35"/>
      <c r="BW2638" s="34"/>
      <c r="BX2638" s="37"/>
      <c r="BY2638" s="40"/>
      <c r="CA2638" s="38"/>
      <c r="CB2638" s="38"/>
      <c r="CC2638" s="36"/>
      <c r="CD2638" s="36"/>
      <c r="CE2638" s="35"/>
      <c r="CF2638" s="36"/>
      <c r="CG2638" s="42"/>
      <c r="CH2638" s="35"/>
      <c r="CI2638" s="42"/>
      <c r="CJ2638" s="42"/>
      <c r="CK2638" s="43"/>
      <c r="CO2638" s="42"/>
    </row>
    <row r="2639" spans="1:93" ht="11.25" customHeight="1">
      <c r="A2639" s="33"/>
      <c r="B2639" s="34"/>
      <c r="F2639" s="34"/>
      <c r="H2639" s="34"/>
      <c r="I2639" s="34"/>
      <c r="J2639" s="35"/>
      <c r="K2639" s="35"/>
      <c r="L2639" s="34"/>
      <c r="M2639" s="34"/>
      <c r="N2639" s="35"/>
      <c r="O2639" s="35"/>
      <c r="P2639" s="35"/>
      <c r="Q2639" s="34"/>
      <c r="R2639" s="34"/>
      <c r="U2639" s="36"/>
      <c r="V2639" s="38"/>
      <c r="W2639" s="36"/>
      <c r="X2639" s="35"/>
      <c r="Y2639" s="34"/>
      <c r="Z2639" s="35"/>
      <c r="AA2639" s="34"/>
      <c r="AB2639" s="34"/>
      <c r="AC2639" s="34"/>
      <c r="AD2639" s="34"/>
      <c r="AE2639" s="39"/>
      <c r="AF2639" s="39"/>
      <c r="AG2639" s="39"/>
      <c r="AH2639" s="35"/>
      <c r="AI2639" s="35"/>
      <c r="AJ2639" s="35"/>
      <c r="AK2639" s="35"/>
      <c r="AL2639" s="35"/>
      <c r="AM2639" s="35"/>
      <c r="AN2639" s="38"/>
      <c r="AO2639" s="38"/>
      <c r="AP2639" s="38"/>
      <c r="AQ2639" s="36"/>
      <c r="AR2639" s="36"/>
      <c r="AS2639" s="36"/>
      <c r="AT2639" s="36"/>
      <c r="AU2639" s="36"/>
      <c r="AV2639" s="36"/>
      <c r="AW2639" s="36"/>
      <c r="AX2639" s="36"/>
      <c r="AY2639" s="36"/>
      <c r="AZ2639" s="40"/>
      <c r="BA2639" s="40"/>
      <c r="BB2639" s="40"/>
      <c r="BC2639" s="40"/>
      <c r="BD2639" s="40"/>
      <c r="BE2639" s="40"/>
      <c r="BF2639" s="36"/>
      <c r="BG2639" s="36"/>
      <c r="BH2639" s="36"/>
      <c r="BJ2639" s="35"/>
      <c r="BK2639" s="35"/>
      <c r="BL2639" s="35"/>
      <c r="BM2639" s="35"/>
      <c r="BN2639" s="35"/>
      <c r="BO2639" s="35"/>
      <c r="BP2639" s="35"/>
      <c r="BQ2639" s="35"/>
      <c r="BR2639" s="35"/>
      <c r="BS2639" s="34"/>
      <c r="BT2639" s="35"/>
      <c r="BU2639" s="35"/>
      <c r="BV2639" s="35"/>
      <c r="BW2639" s="34"/>
      <c r="BX2639" s="37"/>
      <c r="BY2639" s="40"/>
      <c r="CA2639" s="38"/>
      <c r="CB2639" s="38"/>
      <c r="CC2639" s="36"/>
      <c r="CD2639" s="36"/>
      <c r="CE2639" s="35"/>
      <c r="CF2639" s="36"/>
      <c r="CG2639" s="42"/>
      <c r="CH2639" s="35"/>
      <c r="CI2639" s="42"/>
      <c r="CJ2639" s="42"/>
      <c r="CK2639" s="43"/>
      <c r="CO2639" s="42"/>
    </row>
    <row r="2640" spans="1:93" ht="11.25" customHeight="1">
      <c r="A2640" s="33"/>
      <c r="B2640" s="34"/>
      <c r="F2640" s="34"/>
      <c r="H2640" s="34"/>
      <c r="I2640" s="34"/>
      <c r="J2640" s="35"/>
      <c r="K2640" s="35"/>
      <c r="L2640" s="34"/>
      <c r="M2640" s="34"/>
      <c r="N2640" s="35"/>
      <c r="O2640" s="35"/>
      <c r="P2640" s="35"/>
      <c r="Q2640" s="34"/>
      <c r="R2640" s="34"/>
      <c r="U2640" s="36"/>
      <c r="V2640" s="38"/>
      <c r="W2640" s="36"/>
      <c r="X2640" s="35"/>
      <c r="Y2640" s="34"/>
      <c r="Z2640" s="35"/>
      <c r="AA2640" s="34"/>
      <c r="AB2640" s="34"/>
      <c r="AC2640" s="34"/>
      <c r="AD2640" s="34"/>
      <c r="AE2640" s="39"/>
      <c r="AF2640" s="39"/>
      <c r="AG2640" s="39"/>
      <c r="AH2640" s="35"/>
      <c r="AI2640" s="35"/>
      <c r="AJ2640" s="35"/>
      <c r="AK2640" s="35"/>
      <c r="AL2640" s="35"/>
      <c r="AM2640" s="35"/>
      <c r="AN2640" s="38"/>
      <c r="AO2640" s="38"/>
      <c r="AP2640" s="38"/>
      <c r="AQ2640" s="36"/>
      <c r="AR2640" s="36"/>
      <c r="AS2640" s="36"/>
      <c r="AT2640" s="36"/>
      <c r="AU2640" s="36"/>
      <c r="AV2640" s="36"/>
      <c r="AW2640" s="36"/>
      <c r="AX2640" s="36"/>
      <c r="AY2640" s="36"/>
      <c r="AZ2640" s="40"/>
      <c r="BA2640" s="40"/>
      <c r="BB2640" s="40"/>
      <c r="BC2640" s="40"/>
      <c r="BD2640" s="40"/>
      <c r="BE2640" s="40"/>
      <c r="BF2640" s="36"/>
      <c r="BG2640" s="36"/>
      <c r="BH2640" s="36"/>
      <c r="BJ2640" s="35"/>
      <c r="BK2640" s="35"/>
      <c r="BL2640" s="35"/>
      <c r="BM2640" s="35"/>
      <c r="BN2640" s="35"/>
      <c r="BO2640" s="35"/>
      <c r="BP2640" s="35"/>
      <c r="BQ2640" s="35"/>
      <c r="BR2640" s="35"/>
      <c r="BS2640" s="34"/>
      <c r="BT2640" s="35"/>
      <c r="BU2640" s="35"/>
      <c r="BV2640" s="35"/>
      <c r="BW2640" s="34"/>
      <c r="BX2640" s="37"/>
      <c r="BY2640" s="40"/>
      <c r="CA2640" s="38"/>
      <c r="CB2640" s="38"/>
      <c r="CC2640" s="36"/>
      <c r="CD2640" s="36"/>
      <c r="CE2640" s="35"/>
      <c r="CF2640" s="36"/>
      <c r="CG2640" s="42"/>
      <c r="CH2640" s="35"/>
      <c r="CI2640" s="42"/>
      <c r="CJ2640" s="42"/>
      <c r="CK2640" s="43"/>
      <c r="CO2640" s="42"/>
    </row>
    <row r="2641" spans="1:93" ht="11.25" customHeight="1">
      <c r="A2641" s="33"/>
      <c r="B2641" s="34"/>
      <c r="F2641" s="34"/>
      <c r="H2641" s="34"/>
      <c r="I2641" s="34"/>
      <c r="J2641" s="35"/>
      <c r="K2641" s="35"/>
      <c r="L2641" s="34"/>
      <c r="M2641" s="34"/>
      <c r="N2641" s="35"/>
      <c r="O2641" s="35"/>
      <c r="P2641" s="35"/>
      <c r="Q2641" s="34"/>
      <c r="R2641" s="34"/>
      <c r="U2641" s="36"/>
      <c r="V2641" s="38"/>
      <c r="W2641" s="36"/>
      <c r="X2641" s="35"/>
      <c r="Y2641" s="34"/>
      <c r="Z2641" s="35"/>
      <c r="AA2641" s="34"/>
      <c r="AB2641" s="34"/>
      <c r="AC2641" s="34"/>
      <c r="AD2641" s="34"/>
      <c r="AE2641" s="39"/>
      <c r="AF2641" s="39"/>
      <c r="AG2641" s="39"/>
      <c r="AH2641" s="35"/>
      <c r="AI2641" s="35"/>
      <c r="AJ2641" s="35"/>
      <c r="AK2641" s="35"/>
      <c r="AL2641" s="35"/>
      <c r="AM2641" s="35"/>
      <c r="AN2641" s="38"/>
      <c r="AO2641" s="38"/>
      <c r="AP2641" s="38"/>
      <c r="AQ2641" s="36"/>
      <c r="AR2641" s="36"/>
      <c r="AS2641" s="36"/>
      <c r="AT2641" s="36"/>
      <c r="AU2641" s="36"/>
      <c r="AV2641" s="36"/>
      <c r="AW2641" s="36"/>
      <c r="AX2641" s="36"/>
      <c r="AY2641" s="36"/>
      <c r="AZ2641" s="40"/>
      <c r="BA2641" s="40"/>
      <c r="BB2641" s="40"/>
      <c r="BC2641" s="40"/>
      <c r="BD2641" s="40"/>
      <c r="BE2641" s="40"/>
      <c r="BF2641" s="36"/>
      <c r="BG2641" s="36"/>
      <c r="BH2641" s="36"/>
      <c r="BJ2641" s="35"/>
      <c r="BK2641" s="35"/>
      <c r="BL2641" s="35"/>
      <c r="BM2641" s="35"/>
      <c r="BN2641" s="35"/>
      <c r="BO2641" s="35"/>
      <c r="BP2641" s="35"/>
      <c r="BQ2641" s="35"/>
      <c r="BR2641" s="35"/>
      <c r="BS2641" s="34"/>
      <c r="BT2641" s="35"/>
      <c r="BU2641" s="35"/>
      <c r="BV2641" s="35"/>
      <c r="BW2641" s="34"/>
      <c r="BX2641" s="37"/>
      <c r="BY2641" s="40"/>
      <c r="CA2641" s="38"/>
      <c r="CB2641" s="38"/>
      <c r="CC2641" s="36"/>
      <c r="CD2641" s="36"/>
      <c r="CE2641" s="35"/>
      <c r="CF2641" s="36"/>
      <c r="CG2641" s="42"/>
      <c r="CH2641" s="35"/>
      <c r="CI2641" s="42"/>
      <c r="CJ2641" s="42"/>
      <c r="CK2641" s="43"/>
      <c r="CO2641" s="42"/>
    </row>
    <row r="2642" spans="1:93" ht="11.25" customHeight="1">
      <c r="A2642" s="33"/>
      <c r="B2642" s="34"/>
      <c r="F2642" s="34"/>
      <c r="H2642" s="34"/>
      <c r="I2642" s="34"/>
      <c r="J2642" s="35"/>
      <c r="K2642" s="35"/>
      <c r="L2642" s="34"/>
      <c r="M2642" s="34"/>
      <c r="N2642" s="35"/>
      <c r="O2642" s="35"/>
      <c r="P2642" s="35"/>
      <c r="Q2642" s="34"/>
      <c r="R2642" s="34"/>
      <c r="U2642" s="36"/>
      <c r="V2642" s="38"/>
      <c r="W2642" s="36"/>
      <c r="X2642" s="35"/>
      <c r="Y2642" s="34"/>
      <c r="Z2642" s="35"/>
      <c r="AA2642" s="34"/>
      <c r="AB2642" s="34"/>
      <c r="AC2642" s="34"/>
      <c r="AD2642" s="34"/>
      <c r="AE2642" s="39"/>
      <c r="AF2642" s="39"/>
      <c r="AG2642" s="39"/>
      <c r="AH2642" s="35"/>
      <c r="AI2642" s="35"/>
      <c r="AJ2642" s="35"/>
      <c r="AK2642" s="35"/>
      <c r="AL2642" s="35"/>
      <c r="AM2642" s="35"/>
      <c r="AN2642" s="38"/>
      <c r="AO2642" s="38"/>
      <c r="AP2642" s="38"/>
      <c r="AQ2642" s="36"/>
      <c r="AR2642" s="36"/>
      <c r="AS2642" s="36"/>
      <c r="AT2642" s="36"/>
      <c r="AU2642" s="36"/>
      <c r="AV2642" s="36"/>
      <c r="AW2642" s="36"/>
      <c r="AX2642" s="36"/>
      <c r="AY2642" s="36"/>
      <c r="AZ2642" s="40"/>
      <c r="BA2642" s="40"/>
      <c r="BB2642" s="40"/>
      <c r="BC2642" s="40"/>
      <c r="BD2642" s="40"/>
      <c r="BE2642" s="40"/>
      <c r="BF2642" s="36"/>
      <c r="BG2642" s="36"/>
      <c r="BH2642" s="36"/>
      <c r="BJ2642" s="35"/>
      <c r="BK2642" s="35"/>
      <c r="BL2642" s="35"/>
      <c r="BM2642" s="35"/>
      <c r="BN2642" s="35"/>
      <c r="BO2642" s="35"/>
      <c r="BP2642" s="35"/>
      <c r="BQ2642" s="35"/>
      <c r="BR2642" s="35"/>
      <c r="BS2642" s="34"/>
      <c r="BT2642" s="35"/>
      <c r="BU2642" s="35"/>
      <c r="BV2642" s="35"/>
      <c r="BW2642" s="34"/>
      <c r="BX2642" s="37"/>
      <c r="BY2642" s="40"/>
      <c r="CA2642" s="38"/>
      <c r="CB2642" s="38"/>
      <c r="CC2642" s="36"/>
      <c r="CD2642" s="36"/>
      <c r="CE2642" s="35"/>
      <c r="CF2642" s="36"/>
      <c r="CG2642" s="42"/>
      <c r="CH2642" s="35"/>
      <c r="CI2642" s="42"/>
      <c r="CJ2642" s="42"/>
      <c r="CK2642" s="43"/>
      <c r="CO2642" s="42"/>
    </row>
    <row r="2643" spans="1:93" ht="11.25" customHeight="1">
      <c r="A2643" s="33"/>
      <c r="B2643" s="34"/>
      <c r="F2643" s="34"/>
      <c r="H2643" s="34"/>
      <c r="I2643" s="34"/>
      <c r="J2643" s="35"/>
      <c r="K2643" s="35"/>
      <c r="L2643" s="34"/>
      <c r="M2643" s="34"/>
      <c r="N2643" s="35"/>
      <c r="O2643" s="35"/>
      <c r="P2643" s="35"/>
      <c r="Q2643" s="34"/>
      <c r="R2643" s="34"/>
      <c r="U2643" s="36"/>
      <c r="V2643" s="38"/>
      <c r="W2643" s="36"/>
      <c r="X2643" s="35"/>
      <c r="Y2643" s="34"/>
      <c r="Z2643" s="35"/>
      <c r="AA2643" s="34"/>
      <c r="AB2643" s="34"/>
      <c r="AC2643" s="34"/>
      <c r="AD2643" s="34"/>
      <c r="AE2643" s="39"/>
      <c r="AF2643" s="39"/>
      <c r="AG2643" s="39"/>
      <c r="AH2643" s="35"/>
      <c r="AI2643" s="35"/>
      <c r="AJ2643" s="35"/>
      <c r="AK2643" s="35"/>
      <c r="AL2643" s="35"/>
      <c r="AM2643" s="35"/>
      <c r="AN2643" s="38"/>
      <c r="AO2643" s="38"/>
      <c r="AP2643" s="38"/>
      <c r="AQ2643" s="36"/>
      <c r="AR2643" s="36"/>
      <c r="AS2643" s="36"/>
      <c r="AT2643" s="36"/>
      <c r="AU2643" s="36"/>
      <c r="AV2643" s="36"/>
      <c r="AW2643" s="36"/>
      <c r="AX2643" s="36"/>
      <c r="AY2643" s="36"/>
      <c r="AZ2643" s="40"/>
      <c r="BA2643" s="40"/>
      <c r="BB2643" s="40"/>
      <c r="BC2643" s="40"/>
      <c r="BD2643" s="40"/>
      <c r="BE2643" s="40"/>
      <c r="BF2643" s="36"/>
      <c r="BG2643" s="36"/>
      <c r="BH2643" s="36"/>
      <c r="BJ2643" s="35"/>
      <c r="BK2643" s="35"/>
      <c r="BL2643" s="35"/>
      <c r="BM2643" s="35"/>
      <c r="BN2643" s="35"/>
      <c r="BO2643" s="35"/>
      <c r="BP2643" s="35"/>
      <c r="BQ2643" s="35"/>
      <c r="BR2643" s="35"/>
      <c r="BS2643" s="34"/>
      <c r="BT2643" s="35"/>
      <c r="BU2643" s="35"/>
      <c r="BV2643" s="35"/>
      <c r="BW2643" s="34"/>
      <c r="BX2643" s="37"/>
      <c r="BY2643" s="40"/>
      <c r="CA2643" s="38"/>
      <c r="CB2643" s="38"/>
      <c r="CC2643" s="36"/>
      <c r="CD2643" s="36"/>
      <c r="CE2643" s="35"/>
      <c r="CF2643" s="36"/>
      <c r="CG2643" s="42"/>
      <c r="CH2643" s="35"/>
      <c r="CI2643" s="42"/>
      <c r="CJ2643" s="42"/>
      <c r="CK2643" s="43"/>
      <c r="CO2643" s="42"/>
    </row>
    <row r="2644" spans="1:93" ht="11.25" customHeight="1">
      <c r="A2644" s="33"/>
      <c r="B2644" s="34"/>
      <c r="F2644" s="34"/>
      <c r="H2644" s="34"/>
      <c r="I2644" s="34"/>
      <c r="J2644" s="35"/>
      <c r="K2644" s="35"/>
      <c r="L2644" s="34"/>
      <c r="M2644" s="34"/>
      <c r="N2644" s="35"/>
      <c r="O2644" s="35"/>
      <c r="P2644" s="35"/>
      <c r="Q2644" s="34"/>
      <c r="R2644" s="34"/>
      <c r="U2644" s="36"/>
      <c r="V2644" s="38"/>
      <c r="W2644" s="36"/>
      <c r="X2644" s="35"/>
      <c r="Y2644" s="34"/>
      <c r="Z2644" s="35"/>
      <c r="AA2644" s="34"/>
      <c r="AB2644" s="34"/>
      <c r="AC2644" s="34"/>
      <c r="AD2644" s="34"/>
      <c r="AE2644" s="39"/>
      <c r="AF2644" s="39"/>
      <c r="AG2644" s="39"/>
      <c r="AH2644" s="35"/>
      <c r="AI2644" s="35"/>
      <c r="AJ2644" s="35"/>
      <c r="AK2644" s="35"/>
      <c r="AL2644" s="35"/>
      <c r="AM2644" s="35"/>
      <c r="AN2644" s="38"/>
      <c r="AO2644" s="38"/>
      <c r="AP2644" s="38"/>
      <c r="AQ2644" s="36"/>
      <c r="AR2644" s="36"/>
      <c r="AS2644" s="36"/>
      <c r="AT2644" s="36"/>
      <c r="AU2644" s="36"/>
      <c r="AV2644" s="36"/>
      <c r="AW2644" s="36"/>
      <c r="AX2644" s="36"/>
      <c r="AY2644" s="36"/>
      <c r="AZ2644" s="40"/>
      <c r="BA2644" s="40"/>
      <c r="BB2644" s="40"/>
      <c r="BC2644" s="40"/>
      <c r="BD2644" s="40"/>
      <c r="BE2644" s="40"/>
      <c r="BF2644" s="36"/>
      <c r="BG2644" s="36"/>
      <c r="BH2644" s="36"/>
      <c r="BJ2644" s="35"/>
      <c r="BK2644" s="35"/>
      <c r="BL2644" s="35"/>
      <c r="BM2644" s="35"/>
      <c r="BN2644" s="35"/>
      <c r="BO2644" s="35"/>
      <c r="BP2644" s="35"/>
      <c r="BQ2644" s="35"/>
      <c r="BR2644" s="35"/>
      <c r="BS2644" s="34"/>
      <c r="BT2644" s="35"/>
      <c r="BU2644" s="35"/>
      <c r="BV2644" s="35"/>
      <c r="BW2644" s="34"/>
      <c r="BX2644" s="37"/>
      <c r="BY2644" s="40"/>
      <c r="CA2644" s="38"/>
      <c r="CB2644" s="38"/>
      <c r="CC2644" s="36"/>
      <c r="CD2644" s="36"/>
      <c r="CE2644" s="35"/>
      <c r="CF2644" s="36"/>
      <c r="CG2644" s="42"/>
      <c r="CH2644" s="35"/>
      <c r="CI2644" s="42"/>
      <c r="CJ2644" s="42"/>
      <c r="CK2644" s="43"/>
      <c r="CO2644" s="42"/>
    </row>
    <row r="2645" spans="1:93" ht="11.25" customHeight="1">
      <c r="A2645" s="33"/>
      <c r="B2645" s="34"/>
      <c r="F2645" s="34"/>
      <c r="H2645" s="34"/>
      <c r="I2645" s="34"/>
      <c r="J2645" s="35"/>
      <c r="K2645" s="35"/>
      <c r="L2645" s="34"/>
      <c r="M2645" s="34"/>
      <c r="N2645" s="35"/>
      <c r="O2645" s="35"/>
      <c r="P2645" s="35"/>
      <c r="Q2645" s="34"/>
      <c r="R2645" s="34"/>
      <c r="U2645" s="36"/>
      <c r="V2645" s="38"/>
      <c r="W2645" s="36"/>
      <c r="X2645" s="35"/>
      <c r="Y2645" s="34"/>
      <c r="Z2645" s="35"/>
      <c r="AA2645" s="34"/>
      <c r="AB2645" s="34"/>
      <c r="AC2645" s="34"/>
      <c r="AD2645" s="34"/>
      <c r="AE2645" s="39"/>
      <c r="AF2645" s="39"/>
      <c r="AG2645" s="39"/>
      <c r="AH2645" s="35"/>
      <c r="AI2645" s="35"/>
      <c r="AJ2645" s="35"/>
      <c r="AK2645" s="35"/>
      <c r="AL2645" s="35"/>
      <c r="AM2645" s="35"/>
      <c r="AN2645" s="38"/>
      <c r="AO2645" s="38"/>
      <c r="AP2645" s="38"/>
      <c r="AQ2645" s="36"/>
      <c r="AR2645" s="36"/>
      <c r="AS2645" s="36"/>
      <c r="AT2645" s="36"/>
      <c r="AU2645" s="36"/>
      <c r="AV2645" s="36"/>
      <c r="AW2645" s="36"/>
      <c r="AX2645" s="36"/>
      <c r="AY2645" s="36"/>
      <c r="AZ2645" s="40"/>
      <c r="BA2645" s="40"/>
      <c r="BB2645" s="40"/>
      <c r="BC2645" s="40"/>
      <c r="BD2645" s="40"/>
      <c r="BE2645" s="40"/>
      <c r="BF2645" s="36"/>
      <c r="BG2645" s="36"/>
      <c r="BH2645" s="36"/>
      <c r="BJ2645" s="35"/>
      <c r="BK2645" s="35"/>
      <c r="BL2645" s="35"/>
      <c r="BM2645" s="35"/>
      <c r="BN2645" s="35"/>
      <c r="BO2645" s="35"/>
      <c r="BP2645" s="35"/>
      <c r="BQ2645" s="35"/>
      <c r="BR2645" s="35"/>
      <c r="BS2645" s="34"/>
      <c r="BT2645" s="35"/>
      <c r="BU2645" s="35"/>
      <c r="BV2645" s="35"/>
      <c r="BW2645" s="34"/>
      <c r="BX2645" s="37"/>
      <c r="BY2645" s="40"/>
      <c r="CA2645" s="38"/>
      <c r="CB2645" s="38"/>
      <c r="CC2645" s="36"/>
      <c r="CD2645" s="36"/>
      <c r="CE2645" s="35"/>
      <c r="CF2645" s="36"/>
      <c r="CG2645" s="42"/>
      <c r="CH2645" s="35"/>
      <c r="CI2645" s="42"/>
      <c r="CJ2645" s="42"/>
      <c r="CK2645" s="43"/>
      <c r="CO2645" s="42"/>
    </row>
    <row r="2646" spans="1:93" ht="11.25" customHeight="1">
      <c r="A2646" s="33"/>
      <c r="B2646" s="34"/>
      <c r="F2646" s="34"/>
      <c r="H2646" s="34"/>
      <c r="I2646" s="34"/>
      <c r="J2646" s="35"/>
      <c r="K2646" s="35"/>
      <c r="L2646" s="34"/>
      <c r="M2646" s="34"/>
      <c r="N2646" s="35"/>
      <c r="O2646" s="35"/>
      <c r="P2646" s="35"/>
      <c r="Q2646" s="34"/>
      <c r="R2646" s="34"/>
      <c r="U2646" s="36"/>
      <c r="V2646" s="38"/>
      <c r="W2646" s="36"/>
      <c r="X2646" s="35"/>
      <c r="Y2646" s="34"/>
      <c r="Z2646" s="35"/>
      <c r="AA2646" s="34"/>
      <c r="AB2646" s="34"/>
      <c r="AC2646" s="34"/>
      <c r="AD2646" s="34"/>
      <c r="AE2646" s="39"/>
      <c r="AF2646" s="39"/>
      <c r="AG2646" s="39"/>
      <c r="AH2646" s="35"/>
      <c r="AI2646" s="35"/>
      <c r="AJ2646" s="35"/>
      <c r="AK2646" s="35"/>
      <c r="AL2646" s="35"/>
      <c r="AM2646" s="35"/>
      <c r="AN2646" s="38"/>
      <c r="AO2646" s="38"/>
      <c r="AP2646" s="38"/>
      <c r="AQ2646" s="36"/>
      <c r="AR2646" s="36"/>
      <c r="AS2646" s="36"/>
      <c r="AT2646" s="36"/>
      <c r="AU2646" s="36"/>
      <c r="AV2646" s="36"/>
      <c r="AW2646" s="36"/>
      <c r="AX2646" s="36"/>
      <c r="AY2646" s="36"/>
      <c r="AZ2646" s="40"/>
      <c r="BA2646" s="40"/>
      <c r="BB2646" s="40"/>
      <c r="BC2646" s="40"/>
      <c r="BD2646" s="40"/>
      <c r="BE2646" s="40"/>
      <c r="BF2646" s="36"/>
      <c r="BG2646" s="36"/>
      <c r="BH2646" s="36"/>
      <c r="BJ2646" s="35"/>
      <c r="BK2646" s="35"/>
      <c r="BL2646" s="35"/>
      <c r="BM2646" s="35"/>
      <c r="BN2646" s="35"/>
      <c r="BO2646" s="35"/>
      <c r="BP2646" s="35"/>
      <c r="BQ2646" s="35"/>
      <c r="BR2646" s="35"/>
      <c r="BS2646" s="34"/>
      <c r="BT2646" s="35"/>
      <c r="BU2646" s="35"/>
      <c r="BV2646" s="35"/>
      <c r="BW2646" s="34"/>
      <c r="BX2646" s="37"/>
      <c r="BY2646" s="40"/>
      <c r="CA2646" s="38"/>
      <c r="CB2646" s="38"/>
      <c r="CC2646" s="36"/>
      <c r="CD2646" s="36"/>
      <c r="CE2646" s="35"/>
      <c r="CF2646" s="36"/>
      <c r="CG2646" s="42"/>
      <c r="CH2646" s="35"/>
      <c r="CI2646" s="42"/>
      <c r="CJ2646" s="42"/>
      <c r="CK2646" s="43"/>
      <c r="CO2646" s="42"/>
    </row>
    <row r="2647" spans="1:93" ht="11.25" customHeight="1">
      <c r="A2647" s="33"/>
      <c r="B2647" s="34"/>
      <c r="F2647" s="34"/>
      <c r="H2647" s="34"/>
      <c r="I2647" s="34"/>
      <c r="J2647" s="35"/>
      <c r="K2647" s="35"/>
      <c r="L2647" s="34"/>
      <c r="M2647" s="34"/>
      <c r="N2647" s="35"/>
      <c r="O2647" s="35"/>
      <c r="P2647" s="35"/>
      <c r="Q2647" s="34"/>
      <c r="R2647" s="34"/>
      <c r="U2647" s="36"/>
      <c r="V2647" s="38"/>
      <c r="W2647" s="36"/>
      <c r="X2647" s="35"/>
      <c r="Y2647" s="34"/>
      <c r="Z2647" s="35"/>
      <c r="AA2647" s="34"/>
      <c r="AB2647" s="34"/>
      <c r="AC2647" s="34"/>
      <c r="AD2647" s="34"/>
      <c r="AE2647" s="39"/>
      <c r="AF2647" s="39"/>
      <c r="AG2647" s="39"/>
      <c r="AH2647" s="35"/>
      <c r="AI2647" s="35"/>
      <c r="AJ2647" s="35"/>
      <c r="AK2647" s="35"/>
      <c r="AL2647" s="35"/>
      <c r="AM2647" s="35"/>
      <c r="AN2647" s="38"/>
      <c r="AO2647" s="38"/>
      <c r="AP2647" s="38"/>
      <c r="AQ2647" s="36"/>
      <c r="AR2647" s="36"/>
      <c r="AS2647" s="36"/>
      <c r="AT2647" s="36"/>
      <c r="AU2647" s="36"/>
      <c r="AV2647" s="36"/>
      <c r="AW2647" s="36"/>
      <c r="AX2647" s="36"/>
      <c r="AY2647" s="36"/>
      <c r="AZ2647" s="40"/>
      <c r="BA2647" s="40"/>
      <c r="BB2647" s="40"/>
      <c r="BC2647" s="40"/>
      <c r="BD2647" s="40"/>
      <c r="BE2647" s="40"/>
      <c r="BF2647" s="36"/>
      <c r="BG2647" s="36"/>
      <c r="BH2647" s="36"/>
      <c r="BJ2647" s="35"/>
      <c r="BK2647" s="35"/>
      <c r="BL2647" s="35"/>
      <c r="BM2647" s="35"/>
      <c r="BN2647" s="35"/>
      <c r="BO2647" s="35"/>
      <c r="BP2647" s="35"/>
      <c r="BQ2647" s="35"/>
      <c r="BR2647" s="35"/>
      <c r="BS2647" s="34"/>
      <c r="BT2647" s="35"/>
      <c r="BU2647" s="35"/>
      <c r="BV2647" s="35"/>
      <c r="BW2647" s="34"/>
      <c r="BX2647" s="37"/>
      <c r="BY2647" s="40"/>
      <c r="CA2647" s="38"/>
      <c r="CB2647" s="38"/>
      <c r="CC2647" s="36"/>
      <c r="CD2647" s="36"/>
      <c r="CE2647" s="35"/>
      <c r="CF2647" s="36"/>
      <c r="CG2647" s="42"/>
      <c r="CH2647" s="35"/>
      <c r="CI2647" s="42"/>
      <c r="CJ2647" s="42"/>
      <c r="CK2647" s="43"/>
      <c r="CO2647" s="42"/>
    </row>
    <row r="2648" spans="1:93" ht="11.25" customHeight="1">
      <c r="A2648" s="33"/>
      <c r="B2648" s="34"/>
      <c r="F2648" s="34"/>
      <c r="H2648" s="34"/>
      <c r="I2648" s="34"/>
      <c r="J2648" s="35"/>
      <c r="K2648" s="35"/>
      <c r="L2648" s="34"/>
      <c r="M2648" s="34"/>
      <c r="N2648" s="35"/>
      <c r="O2648" s="35"/>
      <c r="P2648" s="35"/>
      <c r="Q2648" s="34"/>
      <c r="R2648" s="34"/>
      <c r="U2648" s="36"/>
      <c r="V2648" s="38"/>
      <c r="W2648" s="36"/>
      <c r="X2648" s="35"/>
      <c r="Y2648" s="34"/>
      <c r="Z2648" s="35"/>
      <c r="AA2648" s="34"/>
      <c r="AB2648" s="34"/>
      <c r="AC2648" s="34"/>
      <c r="AD2648" s="34"/>
      <c r="AE2648" s="39"/>
      <c r="AF2648" s="39"/>
      <c r="AG2648" s="39"/>
      <c r="AH2648" s="35"/>
      <c r="AI2648" s="35"/>
      <c r="AJ2648" s="35"/>
      <c r="AK2648" s="35"/>
      <c r="AL2648" s="35"/>
      <c r="AM2648" s="35"/>
      <c r="AN2648" s="38"/>
      <c r="AO2648" s="38"/>
      <c r="AP2648" s="38"/>
      <c r="AQ2648" s="36"/>
      <c r="AR2648" s="36"/>
      <c r="AS2648" s="36"/>
      <c r="AT2648" s="36"/>
      <c r="AU2648" s="36"/>
      <c r="AV2648" s="36"/>
      <c r="AW2648" s="36"/>
      <c r="AX2648" s="36"/>
      <c r="AY2648" s="36"/>
      <c r="AZ2648" s="40"/>
      <c r="BA2648" s="40"/>
      <c r="BB2648" s="40"/>
      <c r="BC2648" s="40"/>
      <c r="BD2648" s="40"/>
      <c r="BE2648" s="40"/>
      <c r="BF2648" s="36"/>
      <c r="BG2648" s="36"/>
      <c r="BH2648" s="36"/>
      <c r="BJ2648" s="35"/>
      <c r="BK2648" s="35"/>
      <c r="BL2648" s="35"/>
      <c r="BM2648" s="35"/>
      <c r="BN2648" s="35"/>
      <c r="BO2648" s="35"/>
      <c r="BP2648" s="35"/>
      <c r="BQ2648" s="35"/>
      <c r="BR2648" s="35"/>
      <c r="BS2648" s="34"/>
      <c r="BT2648" s="35"/>
      <c r="BU2648" s="35"/>
      <c r="BV2648" s="35"/>
      <c r="BW2648" s="34"/>
      <c r="BX2648" s="37"/>
      <c r="BY2648" s="40"/>
      <c r="CA2648" s="38"/>
      <c r="CB2648" s="38"/>
      <c r="CC2648" s="36"/>
      <c r="CD2648" s="36"/>
      <c r="CE2648" s="35"/>
      <c r="CF2648" s="36"/>
      <c r="CG2648" s="42"/>
      <c r="CH2648" s="35"/>
      <c r="CI2648" s="42"/>
      <c r="CJ2648" s="42"/>
      <c r="CK2648" s="43"/>
      <c r="CO2648" s="42"/>
    </row>
    <row r="2649" spans="1:93" ht="11.25" customHeight="1">
      <c r="A2649" s="33"/>
      <c r="B2649" s="34"/>
      <c r="F2649" s="34"/>
      <c r="H2649" s="34"/>
      <c r="I2649" s="34"/>
      <c r="J2649" s="35"/>
      <c r="K2649" s="35"/>
      <c r="L2649" s="34"/>
      <c r="M2649" s="34"/>
      <c r="N2649" s="35"/>
      <c r="O2649" s="35"/>
      <c r="P2649" s="35"/>
      <c r="Q2649" s="34"/>
      <c r="R2649" s="34"/>
      <c r="U2649" s="36"/>
      <c r="V2649" s="38"/>
      <c r="W2649" s="36"/>
      <c r="X2649" s="35"/>
      <c r="Y2649" s="34"/>
      <c r="Z2649" s="35"/>
      <c r="AA2649" s="34"/>
      <c r="AB2649" s="34"/>
      <c r="AC2649" s="34"/>
      <c r="AD2649" s="34"/>
      <c r="AE2649" s="39"/>
      <c r="AF2649" s="39"/>
      <c r="AG2649" s="39"/>
      <c r="AH2649" s="35"/>
      <c r="AI2649" s="35"/>
      <c r="AJ2649" s="35"/>
      <c r="AK2649" s="35"/>
      <c r="AL2649" s="35"/>
      <c r="AM2649" s="35"/>
      <c r="AN2649" s="38"/>
      <c r="AO2649" s="38"/>
      <c r="AP2649" s="38"/>
      <c r="AQ2649" s="36"/>
      <c r="AR2649" s="36"/>
      <c r="AS2649" s="36"/>
      <c r="AT2649" s="36"/>
      <c r="AU2649" s="36"/>
      <c r="AV2649" s="36"/>
      <c r="AW2649" s="36"/>
      <c r="AX2649" s="36"/>
      <c r="AY2649" s="36"/>
      <c r="AZ2649" s="40"/>
      <c r="BA2649" s="40"/>
      <c r="BB2649" s="40"/>
      <c r="BC2649" s="40"/>
      <c r="BD2649" s="40"/>
      <c r="BE2649" s="40"/>
      <c r="BF2649" s="36"/>
      <c r="BG2649" s="36"/>
      <c r="BH2649" s="36"/>
      <c r="BJ2649" s="35"/>
      <c r="BK2649" s="35"/>
      <c r="BL2649" s="35"/>
      <c r="BM2649" s="35"/>
      <c r="BN2649" s="35"/>
      <c r="BO2649" s="35"/>
      <c r="BP2649" s="35"/>
      <c r="BQ2649" s="35"/>
      <c r="BR2649" s="35"/>
      <c r="BS2649" s="34"/>
      <c r="BT2649" s="35"/>
      <c r="BU2649" s="35"/>
      <c r="BV2649" s="35"/>
      <c r="BW2649" s="34"/>
      <c r="BX2649" s="37"/>
      <c r="BY2649" s="40"/>
      <c r="CA2649" s="38"/>
      <c r="CB2649" s="38"/>
      <c r="CC2649" s="36"/>
      <c r="CD2649" s="36"/>
      <c r="CE2649" s="35"/>
      <c r="CF2649" s="36"/>
      <c r="CG2649" s="42"/>
      <c r="CH2649" s="35"/>
      <c r="CI2649" s="42"/>
      <c r="CJ2649" s="42"/>
      <c r="CK2649" s="43"/>
      <c r="CO2649" s="42"/>
    </row>
    <row r="2650" spans="1:93" ht="11.25" customHeight="1">
      <c r="A2650" s="33"/>
      <c r="B2650" s="34"/>
      <c r="F2650" s="34"/>
      <c r="H2650" s="34"/>
      <c r="I2650" s="34"/>
      <c r="J2650" s="35"/>
      <c r="K2650" s="35"/>
      <c r="L2650" s="34"/>
      <c r="M2650" s="34"/>
      <c r="N2650" s="35"/>
      <c r="O2650" s="35"/>
      <c r="P2650" s="35"/>
      <c r="Q2650" s="34"/>
      <c r="R2650" s="34"/>
      <c r="U2650" s="36"/>
      <c r="V2650" s="38"/>
      <c r="W2650" s="36"/>
      <c r="X2650" s="35"/>
      <c r="Y2650" s="34"/>
      <c r="Z2650" s="35"/>
      <c r="AA2650" s="34"/>
      <c r="AB2650" s="34"/>
      <c r="AC2650" s="34"/>
      <c r="AD2650" s="34"/>
      <c r="AE2650" s="39"/>
      <c r="AF2650" s="39"/>
      <c r="AG2650" s="39"/>
      <c r="AH2650" s="35"/>
      <c r="AI2650" s="35"/>
      <c r="AJ2650" s="35"/>
      <c r="AK2650" s="35"/>
      <c r="AL2650" s="35"/>
      <c r="AM2650" s="35"/>
      <c r="AN2650" s="38"/>
      <c r="AO2650" s="38"/>
      <c r="AP2650" s="38"/>
      <c r="AQ2650" s="36"/>
      <c r="AR2650" s="36"/>
      <c r="AS2650" s="36"/>
      <c r="AT2650" s="36"/>
      <c r="AU2650" s="36"/>
      <c r="AV2650" s="36"/>
      <c r="AW2650" s="36"/>
      <c r="AX2650" s="36"/>
      <c r="AY2650" s="36"/>
      <c r="AZ2650" s="40"/>
      <c r="BA2650" s="40"/>
      <c r="BB2650" s="40"/>
      <c r="BC2650" s="40"/>
      <c r="BD2650" s="40"/>
      <c r="BE2650" s="40"/>
      <c r="BF2650" s="36"/>
      <c r="BG2650" s="36"/>
      <c r="BH2650" s="36"/>
      <c r="BJ2650" s="35"/>
      <c r="BK2650" s="35"/>
      <c r="BL2650" s="35"/>
      <c r="BM2650" s="35"/>
      <c r="BN2650" s="35"/>
      <c r="BO2650" s="35"/>
      <c r="BP2650" s="35"/>
      <c r="BQ2650" s="35"/>
      <c r="BR2650" s="35"/>
      <c r="BS2650" s="34"/>
      <c r="BT2650" s="35"/>
      <c r="BU2650" s="35"/>
      <c r="BV2650" s="35"/>
      <c r="BW2650" s="34"/>
      <c r="BX2650" s="37"/>
      <c r="BY2650" s="40"/>
      <c r="CA2650" s="38"/>
      <c r="CB2650" s="38"/>
      <c r="CC2650" s="36"/>
      <c r="CD2650" s="36"/>
      <c r="CE2650" s="35"/>
      <c r="CF2650" s="36"/>
      <c r="CG2650" s="42"/>
      <c r="CH2650" s="35"/>
      <c r="CI2650" s="42"/>
      <c r="CJ2650" s="42"/>
      <c r="CK2650" s="43"/>
      <c r="CO2650" s="42"/>
    </row>
    <row r="2651" spans="1:93" ht="11.25" customHeight="1">
      <c r="A2651" s="33"/>
      <c r="B2651" s="34"/>
      <c r="F2651" s="34"/>
      <c r="H2651" s="34"/>
      <c r="I2651" s="34"/>
      <c r="J2651" s="35"/>
      <c r="K2651" s="35"/>
      <c r="L2651" s="34"/>
      <c r="M2651" s="34"/>
      <c r="N2651" s="35"/>
      <c r="O2651" s="35"/>
      <c r="P2651" s="35"/>
      <c r="Q2651" s="34"/>
      <c r="R2651" s="34"/>
      <c r="U2651" s="36"/>
      <c r="V2651" s="38"/>
      <c r="W2651" s="36"/>
      <c r="X2651" s="35"/>
      <c r="Y2651" s="34"/>
      <c r="Z2651" s="35"/>
      <c r="AA2651" s="34"/>
      <c r="AB2651" s="34"/>
      <c r="AC2651" s="34"/>
      <c r="AD2651" s="34"/>
      <c r="AE2651" s="39"/>
      <c r="AF2651" s="39"/>
      <c r="AG2651" s="39"/>
      <c r="AH2651" s="35"/>
      <c r="AI2651" s="35"/>
      <c r="AJ2651" s="35"/>
      <c r="AK2651" s="35"/>
      <c r="AL2651" s="35"/>
      <c r="AM2651" s="35"/>
      <c r="AN2651" s="38"/>
      <c r="AO2651" s="38"/>
      <c r="AP2651" s="38"/>
      <c r="AQ2651" s="36"/>
      <c r="AR2651" s="36"/>
      <c r="AS2651" s="36"/>
      <c r="AT2651" s="36"/>
      <c r="AU2651" s="36"/>
      <c r="AV2651" s="36"/>
      <c r="AW2651" s="36"/>
      <c r="AX2651" s="36"/>
      <c r="AY2651" s="36"/>
      <c r="AZ2651" s="40"/>
      <c r="BA2651" s="40"/>
      <c r="BB2651" s="40"/>
      <c r="BC2651" s="40"/>
      <c r="BD2651" s="40"/>
      <c r="BE2651" s="40"/>
      <c r="BF2651" s="36"/>
      <c r="BG2651" s="36"/>
      <c r="BH2651" s="36"/>
      <c r="BJ2651" s="35"/>
      <c r="BK2651" s="35"/>
      <c r="BL2651" s="35"/>
      <c r="BM2651" s="35"/>
      <c r="BN2651" s="35"/>
      <c r="BO2651" s="35"/>
      <c r="BP2651" s="35"/>
      <c r="BQ2651" s="35"/>
      <c r="BR2651" s="35"/>
      <c r="BS2651" s="34"/>
      <c r="BT2651" s="35"/>
      <c r="BU2651" s="35"/>
      <c r="BV2651" s="35"/>
      <c r="BW2651" s="34"/>
      <c r="BX2651" s="37"/>
      <c r="BY2651" s="40"/>
      <c r="CA2651" s="38"/>
      <c r="CB2651" s="38"/>
      <c r="CC2651" s="36"/>
      <c r="CD2651" s="36"/>
      <c r="CE2651" s="35"/>
      <c r="CF2651" s="36"/>
      <c r="CG2651" s="42"/>
      <c r="CH2651" s="35"/>
      <c r="CI2651" s="42"/>
      <c r="CJ2651" s="42"/>
      <c r="CK2651" s="43"/>
      <c r="CO2651" s="42"/>
    </row>
    <row r="2652" spans="1:93" ht="11.25" customHeight="1">
      <c r="A2652" s="33"/>
      <c r="B2652" s="34"/>
      <c r="F2652" s="34"/>
      <c r="H2652" s="34"/>
      <c r="I2652" s="34"/>
      <c r="J2652" s="35"/>
      <c r="K2652" s="35"/>
      <c r="L2652" s="34"/>
      <c r="M2652" s="34"/>
      <c r="N2652" s="35"/>
      <c r="O2652" s="35"/>
      <c r="P2652" s="35"/>
      <c r="Q2652" s="34"/>
      <c r="R2652" s="34"/>
      <c r="U2652" s="36"/>
      <c r="V2652" s="38"/>
      <c r="W2652" s="36"/>
      <c r="X2652" s="35"/>
      <c r="Y2652" s="34"/>
      <c r="Z2652" s="35"/>
      <c r="AA2652" s="34"/>
      <c r="AB2652" s="34"/>
      <c r="AC2652" s="34"/>
      <c r="AD2652" s="34"/>
      <c r="AE2652" s="39"/>
      <c r="AF2652" s="39"/>
      <c r="AG2652" s="39"/>
      <c r="AH2652" s="35"/>
      <c r="AI2652" s="35"/>
      <c r="AJ2652" s="35"/>
      <c r="AK2652" s="35"/>
      <c r="AL2652" s="35"/>
      <c r="AM2652" s="35"/>
      <c r="AN2652" s="38"/>
      <c r="AO2652" s="38"/>
      <c r="AP2652" s="38"/>
      <c r="AQ2652" s="36"/>
      <c r="AR2652" s="36"/>
      <c r="AS2652" s="36"/>
      <c r="AT2652" s="36"/>
      <c r="AU2652" s="36"/>
      <c r="AV2652" s="36"/>
      <c r="AW2652" s="36"/>
      <c r="AX2652" s="36"/>
      <c r="AY2652" s="36"/>
      <c r="AZ2652" s="40"/>
      <c r="BA2652" s="40"/>
      <c r="BB2652" s="40"/>
      <c r="BC2652" s="40"/>
      <c r="BD2652" s="40"/>
      <c r="BE2652" s="40"/>
      <c r="BF2652" s="36"/>
      <c r="BG2652" s="36"/>
      <c r="BH2652" s="36"/>
      <c r="BJ2652" s="35"/>
      <c r="BK2652" s="35"/>
      <c r="BL2652" s="35"/>
      <c r="BM2652" s="35"/>
      <c r="BN2652" s="35"/>
      <c r="BO2652" s="35"/>
      <c r="BP2652" s="35"/>
      <c r="BQ2652" s="35"/>
      <c r="BR2652" s="35"/>
      <c r="BS2652" s="34"/>
      <c r="BT2652" s="35"/>
      <c r="BU2652" s="35"/>
      <c r="BV2652" s="35"/>
      <c r="BW2652" s="34"/>
      <c r="BX2652" s="37"/>
      <c r="BY2652" s="40"/>
      <c r="CA2652" s="38"/>
      <c r="CB2652" s="38"/>
      <c r="CC2652" s="36"/>
      <c r="CD2652" s="36"/>
      <c r="CE2652" s="35"/>
      <c r="CF2652" s="36"/>
      <c r="CG2652" s="42"/>
      <c r="CH2652" s="35"/>
      <c r="CI2652" s="42"/>
      <c r="CJ2652" s="42"/>
      <c r="CK2652" s="43"/>
      <c r="CO2652" s="42"/>
    </row>
    <row r="2653" spans="1:93" ht="11.25" customHeight="1">
      <c r="A2653" s="33"/>
      <c r="B2653" s="34"/>
      <c r="F2653" s="34"/>
      <c r="H2653" s="34"/>
      <c r="I2653" s="34"/>
      <c r="J2653" s="35"/>
      <c r="K2653" s="35"/>
      <c r="L2653" s="34"/>
      <c r="M2653" s="34"/>
      <c r="N2653" s="35"/>
      <c r="O2653" s="35"/>
      <c r="P2653" s="35"/>
      <c r="Q2653" s="34"/>
      <c r="R2653" s="34"/>
      <c r="U2653" s="36"/>
      <c r="V2653" s="38"/>
      <c r="W2653" s="36"/>
      <c r="X2653" s="35"/>
      <c r="Y2653" s="34"/>
      <c r="Z2653" s="35"/>
      <c r="AA2653" s="34"/>
      <c r="AB2653" s="34"/>
      <c r="AC2653" s="34"/>
      <c r="AD2653" s="34"/>
      <c r="AE2653" s="39"/>
      <c r="AF2653" s="39"/>
      <c r="AG2653" s="39"/>
      <c r="AH2653" s="35"/>
      <c r="AI2653" s="35"/>
      <c r="AJ2653" s="35"/>
      <c r="AK2653" s="35"/>
      <c r="AL2653" s="35"/>
      <c r="AM2653" s="35"/>
      <c r="AN2653" s="38"/>
      <c r="AO2653" s="38"/>
      <c r="AP2653" s="38"/>
      <c r="AQ2653" s="36"/>
      <c r="AR2653" s="36"/>
      <c r="AS2653" s="36"/>
      <c r="AT2653" s="36"/>
      <c r="AU2653" s="36"/>
      <c r="AV2653" s="36"/>
      <c r="AW2653" s="36"/>
      <c r="AX2653" s="36"/>
      <c r="AY2653" s="36"/>
      <c r="AZ2653" s="40"/>
      <c r="BA2653" s="40"/>
      <c r="BB2653" s="40"/>
      <c r="BC2653" s="40"/>
      <c r="BD2653" s="40"/>
      <c r="BE2653" s="40"/>
      <c r="BF2653" s="36"/>
      <c r="BG2653" s="36"/>
      <c r="BH2653" s="36"/>
      <c r="BJ2653" s="35"/>
      <c r="BK2653" s="35"/>
      <c r="BL2653" s="35"/>
      <c r="BM2653" s="35"/>
      <c r="BN2653" s="35"/>
      <c r="BO2653" s="35"/>
      <c r="BP2653" s="35"/>
      <c r="BQ2653" s="35"/>
      <c r="BR2653" s="35"/>
      <c r="BS2653" s="34"/>
      <c r="BT2653" s="35"/>
      <c r="BU2653" s="35"/>
      <c r="BV2653" s="35"/>
      <c r="BW2653" s="34"/>
      <c r="BX2653" s="37"/>
      <c r="BY2653" s="40"/>
      <c r="CA2653" s="38"/>
      <c r="CB2653" s="38"/>
      <c r="CC2653" s="36"/>
      <c r="CD2653" s="36"/>
      <c r="CE2653" s="35"/>
      <c r="CF2653" s="36"/>
      <c r="CG2653" s="42"/>
      <c r="CH2653" s="35"/>
      <c r="CI2653" s="42"/>
      <c r="CJ2653" s="42"/>
      <c r="CK2653" s="43"/>
      <c r="CO2653" s="42"/>
    </row>
    <row r="2654" spans="1:93" ht="11.25" customHeight="1">
      <c r="A2654" s="33"/>
      <c r="B2654" s="34"/>
      <c r="F2654" s="34"/>
      <c r="H2654" s="34"/>
      <c r="I2654" s="34"/>
      <c r="J2654" s="35"/>
      <c r="K2654" s="35"/>
      <c r="L2654" s="34"/>
      <c r="M2654" s="34"/>
      <c r="N2654" s="35"/>
      <c r="O2654" s="35"/>
      <c r="P2654" s="35"/>
      <c r="Q2654" s="34"/>
      <c r="R2654" s="34"/>
      <c r="U2654" s="36"/>
      <c r="V2654" s="38"/>
      <c r="W2654" s="36"/>
      <c r="X2654" s="35"/>
      <c r="Y2654" s="34"/>
      <c r="Z2654" s="35"/>
      <c r="AA2654" s="34"/>
      <c r="AB2654" s="34"/>
      <c r="AC2654" s="34"/>
      <c r="AD2654" s="34"/>
      <c r="AE2654" s="39"/>
      <c r="AF2654" s="39"/>
      <c r="AG2654" s="39"/>
      <c r="AH2654" s="35"/>
      <c r="AI2654" s="35"/>
      <c r="AJ2654" s="35"/>
      <c r="AK2654" s="35"/>
      <c r="AL2654" s="35"/>
      <c r="AM2654" s="35"/>
      <c r="AN2654" s="38"/>
      <c r="AO2654" s="38"/>
      <c r="AP2654" s="38"/>
      <c r="AQ2654" s="36"/>
      <c r="AR2654" s="36"/>
      <c r="AS2654" s="36"/>
      <c r="AT2654" s="36"/>
      <c r="AU2654" s="36"/>
      <c r="AV2654" s="36"/>
      <c r="AW2654" s="36"/>
      <c r="AX2654" s="36"/>
      <c r="AY2654" s="36"/>
      <c r="AZ2654" s="40"/>
      <c r="BA2654" s="40"/>
      <c r="BB2654" s="40"/>
      <c r="BC2654" s="40"/>
      <c r="BD2654" s="40"/>
      <c r="BE2654" s="40"/>
      <c r="BF2654" s="36"/>
      <c r="BG2654" s="36"/>
      <c r="BH2654" s="36"/>
      <c r="BJ2654" s="35"/>
      <c r="BK2654" s="35"/>
      <c r="BL2654" s="35"/>
      <c r="BM2654" s="35"/>
      <c r="BN2654" s="35"/>
      <c r="BO2654" s="35"/>
      <c r="BP2654" s="35"/>
      <c r="BQ2654" s="35"/>
      <c r="BR2654" s="35"/>
      <c r="BS2654" s="34"/>
      <c r="BT2654" s="35"/>
      <c r="BU2654" s="35"/>
      <c r="BV2654" s="35"/>
      <c r="BW2654" s="34"/>
      <c r="BX2654" s="37"/>
      <c r="BY2654" s="40"/>
      <c r="CA2654" s="38"/>
      <c r="CB2654" s="38"/>
      <c r="CC2654" s="36"/>
      <c r="CD2654" s="36"/>
      <c r="CE2654" s="35"/>
      <c r="CF2654" s="36"/>
      <c r="CG2654" s="42"/>
      <c r="CH2654" s="35"/>
      <c r="CI2654" s="42"/>
      <c r="CJ2654" s="42"/>
      <c r="CK2654" s="43"/>
      <c r="CO2654" s="42"/>
    </row>
    <row r="2655" spans="1:93" ht="11.25" customHeight="1">
      <c r="A2655" s="33"/>
      <c r="B2655" s="34"/>
      <c r="F2655" s="34"/>
      <c r="H2655" s="34"/>
      <c r="I2655" s="34"/>
      <c r="J2655" s="35"/>
      <c r="K2655" s="35"/>
      <c r="L2655" s="34"/>
      <c r="M2655" s="34"/>
      <c r="N2655" s="35"/>
      <c r="O2655" s="35"/>
      <c r="P2655" s="35"/>
      <c r="Q2655" s="34"/>
      <c r="R2655" s="34"/>
      <c r="U2655" s="36"/>
      <c r="V2655" s="38"/>
      <c r="W2655" s="36"/>
      <c r="X2655" s="35"/>
      <c r="Y2655" s="34"/>
      <c r="Z2655" s="35"/>
      <c r="AA2655" s="34"/>
      <c r="AB2655" s="34"/>
      <c r="AC2655" s="34"/>
      <c r="AD2655" s="34"/>
      <c r="AE2655" s="39"/>
      <c r="AF2655" s="39"/>
      <c r="AG2655" s="39"/>
      <c r="AH2655" s="35"/>
      <c r="AI2655" s="35"/>
      <c r="AJ2655" s="35"/>
      <c r="AK2655" s="35"/>
      <c r="AL2655" s="35"/>
      <c r="AM2655" s="35"/>
      <c r="AN2655" s="38"/>
      <c r="AO2655" s="38"/>
      <c r="AP2655" s="38"/>
      <c r="AQ2655" s="36"/>
      <c r="AR2655" s="36"/>
      <c r="AS2655" s="36"/>
      <c r="AT2655" s="36"/>
      <c r="AU2655" s="36"/>
      <c r="AV2655" s="36"/>
      <c r="AW2655" s="36"/>
      <c r="AX2655" s="36"/>
      <c r="AY2655" s="36"/>
      <c r="AZ2655" s="40"/>
      <c r="BA2655" s="40"/>
      <c r="BB2655" s="40"/>
      <c r="BC2655" s="40"/>
      <c r="BD2655" s="40"/>
      <c r="BE2655" s="40"/>
      <c r="BF2655" s="36"/>
      <c r="BG2655" s="36"/>
      <c r="BH2655" s="36"/>
      <c r="BJ2655" s="35"/>
      <c r="BK2655" s="35"/>
      <c r="BL2655" s="35"/>
      <c r="BM2655" s="35"/>
      <c r="BN2655" s="35"/>
      <c r="BO2655" s="35"/>
      <c r="BP2655" s="35"/>
      <c r="BQ2655" s="35"/>
      <c r="BR2655" s="35"/>
      <c r="BS2655" s="34"/>
      <c r="BT2655" s="35"/>
      <c r="BU2655" s="35"/>
      <c r="BV2655" s="35"/>
      <c r="BW2655" s="34"/>
      <c r="BX2655" s="37"/>
      <c r="BY2655" s="40"/>
      <c r="CA2655" s="38"/>
      <c r="CB2655" s="38"/>
      <c r="CC2655" s="36"/>
      <c r="CD2655" s="36"/>
      <c r="CE2655" s="35"/>
      <c r="CF2655" s="36"/>
      <c r="CG2655" s="42"/>
      <c r="CH2655" s="35"/>
      <c r="CI2655" s="42"/>
      <c r="CJ2655" s="42"/>
      <c r="CK2655" s="43"/>
      <c r="CO2655" s="42"/>
    </row>
    <row r="2656" spans="1:93" ht="11.25" customHeight="1">
      <c r="A2656" s="33"/>
      <c r="B2656" s="34"/>
      <c r="F2656" s="34"/>
      <c r="H2656" s="34"/>
      <c r="I2656" s="34"/>
      <c r="J2656" s="35"/>
      <c r="K2656" s="35"/>
      <c r="L2656" s="34"/>
      <c r="M2656" s="34"/>
      <c r="N2656" s="35"/>
      <c r="O2656" s="35"/>
      <c r="P2656" s="35"/>
      <c r="Q2656" s="34"/>
      <c r="R2656" s="34"/>
      <c r="U2656" s="36"/>
      <c r="V2656" s="38"/>
      <c r="W2656" s="36"/>
      <c r="X2656" s="35"/>
      <c r="Y2656" s="34"/>
      <c r="Z2656" s="35"/>
      <c r="AA2656" s="34"/>
      <c r="AB2656" s="34"/>
      <c r="AC2656" s="34"/>
      <c r="AD2656" s="34"/>
      <c r="AE2656" s="39"/>
      <c r="AF2656" s="39"/>
      <c r="AG2656" s="39"/>
      <c r="AH2656" s="35"/>
      <c r="AI2656" s="35"/>
      <c r="AJ2656" s="35"/>
      <c r="AK2656" s="35"/>
      <c r="AL2656" s="35"/>
      <c r="AM2656" s="35"/>
      <c r="AN2656" s="38"/>
      <c r="AO2656" s="38"/>
      <c r="AP2656" s="38"/>
      <c r="AQ2656" s="36"/>
      <c r="AR2656" s="36"/>
      <c r="AS2656" s="36"/>
      <c r="AT2656" s="36"/>
      <c r="AU2656" s="36"/>
      <c r="AV2656" s="36"/>
      <c r="AW2656" s="36"/>
      <c r="AX2656" s="36"/>
      <c r="AY2656" s="36"/>
      <c r="AZ2656" s="40"/>
      <c r="BA2656" s="40"/>
      <c r="BB2656" s="40"/>
      <c r="BC2656" s="40"/>
      <c r="BD2656" s="40"/>
      <c r="BE2656" s="40"/>
      <c r="BF2656" s="36"/>
      <c r="BG2656" s="36"/>
      <c r="BH2656" s="36"/>
      <c r="BJ2656" s="35"/>
      <c r="BK2656" s="35"/>
      <c r="BL2656" s="35"/>
      <c r="BM2656" s="35"/>
      <c r="BN2656" s="35"/>
      <c r="BO2656" s="35"/>
      <c r="BP2656" s="35"/>
      <c r="BQ2656" s="35"/>
      <c r="BR2656" s="35"/>
      <c r="BS2656" s="34"/>
      <c r="BT2656" s="35"/>
      <c r="BU2656" s="35"/>
      <c r="BV2656" s="35"/>
      <c r="BW2656" s="34"/>
      <c r="BX2656" s="37"/>
      <c r="BY2656" s="40"/>
      <c r="CA2656" s="38"/>
      <c r="CB2656" s="38"/>
      <c r="CC2656" s="36"/>
      <c r="CD2656" s="36"/>
      <c r="CE2656" s="35"/>
      <c r="CF2656" s="36"/>
      <c r="CG2656" s="42"/>
      <c r="CH2656" s="35"/>
      <c r="CI2656" s="42"/>
      <c r="CJ2656" s="42"/>
      <c r="CK2656" s="43"/>
      <c r="CO2656" s="42"/>
    </row>
    <row r="2657" spans="1:93" ht="11.25" customHeight="1">
      <c r="A2657" s="33"/>
      <c r="B2657" s="34"/>
      <c r="F2657" s="34"/>
      <c r="H2657" s="34"/>
      <c r="I2657" s="34"/>
      <c r="J2657" s="35"/>
      <c r="K2657" s="35"/>
      <c r="L2657" s="34"/>
      <c r="M2657" s="34"/>
      <c r="N2657" s="35"/>
      <c r="O2657" s="35"/>
      <c r="P2657" s="35"/>
      <c r="Q2657" s="34"/>
      <c r="R2657" s="34"/>
      <c r="U2657" s="36"/>
      <c r="V2657" s="38"/>
      <c r="W2657" s="36"/>
      <c r="X2657" s="35"/>
      <c r="Y2657" s="34"/>
      <c r="Z2657" s="35"/>
      <c r="AA2657" s="34"/>
      <c r="AB2657" s="34"/>
      <c r="AC2657" s="34"/>
      <c r="AD2657" s="34"/>
      <c r="AE2657" s="39"/>
      <c r="AF2657" s="39"/>
      <c r="AG2657" s="39"/>
      <c r="AH2657" s="35"/>
      <c r="AI2657" s="35"/>
      <c r="AJ2657" s="35"/>
      <c r="AK2657" s="35"/>
      <c r="AL2657" s="35"/>
      <c r="AM2657" s="35"/>
      <c r="AN2657" s="38"/>
      <c r="AO2657" s="38"/>
      <c r="AP2657" s="38"/>
      <c r="AQ2657" s="36"/>
      <c r="AR2657" s="36"/>
      <c r="AS2657" s="36"/>
      <c r="AT2657" s="36"/>
      <c r="AU2657" s="36"/>
      <c r="AV2657" s="36"/>
      <c r="AW2657" s="36"/>
      <c r="AX2657" s="36"/>
      <c r="AY2657" s="36"/>
      <c r="AZ2657" s="40"/>
      <c r="BA2657" s="40"/>
      <c r="BB2657" s="40"/>
      <c r="BC2657" s="40"/>
      <c r="BD2657" s="40"/>
      <c r="BE2657" s="40"/>
      <c r="BF2657" s="36"/>
      <c r="BG2657" s="36"/>
      <c r="BH2657" s="36"/>
      <c r="BJ2657" s="35"/>
      <c r="BK2657" s="35"/>
      <c r="BL2657" s="35"/>
      <c r="BM2657" s="35"/>
      <c r="BN2657" s="35"/>
      <c r="BO2657" s="35"/>
      <c r="BP2657" s="35"/>
      <c r="BQ2657" s="35"/>
      <c r="BR2657" s="35"/>
      <c r="BS2657" s="34"/>
      <c r="BT2657" s="35"/>
      <c r="BU2657" s="35"/>
      <c r="BV2657" s="35"/>
      <c r="BW2657" s="34"/>
      <c r="BX2657" s="37"/>
      <c r="BY2657" s="40"/>
      <c r="CA2657" s="38"/>
      <c r="CB2657" s="38"/>
      <c r="CC2657" s="36"/>
      <c r="CD2657" s="36"/>
      <c r="CE2657" s="35"/>
      <c r="CF2657" s="36"/>
      <c r="CG2657" s="42"/>
      <c r="CH2657" s="35"/>
      <c r="CI2657" s="42"/>
      <c r="CJ2657" s="42"/>
      <c r="CK2657" s="43"/>
      <c r="CO2657" s="42"/>
    </row>
    <row r="2658" spans="1:93" ht="11.25" customHeight="1">
      <c r="A2658" s="33"/>
      <c r="B2658" s="34"/>
      <c r="F2658" s="34"/>
      <c r="H2658" s="34"/>
      <c r="I2658" s="34"/>
      <c r="J2658" s="35"/>
      <c r="K2658" s="35"/>
      <c r="L2658" s="34"/>
      <c r="M2658" s="34"/>
      <c r="N2658" s="35"/>
      <c r="O2658" s="35"/>
      <c r="P2658" s="35"/>
      <c r="Q2658" s="34"/>
      <c r="R2658" s="34"/>
      <c r="U2658" s="36"/>
      <c r="V2658" s="38"/>
      <c r="W2658" s="36"/>
      <c r="X2658" s="35"/>
      <c r="Y2658" s="34"/>
      <c r="Z2658" s="35"/>
      <c r="AA2658" s="34"/>
      <c r="AB2658" s="34"/>
      <c r="AC2658" s="34"/>
      <c r="AD2658" s="34"/>
      <c r="AE2658" s="39"/>
      <c r="AF2658" s="39"/>
      <c r="AG2658" s="39"/>
      <c r="AH2658" s="35"/>
      <c r="AI2658" s="35"/>
      <c r="AJ2658" s="35"/>
      <c r="AK2658" s="35"/>
      <c r="AL2658" s="35"/>
      <c r="AM2658" s="35"/>
      <c r="AN2658" s="38"/>
      <c r="AO2658" s="38"/>
      <c r="AP2658" s="38"/>
      <c r="AQ2658" s="36"/>
      <c r="AR2658" s="36"/>
      <c r="AS2658" s="36"/>
      <c r="AT2658" s="36"/>
      <c r="AU2658" s="36"/>
      <c r="AV2658" s="36"/>
      <c r="AW2658" s="36"/>
      <c r="AX2658" s="36"/>
      <c r="AY2658" s="36"/>
      <c r="AZ2658" s="40"/>
      <c r="BA2658" s="40"/>
      <c r="BB2658" s="40"/>
      <c r="BC2658" s="40"/>
      <c r="BD2658" s="40"/>
      <c r="BE2658" s="40"/>
      <c r="BF2658" s="36"/>
      <c r="BG2658" s="36"/>
      <c r="BH2658" s="36"/>
      <c r="BJ2658" s="35"/>
      <c r="BK2658" s="35"/>
      <c r="BL2658" s="35"/>
      <c r="BM2658" s="35"/>
      <c r="BN2658" s="35"/>
      <c r="BO2658" s="35"/>
      <c r="BP2658" s="35"/>
      <c r="BQ2658" s="35"/>
      <c r="BR2658" s="35"/>
      <c r="BS2658" s="34"/>
      <c r="BT2658" s="35"/>
      <c r="BU2658" s="35"/>
      <c r="BV2658" s="35"/>
      <c r="BW2658" s="34"/>
      <c r="BX2658" s="37"/>
      <c r="BY2658" s="40"/>
      <c r="CA2658" s="38"/>
      <c r="CB2658" s="38"/>
      <c r="CC2658" s="36"/>
      <c r="CD2658" s="36"/>
      <c r="CE2658" s="35"/>
      <c r="CF2658" s="36"/>
      <c r="CG2658" s="42"/>
      <c r="CH2658" s="35"/>
      <c r="CI2658" s="42"/>
      <c r="CJ2658" s="42"/>
      <c r="CK2658" s="43"/>
      <c r="CO2658" s="42"/>
    </row>
    <row r="2659" spans="1:93" ht="11.25" customHeight="1">
      <c r="A2659" s="33"/>
      <c r="B2659" s="34"/>
      <c r="F2659" s="34"/>
      <c r="H2659" s="34"/>
      <c r="I2659" s="34"/>
      <c r="J2659" s="35"/>
      <c r="K2659" s="35"/>
      <c r="L2659" s="34"/>
      <c r="M2659" s="34"/>
      <c r="N2659" s="35"/>
      <c r="O2659" s="35"/>
      <c r="P2659" s="35"/>
      <c r="Q2659" s="34"/>
      <c r="R2659" s="34"/>
      <c r="U2659" s="36"/>
      <c r="V2659" s="38"/>
      <c r="W2659" s="36"/>
      <c r="X2659" s="35"/>
      <c r="Y2659" s="34"/>
      <c r="Z2659" s="35"/>
      <c r="AA2659" s="34"/>
      <c r="AB2659" s="34"/>
      <c r="AC2659" s="34"/>
      <c r="AD2659" s="34"/>
      <c r="AE2659" s="39"/>
      <c r="AF2659" s="39"/>
      <c r="AG2659" s="39"/>
      <c r="AH2659" s="35"/>
      <c r="AI2659" s="35"/>
      <c r="AJ2659" s="35"/>
      <c r="AK2659" s="35"/>
      <c r="AL2659" s="35"/>
      <c r="AM2659" s="35"/>
      <c r="AN2659" s="38"/>
      <c r="AO2659" s="38"/>
      <c r="AP2659" s="38"/>
      <c r="AQ2659" s="36"/>
      <c r="AR2659" s="36"/>
      <c r="AS2659" s="36"/>
      <c r="AT2659" s="36"/>
      <c r="AU2659" s="36"/>
      <c r="AV2659" s="36"/>
      <c r="AW2659" s="36"/>
      <c r="AX2659" s="36"/>
      <c r="AY2659" s="36"/>
      <c r="AZ2659" s="40"/>
      <c r="BA2659" s="40"/>
      <c r="BB2659" s="40"/>
      <c r="BC2659" s="40"/>
      <c r="BD2659" s="40"/>
      <c r="BE2659" s="40"/>
      <c r="BF2659" s="36"/>
      <c r="BG2659" s="36"/>
      <c r="BH2659" s="36"/>
      <c r="BJ2659" s="35"/>
      <c r="BK2659" s="35"/>
      <c r="BL2659" s="35"/>
      <c r="BM2659" s="35"/>
      <c r="BN2659" s="35"/>
      <c r="BO2659" s="35"/>
      <c r="BP2659" s="35"/>
      <c r="BQ2659" s="35"/>
      <c r="BR2659" s="35"/>
      <c r="BS2659" s="34"/>
      <c r="BT2659" s="35"/>
      <c r="BU2659" s="35"/>
      <c r="BV2659" s="35"/>
      <c r="BW2659" s="34"/>
      <c r="BX2659" s="37"/>
      <c r="BY2659" s="40"/>
      <c r="CA2659" s="38"/>
      <c r="CB2659" s="38"/>
      <c r="CC2659" s="36"/>
      <c r="CD2659" s="36"/>
      <c r="CE2659" s="35"/>
      <c r="CF2659" s="36"/>
      <c r="CG2659" s="42"/>
      <c r="CH2659" s="35"/>
      <c r="CI2659" s="42"/>
      <c r="CJ2659" s="42"/>
      <c r="CK2659" s="43"/>
      <c r="CO2659" s="42"/>
    </row>
    <row r="2660" spans="1:93" ht="11.25" customHeight="1">
      <c r="A2660" s="33"/>
      <c r="B2660" s="34"/>
      <c r="F2660" s="34"/>
      <c r="H2660" s="34"/>
      <c r="I2660" s="34"/>
      <c r="J2660" s="35"/>
      <c r="K2660" s="35"/>
      <c r="L2660" s="34"/>
      <c r="M2660" s="34"/>
      <c r="N2660" s="35"/>
      <c r="O2660" s="35"/>
      <c r="P2660" s="35"/>
      <c r="Q2660" s="34"/>
      <c r="R2660" s="34"/>
      <c r="U2660" s="36"/>
      <c r="V2660" s="38"/>
      <c r="W2660" s="36"/>
      <c r="X2660" s="35"/>
      <c r="Y2660" s="34"/>
      <c r="Z2660" s="35"/>
      <c r="AA2660" s="34"/>
      <c r="AB2660" s="34"/>
      <c r="AC2660" s="34"/>
      <c r="AD2660" s="34"/>
      <c r="AE2660" s="39"/>
      <c r="AF2660" s="39"/>
      <c r="AG2660" s="39"/>
      <c r="AH2660" s="35"/>
      <c r="AI2660" s="35"/>
      <c r="AJ2660" s="35"/>
      <c r="AK2660" s="35"/>
      <c r="AL2660" s="35"/>
      <c r="AM2660" s="35"/>
      <c r="AN2660" s="38"/>
      <c r="AO2660" s="38"/>
      <c r="AP2660" s="38"/>
      <c r="AQ2660" s="36"/>
      <c r="AR2660" s="36"/>
      <c r="AS2660" s="36"/>
      <c r="AT2660" s="36"/>
      <c r="AU2660" s="36"/>
      <c r="AV2660" s="36"/>
      <c r="AW2660" s="36"/>
      <c r="AX2660" s="36"/>
      <c r="AY2660" s="36"/>
      <c r="AZ2660" s="40"/>
      <c r="BA2660" s="40"/>
      <c r="BB2660" s="40"/>
      <c r="BC2660" s="40"/>
      <c r="BD2660" s="40"/>
      <c r="BE2660" s="40"/>
      <c r="BF2660" s="36"/>
      <c r="BG2660" s="36"/>
      <c r="BH2660" s="36"/>
      <c r="BJ2660" s="35"/>
      <c r="BK2660" s="35"/>
      <c r="BL2660" s="35"/>
      <c r="BM2660" s="35"/>
      <c r="BN2660" s="35"/>
      <c r="BO2660" s="35"/>
      <c r="BP2660" s="35"/>
      <c r="BQ2660" s="35"/>
      <c r="BR2660" s="35"/>
      <c r="BS2660" s="34"/>
      <c r="BT2660" s="35"/>
      <c r="BU2660" s="35"/>
      <c r="BV2660" s="35"/>
      <c r="BW2660" s="34"/>
      <c r="BX2660" s="37"/>
      <c r="BY2660" s="40"/>
      <c r="CA2660" s="38"/>
      <c r="CB2660" s="38"/>
      <c r="CC2660" s="36"/>
      <c r="CD2660" s="36"/>
      <c r="CE2660" s="35"/>
      <c r="CF2660" s="36"/>
      <c r="CG2660" s="42"/>
      <c r="CH2660" s="35"/>
      <c r="CI2660" s="42"/>
      <c r="CJ2660" s="42"/>
      <c r="CK2660" s="43"/>
      <c r="CO2660" s="42"/>
    </row>
    <row r="2661" spans="1:93" ht="11.25" customHeight="1">
      <c r="A2661" s="33"/>
      <c r="B2661" s="34"/>
      <c r="F2661" s="34"/>
      <c r="H2661" s="34"/>
      <c r="I2661" s="34"/>
      <c r="J2661" s="35"/>
      <c r="K2661" s="35"/>
      <c r="L2661" s="34"/>
      <c r="M2661" s="34"/>
      <c r="N2661" s="35"/>
      <c r="O2661" s="35"/>
      <c r="P2661" s="35"/>
      <c r="Q2661" s="34"/>
      <c r="R2661" s="34"/>
      <c r="U2661" s="36"/>
      <c r="V2661" s="38"/>
      <c r="W2661" s="36"/>
      <c r="X2661" s="35"/>
      <c r="Y2661" s="34"/>
      <c r="Z2661" s="35"/>
      <c r="AA2661" s="34"/>
      <c r="AB2661" s="34"/>
      <c r="AC2661" s="34"/>
      <c r="AD2661" s="34"/>
      <c r="AE2661" s="39"/>
      <c r="AF2661" s="39"/>
      <c r="AG2661" s="39"/>
      <c r="AH2661" s="35"/>
      <c r="AI2661" s="35"/>
      <c r="AJ2661" s="35"/>
      <c r="AK2661" s="35"/>
      <c r="AL2661" s="35"/>
      <c r="AM2661" s="35"/>
      <c r="AN2661" s="38"/>
      <c r="AO2661" s="38"/>
      <c r="AP2661" s="38"/>
      <c r="AQ2661" s="36"/>
      <c r="AR2661" s="36"/>
      <c r="AS2661" s="36"/>
      <c r="AT2661" s="36"/>
      <c r="AU2661" s="36"/>
      <c r="AV2661" s="36"/>
      <c r="AW2661" s="36"/>
      <c r="AX2661" s="36"/>
      <c r="AY2661" s="36"/>
      <c r="AZ2661" s="40"/>
      <c r="BA2661" s="40"/>
      <c r="BB2661" s="40"/>
      <c r="BC2661" s="40"/>
      <c r="BD2661" s="40"/>
      <c r="BE2661" s="40"/>
      <c r="BF2661" s="36"/>
      <c r="BG2661" s="36"/>
      <c r="BH2661" s="36"/>
      <c r="BJ2661" s="35"/>
      <c r="BK2661" s="35"/>
      <c r="BL2661" s="35"/>
      <c r="BM2661" s="35"/>
      <c r="BN2661" s="35"/>
      <c r="BO2661" s="35"/>
      <c r="BP2661" s="35"/>
      <c r="BQ2661" s="35"/>
      <c r="BR2661" s="35"/>
      <c r="BS2661" s="34"/>
      <c r="BT2661" s="35"/>
      <c r="BU2661" s="35"/>
      <c r="BV2661" s="35"/>
      <c r="BW2661" s="34"/>
      <c r="BX2661" s="37"/>
      <c r="BY2661" s="40"/>
      <c r="CA2661" s="38"/>
      <c r="CB2661" s="38"/>
      <c r="CC2661" s="36"/>
      <c r="CD2661" s="36"/>
      <c r="CE2661" s="35"/>
      <c r="CF2661" s="36"/>
      <c r="CG2661" s="42"/>
      <c r="CH2661" s="35"/>
      <c r="CI2661" s="42"/>
      <c r="CJ2661" s="42"/>
      <c r="CK2661" s="43"/>
      <c r="CO2661" s="42"/>
    </row>
    <row r="2662" spans="1:93" ht="11.25" customHeight="1">
      <c r="A2662" s="33"/>
      <c r="B2662" s="34"/>
      <c r="F2662" s="34"/>
      <c r="H2662" s="34"/>
      <c r="I2662" s="34"/>
      <c r="J2662" s="35"/>
      <c r="K2662" s="35"/>
      <c r="L2662" s="34"/>
      <c r="M2662" s="34"/>
      <c r="N2662" s="35"/>
      <c r="O2662" s="35"/>
      <c r="P2662" s="35"/>
      <c r="Q2662" s="34"/>
      <c r="R2662" s="34"/>
      <c r="U2662" s="36"/>
      <c r="V2662" s="38"/>
      <c r="W2662" s="36"/>
      <c r="X2662" s="35"/>
      <c r="Y2662" s="34"/>
      <c r="Z2662" s="35"/>
      <c r="AA2662" s="34"/>
      <c r="AB2662" s="34"/>
      <c r="AC2662" s="34"/>
      <c r="AD2662" s="34"/>
      <c r="AE2662" s="39"/>
      <c r="AF2662" s="39"/>
      <c r="AG2662" s="39"/>
      <c r="AH2662" s="35"/>
      <c r="AI2662" s="35"/>
      <c r="AJ2662" s="35"/>
      <c r="AK2662" s="35"/>
      <c r="AL2662" s="35"/>
      <c r="AM2662" s="35"/>
      <c r="AN2662" s="38"/>
      <c r="AO2662" s="38"/>
      <c r="AP2662" s="38"/>
      <c r="AQ2662" s="36"/>
      <c r="AR2662" s="36"/>
      <c r="AS2662" s="36"/>
      <c r="AT2662" s="36"/>
      <c r="AU2662" s="36"/>
      <c r="AV2662" s="36"/>
      <c r="AW2662" s="36"/>
      <c r="AX2662" s="36"/>
      <c r="AY2662" s="36"/>
      <c r="AZ2662" s="40"/>
      <c r="BA2662" s="40"/>
      <c r="BB2662" s="40"/>
      <c r="BC2662" s="40"/>
      <c r="BD2662" s="40"/>
      <c r="BE2662" s="40"/>
      <c r="BF2662" s="36"/>
      <c r="BG2662" s="36"/>
      <c r="BH2662" s="36"/>
      <c r="BJ2662" s="35"/>
      <c r="BK2662" s="35"/>
      <c r="BL2662" s="35"/>
      <c r="BM2662" s="35"/>
      <c r="BN2662" s="35"/>
      <c r="BO2662" s="35"/>
      <c r="BP2662" s="35"/>
      <c r="BQ2662" s="35"/>
      <c r="BR2662" s="35"/>
      <c r="BS2662" s="34"/>
      <c r="BT2662" s="35"/>
      <c r="BU2662" s="35"/>
      <c r="BV2662" s="35"/>
      <c r="BW2662" s="34"/>
      <c r="BX2662" s="37"/>
      <c r="BY2662" s="40"/>
      <c r="CA2662" s="38"/>
      <c r="CB2662" s="38"/>
      <c r="CC2662" s="36"/>
      <c r="CD2662" s="36"/>
      <c r="CE2662" s="35"/>
      <c r="CF2662" s="36"/>
      <c r="CG2662" s="42"/>
      <c r="CH2662" s="35"/>
      <c r="CI2662" s="42"/>
      <c r="CJ2662" s="42"/>
      <c r="CK2662" s="43"/>
      <c r="CO2662" s="42"/>
    </row>
    <row r="2663" spans="1:93" ht="11.25" customHeight="1">
      <c r="A2663" s="33"/>
      <c r="B2663" s="34"/>
      <c r="F2663" s="34"/>
      <c r="H2663" s="34"/>
      <c r="I2663" s="34"/>
      <c r="J2663" s="35"/>
      <c r="K2663" s="35"/>
      <c r="L2663" s="34"/>
      <c r="M2663" s="34"/>
      <c r="N2663" s="35"/>
      <c r="O2663" s="35"/>
      <c r="P2663" s="35"/>
      <c r="Q2663" s="34"/>
      <c r="R2663" s="34"/>
      <c r="U2663" s="36"/>
      <c r="V2663" s="38"/>
      <c r="W2663" s="36"/>
      <c r="X2663" s="35"/>
      <c r="Y2663" s="34"/>
      <c r="Z2663" s="35"/>
      <c r="AA2663" s="34"/>
      <c r="AB2663" s="34"/>
      <c r="AC2663" s="34"/>
      <c r="AD2663" s="34"/>
      <c r="AE2663" s="39"/>
      <c r="AF2663" s="39"/>
      <c r="AG2663" s="39"/>
      <c r="AH2663" s="35"/>
      <c r="AI2663" s="35"/>
      <c r="AJ2663" s="35"/>
      <c r="AK2663" s="35"/>
      <c r="AL2663" s="35"/>
      <c r="AM2663" s="35"/>
      <c r="AN2663" s="38"/>
      <c r="AO2663" s="38"/>
      <c r="AP2663" s="38"/>
      <c r="AQ2663" s="36"/>
      <c r="AR2663" s="36"/>
      <c r="AS2663" s="36"/>
      <c r="AT2663" s="36"/>
      <c r="AU2663" s="36"/>
      <c r="AV2663" s="36"/>
      <c r="AW2663" s="36"/>
      <c r="AX2663" s="36"/>
      <c r="AY2663" s="36"/>
      <c r="AZ2663" s="40"/>
      <c r="BA2663" s="40"/>
      <c r="BB2663" s="40"/>
      <c r="BC2663" s="40"/>
      <c r="BD2663" s="40"/>
      <c r="BE2663" s="40"/>
      <c r="BF2663" s="36"/>
      <c r="BG2663" s="36"/>
      <c r="BH2663" s="36"/>
      <c r="BJ2663" s="35"/>
      <c r="BK2663" s="35"/>
      <c r="BL2663" s="35"/>
      <c r="BM2663" s="35"/>
      <c r="BN2663" s="35"/>
      <c r="BO2663" s="35"/>
      <c r="BP2663" s="35"/>
      <c r="BQ2663" s="35"/>
      <c r="BR2663" s="35"/>
      <c r="BS2663" s="34"/>
      <c r="BT2663" s="35"/>
      <c r="BU2663" s="35"/>
      <c r="BV2663" s="35"/>
      <c r="BW2663" s="34"/>
      <c r="BX2663" s="37"/>
      <c r="BY2663" s="40"/>
      <c r="CA2663" s="38"/>
      <c r="CB2663" s="38"/>
      <c r="CC2663" s="36"/>
      <c r="CD2663" s="36"/>
      <c r="CE2663" s="35"/>
      <c r="CF2663" s="36"/>
      <c r="CG2663" s="42"/>
      <c r="CH2663" s="35"/>
      <c r="CI2663" s="42"/>
      <c r="CJ2663" s="42"/>
      <c r="CK2663" s="43"/>
      <c r="CO2663" s="42"/>
    </row>
    <row r="2664" spans="1:93" ht="11.25" customHeight="1">
      <c r="A2664" s="33"/>
      <c r="B2664" s="34"/>
      <c r="F2664" s="34"/>
      <c r="H2664" s="34"/>
      <c r="I2664" s="34"/>
      <c r="J2664" s="35"/>
      <c r="K2664" s="35"/>
      <c r="L2664" s="34"/>
      <c r="M2664" s="34"/>
      <c r="N2664" s="35"/>
      <c r="O2664" s="35"/>
      <c r="P2664" s="35"/>
      <c r="Q2664" s="34"/>
      <c r="R2664" s="34"/>
      <c r="U2664" s="36"/>
      <c r="V2664" s="38"/>
      <c r="W2664" s="36"/>
      <c r="X2664" s="35"/>
      <c r="Y2664" s="34"/>
      <c r="Z2664" s="35"/>
      <c r="AA2664" s="34"/>
      <c r="AB2664" s="34"/>
      <c r="AC2664" s="34"/>
      <c r="AD2664" s="34"/>
      <c r="AE2664" s="39"/>
      <c r="AF2664" s="39"/>
      <c r="AG2664" s="39"/>
      <c r="AH2664" s="35"/>
      <c r="AI2664" s="35"/>
      <c r="AJ2664" s="35"/>
      <c r="AK2664" s="35"/>
      <c r="AL2664" s="35"/>
      <c r="AM2664" s="35"/>
      <c r="AN2664" s="38"/>
      <c r="AO2664" s="38"/>
      <c r="AP2664" s="38"/>
      <c r="AQ2664" s="36"/>
      <c r="AR2664" s="36"/>
      <c r="AS2664" s="36"/>
      <c r="AT2664" s="36"/>
      <c r="AU2664" s="36"/>
      <c r="AV2664" s="36"/>
      <c r="AW2664" s="36"/>
      <c r="AX2664" s="36"/>
      <c r="AY2664" s="36"/>
      <c r="AZ2664" s="40"/>
      <c r="BA2664" s="40"/>
      <c r="BB2664" s="40"/>
      <c r="BC2664" s="40"/>
      <c r="BD2664" s="40"/>
      <c r="BE2664" s="40"/>
      <c r="BF2664" s="36"/>
      <c r="BG2664" s="36"/>
      <c r="BH2664" s="36"/>
      <c r="BJ2664" s="35"/>
      <c r="BK2664" s="35"/>
      <c r="BL2664" s="35"/>
      <c r="BM2664" s="35"/>
      <c r="BN2664" s="35"/>
      <c r="BO2664" s="35"/>
      <c r="BP2664" s="35"/>
      <c r="BQ2664" s="35"/>
      <c r="BR2664" s="35"/>
      <c r="BS2664" s="34"/>
      <c r="BT2664" s="35"/>
      <c r="BU2664" s="35"/>
      <c r="BV2664" s="35"/>
      <c r="BW2664" s="34"/>
      <c r="BX2664" s="37"/>
      <c r="BY2664" s="40"/>
      <c r="CA2664" s="38"/>
      <c r="CB2664" s="38"/>
      <c r="CC2664" s="36"/>
      <c r="CD2664" s="36"/>
      <c r="CE2664" s="35"/>
      <c r="CF2664" s="36"/>
      <c r="CG2664" s="42"/>
      <c r="CH2664" s="35"/>
      <c r="CI2664" s="42"/>
      <c r="CJ2664" s="42"/>
      <c r="CK2664" s="43"/>
      <c r="CO2664" s="42"/>
    </row>
    <row r="2665" spans="1:93" ht="11.25" customHeight="1">
      <c r="A2665" s="33"/>
      <c r="B2665" s="34"/>
      <c r="F2665" s="34"/>
      <c r="H2665" s="34"/>
      <c r="I2665" s="34"/>
      <c r="J2665" s="35"/>
      <c r="K2665" s="35"/>
      <c r="L2665" s="34"/>
      <c r="M2665" s="34"/>
      <c r="N2665" s="35"/>
      <c r="O2665" s="35"/>
      <c r="P2665" s="35"/>
      <c r="Q2665" s="34"/>
      <c r="R2665" s="34"/>
      <c r="U2665" s="36"/>
      <c r="V2665" s="38"/>
      <c r="W2665" s="36"/>
      <c r="X2665" s="35"/>
      <c r="Y2665" s="34"/>
      <c r="Z2665" s="35"/>
      <c r="AA2665" s="34"/>
      <c r="AB2665" s="34"/>
      <c r="AC2665" s="34"/>
      <c r="AD2665" s="34"/>
      <c r="AE2665" s="39"/>
      <c r="AF2665" s="39"/>
      <c r="AG2665" s="39"/>
      <c r="AH2665" s="35"/>
      <c r="AI2665" s="35"/>
      <c r="AJ2665" s="35"/>
      <c r="AK2665" s="35"/>
      <c r="AL2665" s="35"/>
      <c r="AM2665" s="35"/>
      <c r="AN2665" s="38"/>
      <c r="AO2665" s="38"/>
      <c r="AP2665" s="38"/>
      <c r="AQ2665" s="36"/>
      <c r="AR2665" s="36"/>
      <c r="AS2665" s="36"/>
      <c r="AT2665" s="36"/>
      <c r="AU2665" s="36"/>
      <c r="AV2665" s="36"/>
      <c r="AW2665" s="36"/>
      <c r="AX2665" s="36"/>
      <c r="AY2665" s="36"/>
      <c r="AZ2665" s="40"/>
      <c r="BA2665" s="40"/>
      <c r="BB2665" s="40"/>
      <c r="BC2665" s="40"/>
      <c r="BD2665" s="40"/>
      <c r="BE2665" s="40"/>
      <c r="BF2665" s="36"/>
      <c r="BG2665" s="36"/>
      <c r="BH2665" s="36"/>
      <c r="BJ2665" s="35"/>
      <c r="BK2665" s="35"/>
      <c r="BL2665" s="35"/>
      <c r="BM2665" s="35"/>
      <c r="BN2665" s="35"/>
      <c r="BO2665" s="35"/>
      <c r="BP2665" s="35"/>
      <c r="BQ2665" s="35"/>
      <c r="BR2665" s="35"/>
      <c r="BS2665" s="34"/>
      <c r="BT2665" s="35"/>
      <c r="BU2665" s="35"/>
      <c r="BV2665" s="35"/>
      <c r="BW2665" s="34"/>
      <c r="BX2665" s="37"/>
      <c r="BY2665" s="40"/>
      <c r="CA2665" s="38"/>
      <c r="CB2665" s="38"/>
      <c r="CC2665" s="36"/>
      <c r="CD2665" s="36"/>
      <c r="CE2665" s="35"/>
      <c r="CF2665" s="36"/>
      <c r="CG2665" s="42"/>
      <c r="CH2665" s="35"/>
      <c r="CI2665" s="42"/>
      <c r="CJ2665" s="42"/>
      <c r="CK2665" s="43"/>
      <c r="CO2665" s="42"/>
    </row>
    <row r="2666" spans="1:93" ht="11.25" customHeight="1">
      <c r="A2666" s="33"/>
      <c r="B2666" s="34"/>
      <c r="F2666" s="34"/>
      <c r="H2666" s="34"/>
      <c r="I2666" s="34"/>
      <c r="J2666" s="35"/>
      <c r="K2666" s="35"/>
      <c r="L2666" s="34"/>
      <c r="M2666" s="34"/>
      <c r="N2666" s="35"/>
      <c r="O2666" s="35"/>
      <c r="P2666" s="35"/>
      <c r="Q2666" s="34"/>
      <c r="R2666" s="34"/>
      <c r="U2666" s="36"/>
      <c r="V2666" s="38"/>
      <c r="W2666" s="36"/>
      <c r="X2666" s="35"/>
      <c r="Y2666" s="34"/>
      <c r="Z2666" s="35"/>
      <c r="AA2666" s="34"/>
      <c r="AB2666" s="34"/>
      <c r="AC2666" s="34"/>
      <c r="AD2666" s="34"/>
      <c r="AE2666" s="39"/>
      <c r="AF2666" s="39"/>
      <c r="AG2666" s="39"/>
      <c r="AH2666" s="35"/>
      <c r="AI2666" s="35"/>
      <c r="AJ2666" s="35"/>
      <c r="AK2666" s="35"/>
      <c r="AL2666" s="35"/>
      <c r="AM2666" s="35"/>
      <c r="AN2666" s="38"/>
      <c r="AO2666" s="38"/>
      <c r="AP2666" s="38"/>
      <c r="AQ2666" s="36"/>
      <c r="AR2666" s="36"/>
      <c r="AS2666" s="36"/>
      <c r="AT2666" s="36"/>
      <c r="AU2666" s="36"/>
      <c r="AV2666" s="36"/>
      <c r="AW2666" s="36"/>
      <c r="AX2666" s="36"/>
      <c r="AY2666" s="36"/>
      <c r="AZ2666" s="40"/>
      <c r="BA2666" s="40"/>
      <c r="BB2666" s="40"/>
      <c r="BC2666" s="40"/>
      <c r="BD2666" s="40"/>
      <c r="BE2666" s="40"/>
      <c r="BF2666" s="36"/>
      <c r="BG2666" s="36"/>
      <c r="BH2666" s="36"/>
      <c r="BJ2666" s="35"/>
      <c r="BK2666" s="35"/>
      <c r="BL2666" s="35"/>
      <c r="BM2666" s="35"/>
      <c r="BN2666" s="35"/>
      <c r="BO2666" s="35"/>
      <c r="BP2666" s="35"/>
      <c r="BQ2666" s="35"/>
      <c r="BR2666" s="35"/>
      <c r="BS2666" s="34"/>
      <c r="BT2666" s="35"/>
      <c r="BU2666" s="35"/>
      <c r="BV2666" s="35"/>
      <c r="BW2666" s="34"/>
      <c r="BX2666" s="37"/>
      <c r="BY2666" s="40"/>
      <c r="CA2666" s="38"/>
      <c r="CB2666" s="38"/>
      <c r="CC2666" s="36"/>
      <c r="CD2666" s="36"/>
      <c r="CE2666" s="35"/>
      <c r="CF2666" s="36"/>
      <c r="CG2666" s="42"/>
      <c r="CH2666" s="35"/>
      <c r="CI2666" s="42"/>
      <c r="CJ2666" s="42"/>
      <c r="CK2666" s="43"/>
      <c r="CO2666" s="42"/>
    </row>
    <row r="2667" spans="1:93" ht="11.25" customHeight="1">
      <c r="A2667" s="33"/>
      <c r="B2667" s="34"/>
      <c r="F2667" s="34"/>
      <c r="H2667" s="34"/>
      <c r="I2667" s="34"/>
      <c r="J2667" s="35"/>
      <c r="K2667" s="35"/>
      <c r="L2667" s="34"/>
      <c r="M2667" s="34"/>
      <c r="N2667" s="35"/>
      <c r="O2667" s="35"/>
      <c r="P2667" s="35"/>
      <c r="Q2667" s="34"/>
      <c r="R2667" s="34"/>
      <c r="U2667" s="36"/>
      <c r="V2667" s="38"/>
      <c r="W2667" s="36"/>
      <c r="X2667" s="35"/>
      <c r="Y2667" s="34"/>
      <c r="Z2667" s="35"/>
      <c r="AA2667" s="34"/>
      <c r="AB2667" s="34"/>
      <c r="AC2667" s="34"/>
      <c r="AD2667" s="34"/>
      <c r="AE2667" s="39"/>
      <c r="AF2667" s="39"/>
      <c r="AG2667" s="39"/>
      <c r="AH2667" s="35"/>
      <c r="AI2667" s="35"/>
      <c r="AJ2667" s="35"/>
      <c r="AK2667" s="35"/>
      <c r="AL2667" s="35"/>
      <c r="AM2667" s="35"/>
      <c r="AN2667" s="38"/>
      <c r="AO2667" s="38"/>
      <c r="AP2667" s="38"/>
      <c r="AQ2667" s="36"/>
      <c r="AR2667" s="36"/>
      <c r="AS2667" s="36"/>
      <c r="AT2667" s="36"/>
      <c r="AU2667" s="36"/>
      <c r="AV2667" s="36"/>
      <c r="AW2667" s="36"/>
      <c r="AX2667" s="36"/>
      <c r="AY2667" s="36"/>
      <c r="AZ2667" s="40"/>
      <c r="BA2667" s="40"/>
      <c r="BB2667" s="40"/>
      <c r="BC2667" s="40"/>
      <c r="BD2667" s="40"/>
      <c r="BE2667" s="40"/>
      <c r="BF2667" s="36"/>
      <c r="BG2667" s="36"/>
      <c r="BH2667" s="36"/>
      <c r="BJ2667" s="35"/>
      <c r="BK2667" s="35"/>
      <c r="BL2667" s="35"/>
      <c r="BM2667" s="35"/>
      <c r="BN2667" s="35"/>
      <c r="BO2667" s="35"/>
      <c r="BP2667" s="35"/>
      <c r="BQ2667" s="35"/>
      <c r="BR2667" s="35"/>
      <c r="BS2667" s="34"/>
      <c r="BT2667" s="35"/>
      <c r="BU2667" s="35"/>
      <c r="BV2667" s="35"/>
      <c r="BW2667" s="34"/>
      <c r="BX2667" s="37"/>
      <c r="BY2667" s="40"/>
      <c r="CA2667" s="38"/>
      <c r="CB2667" s="38"/>
      <c r="CC2667" s="36"/>
      <c r="CD2667" s="36"/>
      <c r="CE2667" s="35"/>
      <c r="CF2667" s="36"/>
      <c r="CG2667" s="42"/>
      <c r="CH2667" s="35"/>
      <c r="CI2667" s="42"/>
      <c r="CJ2667" s="42"/>
      <c r="CK2667" s="43"/>
      <c r="CO2667" s="42"/>
    </row>
    <row r="2668" spans="1:93" ht="11.25" customHeight="1">
      <c r="A2668" s="33"/>
      <c r="B2668" s="34"/>
      <c r="F2668" s="34"/>
      <c r="H2668" s="34"/>
      <c r="I2668" s="34"/>
      <c r="J2668" s="35"/>
      <c r="K2668" s="35"/>
      <c r="L2668" s="34"/>
      <c r="M2668" s="34"/>
      <c r="N2668" s="35"/>
      <c r="O2668" s="35"/>
      <c r="P2668" s="35"/>
      <c r="Q2668" s="34"/>
      <c r="R2668" s="34"/>
      <c r="U2668" s="36"/>
      <c r="V2668" s="38"/>
      <c r="W2668" s="36"/>
      <c r="X2668" s="35"/>
      <c r="Y2668" s="34"/>
      <c r="Z2668" s="35"/>
      <c r="AA2668" s="34"/>
      <c r="AB2668" s="34"/>
      <c r="AC2668" s="34"/>
      <c r="AD2668" s="34"/>
      <c r="AE2668" s="39"/>
      <c r="AF2668" s="39"/>
      <c r="AG2668" s="39"/>
      <c r="AH2668" s="35"/>
      <c r="AI2668" s="35"/>
      <c r="AJ2668" s="35"/>
      <c r="AK2668" s="35"/>
      <c r="AL2668" s="35"/>
      <c r="AM2668" s="35"/>
      <c r="AN2668" s="38"/>
      <c r="AO2668" s="38"/>
      <c r="AP2668" s="38"/>
      <c r="AQ2668" s="36"/>
      <c r="AR2668" s="36"/>
      <c r="AS2668" s="36"/>
      <c r="AT2668" s="36"/>
      <c r="AU2668" s="36"/>
      <c r="AV2668" s="36"/>
      <c r="AW2668" s="36"/>
      <c r="AX2668" s="36"/>
      <c r="AY2668" s="36"/>
      <c r="AZ2668" s="40"/>
      <c r="BA2668" s="40"/>
      <c r="BB2668" s="40"/>
      <c r="BC2668" s="40"/>
      <c r="BD2668" s="40"/>
      <c r="BE2668" s="40"/>
      <c r="BF2668" s="36"/>
      <c r="BG2668" s="36"/>
      <c r="BH2668" s="36"/>
      <c r="BJ2668" s="35"/>
      <c r="BK2668" s="35"/>
      <c r="BL2668" s="35"/>
      <c r="BM2668" s="35"/>
      <c r="BN2668" s="35"/>
      <c r="BO2668" s="35"/>
      <c r="BP2668" s="35"/>
      <c r="BQ2668" s="35"/>
      <c r="BR2668" s="35"/>
      <c r="BS2668" s="34"/>
      <c r="BT2668" s="35"/>
      <c r="BU2668" s="35"/>
      <c r="BV2668" s="35"/>
      <c r="BW2668" s="34"/>
      <c r="BX2668" s="37"/>
      <c r="BY2668" s="40"/>
      <c r="CA2668" s="38"/>
      <c r="CB2668" s="38"/>
      <c r="CC2668" s="36"/>
      <c r="CD2668" s="36"/>
      <c r="CE2668" s="35"/>
      <c r="CF2668" s="36"/>
      <c r="CG2668" s="42"/>
      <c r="CH2668" s="35"/>
      <c r="CI2668" s="42"/>
      <c r="CJ2668" s="42"/>
      <c r="CK2668" s="43"/>
      <c r="CO2668" s="42"/>
    </row>
    <row r="2669" spans="1:93" ht="11.25" customHeight="1">
      <c r="A2669" s="33"/>
      <c r="B2669" s="34"/>
      <c r="F2669" s="34"/>
      <c r="H2669" s="34"/>
      <c r="I2669" s="34"/>
      <c r="J2669" s="35"/>
      <c r="K2669" s="35"/>
      <c r="L2669" s="34"/>
      <c r="M2669" s="34"/>
      <c r="N2669" s="35"/>
      <c r="O2669" s="35"/>
      <c r="P2669" s="35"/>
      <c r="Q2669" s="34"/>
      <c r="R2669" s="34"/>
      <c r="U2669" s="36"/>
      <c r="V2669" s="38"/>
      <c r="W2669" s="36"/>
      <c r="X2669" s="35"/>
      <c r="Y2669" s="34"/>
      <c r="Z2669" s="35"/>
      <c r="AA2669" s="34"/>
      <c r="AB2669" s="34"/>
      <c r="AC2669" s="34"/>
      <c r="AD2669" s="34"/>
      <c r="AE2669" s="39"/>
      <c r="AF2669" s="39"/>
      <c r="AG2669" s="39"/>
      <c r="AH2669" s="35"/>
      <c r="AI2669" s="35"/>
      <c r="AJ2669" s="35"/>
      <c r="AK2669" s="35"/>
      <c r="AL2669" s="35"/>
      <c r="AM2669" s="35"/>
      <c r="AN2669" s="38"/>
      <c r="AO2669" s="38"/>
      <c r="AP2669" s="38"/>
      <c r="AQ2669" s="36"/>
      <c r="AR2669" s="36"/>
      <c r="AS2669" s="36"/>
      <c r="AT2669" s="36"/>
      <c r="AU2669" s="36"/>
      <c r="AV2669" s="36"/>
      <c r="AW2669" s="36"/>
      <c r="AX2669" s="36"/>
      <c r="AY2669" s="36"/>
      <c r="AZ2669" s="40"/>
      <c r="BA2669" s="40"/>
      <c r="BB2669" s="40"/>
      <c r="BC2669" s="40"/>
      <c r="BD2669" s="40"/>
      <c r="BE2669" s="40"/>
      <c r="BF2669" s="36"/>
      <c r="BG2669" s="36"/>
      <c r="BH2669" s="36"/>
      <c r="BJ2669" s="35"/>
      <c r="BK2669" s="35"/>
      <c r="BL2669" s="35"/>
      <c r="BM2669" s="35"/>
      <c r="BN2669" s="35"/>
      <c r="BO2669" s="35"/>
      <c r="BP2669" s="35"/>
      <c r="BQ2669" s="35"/>
      <c r="BR2669" s="35"/>
      <c r="BS2669" s="34"/>
      <c r="BT2669" s="35"/>
      <c r="BU2669" s="35"/>
      <c r="BV2669" s="35"/>
      <c r="BW2669" s="34"/>
      <c r="BX2669" s="37"/>
      <c r="BY2669" s="40"/>
      <c r="CA2669" s="38"/>
      <c r="CB2669" s="38"/>
      <c r="CC2669" s="36"/>
      <c r="CD2669" s="36"/>
      <c r="CE2669" s="35"/>
      <c r="CF2669" s="36"/>
      <c r="CG2669" s="42"/>
      <c r="CH2669" s="35"/>
      <c r="CI2669" s="42"/>
      <c r="CJ2669" s="42"/>
      <c r="CK2669" s="43"/>
      <c r="CO2669" s="42"/>
    </row>
    <row r="2670" spans="1:93" ht="11.25" customHeight="1">
      <c r="A2670" s="33"/>
      <c r="B2670" s="34"/>
      <c r="F2670" s="34"/>
      <c r="H2670" s="34"/>
      <c r="I2670" s="34"/>
      <c r="J2670" s="35"/>
      <c r="K2670" s="35"/>
      <c r="L2670" s="34"/>
      <c r="M2670" s="34"/>
      <c r="N2670" s="35"/>
      <c r="O2670" s="35"/>
      <c r="P2670" s="35"/>
      <c r="Q2670" s="34"/>
      <c r="R2670" s="34"/>
      <c r="U2670" s="36"/>
      <c r="V2670" s="38"/>
      <c r="W2670" s="36"/>
      <c r="X2670" s="35"/>
      <c r="Y2670" s="34"/>
      <c r="Z2670" s="35"/>
      <c r="AA2670" s="34"/>
      <c r="AB2670" s="34"/>
      <c r="AC2670" s="34"/>
      <c r="AD2670" s="34"/>
      <c r="AE2670" s="39"/>
      <c r="AF2670" s="39"/>
      <c r="AG2670" s="39"/>
      <c r="AH2670" s="35"/>
      <c r="AI2670" s="35"/>
      <c r="AJ2670" s="35"/>
      <c r="AK2670" s="35"/>
      <c r="AL2670" s="35"/>
      <c r="AM2670" s="35"/>
      <c r="AN2670" s="38"/>
      <c r="AO2670" s="38"/>
      <c r="AP2670" s="38"/>
      <c r="AQ2670" s="36"/>
      <c r="AR2670" s="36"/>
      <c r="AS2670" s="36"/>
      <c r="AT2670" s="36"/>
      <c r="AU2670" s="36"/>
      <c r="AV2670" s="36"/>
      <c r="AW2670" s="36"/>
      <c r="AX2670" s="36"/>
      <c r="AY2670" s="36"/>
      <c r="AZ2670" s="40"/>
      <c r="BA2670" s="40"/>
      <c r="BB2670" s="40"/>
      <c r="BC2670" s="40"/>
      <c r="BD2670" s="40"/>
      <c r="BE2670" s="40"/>
      <c r="BF2670" s="36"/>
      <c r="BG2670" s="36"/>
      <c r="BH2670" s="36"/>
      <c r="BJ2670" s="35"/>
      <c r="BK2670" s="35"/>
      <c r="BL2670" s="35"/>
      <c r="BM2670" s="35"/>
      <c r="BN2670" s="35"/>
      <c r="BO2670" s="35"/>
      <c r="BP2670" s="35"/>
      <c r="BQ2670" s="35"/>
      <c r="BR2670" s="35"/>
      <c r="BS2670" s="34"/>
      <c r="BT2670" s="35"/>
      <c r="BU2670" s="35"/>
      <c r="BV2670" s="35"/>
      <c r="BW2670" s="34"/>
      <c r="BX2670" s="37"/>
      <c r="BY2670" s="40"/>
      <c r="CA2670" s="38"/>
      <c r="CB2670" s="38"/>
      <c r="CC2670" s="36"/>
      <c r="CD2670" s="36"/>
      <c r="CE2670" s="35"/>
      <c r="CF2670" s="36"/>
      <c r="CG2670" s="42"/>
      <c r="CH2670" s="35"/>
      <c r="CI2670" s="42"/>
      <c r="CJ2670" s="42"/>
      <c r="CK2670" s="43"/>
      <c r="CO2670" s="42"/>
    </row>
    <row r="2671" spans="1:93" ht="11.25" customHeight="1">
      <c r="A2671" s="33"/>
      <c r="B2671" s="34"/>
      <c r="F2671" s="34"/>
      <c r="H2671" s="34"/>
      <c r="I2671" s="34"/>
      <c r="J2671" s="35"/>
      <c r="K2671" s="35"/>
      <c r="L2671" s="34"/>
      <c r="M2671" s="34"/>
      <c r="N2671" s="35"/>
      <c r="O2671" s="35"/>
      <c r="P2671" s="35"/>
      <c r="Q2671" s="34"/>
      <c r="R2671" s="34"/>
      <c r="U2671" s="36"/>
      <c r="V2671" s="38"/>
      <c r="W2671" s="36"/>
      <c r="X2671" s="35"/>
      <c r="Y2671" s="34"/>
      <c r="Z2671" s="35"/>
      <c r="AA2671" s="34"/>
      <c r="AB2671" s="34"/>
      <c r="AC2671" s="34"/>
      <c r="AD2671" s="34"/>
      <c r="AE2671" s="39"/>
      <c r="AF2671" s="39"/>
      <c r="AG2671" s="39"/>
      <c r="AH2671" s="35"/>
      <c r="AI2671" s="35"/>
      <c r="AJ2671" s="35"/>
      <c r="AK2671" s="35"/>
      <c r="AL2671" s="35"/>
      <c r="AM2671" s="35"/>
      <c r="AN2671" s="38"/>
      <c r="AO2671" s="38"/>
      <c r="AP2671" s="38"/>
      <c r="AQ2671" s="36"/>
      <c r="AR2671" s="36"/>
      <c r="AS2671" s="36"/>
      <c r="AT2671" s="36"/>
      <c r="AU2671" s="36"/>
      <c r="AV2671" s="36"/>
      <c r="AW2671" s="36"/>
      <c r="AX2671" s="36"/>
      <c r="AY2671" s="36"/>
      <c r="AZ2671" s="40"/>
      <c r="BA2671" s="40"/>
      <c r="BB2671" s="40"/>
      <c r="BC2671" s="40"/>
      <c r="BD2671" s="40"/>
      <c r="BE2671" s="40"/>
      <c r="BF2671" s="36"/>
      <c r="BG2671" s="36"/>
      <c r="BH2671" s="36"/>
      <c r="BJ2671" s="35"/>
      <c r="BK2671" s="35"/>
      <c r="BL2671" s="35"/>
      <c r="BM2671" s="35"/>
      <c r="BN2671" s="35"/>
      <c r="BO2671" s="35"/>
      <c r="BP2671" s="35"/>
      <c r="BQ2671" s="35"/>
      <c r="BR2671" s="35"/>
      <c r="BS2671" s="34"/>
      <c r="BT2671" s="35"/>
      <c r="BU2671" s="35"/>
      <c r="BV2671" s="35"/>
      <c r="BW2671" s="34"/>
      <c r="BX2671" s="37"/>
      <c r="BY2671" s="40"/>
      <c r="CA2671" s="38"/>
      <c r="CB2671" s="38"/>
      <c r="CC2671" s="36"/>
      <c r="CD2671" s="36"/>
      <c r="CE2671" s="35"/>
      <c r="CF2671" s="36"/>
      <c r="CG2671" s="42"/>
      <c r="CH2671" s="35"/>
      <c r="CI2671" s="42"/>
      <c r="CJ2671" s="42"/>
      <c r="CK2671" s="43"/>
      <c r="CO2671" s="42"/>
    </row>
    <row r="2672" spans="1:93" ht="11.25" customHeight="1">
      <c r="A2672" s="33"/>
      <c r="B2672" s="34"/>
      <c r="F2672" s="34"/>
      <c r="H2672" s="34"/>
      <c r="I2672" s="34"/>
      <c r="J2672" s="35"/>
      <c r="K2672" s="35"/>
      <c r="L2672" s="34"/>
      <c r="M2672" s="34"/>
      <c r="N2672" s="35"/>
      <c r="O2672" s="35"/>
      <c r="P2672" s="35"/>
      <c r="Q2672" s="34"/>
      <c r="R2672" s="34"/>
      <c r="U2672" s="36"/>
      <c r="V2672" s="38"/>
      <c r="W2672" s="36"/>
      <c r="X2672" s="35"/>
      <c r="Y2672" s="34"/>
      <c r="Z2672" s="35"/>
      <c r="AA2672" s="34"/>
      <c r="AB2672" s="34"/>
      <c r="AC2672" s="34"/>
      <c r="AD2672" s="34"/>
      <c r="AE2672" s="39"/>
      <c r="AF2672" s="39"/>
      <c r="AG2672" s="39"/>
      <c r="AH2672" s="35"/>
      <c r="AI2672" s="35"/>
      <c r="AJ2672" s="35"/>
      <c r="AK2672" s="35"/>
      <c r="AL2672" s="35"/>
      <c r="AM2672" s="35"/>
      <c r="AN2672" s="38"/>
      <c r="AO2672" s="38"/>
      <c r="AP2672" s="38"/>
      <c r="AQ2672" s="36"/>
      <c r="AR2672" s="36"/>
      <c r="AS2672" s="36"/>
      <c r="AT2672" s="36"/>
      <c r="AU2672" s="36"/>
      <c r="AV2672" s="36"/>
      <c r="AW2672" s="36"/>
      <c r="AX2672" s="36"/>
      <c r="AY2672" s="36"/>
      <c r="AZ2672" s="40"/>
      <c r="BA2672" s="40"/>
      <c r="BB2672" s="40"/>
      <c r="BC2672" s="40"/>
      <c r="BD2672" s="40"/>
      <c r="BE2672" s="40"/>
      <c r="BF2672" s="36"/>
      <c r="BG2672" s="36"/>
      <c r="BH2672" s="36"/>
      <c r="BJ2672" s="35"/>
      <c r="BK2672" s="35"/>
      <c r="BL2672" s="35"/>
      <c r="BM2672" s="35"/>
      <c r="BN2672" s="35"/>
      <c r="BO2672" s="35"/>
      <c r="BP2672" s="35"/>
      <c r="BQ2672" s="35"/>
      <c r="BR2672" s="35"/>
      <c r="BS2672" s="34"/>
      <c r="BT2672" s="35"/>
      <c r="BU2672" s="35"/>
      <c r="BV2672" s="35"/>
      <c r="BW2672" s="34"/>
      <c r="BX2672" s="37"/>
      <c r="BY2672" s="40"/>
      <c r="CA2672" s="38"/>
      <c r="CB2672" s="38"/>
      <c r="CC2672" s="36"/>
      <c r="CD2672" s="36"/>
      <c r="CE2672" s="35"/>
      <c r="CF2672" s="36"/>
      <c r="CG2672" s="42"/>
      <c r="CH2672" s="35"/>
      <c r="CI2672" s="42"/>
      <c r="CJ2672" s="42"/>
      <c r="CK2672" s="43"/>
      <c r="CO2672" s="42"/>
    </row>
    <row r="2673" spans="1:93" ht="11.25" customHeight="1">
      <c r="A2673" s="33"/>
      <c r="B2673" s="34"/>
      <c r="F2673" s="34"/>
      <c r="H2673" s="34"/>
      <c r="I2673" s="34"/>
      <c r="J2673" s="35"/>
      <c r="K2673" s="35"/>
      <c r="L2673" s="34"/>
      <c r="M2673" s="34"/>
      <c r="N2673" s="35"/>
      <c r="O2673" s="35"/>
      <c r="P2673" s="35"/>
      <c r="Q2673" s="34"/>
      <c r="R2673" s="34"/>
      <c r="U2673" s="36"/>
      <c r="V2673" s="38"/>
      <c r="W2673" s="36"/>
      <c r="X2673" s="35"/>
      <c r="Y2673" s="34"/>
      <c r="Z2673" s="35"/>
      <c r="AA2673" s="34"/>
      <c r="AB2673" s="34"/>
      <c r="AC2673" s="34"/>
      <c r="AD2673" s="34"/>
      <c r="AE2673" s="39"/>
      <c r="AF2673" s="39"/>
      <c r="AG2673" s="39"/>
      <c r="AH2673" s="35"/>
      <c r="AI2673" s="35"/>
      <c r="AJ2673" s="35"/>
      <c r="AK2673" s="35"/>
      <c r="AL2673" s="35"/>
      <c r="AM2673" s="35"/>
      <c r="AN2673" s="38"/>
      <c r="AO2673" s="38"/>
      <c r="AP2673" s="38"/>
      <c r="AQ2673" s="36"/>
      <c r="AR2673" s="36"/>
      <c r="AS2673" s="36"/>
      <c r="AT2673" s="36"/>
      <c r="AU2673" s="36"/>
      <c r="AV2673" s="36"/>
      <c r="AW2673" s="36"/>
      <c r="AX2673" s="36"/>
      <c r="AY2673" s="36"/>
      <c r="AZ2673" s="40"/>
      <c r="BA2673" s="40"/>
      <c r="BB2673" s="40"/>
      <c r="BC2673" s="40"/>
      <c r="BD2673" s="40"/>
      <c r="BE2673" s="40"/>
      <c r="BF2673" s="36"/>
      <c r="BG2673" s="36"/>
      <c r="BH2673" s="36"/>
      <c r="BJ2673" s="35"/>
      <c r="BK2673" s="35"/>
      <c r="BL2673" s="35"/>
      <c r="BM2673" s="35"/>
      <c r="BN2673" s="35"/>
      <c r="BO2673" s="35"/>
      <c r="BP2673" s="35"/>
      <c r="BQ2673" s="35"/>
      <c r="BR2673" s="35"/>
      <c r="BS2673" s="34"/>
      <c r="BT2673" s="35"/>
      <c r="BU2673" s="35"/>
      <c r="BV2673" s="35"/>
      <c r="BW2673" s="34"/>
      <c r="BX2673" s="37"/>
      <c r="BY2673" s="40"/>
      <c r="CA2673" s="38"/>
      <c r="CB2673" s="38"/>
      <c r="CC2673" s="36"/>
      <c r="CD2673" s="36"/>
      <c r="CE2673" s="35"/>
      <c r="CF2673" s="36"/>
      <c r="CG2673" s="42"/>
      <c r="CH2673" s="35"/>
      <c r="CI2673" s="42"/>
      <c r="CJ2673" s="42"/>
      <c r="CK2673" s="43"/>
      <c r="CO2673" s="42"/>
    </row>
    <row r="2674" spans="1:93" ht="11.25" customHeight="1">
      <c r="A2674" s="33"/>
      <c r="B2674" s="34"/>
      <c r="F2674" s="34"/>
      <c r="H2674" s="34"/>
      <c r="I2674" s="34"/>
      <c r="J2674" s="35"/>
      <c r="K2674" s="35"/>
      <c r="L2674" s="34"/>
      <c r="M2674" s="34"/>
      <c r="N2674" s="35"/>
      <c r="O2674" s="35"/>
      <c r="P2674" s="35"/>
      <c r="Q2674" s="34"/>
      <c r="R2674" s="34"/>
      <c r="U2674" s="36"/>
      <c r="V2674" s="38"/>
      <c r="W2674" s="36"/>
      <c r="X2674" s="35"/>
      <c r="Y2674" s="34"/>
      <c r="Z2674" s="35"/>
      <c r="AA2674" s="34"/>
      <c r="AB2674" s="34"/>
      <c r="AC2674" s="34"/>
      <c r="AD2674" s="34"/>
      <c r="AE2674" s="39"/>
      <c r="AF2674" s="39"/>
      <c r="AG2674" s="39"/>
      <c r="AH2674" s="35"/>
      <c r="AI2674" s="35"/>
      <c r="AJ2674" s="35"/>
      <c r="AK2674" s="35"/>
      <c r="AL2674" s="35"/>
      <c r="AM2674" s="35"/>
      <c r="AN2674" s="38"/>
      <c r="AO2674" s="38"/>
      <c r="AP2674" s="38"/>
      <c r="AQ2674" s="36"/>
      <c r="AR2674" s="36"/>
      <c r="AS2674" s="36"/>
      <c r="AT2674" s="36"/>
      <c r="AU2674" s="36"/>
      <c r="AV2674" s="36"/>
      <c r="AW2674" s="36"/>
      <c r="AX2674" s="36"/>
      <c r="AY2674" s="36"/>
      <c r="AZ2674" s="40"/>
      <c r="BA2674" s="40"/>
      <c r="BB2674" s="40"/>
      <c r="BC2674" s="40"/>
      <c r="BD2674" s="40"/>
      <c r="BE2674" s="40"/>
      <c r="BF2674" s="36"/>
      <c r="BG2674" s="36"/>
      <c r="BH2674" s="36"/>
      <c r="BJ2674" s="35"/>
      <c r="BK2674" s="35"/>
      <c r="BL2674" s="35"/>
      <c r="BM2674" s="35"/>
      <c r="BN2674" s="35"/>
      <c r="BO2674" s="35"/>
      <c r="BP2674" s="35"/>
      <c r="BQ2674" s="35"/>
      <c r="BR2674" s="35"/>
      <c r="BS2674" s="34"/>
      <c r="BT2674" s="35"/>
      <c r="BU2674" s="35"/>
      <c r="BV2674" s="35"/>
      <c r="BW2674" s="34"/>
      <c r="BX2674" s="37"/>
      <c r="BY2674" s="40"/>
      <c r="CA2674" s="38"/>
      <c r="CB2674" s="38"/>
      <c r="CC2674" s="36"/>
      <c r="CD2674" s="36"/>
      <c r="CE2674" s="35"/>
      <c r="CF2674" s="36"/>
      <c r="CG2674" s="42"/>
      <c r="CH2674" s="35"/>
      <c r="CI2674" s="42"/>
      <c r="CJ2674" s="42"/>
      <c r="CK2674" s="43"/>
      <c r="CO2674" s="42"/>
    </row>
    <row r="2675" spans="1:93" ht="11.25" customHeight="1">
      <c r="A2675" s="33"/>
      <c r="B2675" s="34"/>
      <c r="F2675" s="34"/>
      <c r="H2675" s="34"/>
      <c r="I2675" s="34"/>
      <c r="J2675" s="35"/>
      <c r="K2675" s="35"/>
      <c r="L2675" s="34"/>
      <c r="M2675" s="34"/>
      <c r="N2675" s="35"/>
      <c r="O2675" s="35"/>
      <c r="P2675" s="35"/>
      <c r="Q2675" s="34"/>
      <c r="R2675" s="34"/>
      <c r="U2675" s="36"/>
      <c r="V2675" s="38"/>
      <c r="W2675" s="36"/>
      <c r="X2675" s="35"/>
      <c r="Y2675" s="34"/>
      <c r="Z2675" s="35"/>
      <c r="AA2675" s="34"/>
      <c r="AB2675" s="34"/>
      <c r="AC2675" s="34"/>
      <c r="AD2675" s="34"/>
      <c r="AE2675" s="39"/>
      <c r="AF2675" s="39"/>
      <c r="AG2675" s="39"/>
      <c r="AH2675" s="35"/>
      <c r="AI2675" s="35"/>
      <c r="AJ2675" s="35"/>
      <c r="AK2675" s="35"/>
      <c r="AL2675" s="35"/>
      <c r="AM2675" s="35"/>
      <c r="AN2675" s="38"/>
      <c r="AO2675" s="38"/>
      <c r="AP2675" s="38"/>
      <c r="AQ2675" s="36"/>
      <c r="AR2675" s="36"/>
      <c r="AS2675" s="36"/>
      <c r="AT2675" s="36"/>
      <c r="AU2675" s="36"/>
      <c r="AV2675" s="36"/>
      <c r="AW2675" s="36"/>
      <c r="AX2675" s="36"/>
      <c r="AY2675" s="36"/>
      <c r="AZ2675" s="40"/>
      <c r="BA2675" s="40"/>
      <c r="BB2675" s="40"/>
      <c r="BC2675" s="40"/>
      <c r="BD2675" s="40"/>
      <c r="BE2675" s="40"/>
      <c r="BF2675" s="36"/>
      <c r="BG2675" s="36"/>
      <c r="BH2675" s="36"/>
      <c r="BJ2675" s="35"/>
      <c r="BK2675" s="35"/>
      <c r="BL2675" s="35"/>
      <c r="BM2675" s="35"/>
      <c r="BN2675" s="35"/>
      <c r="BO2675" s="35"/>
      <c r="BP2675" s="35"/>
      <c r="BQ2675" s="35"/>
      <c r="BR2675" s="35"/>
      <c r="BS2675" s="34"/>
      <c r="BT2675" s="35"/>
      <c r="BU2675" s="35"/>
      <c r="BV2675" s="35"/>
      <c r="BW2675" s="34"/>
      <c r="BX2675" s="37"/>
      <c r="BY2675" s="40"/>
      <c r="CA2675" s="38"/>
      <c r="CB2675" s="38"/>
      <c r="CC2675" s="36"/>
      <c r="CD2675" s="36"/>
      <c r="CE2675" s="35"/>
      <c r="CF2675" s="36"/>
      <c r="CG2675" s="42"/>
      <c r="CH2675" s="35"/>
      <c r="CI2675" s="42"/>
      <c r="CJ2675" s="42"/>
      <c r="CK2675" s="43"/>
      <c r="CO2675" s="42"/>
    </row>
    <row r="2676" spans="1:93" ht="11.25" customHeight="1">
      <c r="A2676" s="33"/>
      <c r="B2676" s="34"/>
      <c r="F2676" s="34"/>
      <c r="H2676" s="34"/>
      <c r="I2676" s="34"/>
      <c r="J2676" s="35"/>
      <c r="K2676" s="35"/>
      <c r="L2676" s="34"/>
      <c r="M2676" s="34"/>
      <c r="N2676" s="35"/>
      <c r="O2676" s="35"/>
      <c r="P2676" s="35"/>
      <c r="Q2676" s="34"/>
      <c r="R2676" s="34"/>
      <c r="U2676" s="36"/>
      <c r="V2676" s="38"/>
      <c r="W2676" s="36"/>
      <c r="X2676" s="35"/>
      <c r="Y2676" s="34"/>
      <c r="Z2676" s="35"/>
      <c r="AA2676" s="34"/>
      <c r="AB2676" s="34"/>
      <c r="AC2676" s="34"/>
      <c r="AD2676" s="34"/>
      <c r="AE2676" s="39"/>
      <c r="AF2676" s="39"/>
      <c r="AG2676" s="39"/>
      <c r="AH2676" s="35"/>
      <c r="AI2676" s="35"/>
      <c r="AJ2676" s="35"/>
      <c r="AK2676" s="35"/>
      <c r="AL2676" s="35"/>
      <c r="AM2676" s="35"/>
      <c r="AN2676" s="38"/>
      <c r="AO2676" s="38"/>
      <c r="AP2676" s="38"/>
      <c r="AQ2676" s="36"/>
      <c r="AR2676" s="36"/>
      <c r="AS2676" s="36"/>
      <c r="AT2676" s="36"/>
      <c r="AU2676" s="36"/>
      <c r="AV2676" s="36"/>
      <c r="AW2676" s="36"/>
      <c r="AX2676" s="36"/>
      <c r="AY2676" s="36"/>
      <c r="AZ2676" s="40"/>
      <c r="BA2676" s="40"/>
      <c r="BB2676" s="40"/>
      <c r="BC2676" s="40"/>
      <c r="BD2676" s="40"/>
      <c r="BE2676" s="40"/>
      <c r="BF2676" s="36"/>
      <c r="BG2676" s="36"/>
      <c r="BH2676" s="36"/>
      <c r="BJ2676" s="35"/>
      <c r="BK2676" s="35"/>
      <c r="BL2676" s="35"/>
      <c r="BM2676" s="35"/>
      <c r="BN2676" s="35"/>
      <c r="BO2676" s="35"/>
      <c r="BP2676" s="35"/>
      <c r="BQ2676" s="35"/>
      <c r="BR2676" s="35"/>
      <c r="BS2676" s="34"/>
      <c r="BT2676" s="35"/>
      <c r="BU2676" s="35"/>
      <c r="BV2676" s="35"/>
      <c r="BW2676" s="34"/>
      <c r="BX2676" s="37"/>
      <c r="BY2676" s="40"/>
      <c r="CA2676" s="38"/>
      <c r="CB2676" s="38"/>
      <c r="CC2676" s="36"/>
      <c r="CD2676" s="36"/>
      <c r="CE2676" s="35"/>
      <c r="CF2676" s="36"/>
      <c r="CG2676" s="42"/>
      <c r="CH2676" s="35"/>
      <c r="CI2676" s="42"/>
      <c r="CJ2676" s="42"/>
      <c r="CK2676" s="43"/>
      <c r="CO2676" s="42"/>
    </row>
    <row r="2677" spans="1:93" ht="11.25" customHeight="1">
      <c r="A2677" s="33"/>
      <c r="B2677" s="34"/>
      <c r="F2677" s="34"/>
      <c r="H2677" s="34"/>
      <c r="I2677" s="34"/>
      <c r="J2677" s="35"/>
      <c r="K2677" s="35"/>
      <c r="L2677" s="34"/>
      <c r="M2677" s="34"/>
      <c r="N2677" s="35"/>
      <c r="O2677" s="35"/>
      <c r="P2677" s="35"/>
      <c r="Q2677" s="34"/>
      <c r="R2677" s="34"/>
      <c r="U2677" s="36"/>
      <c r="V2677" s="38"/>
      <c r="W2677" s="36"/>
      <c r="X2677" s="35"/>
      <c r="Y2677" s="34"/>
      <c r="Z2677" s="35"/>
      <c r="AA2677" s="34"/>
      <c r="AB2677" s="34"/>
      <c r="AC2677" s="34"/>
      <c r="AD2677" s="34"/>
      <c r="AE2677" s="39"/>
      <c r="AF2677" s="39"/>
      <c r="AG2677" s="39"/>
      <c r="AH2677" s="35"/>
      <c r="AI2677" s="35"/>
      <c r="AJ2677" s="35"/>
      <c r="AK2677" s="35"/>
      <c r="AL2677" s="35"/>
      <c r="AM2677" s="35"/>
      <c r="AN2677" s="38"/>
      <c r="AO2677" s="38"/>
      <c r="AP2677" s="38"/>
      <c r="AQ2677" s="36"/>
      <c r="AR2677" s="36"/>
      <c r="AS2677" s="36"/>
      <c r="AT2677" s="36"/>
      <c r="AU2677" s="36"/>
      <c r="AV2677" s="36"/>
      <c r="AW2677" s="36"/>
      <c r="AX2677" s="36"/>
      <c r="AY2677" s="36"/>
      <c r="AZ2677" s="40"/>
      <c r="BA2677" s="40"/>
      <c r="BB2677" s="40"/>
      <c r="BC2677" s="40"/>
      <c r="BD2677" s="40"/>
      <c r="BE2677" s="40"/>
      <c r="BF2677" s="36"/>
      <c r="BG2677" s="36"/>
      <c r="BH2677" s="36"/>
      <c r="BJ2677" s="35"/>
      <c r="BK2677" s="35"/>
      <c r="BL2677" s="35"/>
      <c r="BM2677" s="35"/>
      <c r="BN2677" s="35"/>
      <c r="BO2677" s="35"/>
      <c r="BP2677" s="35"/>
      <c r="BQ2677" s="35"/>
      <c r="BR2677" s="35"/>
      <c r="BS2677" s="34"/>
      <c r="BT2677" s="35"/>
      <c r="BU2677" s="35"/>
      <c r="BV2677" s="35"/>
      <c r="BW2677" s="34"/>
      <c r="BX2677" s="37"/>
      <c r="BY2677" s="40"/>
      <c r="CA2677" s="38"/>
      <c r="CB2677" s="38"/>
      <c r="CC2677" s="36"/>
      <c r="CD2677" s="36"/>
      <c r="CE2677" s="35"/>
      <c r="CF2677" s="36"/>
      <c r="CG2677" s="42"/>
      <c r="CH2677" s="35"/>
      <c r="CI2677" s="42"/>
      <c r="CJ2677" s="42"/>
      <c r="CK2677" s="43"/>
      <c r="CO2677" s="42"/>
    </row>
    <row r="2678" spans="1:93" ht="11.25" customHeight="1">
      <c r="A2678" s="33"/>
      <c r="B2678" s="34"/>
      <c r="F2678" s="34"/>
      <c r="H2678" s="34"/>
      <c r="I2678" s="34"/>
      <c r="J2678" s="35"/>
      <c r="K2678" s="35"/>
      <c r="L2678" s="34"/>
      <c r="M2678" s="34"/>
      <c r="N2678" s="35"/>
      <c r="O2678" s="35"/>
      <c r="P2678" s="35"/>
      <c r="Q2678" s="34"/>
      <c r="R2678" s="34"/>
      <c r="U2678" s="36"/>
      <c r="V2678" s="38"/>
      <c r="W2678" s="36"/>
      <c r="X2678" s="35"/>
      <c r="Y2678" s="34"/>
      <c r="Z2678" s="35"/>
      <c r="AA2678" s="34"/>
      <c r="AB2678" s="34"/>
      <c r="AC2678" s="34"/>
      <c r="AD2678" s="34"/>
      <c r="AE2678" s="39"/>
      <c r="AF2678" s="39"/>
      <c r="AG2678" s="39"/>
      <c r="AH2678" s="35"/>
      <c r="AI2678" s="35"/>
      <c r="AJ2678" s="35"/>
      <c r="AK2678" s="35"/>
      <c r="AL2678" s="35"/>
      <c r="AM2678" s="35"/>
      <c r="AN2678" s="38"/>
      <c r="AO2678" s="38"/>
      <c r="AP2678" s="38"/>
      <c r="AQ2678" s="36"/>
      <c r="AR2678" s="36"/>
      <c r="AS2678" s="36"/>
      <c r="AT2678" s="36"/>
      <c r="AU2678" s="36"/>
      <c r="AV2678" s="36"/>
      <c r="AW2678" s="36"/>
      <c r="AX2678" s="36"/>
      <c r="AY2678" s="36"/>
      <c r="AZ2678" s="40"/>
      <c r="BA2678" s="40"/>
      <c r="BB2678" s="40"/>
      <c r="BC2678" s="40"/>
      <c r="BD2678" s="40"/>
      <c r="BE2678" s="40"/>
      <c r="BF2678" s="36"/>
      <c r="BG2678" s="36"/>
      <c r="BH2678" s="36"/>
      <c r="BJ2678" s="35"/>
      <c r="BK2678" s="35"/>
      <c r="BL2678" s="35"/>
      <c r="BM2678" s="35"/>
      <c r="BN2678" s="35"/>
      <c r="BO2678" s="35"/>
      <c r="BP2678" s="35"/>
      <c r="BQ2678" s="35"/>
      <c r="BR2678" s="35"/>
      <c r="BS2678" s="34"/>
      <c r="BT2678" s="35"/>
      <c r="BU2678" s="35"/>
      <c r="BV2678" s="35"/>
      <c r="BW2678" s="34"/>
      <c r="BX2678" s="37"/>
      <c r="BY2678" s="40"/>
      <c r="CA2678" s="38"/>
      <c r="CB2678" s="38"/>
      <c r="CC2678" s="36"/>
      <c r="CD2678" s="36"/>
      <c r="CE2678" s="35"/>
      <c r="CF2678" s="36"/>
      <c r="CG2678" s="42"/>
      <c r="CH2678" s="35"/>
      <c r="CI2678" s="42"/>
      <c r="CJ2678" s="42"/>
      <c r="CK2678" s="43"/>
      <c r="CO2678" s="42"/>
    </row>
    <row r="2679" spans="1:93" ht="11.25" customHeight="1">
      <c r="A2679" s="33"/>
      <c r="B2679" s="34"/>
      <c r="F2679" s="34"/>
      <c r="H2679" s="34"/>
      <c r="I2679" s="34"/>
      <c r="J2679" s="35"/>
      <c r="K2679" s="35"/>
      <c r="L2679" s="34"/>
      <c r="M2679" s="34"/>
      <c r="N2679" s="35"/>
      <c r="O2679" s="35"/>
      <c r="P2679" s="35"/>
      <c r="Q2679" s="34"/>
      <c r="R2679" s="34"/>
      <c r="U2679" s="36"/>
      <c r="V2679" s="38"/>
      <c r="W2679" s="36"/>
      <c r="X2679" s="35"/>
      <c r="Y2679" s="34"/>
      <c r="Z2679" s="35"/>
      <c r="AA2679" s="34"/>
      <c r="AB2679" s="34"/>
      <c r="AC2679" s="34"/>
      <c r="AD2679" s="34"/>
      <c r="AE2679" s="39"/>
      <c r="AF2679" s="39"/>
      <c r="AG2679" s="39"/>
      <c r="AH2679" s="35"/>
      <c r="AI2679" s="35"/>
      <c r="AJ2679" s="35"/>
      <c r="AK2679" s="35"/>
      <c r="AL2679" s="35"/>
      <c r="AM2679" s="35"/>
      <c r="AN2679" s="38"/>
      <c r="AO2679" s="38"/>
      <c r="AP2679" s="38"/>
      <c r="AQ2679" s="36"/>
      <c r="AR2679" s="36"/>
      <c r="AS2679" s="36"/>
      <c r="AT2679" s="36"/>
      <c r="AU2679" s="36"/>
      <c r="AV2679" s="36"/>
      <c r="AW2679" s="36"/>
      <c r="AX2679" s="36"/>
      <c r="AY2679" s="36"/>
      <c r="AZ2679" s="40"/>
      <c r="BA2679" s="40"/>
      <c r="BB2679" s="40"/>
      <c r="BC2679" s="40"/>
      <c r="BD2679" s="40"/>
      <c r="BE2679" s="40"/>
      <c r="BF2679" s="36"/>
      <c r="BG2679" s="36"/>
      <c r="BH2679" s="36"/>
      <c r="BJ2679" s="35"/>
      <c r="BK2679" s="35"/>
      <c r="BL2679" s="35"/>
      <c r="BM2679" s="35"/>
      <c r="BN2679" s="35"/>
      <c r="BO2679" s="35"/>
      <c r="BP2679" s="35"/>
      <c r="BQ2679" s="35"/>
      <c r="BR2679" s="35"/>
      <c r="BS2679" s="34"/>
      <c r="BT2679" s="35"/>
      <c r="BU2679" s="35"/>
      <c r="BV2679" s="35"/>
      <c r="BW2679" s="34"/>
      <c r="BX2679" s="37"/>
      <c r="BY2679" s="40"/>
      <c r="CA2679" s="38"/>
      <c r="CB2679" s="38"/>
      <c r="CC2679" s="36"/>
      <c r="CD2679" s="36"/>
      <c r="CE2679" s="35"/>
      <c r="CF2679" s="36"/>
      <c r="CG2679" s="42"/>
      <c r="CH2679" s="35"/>
      <c r="CI2679" s="42"/>
      <c r="CJ2679" s="42"/>
      <c r="CK2679" s="43"/>
      <c r="CO2679" s="42"/>
    </row>
    <row r="2680" spans="1:93" ht="11.25" customHeight="1">
      <c r="A2680" s="33"/>
      <c r="B2680" s="34"/>
      <c r="F2680" s="34"/>
      <c r="H2680" s="34"/>
      <c r="I2680" s="34"/>
      <c r="J2680" s="35"/>
      <c r="K2680" s="35"/>
      <c r="L2680" s="34"/>
      <c r="M2680" s="34"/>
      <c r="N2680" s="35"/>
      <c r="O2680" s="35"/>
      <c r="P2680" s="35"/>
      <c r="Q2680" s="34"/>
      <c r="R2680" s="34"/>
      <c r="U2680" s="36"/>
      <c r="V2680" s="38"/>
      <c r="W2680" s="36"/>
      <c r="X2680" s="35"/>
      <c r="Y2680" s="34"/>
      <c r="Z2680" s="35"/>
      <c r="AA2680" s="34"/>
      <c r="AB2680" s="34"/>
      <c r="AC2680" s="34"/>
      <c r="AD2680" s="34"/>
      <c r="AE2680" s="39"/>
      <c r="AF2680" s="39"/>
      <c r="AG2680" s="39"/>
      <c r="AH2680" s="35"/>
      <c r="AI2680" s="35"/>
      <c r="AJ2680" s="35"/>
      <c r="AK2680" s="35"/>
      <c r="AL2680" s="35"/>
      <c r="AM2680" s="35"/>
      <c r="AN2680" s="38"/>
      <c r="AO2680" s="38"/>
      <c r="AP2680" s="38"/>
      <c r="AQ2680" s="36"/>
      <c r="AR2680" s="36"/>
      <c r="AS2680" s="36"/>
      <c r="AT2680" s="36"/>
      <c r="AU2680" s="36"/>
      <c r="AV2680" s="36"/>
      <c r="AW2680" s="36"/>
      <c r="AX2680" s="36"/>
      <c r="AY2680" s="36"/>
      <c r="AZ2680" s="40"/>
      <c r="BA2680" s="40"/>
      <c r="BB2680" s="40"/>
      <c r="BC2680" s="40"/>
      <c r="BD2680" s="40"/>
      <c r="BE2680" s="40"/>
      <c r="BF2680" s="36"/>
      <c r="BG2680" s="36"/>
      <c r="BH2680" s="36"/>
      <c r="BJ2680" s="35"/>
      <c r="BK2680" s="35"/>
      <c r="BL2680" s="35"/>
      <c r="BM2680" s="35"/>
      <c r="BN2680" s="35"/>
      <c r="BO2680" s="35"/>
      <c r="BP2680" s="35"/>
      <c r="BQ2680" s="35"/>
      <c r="BR2680" s="35"/>
      <c r="BS2680" s="34"/>
      <c r="BT2680" s="35"/>
      <c r="BU2680" s="35"/>
      <c r="BV2680" s="35"/>
      <c r="BW2680" s="34"/>
      <c r="BX2680" s="37"/>
      <c r="BY2680" s="40"/>
      <c r="CA2680" s="38"/>
      <c r="CB2680" s="38"/>
      <c r="CC2680" s="36"/>
      <c r="CD2680" s="36"/>
      <c r="CE2680" s="35"/>
      <c r="CF2680" s="36"/>
      <c r="CG2680" s="42"/>
      <c r="CH2680" s="35"/>
      <c r="CI2680" s="42"/>
      <c r="CJ2680" s="42"/>
      <c r="CK2680" s="43"/>
      <c r="CO2680" s="42"/>
    </row>
    <row r="2681" spans="1:93" ht="11.25" customHeight="1">
      <c r="A2681" s="33"/>
      <c r="B2681" s="34"/>
      <c r="F2681" s="34"/>
      <c r="H2681" s="34"/>
      <c r="I2681" s="34"/>
      <c r="J2681" s="35"/>
      <c r="K2681" s="35"/>
      <c r="L2681" s="34"/>
      <c r="M2681" s="34"/>
      <c r="N2681" s="35"/>
      <c r="O2681" s="35"/>
      <c r="P2681" s="35"/>
      <c r="Q2681" s="34"/>
      <c r="R2681" s="34"/>
      <c r="U2681" s="36"/>
      <c r="V2681" s="38"/>
      <c r="W2681" s="36"/>
      <c r="X2681" s="35"/>
      <c r="Y2681" s="34"/>
      <c r="Z2681" s="35"/>
      <c r="AA2681" s="34"/>
      <c r="AB2681" s="34"/>
      <c r="AC2681" s="34"/>
      <c r="AD2681" s="34"/>
      <c r="AE2681" s="39"/>
      <c r="AF2681" s="39"/>
      <c r="AG2681" s="39"/>
      <c r="AH2681" s="35"/>
      <c r="AI2681" s="35"/>
      <c r="AJ2681" s="35"/>
      <c r="AK2681" s="35"/>
      <c r="AL2681" s="35"/>
      <c r="AM2681" s="35"/>
      <c r="AN2681" s="38"/>
      <c r="AO2681" s="38"/>
      <c r="AP2681" s="38"/>
      <c r="AQ2681" s="36"/>
      <c r="AR2681" s="36"/>
      <c r="AS2681" s="36"/>
      <c r="AT2681" s="36"/>
      <c r="AU2681" s="36"/>
      <c r="AV2681" s="36"/>
      <c r="AW2681" s="36"/>
      <c r="AX2681" s="36"/>
      <c r="AY2681" s="36"/>
      <c r="AZ2681" s="40"/>
      <c r="BA2681" s="40"/>
      <c r="BB2681" s="40"/>
      <c r="BC2681" s="40"/>
      <c r="BD2681" s="40"/>
      <c r="BE2681" s="40"/>
      <c r="BF2681" s="36"/>
      <c r="BG2681" s="36"/>
      <c r="BH2681" s="36"/>
      <c r="BJ2681" s="35"/>
      <c r="BK2681" s="35"/>
      <c r="BL2681" s="35"/>
      <c r="BM2681" s="35"/>
      <c r="BN2681" s="35"/>
      <c r="BO2681" s="35"/>
      <c r="BP2681" s="35"/>
      <c r="BQ2681" s="35"/>
      <c r="BR2681" s="35"/>
      <c r="BS2681" s="34"/>
      <c r="BT2681" s="35"/>
      <c r="BU2681" s="35"/>
      <c r="BV2681" s="35"/>
      <c r="BW2681" s="34"/>
      <c r="BX2681" s="37"/>
      <c r="BY2681" s="40"/>
      <c r="CA2681" s="38"/>
      <c r="CB2681" s="38"/>
      <c r="CC2681" s="36"/>
      <c r="CD2681" s="36"/>
      <c r="CE2681" s="35"/>
      <c r="CF2681" s="36"/>
      <c r="CG2681" s="42"/>
      <c r="CH2681" s="35"/>
      <c r="CI2681" s="42"/>
      <c r="CJ2681" s="42"/>
      <c r="CK2681" s="43"/>
      <c r="CO2681" s="42"/>
    </row>
    <row r="2682" spans="1:93" ht="11.25" customHeight="1">
      <c r="A2682" s="33"/>
      <c r="B2682" s="34"/>
      <c r="F2682" s="34"/>
      <c r="H2682" s="34"/>
      <c r="I2682" s="34"/>
      <c r="J2682" s="35"/>
      <c r="K2682" s="35"/>
      <c r="L2682" s="34"/>
      <c r="M2682" s="34"/>
      <c r="N2682" s="35"/>
      <c r="O2682" s="35"/>
      <c r="P2682" s="35"/>
      <c r="Q2682" s="34"/>
      <c r="R2682" s="34"/>
      <c r="U2682" s="36"/>
      <c r="V2682" s="38"/>
      <c r="W2682" s="36"/>
      <c r="X2682" s="35"/>
      <c r="Y2682" s="34"/>
      <c r="Z2682" s="35"/>
      <c r="AA2682" s="34"/>
      <c r="AB2682" s="34"/>
      <c r="AC2682" s="34"/>
      <c r="AD2682" s="34"/>
      <c r="AE2682" s="39"/>
      <c r="AF2682" s="39"/>
      <c r="AG2682" s="39"/>
      <c r="AH2682" s="35"/>
      <c r="AI2682" s="35"/>
      <c r="AJ2682" s="35"/>
      <c r="AK2682" s="35"/>
      <c r="AL2682" s="35"/>
      <c r="AM2682" s="35"/>
      <c r="AN2682" s="38"/>
      <c r="AO2682" s="38"/>
      <c r="AP2682" s="38"/>
      <c r="AQ2682" s="36"/>
      <c r="AR2682" s="36"/>
      <c r="AS2682" s="36"/>
      <c r="AT2682" s="36"/>
      <c r="AU2682" s="36"/>
      <c r="AV2682" s="36"/>
      <c r="AW2682" s="36"/>
      <c r="AX2682" s="36"/>
      <c r="AY2682" s="36"/>
      <c r="AZ2682" s="40"/>
      <c r="BA2682" s="40"/>
      <c r="BB2682" s="40"/>
      <c r="BC2682" s="40"/>
      <c r="BD2682" s="40"/>
      <c r="BE2682" s="40"/>
      <c r="BF2682" s="36"/>
      <c r="BG2682" s="36"/>
      <c r="BH2682" s="36"/>
      <c r="BJ2682" s="35"/>
      <c r="BK2682" s="35"/>
      <c r="BL2682" s="35"/>
      <c r="BM2682" s="35"/>
      <c r="BN2682" s="35"/>
      <c r="BO2682" s="35"/>
      <c r="BP2682" s="35"/>
      <c r="BQ2682" s="35"/>
      <c r="BR2682" s="35"/>
      <c r="BS2682" s="34"/>
      <c r="BT2682" s="35"/>
      <c r="BU2682" s="35"/>
      <c r="BV2682" s="35"/>
      <c r="BW2682" s="34"/>
      <c r="BX2682" s="37"/>
      <c r="BY2682" s="40"/>
      <c r="CA2682" s="38"/>
      <c r="CB2682" s="38"/>
      <c r="CC2682" s="36"/>
      <c r="CD2682" s="36"/>
      <c r="CE2682" s="35"/>
      <c r="CF2682" s="36"/>
      <c r="CG2682" s="42"/>
      <c r="CH2682" s="35"/>
      <c r="CI2682" s="42"/>
      <c r="CJ2682" s="42"/>
      <c r="CK2682" s="43"/>
      <c r="CO2682" s="42"/>
    </row>
    <row r="2683" spans="1:93" ht="11.25" customHeight="1">
      <c r="A2683" s="33"/>
      <c r="B2683" s="34"/>
      <c r="F2683" s="34"/>
      <c r="H2683" s="34"/>
      <c r="I2683" s="34"/>
      <c r="J2683" s="35"/>
      <c r="K2683" s="35"/>
      <c r="L2683" s="34"/>
      <c r="M2683" s="34"/>
      <c r="N2683" s="35"/>
      <c r="O2683" s="35"/>
      <c r="P2683" s="35"/>
      <c r="Q2683" s="34"/>
      <c r="R2683" s="34"/>
      <c r="U2683" s="36"/>
      <c r="V2683" s="38"/>
      <c r="W2683" s="36"/>
      <c r="X2683" s="35"/>
      <c r="Y2683" s="34"/>
      <c r="Z2683" s="35"/>
      <c r="AA2683" s="34"/>
      <c r="AB2683" s="34"/>
      <c r="AC2683" s="34"/>
      <c r="AD2683" s="34"/>
      <c r="AE2683" s="39"/>
      <c r="AF2683" s="39"/>
      <c r="AG2683" s="39"/>
      <c r="AH2683" s="35"/>
      <c r="AI2683" s="35"/>
      <c r="AJ2683" s="35"/>
      <c r="AK2683" s="35"/>
      <c r="AL2683" s="35"/>
      <c r="AM2683" s="35"/>
      <c r="AN2683" s="38"/>
      <c r="AO2683" s="38"/>
      <c r="AP2683" s="38"/>
      <c r="AQ2683" s="36"/>
      <c r="AR2683" s="36"/>
      <c r="AS2683" s="36"/>
      <c r="AT2683" s="36"/>
      <c r="AU2683" s="36"/>
      <c r="AV2683" s="36"/>
      <c r="AW2683" s="36"/>
      <c r="AX2683" s="36"/>
      <c r="AY2683" s="36"/>
      <c r="AZ2683" s="40"/>
      <c r="BA2683" s="40"/>
      <c r="BB2683" s="40"/>
      <c r="BC2683" s="40"/>
      <c r="BD2683" s="40"/>
      <c r="BE2683" s="40"/>
      <c r="BF2683" s="36"/>
      <c r="BG2683" s="36"/>
      <c r="BH2683" s="36"/>
      <c r="BJ2683" s="35"/>
      <c r="BK2683" s="35"/>
      <c r="BL2683" s="35"/>
      <c r="BM2683" s="35"/>
      <c r="BN2683" s="35"/>
      <c r="BO2683" s="35"/>
      <c r="BP2683" s="35"/>
      <c r="BQ2683" s="35"/>
      <c r="BR2683" s="35"/>
      <c r="BS2683" s="34"/>
      <c r="BT2683" s="35"/>
      <c r="BU2683" s="35"/>
      <c r="BV2683" s="35"/>
      <c r="BW2683" s="34"/>
      <c r="BX2683" s="37"/>
      <c r="BY2683" s="40"/>
      <c r="CA2683" s="38"/>
      <c r="CB2683" s="38"/>
      <c r="CC2683" s="36"/>
      <c r="CD2683" s="36"/>
      <c r="CE2683" s="35"/>
      <c r="CF2683" s="36"/>
      <c r="CG2683" s="42"/>
      <c r="CH2683" s="35"/>
      <c r="CI2683" s="42"/>
      <c r="CJ2683" s="42"/>
      <c r="CK2683" s="43"/>
      <c r="CO2683" s="42"/>
    </row>
    <row r="2684" spans="1:93" ht="11.25" customHeight="1">
      <c r="A2684" s="33"/>
      <c r="B2684" s="34"/>
      <c r="F2684" s="34"/>
      <c r="H2684" s="34"/>
      <c r="I2684" s="34"/>
      <c r="J2684" s="35"/>
      <c r="K2684" s="35"/>
      <c r="L2684" s="34"/>
      <c r="M2684" s="34"/>
      <c r="N2684" s="35"/>
      <c r="O2684" s="35"/>
      <c r="P2684" s="35"/>
      <c r="Q2684" s="34"/>
      <c r="R2684" s="34"/>
      <c r="U2684" s="36"/>
      <c r="V2684" s="38"/>
      <c r="W2684" s="36"/>
      <c r="X2684" s="35"/>
      <c r="Y2684" s="34"/>
      <c r="Z2684" s="35"/>
      <c r="AA2684" s="34"/>
      <c r="AB2684" s="34"/>
      <c r="AC2684" s="34"/>
      <c r="AD2684" s="34"/>
      <c r="AE2684" s="39"/>
      <c r="AF2684" s="39"/>
      <c r="AG2684" s="39"/>
      <c r="AH2684" s="35"/>
      <c r="AI2684" s="35"/>
      <c r="AJ2684" s="35"/>
      <c r="AK2684" s="35"/>
      <c r="AL2684" s="35"/>
      <c r="AM2684" s="35"/>
      <c r="AN2684" s="38"/>
      <c r="AO2684" s="38"/>
      <c r="AP2684" s="38"/>
      <c r="AQ2684" s="36"/>
      <c r="AR2684" s="36"/>
      <c r="AS2684" s="36"/>
      <c r="AT2684" s="36"/>
      <c r="AU2684" s="36"/>
      <c r="AV2684" s="36"/>
      <c r="AW2684" s="36"/>
      <c r="AX2684" s="36"/>
      <c r="AY2684" s="36"/>
      <c r="AZ2684" s="40"/>
      <c r="BA2684" s="40"/>
      <c r="BB2684" s="40"/>
      <c r="BC2684" s="40"/>
      <c r="BD2684" s="40"/>
      <c r="BE2684" s="40"/>
      <c r="BF2684" s="36"/>
      <c r="BG2684" s="36"/>
      <c r="BH2684" s="36"/>
      <c r="BJ2684" s="35"/>
      <c r="BK2684" s="35"/>
      <c r="BL2684" s="35"/>
      <c r="BM2684" s="35"/>
      <c r="BN2684" s="35"/>
      <c r="BO2684" s="35"/>
      <c r="BP2684" s="35"/>
      <c r="BQ2684" s="35"/>
      <c r="BR2684" s="35"/>
      <c r="BS2684" s="34"/>
      <c r="BT2684" s="35"/>
      <c r="BU2684" s="35"/>
      <c r="BV2684" s="35"/>
      <c r="BW2684" s="34"/>
      <c r="BX2684" s="37"/>
      <c r="BY2684" s="40"/>
      <c r="CA2684" s="38"/>
      <c r="CB2684" s="38"/>
      <c r="CC2684" s="36"/>
      <c r="CD2684" s="36"/>
      <c r="CE2684" s="35"/>
      <c r="CF2684" s="36"/>
      <c r="CG2684" s="42"/>
      <c r="CH2684" s="35"/>
      <c r="CI2684" s="42"/>
      <c r="CJ2684" s="42"/>
      <c r="CK2684" s="43"/>
      <c r="CO2684" s="42"/>
    </row>
    <row r="2685" spans="1:93" ht="11.25" customHeight="1">
      <c r="A2685" s="33"/>
      <c r="B2685" s="34"/>
      <c r="F2685" s="34"/>
      <c r="H2685" s="34"/>
      <c r="I2685" s="34"/>
      <c r="J2685" s="35"/>
      <c r="K2685" s="35"/>
      <c r="L2685" s="34"/>
      <c r="M2685" s="34"/>
      <c r="N2685" s="35"/>
      <c r="O2685" s="35"/>
      <c r="P2685" s="35"/>
      <c r="Q2685" s="34"/>
      <c r="R2685" s="34"/>
      <c r="U2685" s="36"/>
      <c r="V2685" s="38"/>
      <c r="W2685" s="36"/>
      <c r="X2685" s="35"/>
      <c r="Y2685" s="34"/>
      <c r="Z2685" s="35"/>
      <c r="AA2685" s="34"/>
      <c r="AB2685" s="34"/>
      <c r="AC2685" s="34"/>
      <c r="AD2685" s="34"/>
      <c r="AE2685" s="39"/>
      <c r="AF2685" s="39"/>
      <c r="AG2685" s="39"/>
      <c r="AH2685" s="35"/>
      <c r="AI2685" s="35"/>
      <c r="AJ2685" s="35"/>
      <c r="AK2685" s="35"/>
      <c r="AL2685" s="35"/>
      <c r="AM2685" s="35"/>
      <c r="AN2685" s="38"/>
      <c r="AO2685" s="38"/>
      <c r="AP2685" s="38"/>
      <c r="AQ2685" s="36"/>
      <c r="AR2685" s="36"/>
      <c r="AS2685" s="36"/>
      <c r="AT2685" s="36"/>
      <c r="AU2685" s="36"/>
      <c r="AV2685" s="36"/>
      <c r="AW2685" s="36"/>
      <c r="AX2685" s="36"/>
      <c r="AY2685" s="36"/>
      <c r="AZ2685" s="40"/>
      <c r="BA2685" s="40"/>
      <c r="BB2685" s="40"/>
      <c r="BC2685" s="40"/>
      <c r="BD2685" s="40"/>
      <c r="BE2685" s="40"/>
      <c r="BF2685" s="36"/>
      <c r="BG2685" s="36"/>
      <c r="BH2685" s="36"/>
      <c r="BJ2685" s="35"/>
      <c r="BK2685" s="35"/>
      <c r="BL2685" s="35"/>
      <c r="BM2685" s="35"/>
      <c r="BN2685" s="35"/>
      <c r="BO2685" s="35"/>
      <c r="BP2685" s="35"/>
      <c r="BQ2685" s="35"/>
      <c r="BR2685" s="35"/>
      <c r="BS2685" s="34"/>
      <c r="BT2685" s="35"/>
      <c r="BU2685" s="35"/>
      <c r="BV2685" s="35"/>
      <c r="BW2685" s="34"/>
      <c r="BX2685" s="37"/>
      <c r="BY2685" s="40"/>
      <c r="CA2685" s="38"/>
      <c r="CB2685" s="38"/>
      <c r="CC2685" s="36"/>
      <c r="CD2685" s="36"/>
      <c r="CE2685" s="35"/>
      <c r="CF2685" s="36"/>
      <c r="CG2685" s="42"/>
      <c r="CH2685" s="35"/>
      <c r="CI2685" s="42"/>
      <c r="CJ2685" s="42"/>
      <c r="CK2685" s="43"/>
      <c r="CO2685" s="42"/>
    </row>
    <row r="2686" spans="1:93" ht="11.25" customHeight="1">
      <c r="A2686" s="33"/>
      <c r="B2686" s="34"/>
      <c r="F2686" s="34"/>
      <c r="H2686" s="34"/>
      <c r="I2686" s="34"/>
      <c r="J2686" s="35"/>
      <c r="K2686" s="35"/>
      <c r="L2686" s="34"/>
      <c r="M2686" s="34"/>
      <c r="N2686" s="35"/>
      <c r="O2686" s="35"/>
      <c r="P2686" s="35"/>
      <c r="Q2686" s="34"/>
      <c r="R2686" s="34"/>
      <c r="U2686" s="36"/>
      <c r="V2686" s="38"/>
      <c r="W2686" s="36"/>
      <c r="X2686" s="35"/>
      <c r="Y2686" s="34"/>
      <c r="Z2686" s="35"/>
      <c r="AA2686" s="34"/>
      <c r="AB2686" s="34"/>
      <c r="AC2686" s="34"/>
      <c r="AD2686" s="34"/>
      <c r="AE2686" s="39"/>
      <c r="AF2686" s="39"/>
      <c r="AG2686" s="39"/>
      <c r="AH2686" s="35"/>
      <c r="AI2686" s="35"/>
      <c r="AJ2686" s="35"/>
      <c r="AK2686" s="35"/>
      <c r="AL2686" s="35"/>
      <c r="AM2686" s="35"/>
      <c r="AN2686" s="38"/>
      <c r="AO2686" s="38"/>
      <c r="AP2686" s="38"/>
      <c r="AQ2686" s="36"/>
      <c r="AR2686" s="36"/>
      <c r="AS2686" s="36"/>
      <c r="AT2686" s="36"/>
      <c r="AU2686" s="36"/>
      <c r="AV2686" s="36"/>
      <c r="AW2686" s="36"/>
      <c r="AX2686" s="36"/>
      <c r="AY2686" s="36"/>
      <c r="AZ2686" s="40"/>
      <c r="BA2686" s="40"/>
      <c r="BB2686" s="40"/>
      <c r="BC2686" s="40"/>
      <c r="BD2686" s="40"/>
      <c r="BE2686" s="40"/>
      <c r="BF2686" s="36"/>
      <c r="BG2686" s="36"/>
      <c r="BH2686" s="36"/>
      <c r="BJ2686" s="35"/>
      <c r="BK2686" s="35"/>
      <c r="BL2686" s="35"/>
      <c r="BM2686" s="35"/>
      <c r="BN2686" s="35"/>
      <c r="BO2686" s="35"/>
      <c r="BP2686" s="35"/>
      <c r="BQ2686" s="35"/>
      <c r="BR2686" s="35"/>
      <c r="BS2686" s="34"/>
      <c r="BT2686" s="35"/>
      <c r="BU2686" s="35"/>
      <c r="BV2686" s="35"/>
      <c r="BW2686" s="34"/>
      <c r="BX2686" s="37"/>
      <c r="BY2686" s="40"/>
      <c r="CA2686" s="38"/>
      <c r="CB2686" s="38"/>
      <c r="CC2686" s="36"/>
      <c r="CD2686" s="36"/>
      <c r="CE2686" s="35"/>
      <c r="CF2686" s="36"/>
      <c r="CG2686" s="42"/>
      <c r="CH2686" s="35"/>
      <c r="CI2686" s="42"/>
      <c r="CJ2686" s="42"/>
      <c r="CK2686" s="43"/>
      <c r="CO2686" s="42"/>
    </row>
    <row r="2687" spans="1:93" ht="11.25" customHeight="1">
      <c r="A2687" s="33"/>
      <c r="B2687" s="34"/>
      <c r="F2687" s="34"/>
      <c r="H2687" s="34"/>
      <c r="I2687" s="34"/>
      <c r="J2687" s="35"/>
      <c r="K2687" s="35"/>
      <c r="L2687" s="34"/>
      <c r="M2687" s="34"/>
      <c r="N2687" s="35"/>
      <c r="O2687" s="35"/>
      <c r="P2687" s="35"/>
      <c r="Q2687" s="34"/>
      <c r="R2687" s="34"/>
      <c r="U2687" s="36"/>
      <c r="V2687" s="38"/>
      <c r="W2687" s="36"/>
      <c r="X2687" s="35"/>
      <c r="Y2687" s="34"/>
      <c r="Z2687" s="35"/>
      <c r="AA2687" s="34"/>
      <c r="AB2687" s="34"/>
      <c r="AC2687" s="34"/>
      <c r="AD2687" s="34"/>
      <c r="AE2687" s="39"/>
      <c r="AF2687" s="39"/>
      <c r="AG2687" s="39"/>
      <c r="AH2687" s="35"/>
      <c r="AI2687" s="35"/>
      <c r="AJ2687" s="35"/>
      <c r="AK2687" s="35"/>
      <c r="AL2687" s="35"/>
      <c r="AM2687" s="35"/>
      <c r="AN2687" s="38"/>
      <c r="AO2687" s="38"/>
      <c r="AP2687" s="38"/>
      <c r="AQ2687" s="36"/>
      <c r="AR2687" s="36"/>
      <c r="AS2687" s="36"/>
      <c r="AT2687" s="36"/>
      <c r="AU2687" s="36"/>
      <c r="AV2687" s="36"/>
      <c r="AW2687" s="36"/>
      <c r="AX2687" s="36"/>
      <c r="AY2687" s="36"/>
      <c r="AZ2687" s="40"/>
      <c r="BA2687" s="40"/>
      <c r="BB2687" s="40"/>
      <c r="BC2687" s="40"/>
      <c r="BD2687" s="40"/>
      <c r="BE2687" s="40"/>
      <c r="BF2687" s="36"/>
      <c r="BG2687" s="36"/>
      <c r="BH2687" s="36"/>
      <c r="BJ2687" s="35"/>
      <c r="BK2687" s="35"/>
      <c r="BL2687" s="35"/>
      <c r="BM2687" s="35"/>
      <c r="BN2687" s="35"/>
      <c r="BO2687" s="35"/>
      <c r="BP2687" s="35"/>
      <c r="BQ2687" s="35"/>
      <c r="BR2687" s="35"/>
      <c r="BS2687" s="34"/>
      <c r="BT2687" s="35"/>
      <c r="BU2687" s="35"/>
      <c r="BV2687" s="35"/>
      <c r="BW2687" s="34"/>
      <c r="BX2687" s="37"/>
      <c r="BY2687" s="40"/>
      <c r="CA2687" s="38"/>
      <c r="CB2687" s="38"/>
      <c r="CC2687" s="36"/>
      <c r="CD2687" s="36"/>
      <c r="CE2687" s="35"/>
      <c r="CF2687" s="36"/>
      <c r="CG2687" s="42"/>
      <c r="CH2687" s="35"/>
      <c r="CI2687" s="42"/>
      <c r="CJ2687" s="42"/>
      <c r="CK2687" s="43"/>
      <c r="CO2687" s="42"/>
    </row>
    <row r="2688" spans="1:93" ht="11.25" customHeight="1">
      <c r="A2688" s="33"/>
      <c r="B2688" s="34"/>
      <c r="F2688" s="34"/>
      <c r="H2688" s="34"/>
      <c r="I2688" s="34"/>
      <c r="J2688" s="35"/>
      <c r="K2688" s="35"/>
      <c r="L2688" s="34"/>
      <c r="M2688" s="34"/>
      <c r="N2688" s="35"/>
      <c r="O2688" s="35"/>
      <c r="P2688" s="35"/>
      <c r="Q2688" s="34"/>
      <c r="R2688" s="34"/>
      <c r="U2688" s="36"/>
      <c r="V2688" s="38"/>
      <c r="W2688" s="36"/>
      <c r="X2688" s="35"/>
      <c r="Y2688" s="34"/>
      <c r="Z2688" s="35"/>
      <c r="AA2688" s="34"/>
      <c r="AB2688" s="34"/>
      <c r="AC2688" s="34"/>
      <c r="AD2688" s="34"/>
      <c r="AE2688" s="39"/>
      <c r="AF2688" s="39"/>
      <c r="AG2688" s="39"/>
      <c r="AH2688" s="35"/>
      <c r="AI2688" s="35"/>
      <c r="AJ2688" s="35"/>
      <c r="AK2688" s="35"/>
      <c r="AL2688" s="35"/>
      <c r="AM2688" s="35"/>
      <c r="AN2688" s="38"/>
      <c r="AO2688" s="38"/>
      <c r="AP2688" s="38"/>
      <c r="AQ2688" s="36"/>
      <c r="AR2688" s="36"/>
      <c r="AS2688" s="36"/>
      <c r="AT2688" s="36"/>
      <c r="AU2688" s="36"/>
      <c r="AV2688" s="36"/>
      <c r="AW2688" s="36"/>
      <c r="AX2688" s="36"/>
      <c r="AY2688" s="36"/>
      <c r="AZ2688" s="40"/>
      <c r="BA2688" s="40"/>
      <c r="BB2688" s="40"/>
      <c r="BC2688" s="40"/>
      <c r="BD2688" s="40"/>
      <c r="BE2688" s="40"/>
      <c r="BF2688" s="36"/>
      <c r="BG2688" s="36"/>
      <c r="BH2688" s="36"/>
      <c r="BJ2688" s="35"/>
      <c r="BK2688" s="35"/>
      <c r="BL2688" s="35"/>
      <c r="BM2688" s="35"/>
      <c r="BN2688" s="35"/>
      <c r="BO2688" s="35"/>
      <c r="BP2688" s="35"/>
      <c r="BQ2688" s="35"/>
      <c r="BR2688" s="35"/>
      <c r="BS2688" s="34"/>
      <c r="BT2688" s="35"/>
      <c r="BU2688" s="35"/>
      <c r="BV2688" s="35"/>
      <c r="BW2688" s="34"/>
      <c r="BX2688" s="37"/>
      <c r="BY2688" s="40"/>
      <c r="CA2688" s="38"/>
      <c r="CB2688" s="38"/>
      <c r="CC2688" s="36"/>
      <c r="CD2688" s="36"/>
      <c r="CE2688" s="35"/>
      <c r="CF2688" s="36"/>
      <c r="CG2688" s="42"/>
      <c r="CH2688" s="35"/>
      <c r="CI2688" s="42"/>
      <c r="CJ2688" s="42"/>
      <c r="CK2688" s="43"/>
      <c r="CO2688" s="42"/>
    </row>
    <row r="2689" spans="1:93" ht="11.25" customHeight="1">
      <c r="A2689" s="33"/>
      <c r="B2689" s="34"/>
      <c r="F2689" s="34"/>
      <c r="H2689" s="34"/>
      <c r="I2689" s="34"/>
      <c r="J2689" s="35"/>
      <c r="K2689" s="35"/>
      <c r="L2689" s="34"/>
      <c r="M2689" s="34"/>
      <c r="N2689" s="35"/>
      <c r="O2689" s="35"/>
      <c r="P2689" s="35"/>
      <c r="Q2689" s="34"/>
      <c r="R2689" s="34"/>
      <c r="U2689" s="36"/>
      <c r="V2689" s="38"/>
      <c r="W2689" s="36"/>
      <c r="X2689" s="35"/>
      <c r="Y2689" s="34"/>
      <c r="Z2689" s="35"/>
      <c r="AA2689" s="34"/>
      <c r="AB2689" s="34"/>
      <c r="AC2689" s="34"/>
      <c r="AD2689" s="34"/>
      <c r="AE2689" s="39"/>
      <c r="AF2689" s="39"/>
      <c r="AG2689" s="39"/>
      <c r="AH2689" s="35"/>
      <c r="AI2689" s="35"/>
      <c r="AJ2689" s="35"/>
      <c r="AK2689" s="35"/>
      <c r="AL2689" s="35"/>
      <c r="AM2689" s="35"/>
      <c r="AN2689" s="38"/>
      <c r="AO2689" s="38"/>
      <c r="AP2689" s="38"/>
      <c r="AQ2689" s="36"/>
      <c r="AR2689" s="36"/>
      <c r="AS2689" s="36"/>
      <c r="AT2689" s="36"/>
      <c r="AU2689" s="36"/>
      <c r="AV2689" s="36"/>
      <c r="AW2689" s="36"/>
      <c r="AX2689" s="36"/>
      <c r="AY2689" s="36"/>
      <c r="AZ2689" s="40"/>
      <c r="BA2689" s="40"/>
      <c r="BB2689" s="40"/>
      <c r="BC2689" s="40"/>
      <c r="BD2689" s="40"/>
      <c r="BE2689" s="40"/>
      <c r="BF2689" s="36"/>
      <c r="BG2689" s="36"/>
      <c r="BH2689" s="36"/>
      <c r="BJ2689" s="35"/>
      <c r="BK2689" s="35"/>
      <c r="BL2689" s="35"/>
      <c r="BM2689" s="35"/>
      <c r="BN2689" s="35"/>
      <c r="BO2689" s="35"/>
      <c r="BP2689" s="35"/>
      <c r="BQ2689" s="35"/>
      <c r="BR2689" s="35"/>
      <c r="BS2689" s="34"/>
      <c r="BT2689" s="35"/>
      <c r="BU2689" s="35"/>
      <c r="BV2689" s="35"/>
      <c r="BW2689" s="34"/>
      <c r="BX2689" s="37"/>
      <c r="BY2689" s="40"/>
      <c r="CA2689" s="38"/>
      <c r="CB2689" s="38"/>
      <c r="CC2689" s="36"/>
      <c r="CD2689" s="36"/>
      <c r="CE2689" s="35"/>
      <c r="CF2689" s="36"/>
      <c r="CG2689" s="42"/>
      <c r="CH2689" s="35"/>
      <c r="CI2689" s="42"/>
      <c r="CJ2689" s="42"/>
      <c r="CK2689" s="43"/>
      <c r="CO2689" s="42"/>
    </row>
    <row r="2690" spans="1:93" ht="11.25" customHeight="1">
      <c r="A2690" s="33"/>
      <c r="B2690" s="34"/>
      <c r="F2690" s="34"/>
      <c r="H2690" s="34"/>
      <c r="I2690" s="34"/>
      <c r="J2690" s="35"/>
      <c r="K2690" s="35"/>
      <c r="L2690" s="34"/>
      <c r="M2690" s="34"/>
      <c r="N2690" s="35"/>
      <c r="O2690" s="35"/>
      <c r="P2690" s="35"/>
      <c r="Q2690" s="34"/>
      <c r="R2690" s="34"/>
      <c r="U2690" s="36"/>
      <c r="V2690" s="38"/>
      <c r="W2690" s="36"/>
      <c r="X2690" s="35"/>
      <c r="Y2690" s="34"/>
      <c r="Z2690" s="35"/>
      <c r="AA2690" s="34"/>
      <c r="AB2690" s="34"/>
      <c r="AC2690" s="34"/>
      <c r="AD2690" s="34"/>
      <c r="AE2690" s="39"/>
      <c r="AF2690" s="39"/>
      <c r="AG2690" s="39"/>
      <c r="AH2690" s="35"/>
      <c r="AI2690" s="35"/>
      <c r="AJ2690" s="35"/>
      <c r="AK2690" s="35"/>
      <c r="AL2690" s="35"/>
      <c r="AM2690" s="35"/>
      <c r="AN2690" s="38"/>
      <c r="AO2690" s="38"/>
      <c r="AP2690" s="38"/>
      <c r="AQ2690" s="36"/>
      <c r="AR2690" s="36"/>
      <c r="AS2690" s="36"/>
      <c r="AT2690" s="36"/>
      <c r="AU2690" s="36"/>
      <c r="AV2690" s="36"/>
      <c r="AW2690" s="36"/>
      <c r="AX2690" s="36"/>
      <c r="AY2690" s="36"/>
      <c r="AZ2690" s="40"/>
      <c r="BA2690" s="40"/>
      <c r="BB2690" s="40"/>
      <c r="BC2690" s="40"/>
      <c r="BD2690" s="40"/>
      <c r="BE2690" s="40"/>
      <c r="BF2690" s="36"/>
      <c r="BG2690" s="36"/>
      <c r="BH2690" s="36"/>
      <c r="BJ2690" s="35"/>
      <c r="BK2690" s="35"/>
      <c r="BL2690" s="35"/>
      <c r="BM2690" s="35"/>
      <c r="BN2690" s="35"/>
      <c r="BO2690" s="35"/>
      <c r="BP2690" s="35"/>
      <c r="BQ2690" s="35"/>
      <c r="BR2690" s="35"/>
      <c r="BS2690" s="34"/>
      <c r="BT2690" s="35"/>
      <c r="BU2690" s="35"/>
      <c r="BV2690" s="35"/>
      <c r="BW2690" s="34"/>
      <c r="BX2690" s="37"/>
      <c r="BY2690" s="40"/>
      <c r="CA2690" s="38"/>
      <c r="CB2690" s="38"/>
      <c r="CC2690" s="36"/>
      <c r="CD2690" s="36"/>
      <c r="CE2690" s="35"/>
      <c r="CF2690" s="36"/>
      <c r="CG2690" s="42"/>
      <c r="CH2690" s="35"/>
      <c r="CI2690" s="42"/>
      <c r="CJ2690" s="42"/>
      <c r="CK2690" s="43"/>
      <c r="CO2690" s="42"/>
    </row>
    <row r="2691" spans="1:93" ht="11.25" customHeight="1">
      <c r="A2691" s="33"/>
      <c r="B2691" s="34"/>
      <c r="F2691" s="34"/>
      <c r="H2691" s="34"/>
      <c r="I2691" s="34"/>
      <c r="J2691" s="35"/>
      <c r="K2691" s="35"/>
      <c r="L2691" s="34"/>
      <c r="M2691" s="34"/>
      <c r="N2691" s="35"/>
      <c r="O2691" s="35"/>
      <c r="P2691" s="35"/>
      <c r="Q2691" s="34"/>
      <c r="R2691" s="34"/>
      <c r="U2691" s="36"/>
      <c r="V2691" s="38"/>
      <c r="W2691" s="36"/>
      <c r="X2691" s="35"/>
      <c r="Y2691" s="34"/>
      <c r="Z2691" s="35"/>
      <c r="AA2691" s="34"/>
      <c r="AB2691" s="34"/>
      <c r="AC2691" s="34"/>
      <c r="AD2691" s="34"/>
      <c r="AE2691" s="39"/>
      <c r="AF2691" s="39"/>
      <c r="AG2691" s="39"/>
      <c r="AH2691" s="35"/>
      <c r="AI2691" s="35"/>
      <c r="AJ2691" s="35"/>
      <c r="AK2691" s="35"/>
      <c r="AL2691" s="35"/>
      <c r="AM2691" s="35"/>
      <c r="AN2691" s="38"/>
      <c r="AO2691" s="38"/>
      <c r="AP2691" s="38"/>
      <c r="AQ2691" s="36"/>
      <c r="AR2691" s="36"/>
      <c r="AS2691" s="36"/>
      <c r="AT2691" s="36"/>
      <c r="AU2691" s="36"/>
      <c r="AV2691" s="36"/>
      <c r="AW2691" s="36"/>
      <c r="AX2691" s="36"/>
      <c r="AY2691" s="36"/>
      <c r="AZ2691" s="40"/>
      <c r="BA2691" s="40"/>
      <c r="BB2691" s="40"/>
      <c r="BC2691" s="40"/>
      <c r="BD2691" s="40"/>
      <c r="BE2691" s="40"/>
      <c r="BF2691" s="36"/>
      <c r="BG2691" s="36"/>
      <c r="BH2691" s="36"/>
      <c r="BJ2691" s="35"/>
      <c r="BK2691" s="35"/>
      <c r="BL2691" s="35"/>
      <c r="BM2691" s="35"/>
      <c r="BN2691" s="35"/>
      <c r="BO2691" s="35"/>
      <c r="BP2691" s="35"/>
      <c r="BQ2691" s="35"/>
      <c r="BR2691" s="35"/>
      <c r="BS2691" s="34"/>
      <c r="BT2691" s="35"/>
      <c r="BU2691" s="35"/>
      <c r="BV2691" s="35"/>
      <c r="BW2691" s="34"/>
      <c r="BX2691" s="37"/>
      <c r="BY2691" s="40"/>
      <c r="CA2691" s="38"/>
      <c r="CB2691" s="38"/>
      <c r="CC2691" s="36"/>
      <c r="CD2691" s="36"/>
      <c r="CE2691" s="35"/>
      <c r="CF2691" s="36"/>
      <c r="CG2691" s="42"/>
      <c r="CH2691" s="35"/>
      <c r="CI2691" s="42"/>
      <c r="CJ2691" s="42"/>
      <c r="CK2691" s="43"/>
      <c r="CO2691" s="42"/>
    </row>
    <row r="2692" spans="1:93" ht="11.25" customHeight="1">
      <c r="A2692" s="33"/>
      <c r="B2692" s="34"/>
      <c r="F2692" s="34"/>
      <c r="H2692" s="34"/>
      <c r="I2692" s="34"/>
      <c r="J2692" s="35"/>
      <c r="K2692" s="35"/>
      <c r="L2692" s="34"/>
      <c r="M2692" s="34"/>
      <c r="N2692" s="35"/>
      <c r="O2692" s="35"/>
      <c r="P2692" s="35"/>
      <c r="Q2692" s="34"/>
      <c r="R2692" s="34"/>
      <c r="U2692" s="36"/>
      <c r="V2692" s="38"/>
      <c r="W2692" s="36"/>
      <c r="X2692" s="35"/>
      <c r="Y2692" s="34"/>
      <c r="Z2692" s="35"/>
      <c r="AA2692" s="34"/>
      <c r="AB2692" s="34"/>
      <c r="AC2692" s="34"/>
      <c r="AD2692" s="34"/>
      <c r="AE2692" s="39"/>
      <c r="AF2692" s="39"/>
      <c r="AG2692" s="39"/>
      <c r="AH2692" s="35"/>
      <c r="AI2692" s="35"/>
      <c r="AJ2692" s="35"/>
      <c r="AK2692" s="35"/>
      <c r="AL2692" s="35"/>
      <c r="AM2692" s="35"/>
      <c r="AN2692" s="38"/>
      <c r="AO2692" s="38"/>
      <c r="AP2692" s="38"/>
      <c r="AQ2692" s="36"/>
      <c r="AR2692" s="36"/>
      <c r="AS2692" s="36"/>
      <c r="AT2692" s="36"/>
      <c r="AU2692" s="36"/>
      <c r="AV2692" s="36"/>
      <c r="AW2692" s="36"/>
      <c r="AX2692" s="36"/>
      <c r="AY2692" s="36"/>
      <c r="AZ2692" s="40"/>
      <c r="BA2692" s="40"/>
      <c r="BB2692" s="40"/>
      <c r="BC2692" s="40"/>
      <c r="BD2692" s="40"/>
      <c r="BE2692" s="40"/>
      <c r="BF2692" s="36"/>
      <c r="BG2692" s="36"/>
      <c r="BH2692" s="36"/>
      <c r="BJ2692" s="35"/>
      <c r="BK2692" s="35"/>
      <c r="BL2692" s="35"/>
      <c r="BM2692" s="35"/>
      <c r="BN2692" s="35"/>
      <c r="BO2692" s="35"/>
      <c r="BP2692" s="35"/>
      <c r="BQ2692" s="35"/>
      <c r="BR2692" s="35"/>
      <c r="BS2692" s="34"/>
      <c r="BT2692" s="35"/>
      <c r="BU2692" s="35"/>
      <c r="BV2692" s="35"/>
      <c r="BW2692" s="34"/>
      <c r="BX2692" s="37"/>
      <c r="BY2692" s="40"/>
      <c r="CA2692" s="38"/>
      <c r="CB2692" s="38"/>
      <c r="CC2692" s="36"/>
      <c r="CD2692" s="36"/>
      <c r="CE2692" s="35"/>
      <c r="CF2692" s="36"/>
      <c r="CG2692" s="42"/>
      <c r="CH2692" s="35"/>
      <c r="CI2692" s="42"/>
      <c r="CJ2692" s="42"/>
      <c r="CK2692" s="43"/>
      <c r="CO2692" s="42"/>
    </row>
    <row r="2693" spans="1:93" ht="11.25" customHeight="1">
      <c r="A2693" s="33"/>
      <c r="B2693" s="34"/>
      <c r="F2693" s="34"/>
      <c r="H2693" s="34"/>
      <c r="I2693" s="34"/>
      <c r="J2693" s="35"/>
      <c r="K2693" s="35"/>
      <c r="L2693" s="34"/>
      <c r="M2693" s="34"/>
      <c r="N2693" s="35"/>
      <c r="O2693" s="35"/>
      <c r="P2693" s="35"/>
      <c r="Q2693" s="34"/>
      <c r="R2693" s="34"/>
      <c r="U2693" s="36"/>
      <c r="V2693" s="38"/>
      <c r="W2693" s="36"/>
      <c r="X2693" s="35"/>
      <c r="Y2693" s="34"/>
      <c r="Z2693" s="35"/>
      <c r="AA2693" s="34"/>
      <c r="AB2693" s="34"/>
      <c r="AC2693" s="34"/>
      <c r="AD2693" s="34"/>
      <c r="AE2693" s="39"/>
      <c r="AF2693" s="39"/>
      <c r="AG2693" s="39"/>
      <c r="AH2693" s="35"/>
      <c r="AI2693" s="35"/>
      <c r="AJ2693" s="35"/>
      <c r="AK2693" s="35"/>
      <c r="AL2693" s="35"/>
      <c r="AM2693" s="35"/>
      <c r="AN2693" s="38"/>
      <c r="AO2693" s="38"/>
      <c r="AP2693" s="38"/>
      <c r="AQ2693" s="36"/>
      <c r="AR2693" s="36"/>
      <c r="AS2693" s="36"/>
      <c r="AT2693" s="36"/>
      <c r="AU2693" s="36"/>
      <c r="AV2693" s="36"/>
      <c r="AW2693" s="36"/>
      <c r="AX2693" s="36"/>
      <c r="AY2693" s="36"/>
      <c r="AZ2693" s="40"/>
      <c r="BA2693" s="40"/>
      <c r="BB2693" s="40"/>
      <c r="BC2693" s="40"/>
      <c r="BD2693" s="40"/>
      <c r="BE2693" s="40"/>
      <c r="BF2693" s="36"/>
      <c r="BG2693" s="36"/>
      <c r="BH2693" s="36"/>
      <c r="BJ2693" s="35"/>
      <c r="BK2693" s="35"/>
      <c r="BL2693" s="35"/>
      <c r="BM2693" s="35"/>
      <c r="BN2693" s="35"/>
      <c r="BO2693" s="35"/>
      <c r="BP2693" s="35"/>
      <c r="BQ2693" s="35"/>
      <c r="BR2693" s="35"/>
      <c r="BS2693" s="34"/>
      <c r="BT2693" s="35"/>
      <c r="BU2693" s="35"/>
      <c r="BV2693" s="35"/>
      <c r="BW2693" s="34"/>
      <c r="BX2693" s="37"/>
      <c r="BY2693" s="40"/>
      <c r="CA2693" s="38"/>
      <c r="CB2693" s="38"/>
      <c r="CC2693" s="36"/>
      <c r="CD2693" s="36"/>
      <c r="CE2693" s="35"/>
      <c r="CF2693" s="36"/>
      <c r="CG2693" s="42"/>
      <c r="CH2693" s="35"/>
      <c r="CI2693" s="42"/>
      <c r="CJ2693" s="42"/>
      <c r="CK2693" s="43"/>
      <c r="CO2693" s="42"/>
    </row>
    <row r="2694" spans="1:93" ht="11.25" customHeight="1">
      <c r="A2694" s="33"/>
      <c r="B2694" s="34"/>
      <c r="F2694" s="34"/>
      <c r="H2694" s="34"/>
      <c r="I2694" s="34"/>
      <c r="J2694" s="35"/>
      <c r="K2694" s="35"/>
      <c r="L2694" s="34"/>
      <c r="M2694" s="34"/>
      <c r="N2694" s="35"/>
      <c r="O2694" s="35"/>
      <c r="P2694" s="35"/>
      <c r="Q2694" s="34"/>
      <c r="R2694" s="34"/>
      <c r="U2694" s="36"/>
      <c r="V2694" s="38"/>
      <c r="W2694" s="36"/>
      <c r="X2694" s="35"/>
      <c r="Y2694" s="34"/>
      <c r="Z2694" s="35"/>
      <c r="AA2694" s="34"/>
      <c r="AB2694" s="34"/>
      <c r="AC2694" s="34"/>
      <c r="AD2694" s="34"/>
      <c r="AE2694" s="39"/>
      <c r="AF2694" s="39"/>
      <c r="AG2694" s="39"/>
      <c r="AH2694" s="35"/>
      <c r="AI2694" s="35"/>
      <c r="AJ2694" s="35"/>
      <c r="AK2694" s="35"/>
      <c r="AL2694" s="35"/>
      <c r="AM2694" s="35"/>
      <c r="AN2694" s="38"/>
      <c r="AO2694" s="38"/>
      <c r="AP2694" s="38"/>
      <c r="AQ2694" s="36"/>
      <c r="AR2694" s="36"/>
      <c r="AS2694" s="36"/>
      <c r="AT2694" s="36"/>
      <c r="AU2694" s="36"/>
      <c r="AV2694" s="36"/>
      <c r="AW2694" s="36"/>
      <c r="AX2694" s="36"/>
      <c r="AY2694" s="36"/>
      <c r="AZ2694" s="40"/>
      <c r="BA2694" s="40"/>
      <c r="BB2694" s="40"/>
      <c r="BC2694" s="40"/>
      <c r="BD2694" s="40"/>
      <c r="BE2694" s="40"/>
      <c r="BF2694" s="36"/>
      <c r="BG2694" s="36"/>
      <c r="BH2694" s="36"/>
      <c r="BJ2694" s="35"/>
      <c r="BK2694" s="35"/>
      <c r="BL2694" s="35"/>
      <c r="BM2694" s="35"/>
      <c r="BN2694" s="35"/>
      <c r="BO2694" s="35"/>
      <c r="BP2694" s="35"/>
      <c r="BQ2694" s="35"/>
      <c r="BR2694" s="35"/>
      <c r="BS2694" s="34"/>
      <c r="BT2694" s="35"/>
      <c r="BU2694" s="35"/>
      <c r="BV2694" s="35"/>
      <c r="BW2694" s="34"/>
      <c r="BX2694" s="37"/>
      <c r="BY2694" s="40"/>
      <c r="CA2694" s="38"/>
      <c r="CB2694" s="38"/>
      <c r="CC2694" s="36"/>
      <c r="CD2694" s="36"/>
      <c r="CE2694" s="35"/>
      <c r="CF2694" s="36"/>
      <c r="CG2694" s="42"/>
      <c r="CH2694" s="35"/>
      <c r="CI2694" s="42"/>
      <c r="CJ2694" s="42"/>
      <c r="CK2694" s="43"/>
      <c r="CO2694" s="42"/>
    </row>
    <row r="2695" spans="1:93" ht="11.25" customHeight="1">
      <c r="A2695" s="33"/>
      <c r="B2695" s="34"/>
      <c r="F2695" s="34"/>
      <c r="H2695" s="34"/>
      <c r="I2695" s="34"/>
      <c r="J2695" s="35"/>
      <c r="K2695" s="35"/>
      <c r="L2695" s="34"/>
      <c r="M2695" s="34"/>
      <c r="N2695" s="35"/>
      <c r="O2695" s="35"/>
      <c r="P2695" s="35"/>
      <c r="Q2695" s="34"/>
      <c r="R2695" s="34"/>
      <c r="U2695" s="36"/>
      <c r="V2695" s="38"/>
      <c r="W2695" s="36"/>
      <c r="X2695" s="35"/>
      <c r="Y2695" s="34"/>
      <c r="Z2695" s="35"/>
      <c r="AA2695" s="34"/>
      <c r="AB2695" s="34"/>
      <c r="AC2695" s="34"/>
      <c r="AD2695" s="34"/>
      <c r="AE2695" s="39"/>
      <c r="AF2695" s="39"/>
      <c r="AG2695" s="39"/>
      <c r="AH2695" s="35"/>
      <c r="AI2695" s="35"/>
      <c r="AJ2695" s="35"/>
      <c r="AK2695" s="35"/>
      <c r="AL2695" s="35"/>
      <c r="AM2695" s="35"/>
      <c r="AN2695" s="38"/>
      <c r="AO2695" s="38"/>
      <c r="AP2695" s="38"/>
      <c r="AQ2695" s="36"/>
      <c r="AR2695" s="36"/>
      <c r="AS2695" s="36"/>
      <c r="AT2695" s="36"/>
      <c r="AU2695" s="36"/>
      <c r="AV2695" s="36"/>
      <c r="AW2695" s="36"/>
      <c r="AX2695" s="36"/>
      <c r="AY2695" s="36"/>
      <c r="AZ2695" s="40"/>
      <c r="BA2695" s="40"/>
      <c r="BB2695" s="40"/>
      <c r="BC2695" s="40"/>
      <c r="BD2695" s="40"/>
      <c r="BE2695" s="40"/>
      <c r="BF2695" s="36"/>
      <c r="BG2695" s="36"/>
      <c r="BH2695" s="36"/>
      <c r="BJ2695" s="35"/>
      <c r="BK2695" s="35"/>
      <c r="BL2695" s="35"/>
      <c r="BM2695" s="35"/>
      <c r="BN2695" s="35"/>
      <c r="BO2695" s="35"/>
      <c r="BP2695" s="35"/>
      <c r="BQ2695" s="35"/>
      <c r="BR2695" s="35"/>
      <c r="BS2695" s="34"/>
      <c r="BT2695" s="35"/>
      <c r="BU2695" s="35"/>
      <c r="BV2695" s="35"/>
      <c r="BW2695" s="34"/>
      <c r="BX2695" s="37"/>
      <c r="BY2695" s="40"/>
      <c r="CA2695" s="38"/>
      <c r="CB2695" s="38"/>
      <c r="CC2695" s="36"/>
      <c r="CD2695" s="36"/>
      <c r="CE2695" s="35"/>
      <c r="CF2695" s="36"/>
      <c r="CG2695" s="42"/>
      <c r="CH2695" s="35"/>
      <c r="CI2695" s="42"/>
      <c r="CJ2695" s="42"/>
      <c r="CK2695" s="43"/>
      <c r="CO2695" s="42"/>
    </row>
    <row r="2696" spans="1:93" ht="11.25" customHeight="1">
      <c r="A2696" s="33"/>
      <c r="B2696" s="34"/>
      <c r="F2696" s="34"/>
      <c r="H2696" s="34"/>
      <c r="I2696" s="34"/>
      <c r="J2696" s="35"/>
      <c r="K2696" s="35"/>
      <c r="L2696" s="34"/>
      <c r="M2696" s="34"/>
      <c r="N2696" s="35"/>
      <c r="O2696" s="35"/>
      <c r="P2696" s="35"/>
      <c r="Q2696" s="34"/>
      <c r="R2696" s="34"/>
      <c r="U2696" s="36"/>
      <c r="V2696" s="38"/>
      <c r="W2696" s="36"/>
      <c r="X2696" s="35"/>
      <c r="Y2696" s="34"/>
      <c r="Z2696" s="35"/>
      <c r="AA2696" s="34"/>
      <c r="AB2696" s="34"/>
      <c r="AC2696" s="34"/>
      <c r="AD2696" s="34"/>
      <c r="AE2696" s="39"/>
      <c r="AF2696" s="39"/>
      <c r="AG2696" s="39"/>
      <c r="AH2696" s="35"/>
      <c r="AI2696" s="35"/>
      <c r="AJ2696" s="35"/>
      <c r="AK2696" s="35"/>
      <c r="AL2696" s="35"/>
      <c r="AM2696" s="35"/>
      <c r="AN2696" s="38"/>
      <c r="AO2696" s="38"/>
      <c r="AP2696" s="38"/>
      <c r="AQ2696" s="36"/>
      <c r="AR2696" s="36"/>
      <c r="AS2696" s="36"/>
      <c r="AT2696" s="36"/>
      <c r="AU2696" s="36"/>
      <c r="AV2696" s="36"/>
      <c r="AW2696" s="36"/>
      <c r="AX2696" s="36"/>
      <c r="AY2696" s="36"/>
      <c r="AZ2696" s="40"/>
      <c r="BA2696" s="40"/>
      <c r="BB2696" s="40"/>
      <c r="BC2696" s="40"/>
      <c r="BD2696" s="40"/>
      <c r="BE2696" s="40"/>
      <c r="BF2696" s="36"/>
      <c r="BG2696" s="36"/>
      <c r="BH2696" s="36"/>
      <c r="BJ2696" s="35"/>
      <c r="BK2696" s="35"/>
      <c r="BL2696" s="35"/>
      <c r="BM2696" s="35"/>
      <c r="BN2696" s="35"/>
      <c r="BO2696" s="35"/>
      <c r="BP2696" s="35"/>
      <c r="BQ2696" s="35"/>
      <c r="BR2696" s="35"/>
      <c r="BS2696" s="34"/>
      <c r="BT2696" s="35"/>
      <c r="BU2696" s="35"/>
      <c r="BV2696" s="35"/>
      <c r="BW2696" s="34"/>
      <c r="BX2696" s="37"/>
      <c r="BY2696" s="40"/>
      <c r="CA2696" s="38"/>
      <c r="CB2696" s="38"/>
      <c r="CC2696" s="36"/>
      <c r="CD2696" s="36"/>
      <c r="CE2696" s="35"/>
      <c r="CF2696" s="36"/>
      <c r="CG2696" s="42"/>
      <c r="CH2696" s="35"/>
      <c r="CI2696" s="42"/>
      <c r="CJ2696" s="42"/>
      <c r="CK2696" s="43"/>
      <c r="CO2696" s="42"/>
    </row>
    <row r="2697" spans="1:93" ht="11.25" customHeight="1">
      <c r="A2697" s="33"/>
      <c r="B2697" s="34"/>
      <c r="F2697" s="34"/>
      <c r="H2697" s="34"/>
      <c r="I2697" s="34"/>
      <c r="J2697" s="35"/>
      <c r="K2697" s="35"/>
      <c r="L2697" s="34"/>
      <c r="M2697" s="34"/>
      <c r="N2697" s="35"/>
      <c r="O2697" s="35"/>
      <c r="P2697" s="35"/>
      <c r="Q2697" s="34"/>
      <c r="R2697" s="34"/>
      <c r="U2697" s="36"/>
      <c r="V2697" s="38"/>
      <c r="W2697" s="36"/>
      <c r="X2697" s="35"/>
      <c r="Y2697" s="34"/>
      <c r="Z2697" s="35"/>
      <c r="AA2697" s="34"/>
      <c r="AB2697" s="34"/>
      <c r="AC2697" s="34"/>
      <c r="AD2697" s="34"/>
      <c r="AE2697" s="39"/>
      <c r="AF2697" s="39"/>
      <c r="AG2697" s="39"/>
      <c r="AH2697" s="35"/>
      <c r="AI2697" s="35"/>
      <c r="AJ2697" s="35"/>
      <c r="AK2697" s="35"/>
      <c r="AL2697" s="35"/>
      <c r="AM2697" s="35"/>
      <c r="AN2697" s="38"/>
      <c r="AO2697" s="38"/>
      <c r="AP2697" s="38"/>
      <c r="AQ2697" s="36"/>
      <c r="AR2697" s="36"/>
      <c r="AS2697" s="36"/>
      <c r="AT2697" s="36"/>
      <c r="AU2697" s="36"/>
      <c r="AV2697" s="36"/>
      <c r="AW2697" s="36"/>
      <c r="AX2697" s="36"/>
      <c r="AY2697" s="36"/>
      <c r="AZ2697" s="40"/>
      <c r="BA2697" s="40"/>
      <c r="BB2697" s="40"/>
      <c r="BC2697" s="40"/>
      <c r="BD2697" s="40"/>
      <c r="BE2697" s="40"/>
      <c r="BF2697" s="36"/>
      <c r="BG2697" s="36"/>
      <c r="BH2697" s="36"/>
      <c r="BJ2697" s="35"/>
      <c r="BK2697" s="35"/>
      <c r="BL2697" s="35"/>
      <c r="BM2697" s="35"/>
      <c r="BN2697" s="35"/>
      <c r="BO2697" s="35"/>
      <c r="BP2697" s="35"/>
      <c r="BQ2697" s="35"/>
      <c r="BR2697" s="35"/>
      <c r="BS2697" s="34"/>
      <c r="BT2697" s="35"/>
      <c r="BU2697" s="35"/>
      <c r="BV2697" s="35"/>
      <c r="BW2697" s="34"/>
      <c r="BX2697" s="37"/>
      <c r="BY2697" s="40"/>
      <c r="CA2697" s="38"/>
      <c r="CB2697" s="38"/>
      <c r="CC2697" s="36"/>
      <c r="CD2697" s="36"/>
      <c r="CE2697" s="35"/>
      <c r="CF2697" s="36"/>
      <c r="CG2697" s="42"/>
      <c r="CH2697" s="35"/>
      <c r="CI2697" s="42"/>
      <c r="CJ2697" s="42"/>
      <c r="CK2697" s="43"/>
      <c r="CO2697" s="42"/>
    </row>
    <row r="2698" spans="1:93" ht="11.25" customHeight="1">
      <c r="A2698" s="33"/>
      <c r="B2698" s="34"/>
      <c r="F2698" s="34"/>
      <c r="H2698" s="34"/>
      <c r="I2698" s="34"/>
      <c r="J2698" s="35"/>
      <c r="K2698" s="35"/>
      <c r="L2698" s="34"/>
      <c r="M2698" s="34"/>
      <c r="N2698" s="35"/>
      <c r="O2698" s="35"/>
      <c r="P2698" s="35"/>
      <c r="Q2698" s="34"/>
      <c r="R2698" s="34"/>
      <c r="U2698" s="36"/>
      <c r="V2698" s="38"/>
      <c r="W2698" s="36"/>
      <c r="X2698" s="35"/>
      <c r="Y2698" s="34"/>
      <c r="Z2698" s="35"/>
      <c r="AA2698" s="34"/>
      <c r="AB2698" s="34"/>
      <c r="AC2698" s="34"/>
      <c r="AD2698" s="34"/>
      <c r="AE2698" s="39"/>
      <c r="AF2698" s="39"/>
      <c r="AG2698" s="39"/>
      <c r="AH2698" s="35"/>
      <c r="AI2698" s="35"/>
      <c r="AJ2698" s="35"/>
      <c r="AK2698" s="35"/>
      <c r="AL2698" s="35"/>
      <c r="AM2698" s="35"/>
      <c r="AN2698" s="38"/>
      <c r="AO2698" s="38"/>
      <c r="AP2698" s="38"/>
      <c r="AQ2698" s="36"/>
      <c r="AR2698" s="36"/>
      <c r="AS2698" s="36"/>
      <c r="AT2698" s="36"/>
      <c r="AU2698" s="36"/>
      <c r="AV2698" s="36"/>
      <c r="AW2698" s="36"/>
      <c r="AX2698" s="36"/>
      <c r="AY2698" s="36"/>
      <c r="AZ2698" s="40"/>
      <c r="BA2698" s="40"/>
      <c r="BB2698" s="40"/>
      <c r="BC2698" s="40"/>
      <c r="BD2698" s="40"/>
      <c r="BE2698" s="40"/>
      <c r="BF2698" s="36"/>
      <c r="BG2698" s="36"/>
      <c r="BH2698" s="36"/>
      <c r="BJ2698" s="35"/>
      <c r="BK2698" s="35"/>
      <c r="BL2698" s="35"/>
      <c r="BM2698" s="35"/>
      <c r="BN2698" s="35"/>
      <c r="BO2698" s="35"/>
      <c r="BP2698" s="35"/>
      <c r="BQ2698" s="35"/>
      <c r="BR2698" s="35"/>
      <c r="BS2698" s="34"/>
      <c r="BT2698" s="35"/>
      <c r="BU2698" s="35"/>
      <c r="BV2698" s="35"/>
      <c r="BW2698" s="34"/>
      <c r="BX2698" s="37"/>
      <c r="BY2698" s="40"/>
      <c r="CA2698" s="38"/>
      <c r="CB2698" s="38"/>
      <c r="CC2698" s="36"/>
      <c r="CD2698" s="36"/>
      <c r="CE2698" s="35"/>
      <c r="CF2698" s="36"/>
      <c r="CG2698" s="42"/>
      <c r="CH2698" s="35"/>
      <c r="CI2698" s="42"/>
      <c r="CJ2698" s="42"/>
      <c r="CK2698" s="43"/>
      <c r="CO2698" s="42"/>
    </row>
    <row r="2699" spans="1:93" ht="11.25" customHeight="1">
      <c r="A2699" s="33"/>
      <c r="B2699" s="34"/>
      <c r="F2699" s="34"/>
      <c r="H2699" s="34"/>
      <c r="I2699" s="34"/>
      <c r="J2699" s="35"/>
      <c r="K2699" s="35"/>
      <c r="L2699" s="34"/>
      <c r="M2699" s="34"/>
      <c r="N2699" s="35"/>
      <c r="O2699" s="35"/>
      <c r="P2699" s="35"/>
      <c r="Q2699" s="34"/>
      <c r="R2699" s="34"/>
      <c r="U2699" s="36"/>
      <c r="V2699" s="38"/>
      <c r="W2699" s="36"/>
      <c r="X2699" s="35"/>
      <c r="Y2699" s="34"/>
      <c r="Z2699" s="35"/>
      <c r="AA2699" s="34"/>
      <c r="AB2699" s="34"/>
      <c r="AC2699" s="34"/>
      <c r="AD2699" s="34"/>
      <c r="AE2699" s="39"/>
      <c r="AF2699" s="39"/>
      <c r="AG2699" s="39"/>
      <c r="AH2699" s="35"/>
      <c r="AI2699" s="35"/>
      <c r="AJ2699" s="35"/>
      <c r="AK2699" s="35"/>
      <c r="AL2699" s="35"/>
      <c r="AM2699" s="35"/>
      <c r="AN2699" s="38"/>
      <c r="AO2699" s="38"/>
      <c r="AP2699" s="38"/>
      <c r="AQ2699" s="36"/>
      <c r="AR2699" s="36"/>
      <c r="AS2699" s="36"/>
      <c r="AT2699" s="36"/>
      <c r="AU2699" s="36"/>
      <c r="AV2699" s="36"/>
      <c r="AW2699" s="36"/>
      <c r="AX2699" s="36"/>
      <c r="AY2699" s="36"/>
      <c r="AZ2699" s="40"/>
      <c r="BA2699" s="40"/>
      <c r="BB2699" s="40"/>
      <c r="BC2699" s="40"/>
      <c r="BD2699" s="40"/>
      <c r="BE2699" s="40"/>
      <c r="BF2699" s="36"/>
      <c r="BG2699" s="36"/>
      <c r="BH2699" s="36"/>
      <c r="BJ2699" s="35"/>
      <c r="BK2699" s="35"/>
      <c r="BL2699" s="35"/>
      <c r="BM2699" s="35"/>
      <c r="BN2699" s="35"/>
      <c r="BO2699" s="35"/>
      <c r="BP2699" s="35"/>
      <c r="BQ2699" s="35"/>
      <c r="BR2699" s="35"/>
      <c r="BS2699" s="34"/>
      <c r="BT2699" s="35"/>
      <c r="BU2699" s="35"/>
      <c r="BV2699" s="35"/>
      <c r="BW2699" s="34"/>
      <c r="BX2699" s="37"/>
      <c r="BY2699" s="40"/>
      <c r="CA2699" s="38"/>
      <c r="CB2699" s="38"/>
      <c r="CC2699" s="36"/>
      <c r="CD2699" s="36"/>
      <c r="CE2699" s="35"/>
      <c r="CF2699" s="36"/>
      <c r="CG2699" s="42"/>
      <c r="CH2699" s="35"/>
      <c r="CI2699" s="42"/>
      <c r="CJ2699" s="42"/>
      <c r="CK2699" s="43"/>
      <c r="CO2699" s="42"/>
    </row>
    <row r="2700" spans="1:93" ht="11.25" customHeight="1">
      <c r="A2700" s="33"/>
      <c r="B2700" s="34"/>
      <c r="F2700" s="34"/>
      <c r="H2700" s="34"/>
      <c r="I2700" s="34"/>
      <c r="J2700" s="35"/>
      <c r="K2700" s="35"/>
      <c r="L2700" s="34"/>
      <c r="M2700" s="34"/>
      <c r="N2700" s="35"/>
      <c r="O2700" s="35"/>
      <c r="P2700" s="35"/>
      <c r="Q2700" s="34"/>
      <c r="R2700" s="34"/>
      <c r="U2700" s="36"/>
      <c r="V2700" s="38"/>
      <c r="W2700" s="36"/>
      <c r="X2700" s="35"/>
      <c r="Y2700" s="34"/>
      <c r="Z2700" s="35"/>
      <c r="AA2700" s="34"/>
      <c r="AB2700" s="34"/>
      <c r="AC2700" s="34"/>
      <c r="AD2700" s="34"/>
      <c r="AE2700" s="39"/>
      <c r="AF2700" s="39"/>
      <c r="AG2700" s="39"/>
      <c r="AH2700" s="35"/>
      <c r="AI2700" s="35"/>
      <c r="AJ2700" s="35"/>
      <c r="AK2700" s="35"/>
      <c r="AL2700" s="35"/>
      <c r="AM2700" s="35"/>
      <c r="AN2700" s="38"/>
      <c r="AO2700" s="38"/>
      <c r="AP2700" s="38"/>
      <c r="AQ2700" s="36"/>
      <c r="AR2700" s="36"/>
      <c r="AS2700" s="36"/>
      <c r="AT2700" s="36"/>
      <c r="AU2700" s="36"/>
      <c r="AV2700" s="36"/>
      <c r="AW2700" s="36"/>
      <c r="AX2700" s="36"/>
      <c r="AY2700" s="36"/>
      <c r="AZ2700" s="40"/>
      <c r="BA2700" s="40"/>
      <c r="BB2700" s="40"/>
      <c r="BC2700" s="40"/>
      <c r="BD2700" s="40"/>
      <c r="BE2700" s="40"/>
      <c r="BF2700" s="36"/>
      <c r="BG2700" s="36"/>
      <c r="BH2700" s="36"/>
      <c r="BJ2700" s="35"/>
      <c r="BK2700" s="35"/>
      <c r="BL2700" s="35"/>
      <c r="BM2700" s="35"/>
      <c r="BN2700" s="35"/>
      <c r="BO2700" s="35"/>
      <c r="BP2700" s="35"/>
      <c r="BQ2700" s="35"/>
      <c r="BR2700" s="35"/>
      <c r="BS2700" s="34"/>
      <c r="BT2700" s="35"/>
      <c r="BU2700" s="35"/>
      <c r="BV2700" s="35"/>
      <c r="BW2700" s="34"/>
      <c r="BX2700" s="37"/>
      <c r="BY2700" s="40"/>
      <c r="CA2700" s="38"/>
      <c r="CB2700" s="38"/>
      <c r="CC2700" s="36"/>
      <c r="CD2700" s="36"/>
      <c r="CE2700" s="35"/>
      <c r="CF2700" s="36"/>
      <c r="CG2700" s="42"/>
      <c r="CH2700" s="35"/>
      <c r="CI2700" s="42"/>
      <c r="CJ2700" s="42"/>
      <c r="CK2700" s="43"/>
      <c r="CO2700" s="42"/>
    </row>
    <row r="2701" spans="1:93" ht="11.25" customHeight="1">
      <c r="A2701" s="33"/>
      <c r="B2701" s="34"/>
      <c r="F2701" s="34"/>
      <c r="H2701" s="34"/>
      <c r="I2701" s="34"/>
      <c r="J2701" s="35"/>
      <c r="K2701" s="35"/>
      <c r="L2701" s="34"/>
      <c r="M2701" s="34"/>
      <c r="N2701" s="35"/>
      <c r="O2701" s="35"/>
      <c r="P2701" s="35"/>
      <c r="Q2701" s="34"/>
      <c r="R2701" s="34"/>
      <c r="U2701" s="36"/>
      <c r="V2701" s="38"/>
      <c r="W2701" s="36"/>
      <c r="X2701" s="35"/>
      <c r="Y2701" s="34"/>
      <c r="Z2701" s="35"/>
      <c r="AA2701" s="34"/>
      <c r="AB2701" s="34"/>
      <c r="AC2701" s="34"/>
      <c r="AD2701" s="34"/>
      <c r="AE2701" s="39"/>
      <c r="AF2701" s="39"/>
      <c r="AG2701" s="39"/>
      <c r="AH2701" s="35"/>
      <c r="AI2701" s="35"/>
      <c r="AJ2701" s="35"/>
      <c r="AK2701" s="35"/>
      <c r="AL2701" s="35"/>
      <c r="AM2701" s="35"/>
      <c r="AN2701" s="38"/>
      <c r="AO2701" s="38"/>
      <c r="AP2701" s="38"/>
      <c r="AQ2701" s="36"/>
      <c r="AR2701" s="36"/>
      <c r="AS2701" s="36"/>
      <c r="AT2701" s="36"/>
      <c r="AU2701" s="36"/>
      <c r="AV2701" s="36"/>
      <c r="AW2701" s="36"/>
      <c r="AX2701" s="36"/>
      <c r="AY2701" s="36"/>
      <c r="AZ2701" s="40"/>
      <c r="BA2701" s="40"/>
      <c r="BB2701" s="40"/>
      <c r="BC2701" s="40"/>
      <c r="BD2701" s="40"/>
      <c r="BE2701" s="40"/>
      <c r="BF2701" s="36"/>
      <c r="BG2701" s="36"/>
      <c r="BH2701" s="36"/>
      <c r="BJ2701" s="35"/>
      <c r="BK2701" s="35"/>
      <c r="BL2701" s="35"/>
      <c r="BM2701" s="35"/>
      <c r="BN2701" s="35"/>
      <c r="BO2701" s="35"/>
      <c r="BP2701" s="35"/>
      <c r="BQ2701" s="35"/>
      <c r="BR2701" s="35"/>
      <c r="BS2701" s="34"/>
      <c r="BT2701" s="35"/>
      <c r="BU2701" s="35"/>
      <c r="BV2701" s="35"/>
      <c r="BW2701" s="34"/>
      <c r="BX2701" s="37"/>
      <c r="BY2701" s="40"/>
      <c r="CA2701" s="38"/>
      <c r="CB2701" s="38"/>
      <c r="CC2701" s="36"/>
      <c r="CD2701" s="36"/>
      <c r="CE2701" s="35"/>
      <c r="CF2701" s="36"/>
      <c r="CG2701" s="42"/>
      <c r="CH2701" s="35"/>
      <c r="CI2701" s="42"/>
      <c r="CJ2701" s="42"/>
      <c r="CK2701" s="43"/>
      <c r="CO2701" s="42"/>
    </row>
    <row r="2702" spans="1:93" ht="11.25" customHeight="1">
      <c r="A2702" s="33"/>
      <c r="B2702" s="34"/>
      <c r="F2702" s="34"/>
      <c r="H2702" s="34"/>
      <c r="I2702" s="34"/>
      <c r="J2702" s="35"/>
      <c r="K2702" s="35"/>
      <c r="L2702" s="34"/>
      <c r="M2702" s="34"/>
      <c r="N2702" s="35"/>
      <c r="O2702" s="35"/>
      <c r="P2702" s="35"/>
      <c r="Q2702" s="34"/>
      <c r="R2702" s="34"/>
      <c r="U2702" s="36"/>
      <c r="V2702" s="38"/>
      <c r="W2702" s="36"/>
      <c r="X2702" s="35"/>
      <c r="Y2702" s="34"/>
      <c r="Z2702" s="35"/>
      <c r="AA2702" s="34"/>
      <c r="AB2702" s="34"/>
      <c r="AC2702" s="34"/>
      <c r="AD2702" s="34"/>
      <c r="AE2702" s="39"/>
      <c r="AF2702" s="39"/>
      <c r="AG2702" s="39"/>
      <c r="AH2702" s="35"/>
      <c r="AI2702" s="35"/>
      <c r="AJ2702" s="35"/>
      <c r="AK2702" s="35"/>
      <c r="AL2702" s="35"/>
      <c r="AM2702" s="35"/>
      <c r="AN2702" s="38"/>
      <c r="AO2702" s="38"/>
      <c r="AP2702" s="38"/>
      <c r="AQ2702" s="36"/>
      <c r="AR2702" s="36"/>
      <c r="AS2702" s="36"/>
      <c r="AT2702" s="36"/>
      <c r="AU2702" s="36"/>
      <c r="AV2702" s="36"/>
      <c r="AW2702" s="36"/>
      <c r="AX2702" s="36"/>
      <c r="AY2702" s="36"/>
      <c r="AZ2702" s="40"/>
      <c r="BA2702" s="40"/>
      <c r="BB2702" s="40"/>
      <c r="BC2702" s="40"/>
      <c r="BD2702" s="40"/>
      <c r="BE2702" s="40"/>
      <c r="BF2702" s="36"/>
      <c r="BG2702" s="36"/>
      <c r="BH2702" s="36"/>
      <c r="BJ2702" s="35"/>
      <c r="BK2702" s="35"/>
      <c r="BL2702" s="35"/>
      <c r="BM2702" s="35"/>
      <c r="BN2702" s="35"/>
      <c r="BO2702" s="35"/>
      <c r="BP2702" s="35"/>
      <c r="BQ2702" s="35"/>
      <c r="BR2702" s="35"/>
      <c r="BS2702" s="34"/>
      <c r="BT2702" s="35"/>
      <c r="BU2702" s="35"/>
      <c r="BV2702" s="35"/>
      <c r="BW2702" s="34"/>
      <c r="BX2702" s="37"/>
      <c r="BY2702" s="40"/>
      <c r="CA2702" s="38"/>
      <c r="CB2702" s="38"/>
      <c r="CC2702" s="36"/>
      <c r="CD2702" s="36"/>
      <c r="CE2702" s="35"/>
      <c r="CF2702" s="36"/>
      <c r="CG2702" s="42"/>
      <c r="CH2702" s="35"/>
      <c r="CI2702" s="42"/>
      <c r="CJ2702" s="42"/>
      <c r="CK2702" s="43"/>
      <c r="CO2702" s="42"/>
    </row>
    <row r="2703" spans="1:93" ht="11.25" customHeight="1">
      <c r="A2703" s="33"/>
      <c r="B2703" s="34"/>
      <c r="F2703" s="34"/>
      <c r="H2703" s="34"/>
      <c r="I2703" s="34"/>
      <c r="J2703" s="35"/>
      <c r="K2703" s="35"/>
      <c r="L2703" s="34"/>
      <c r="M2703" s="34"/>
      <c r="N2703" s="35"/>
      <c r="O2703" s="35"/>
      <c r="P2703" s="35"/>
      <c r="Q2703" s="34"/>
      <c r="R2703" s="34"/>
      <c r="U2703" s="36"/>
      <c r="V2703" s="38"/>
      <c r="W2703" s="36"/>
      <c r="X2703" s="35"/>
      <c r="Y2703" s="34"/>
      <c r="Z2703" s="35"/>
      <c r="AA2703" s="34"/>
      <c r="AB2703" s="34"/>
      <c r="AC2703" s="34"/>
      <c r="AD2703" s="34"/>
      <c r="AE2703" s="39"/>
      <c r="AF2703" s="39"/>
      <c r="AG2703" s="39"/>
      <c r="AH2703" s="35"/>
      <c r="AI2703" s="35"/>
      <c r="AJ2703" s="35"/>
      <c r="AK2703" s="35"/>
      <c r="AL2703" s="35"/>
      <c r="AM2703" s="35"/>
      <c r="AN2703" s="38"/>
      <c r="AO2703" s="38"/>
      <c r="AP2703" s="38"/>
      <c r="AQ2703" s="36"/>
      <c r="AR2703" s="36"/>
      <c r="AS2703" s="36"/>
      <c r="AT2703" s="36"/>
      <c r="AU2703" s="36"/>
      <c r="AV2703" s="36"/>
      <c r="AW2703" s="36"/>
      <c r="AX2703" s="36"/>
      <c r="AY2703" s="36"/>
      <c r="AZ2703" s="40"/>
      <c r="BA2703" s="40"/>
      <c r="BB2703" s="40"/>
      <c r="BC2703" s="40"/>
      <c r="BD2703" s="40"/>
      <c r="BE2703" s="40"/>
      <c r="BF2703" s="36"/>
      <c r="BG2703" s="36"/>
      <c r="BH2703" s="36"/>
      <c r="BJ2703" s="35"/>
      <c r="BK2703" s="35"/>
      <c r="BL2703" s="35"/>
      <c r="BM2703" s="35"/>
      <c r="BN2703" s="35"/>
      <c r="BO2703" s="35"/>
      <c r="BP2703" s="35"/>
      <c r="BQ2703" s="35"/>
      <c r="BR2703" s="35"/>
      <c r="BS2703" s="34"/>
      <c r="BT2703" s="35"/>
      <c r="BU2703" s="35"/>
      <c r="BV2703" s="35"/>
      <c r="BW2703" s="34"/>
      <c r="BX2703" s="37"/>
      <c r="BY2703" s="40"/>
      <c r="CA2703" s="38"/>
      <c r="CB2703" s="38"/>
      <c r="CC2703" s="36"/>
      <c r="CD2703" s="36"/>
      <c r="CE2703" s="35"/>
      <c r="CF2703" s="36"/>
      <c r="CG2703" s="42"/>
      <c r="CH2703" s="35"/>
      <c r="CI2703" s="42"/>
      <c r="CJ2703" s="42"/>
      <c r="CK2703" s="43"/>
      <c r="CO2703" s="42"/>
    </row>
    <row r="2704" spans="1:93" ht="11.25" customHeight="1">
      <c r="A2704" s="33"/>
      <c r="B2704" s="34"/>
      <c r="F2704" s="34"/>
      <c r="H2704" s="34"/>
      <c r="I2704" s="34"/>
      <c r="J2704" s="35"/>
      <c r="K2704" s="35"/>
      <c r="L2704" s="34"/>
      <c r="M2704" s="34"/>
      <c r="N2704" s="35"/>
      <c r="O2704" s="35"/>
      <c r="P2704" s="35"/>
      <c r="Q2704" s="34"/>
      <c r="R2704" s="34"/>
      <c r="U2704" s="36"/>
      <c r="V2704" s="38"/>
      <c r="W2704" s="36"/>
      <c r="X2704" s="35"/>
      <c r="Y2704" s="34"/>
      <c r="Z2704" s="35"/>
      <c r="AA2704" s="34"/>
      <c r="AB2704" s="34"/>
      <c r="AC2704" s="34"/>
      <c r="AD2704" s="34"/>
      <c r="AE2704" s="39"/>
      <c r="AF2704" s="39"/>
      <c r="AG2704" s="39"/>
      <c r="AH2704" s="35"/>
      <c r="AI2704" s="35"/>
      <c r="AJ2704" s="35"/>
      <c r="AK2704" s="35"/>
      <c r="AL2704" s="35"/>
      <c r="AM2704" s="35"/>
      <c r="AN2704" s="38"/>
      <c r="AO2704" s="38"/>
      <c r="AP2704" s="38"/>
      <c r="AQ2704" s="36"/>
      <c r="AR2704" s="36"/>
      <c r="AS2704" s="36"/>
      <c r="AT2704" s="36"/>
      <c r="AU2704" s="36"/>
      <c r="AV2704" s="36"/>
      <c r="AW2704" s="36"/>
      <c r="AX2704" s="36"/>
      <c r="AY2704" s="36"/>
      <c r="AZ2704" s="40"/>
      <c r="BA2704" s="40"/>
      <c r="BB2704" s="40"/>
      <c r="BC2704" s="40"/>
      <c r="BD2704" s="40"/>
      <c r="BE2704" s="40"/>
      <c r="BF2704" s="36"/>
      <c r="BG2704" s="36"/>
      <c r="BH2704" s="36"/>
      <c r="BJ2704" s="35"/>
      <c r="BK2704" s="35"/>
      <c r="BL2704" s="35"/>
      <c r="BM2704" s="35"/>
      <c r="BN2704" s="35"/>
      <c r="BO2704" s="35"/>
      <c r="BP2704" s="35"/>
      <c r="BQ2704" s="35"/>
      <c r="BR2704" s="35"/>
      <c r="BS2704" s="34"/>
      <c r="BT2704" s="35"/>
      <c r="BU2704" s="35"/>
      <c r="BV2704" s="35"/>
      <c r="BW2704" s="34"/>
      <c r="BX2704" s="37"/>
      <c r="BY2704" s="40"/>
      <c r="CA2704" s="38"/>
      <c r="CB2704" s="38"/>
      <c r="CC2704" s="36"/>
      <c r="CD2704" s="36"/>
      <c r="CE2704" s="35"/>
      <c r="CF2704" s="36"/>
      <c r="CG2704" s="42"/>
      <c r="CH2704" s="35"/>
      <c r="CI2704" s="42"/>
      <c r="CJ2704" s="42"/>
      <c r="CK2704" s="43"/>
      <c r="CO2704" s="42"/>
    </row>
    <row r="2705" spans="1:93" ht="11.25" customHeight="1">
      <c r="A2705" s="33"/>
      <c r="B2705" s="34"/>
      <c r="F2705" s="34"/>
      <c r="H2705" s="34"/>
      <c r="I2705" s="34"/>
      <c r="J2705" s="35"/>
      <c r="K2705" s="35"/>
      <c r="L2705" s="34"/>
      <c r="M2705" s="34"/>
      <c r="N2705" s="35"/>
      <c r="O2705" s="35"/>
      <c r="P2705" s="35"/>
      <c r="Q2705" s="34"/>
      <c r="R2705" s="34"/>
      <c r="U2705" s="36"/>
      <c r="V2705" s="38"/>
      <c r="W2705" s="36"/>
      <c r="X2705" s="35"/>
      <c r="Y2705" s="34"/>
      <c r="Z2705" s="35"/>
      <c r="AA2705" s="34"/>
      <c r="AB2705" s="34"/>
      <c r="AC2705" s="34"/>
      <c r="AD2705" s="34"/>
      <c r="AE2705" s="39"/>
      <c r="AF2705" s="39"/>
      <c r="AG2705" s="39"/>
      <c r="AH2705" s="35"/>
      <c r="AI2705" s="35"/>
      <c r="AJ2705" s="35"/>
      <c r="AK2705" s="35"/>
      <c r="AL2705" s="35"/>
      <c r="AM2705" s="35"/>
      <c r="AN2705" s="38"/>
      <c r="AO2705" s="38"/>
      <c r="AP2705" s="38"/>
      <c r="AQ2705" s="36"/>
      <c r="AR2705" s="36"/>
      <c r="AS2705" s="36"/>
      <c r="AT2705" s="36"/>
      <c r="AU2705" s="36"/>
      <c r="AV2705" s="36"/>
      <c r="AW2705" s="36"/>
      <c r="AX2705" s="36"/>
      <c r="AY2705" s="36"/>
      <c r="AZ2705" s="40"/>
      <c r="BA2705" s="40"/>
      <c r="BB2705" s="40"/>
      <c r="BC2705" s="40"/>
      <c r="BD2705" s="40"/>
      <c r="BE2705" s="40"/>
      <c r="BF2705" s="36"/>
      <c r="BG2705" s="36"/>
      <c r="BH2705" s="36"/>
      <c r="BJ2705" s="35"/>
      <c r="BK2705" s="35"/>
      <c r="BL2705" s="35"/>
      <c r="BM2705" s="35"/>
      <c r="BN2705" s="35"/>
      <c r="BO2705" s="35"/>
      <c r="BP2705" s="35"/>
      <c r="BQ2705" s="35"/>
      <c r="BR2705" s="35"/>
      <c r="BS2705" s="34"/>
      <c r="BT2705" s="35"/>
      <c r="BU2705" s="35"/>
      <c r="BV2705" s="35"/>
      <c r="BW2705" s="34"/>
      <c r="BX2705" s="37"/>
      <c r="BY2705" s="40"/>
      <c r="CA2705" s="38"/>
      <c r="CB2705" s="38"/>
      <c r="CC2705" s="36"/>
      <c r="CD2705" s="36"/>
      <c r="CE2705" s="35"/>
      <c r="CF2705" s="36"/>
      <c r="CG2705" s="42"/>
      <c r="CH2705" s="35"/>
      <c r="CI2705" s="42"/>
      <c r="CJ2705" s="42"/>
      <c r="CK2705" s="43"/>
      <c r="CO2705" s="42"/>
    </row>
    <row r="2706" spans="1:93" ht="11.25" customHeight="1">
      <c r="A2706" s="33"/>
      <c r="B2706" s="34"/>
      <c r="F2706" s="34"/>
      <c r="H2706" s="34"/>
      <c r="I2706" s="34"/>
      <c r="J2706" s="35"/>
      <c r="K2706" s="35"/>
      <c r="L2706" s="34"/>
      <c r="M2706" s="34"/>
      <c r="N2706" s="35"/>
      <c r="O2706" s="35"/>
      <c r="P2706" s="35"/>
      <c r="Q2706" s="34"/>
      <c r="R2706" s="34"/>
      <c r="U2706" s="36"/>
      <c r="V2706" s="38"/>
      <c r="W2706" s="36"/>
      <c r="X2706" s="35"/>
      <c r="Y2706" s="34"/>
      <c r="Z2706" s="35"/>
      <c r="AA2706" s="34"/>
      <c r="AB2706" s="34"/>
      <c r="AC2706" s="34"/>
      <c r="AD2706" s="34"/>
      <c r="AE2706" s="39"/>
      <c r="AF2706" s="39"/>
      <c r="AG2706" s="39"/>
      <c r="AH2706" s="35"/>
      <c r="AI2706" s="35"/>
      <c r="AJ2706" s="35"/>
      <c r="AK2706" s="35"/>
      <c r="AL2706" s="35"/>
      <c r="AM2706" s="35"/>
      <c r="AN2706" s="38"/>
      <c r="AO2706" s="38"/>
      <c r="AP2706" s="38"/>
      <c r="AQ2706" s="36"/>
      <c r="AR2706" s="36"/>
      <c r="AS2706" s="36"/>
      <c r="AT2706" s="36"/>
      <c r="AU2706" s="36"/>
      <c r="AV2706" s="36"/>
      <c r="AW2706" s="36"/>
      <c r="AX2706" s="36"/>
      <c r="AY2706" s="36"/>
      <c r="AZ2706" s="40"/>
      <c r="BA2706" s="40"/>
      <c r="BB2706" s="40"/>
      <c r="BC2706" s="40"/>
      <c r="BD2706" s="40"/>
      <c r="BE2706" s="40"/>
      <c r="BF2706" s="36"/>
      <c r="BG2706" s="36"/>
      <c r="BH2706" s="36"/>
      <c r="BJ2706" s="35"/>
      <c r="BK2706" s="35"/>
      <c r="BL2706" s="35"/>
      <c r="BM2706" s="35"/>
      <c r="BN2706" s="35"/>
      <c r="BO2706" s="35"/>
      <c r="BP2706" s="35"/>
      <c r="BQ2706" s="35"/>
      <c r="BR2706" s="35"/>
      <c r="BS2706" s="34"/>
      <c r="BT2706" s="35"/>
      <c r="BU2706" s="35"/>
      <c r="BV2706" s="35"/>
      <c r="BW2706" s="34"/>
      <c r="BX2706" s="37"/>
      <c r="BY2706" s="40"/>
      <c r="CA2706" s="38"/>
      <c r="CB2706" s="38"/>
      <c r="CC2706" s="36"/>
      <c r="CD2706" s="36"/>
      <c r="CE2706" s="35"/>
      <c r="CF2706" s="36"/>
      <c r="CG2706" s="42"/>
      <c r="CH2706" s="35"/>
      <c r="CI2706" s="42"/>
      <c r="CJ2706" s="42"/>
      <c r="CK2706" s="43"/>
      <c r="CO2706" s="42"/>
    </row>
    <row r="2707" spans="1:93" ht="11.25" customHeight="1">
      <c r="A2707" s="33"/>
      <c r="B2707" s="34"/>
      <c r="F2707" s="34"/>
      <c r="H2707" s="34"/>
      <c r="I2707" s="34"/>
      <c r="J2707" s="35"/>
      <c r="K2707" s="35"/>
      <c r="L2707" s="34"/>
      <c r="M2707" s="34"/>
      <c r="N2707" s="35"/>
      <c r="O2707" s="35"/>
      <c r="P2707" s="35"/>
      <c r="Q2707" s="34"/>
      <c r="R2707" s="34"/>
      <c r="U2707" s="36"/>
      <c r="V2707" s="38"/>
      <c r="W2707" s="36"/>
      <c r="X2707" s="35"/>
      <c r="Y2707" s="34"/>
      <c r="Z2707" s="35"/>
      <c r="AA2707" s="34"/>
      <c r="AB2707" s="34"/>
      <c r="AC2707" s="34"/>
      <c r="AD2707" s="34"/>
      <c r="AE2707" s="39"/>
      <c r="AF2707" s="39"/>
      <c r="AG2707" s="39"/>
      <c r="AH2707" s="35"/>
      <c r="AI2707" s="35"/>
      <c r="AJ2707" s="35"/>
      <c r="AK2707" s="35"/>
      <c r="AL2707" s="35"/>
      <c r="AM2707" s="35"/>
      <c r="AN2707" s="38"/>
      <c r="AO2707" s="38"/>
      <c r="AP2707" s="38"/>
      <c r="AQ2707" s="36"/>
      <c r="AR2707" s="36"/>
      <c r="AS2707" s="36"/>
      <c r="AT2707" s="36"/>
      <c r="AU2707" s="36"/>
      <c r="AV2707" s="36"/>
      <c r="AW2707" s="36"/>
      <c r="AX2707" s="36"/>
      <c r="AY2707" s="36"/>
      <c r="AZ2707" s="40"/>
      <c r="BA2707" s="40"/>
      <c r="BB2707" s="40"/>
      <c r="BC2707" s="40"/>
      <c r="BD2707" s="40"/>
      <c r="BE2707" s="40"/>
      <c r="BF2707" s="36"/>
      <c r="BG2707" s="36"/>
      <c r="BH2707" s="36"/>
      <c r="BJ2707" s="35"/>
      <c r="BK2707" s="35"/>
      <c r="BL2707" s="35"/>
      <c r="BM2707" s="35"/>
      <c r="BN2707" s="35"/>
      <c r="BO2707" s="35"/>
      <c r="BP2707" s="35"/>
      <c r="BQ2707" s="35"/>
      <c r="BR2707" s="35"/>
      <c r="BS2707" s="34"/>
      <c r="BT2707" s="35"/>
      <c r="BU2707" s="35"/>
      <c r="BV2707" s="35"/>
      <c r="BW2707" s="34"/>
      <c r="BX2707" s="37"/>
      <c r="BY2707" s="40"/>
      <c r="CA2707" s="38"/>
      <c r="CB2707" s="38"/>
      <c r="CC2707" s="36"/>
      <c r="CD2707" s="36"/>
      <c r="CE2707" s="35"/>
      <c r="CF2707" s="36"/>
      <c r="CG2707" s="42"/>
      <c r="CH2707" s="35"/>
      <c r="CI2707" s="42"/>
      <c r="CJ2707" s="42"/>
      <c r="CK2707" s="43"/>
      <c r="CO2707" s="42"/>
    </row>
    <row r="2708" spans="1:93" ht="11.25" customHeight="1">
      <c r="A2708" s="33"/>
      <c r="B2708" s="34"/>
      <c r="F2708" s="34"/>
      <c r="H2708" s="34"/>
      <c r="I2708" s="34"/>
      <c r="J2708" s="35"/>
      <c r="K2708" s="35"/>
      <c r="L2708" s="34"/>
      <c r="M2708" s="34"/>
      <c r="N2708" s="35"/>
      <c r="O2708" s="35"/>
      <c r="P2708" s="35"/>
      <c r="Q2708" s="34"/>
      <c r="R2708" s="34"/>
      <c r="U2708" s="36"/>
      <c r="V2708" s="38"/>
      <c r="W2708" s="36"/>
      <c r="X2708" s="35"/>
      <c r="Y2708" s="34"/>
      <c r="Z2708" s="35"/>
      <c r="AA2708" s="34"/>
      <c r="AB2708" s="34"/>
      <c r="AC2708" s="34"/>
      <c r="AD2708" s="34"/>
      <c r="AE2708" s="39"/>
      <c r="AF2708" s="39"/>
      <c r="AG2708" s="39"/>
      <c r="AH2708" s="35"/>
      <c r="AI2708" s="35"/>
      <c r="AJ2708" s="35"/>
      <c r="AK2708" s="35"/>
      <c r="AL2708" s="35"/>
      <c r="AM2708" s="35"/>
      <c r="AN2708" s="38"/>
      <c r="AO2708" s="38"/>
      <c r="AP2708" s="38"/>
      <c r="AQ2708" s="36"/>
      <c r="AR2708" s="36"/>
      <c r="AS2708" s="36"/>
      <c r="AT2708" s="36"/>
      <c r="AU2708" s="36"/>
      <c r="AV2708" s="36"/>
      <c r="AW2708" s="36"/>
      <c r="AX2708" s="36"/>
      <c r="AY2708" s="36"/>
      <c r="AZ2708" s="40"/>
      <c r="BA2708" s="40"/>
      <c r="BB2708" s="40"/>
      <c r="BC2708" s="40"/>
      <c r="BD2708" s="40"/>
      <c r="BE2708" s="40"/>
      <c r="BF2708" s="36"/>
      <c r="BG2708" s="36"/>
      <c r="BH2708" s="36"/>
      <c r="BJ2708" s="35"/>
      <c r="BK2708" s="35"/>
      <c r="BL2708" s="35"/>
      <c r="BM2708" s="35"/>
      <c r="BN2708" s="35"/>
      <c r="BO2708" s="35"/>
      <c r="BP2708" s="35"/>
      <c r="BQ2708" s="35"/>
      <c r="BR2708" s="35"/>
      <c r="BS2708" s="34"/>
      <c r="BT2708" s="35"/>
      <c r="BU2708" s="35"/>
      <c r="BV2708" s="35"/>
      <c r="BW2708" s="34"/>
      <c r="BX2708" s="37"/>
      <c r="BY2708" s="40"/>
      <c r="CA2708" s="38"/>
      <c r="CB2708" s="38"/>
      <c r="CC2708" s="36"/>
      <c r="CD2708" s="36"/>
      <c r="CE2708" s="35"/>
      <c r="CF2708" s="36"/>
      <c r="CG2708" s="42"/>
      <c r="CH2708" s="35"/>
      <c r="CI2708" s="42"/>
      <c r="CJ2708" s="42"/>
      <c r="CK2708" s="43"/>
      <c r="CO2708" s="42"/>
    </row>
    <row r="2709" spans="1:93" ht="11.25" customHeight="1">
      <c r="A2709" s="33"/>
      <c r="B2709" s="34"/>
      <c r="F2709" s="34"/>
      <c r="H2709" s="34"/>
      <c r="I2709" s="34"/>
      <c r="J2709" s="35"/>
      <c r="K2709" s="35"/>
      <c r="L2709" s="34"/>
      <c r="M2709" s="34"/>
      <c r="N2709" s="35"/>
      <c r="O2709" s="35"/>
      <c r="P2709" s="35"/>
      <c r="Q2709" s="34"/>
      <c r="R2709" s="34"/>
      <c r="U2709" s="36"/>
      <c r="V2709" s="38"/>
      <c r="W2709" s="36"/>
      <c r="X2709" s="35"/>
      <c r="Y2709" s="34"/>
      <c r="Z2709" s="35"/>
      <c r="AA2709" s="34"/>
      <c r="AB2709" s="34"/>
      <c r="AC2709" s="34"/>
      <c r="AD2709" s="34"/>
      <c r="AE2709" s="39"/>
      <c r="AF2709" s="39"/>
      <c r="AG2709" s="39"/>
      <c r="AH2709" s="35"/>
      <c r="AI2709" s="35"/>
      <c r="AJ2709" s="35"/>
      <c r="AK2709" s="35"/>
      <c r="AL2709" s="35"/>
      <c r="AM2709" s="35"/>
      <c r="AN2709" s="38"/>
      <c r="AO2709" s="38"/>
      <c r="AP2709" s="38"/>
      <c r="AQ2709" s="36"/>
      <c r="AR2709" s="36"/>
      <c r="AS2709" s="36"/>
      <c r="AT2709" s="36"/>
      <c r="AU2709" s="36"/>
      <c r="AV2709" s="36"/>
      <c r="AW2709" s="36"/>
      <c r="AX2709" s="36"/>
      <c r="AY2709" s="36"/>
      <c r="AZ2709" s="40"/>
      <c r="BA2709" s="40"/>
      <c r="BB2709" s="40"/>
      <c r="BC2709" s="40"/>
      <c r="BD2709" s="40"/>
      <c r="BE2709" s="40"/>
      <c r="BF2709" s="36"/>
      <c r="BG2709" s="36"/>
      <c r="BH2709" s="36"/>
      <c r="BJ2709" s="35"/>
      <c r="BK2709" s="35"/>
      <c r="BL2709" s="35"/>
      <c r="BM2709" s="35"/>
      <c r="BN2709" s="35"/>
      <c r="BO2709" s="35"/>
      <c r="BP2709" s="35"/>
      <c r="BQ2709" s="35"/>
      <c r="BR2709" s="35"/>
      <c r="BS2709" s="34"/>
      <c r="BT2709" s="35"/>
      <c r="BU2709" s="35"/>
      <c r="BV2709" s="35"/>
      <c r="BW2709" s="34"/>
      <c r="BX2709" s="37"/>
      <c r="BY2709" s="40"/>
      <c r="CA2709" s="38"/>
      <c r="CB2709" s="38"/>
      <c r="CC2709" s="36"/>
      <c r="CD2709" s="36"/>
      <c r="CE2709" s="35"/>
      <c r="CF2709" s="36"/>
      <c r="CG2709" s="42"/>
      <c r="CH2709" s="35"/>
      <c r="CI2709" s="42"/>
      <c r="CJ2709" s="42"/>
      <c r="CK2709" s="43"/>
      <c r="CO2709" s="42"/>
    </row>
    <row r="2710" spans="1:93" ht="11.25" customHeight="1">
      <c r="A2710" s="33"/>
      <c r="B2710" s="34"/>
      <c r="F2710" s="34"/>
      <c r="H2710" s="34"/>
      <c r="I2710" s="34"/>
      <c r="J2710" s="35"/>
      <c r="K2710" s="35"/>
      <c r="L2710" s="34"/>
      <c r="M2710" s="34"/>
      <c r="N2710" s="35"/>
      <c r="O2710" s="35"/>
      <c r="P2710" s="35"/>
      <c r="Q2710" s="34"/>
      <c r="R2710" s="34"/>
      <c r="U2710" s="36"/>
      <c r="V2710" s="38"/>
      <c r="W2710" s="36"/>
      <c r="X2710" s="35"/>
      <c r="Y2710" s="34"/>
      <c r="Z2710" s="35"/>
      <c r="AA2710" s="34"/>
      <c r="AB2710" s="34"/>
      <c r="AC2710" s="34"/>
      <c r="AD2710" s="34"/>
      <c r="AE2710" s="39"/>
      <c r="AF2710" s="39"/>
      <c r="AG2710" s="39"/>
      <c r="AH2710" s="35"/>
      <c r="AI2710" s="35"/>
      <c r="AJ2710" s="35"/>
      <c r="AK2710" s="35"/>
      <c r="AL2710" s="35"/>
      <c r="AM2710" s="35"/>
      <c r="AN2710" s="38"/>
      <c r="AO2710" s="38"/>
      <c r="AP2710" s="38"/>
      <c r="AQ2710" s="36"/>
      <c r="AR2710" s="36"/>
      <c r="AS2710" s="36"/>
      <c r="AT2710" s="36"/>
      <c r="AU2710" s="36"/>
      <c r="AV2710" s="36"/>
      <c r="AW2710" s="36"/>
      <c r="AX2710" s="36"/>
      <c r="AY2710" s="36"/>
      <c r="AZ2710" s="40"/>
      <c r="BA2710" s="40"/>
      <c r="BB2710" s="40"/>
      <c r="BC2710" s="40"/>
      <c r="BD2710" s="40"/>
      <c r="BE2710" s="40"/>
      <c r="BF2710" s="36"/>
      <c r="BG2710" s="36"/>
      <c r="BH2710" s="36"/>
      <c r="BJ2710" s="35"/>
      <c r="BK2710" s="35"/>
      <c r="BL2710" s="35"/>
      <c r="BM2710" s="35"/>
      <c r="BN2710" s="35"/>
      <c r="BO2710" s="35"/>
      <c r="BP2710" s="35"/>
      <c r="BQ2710" s="35"/>
      <c r="BR2710" s="35"/>
      <c r="BS2710" s="34"/>
      <c r="BT2710" s="35"/>
      <c r="BU2710" s="35"/>
      <c r="BV2710" s="35"/>
      <c r="BW2710" s="34"/>
      <c r="BX2710" s="37"/>
      <c r="BY2710" s="40"/>
      <c r="CA2710" s="38"/>
      <c r="CB2710" s="38"/>
      <c r="CC2710" s="36"/>
      <c r="CD2710" s="36"/>
      <c r="CE2710" s="35"/>
      <c r="CF2710" s="36"/>
      <c r="CG2710" s="42"/>
      <c r="CH2710" s="35"/>
      <c r="CI2710" s="42"/>
      <c r="CJ2710" s="42"/>
      <c r="CK2710" s="43"/>
      <c r="CO2710" s="42"/>
    </row>
    <row r="2711" spans="1:93" ht="11.25" customHeight="1">
      <c r="A2711" s="33"/>
      <c r="B2711" s="34"/>
      <c r="F2711" s="34"/>
      <c r="H2711" s="34"/>
      <c r="I2711" s="34"/>
      <c r="J2711" s="35"/>
      <c r="K2711" s="35"/>
      <c r="L2711" s="34"/>
      <c r="M2711" s="34"/>
      <c r="N2711" s="35"/>
      <c r="O2711" s="35"/>
      <c r="P2711" s="35"/>
      <c r="Q2711" s="34"/>
      <c r="R2711" s="34"/>
      <c r="U2711" s="36"/>
      <c r="V2711" s="38"/>
      <c r="W2711" s="36"/>
      <c r="X2711" s="35"/>
      <c r="Y2711" s="34"/>
      <c r="Z2711" s="35"/>
      <c r="AA2711" s="34"/>
      <c r="AB2711" s="34"/>
      <c r="AC2711" s="34"/>
      <c r="AD2711" s="34"/>
      <c r="AE2711" s="39"/>
      <c r="AF2711" s="39"/>
      <c r="AG2711" s="39"/>
      <c r="AH2711" s="35"/>
      <c r="AI2711" s="35"/>
      <c r="AJ2711" s="35"/>
      <c r="AK2711" s="35"/>
      <c r="AL2711" s="35"/>
      <c r="AM2711" s="35"/>
      <c r="AN2711" s="38"/>
      <c r="AO2711" s="38"/>
      <c r="AP2711" s="38"/>
      <c r="AQ2711" s="36"/>
      <c r="AR2711" s="36"/>
      <c r="AS2711" s="36"/>
      <c r="AT2711" s="36"/>
      <c r="AU2711" s="36"/>
      <c r="AV2711" s="36"/>
      <c r="AW2711" s="36"/>
      <c r="AX2711" s="36"/>
      <c r="AY2711" s="36"/>
      <c r="AZ2711" s="40"/>
      <c r="BA2711" s="40"/>
      <c r="BB2711" s="40"/>
      <c r="BC2711" s="40"/>
      <c r="BD2711" s="40"/>
      <c r="BE2711" s="40"/>
      <c r="BF2711" s="36"/>
      <c r="BG2711" s="36"/>
      <c r="BH2711" s="36"/>
      <c r="BJ2711" s="35"/>
      <c r="BK2711" s="35"/>
      <c r="BL2711" s="35"/>
      <c r="BM2711" s="35"/>
      <c r="BN2711" s="35"/>
      <c r="BO2711" s="35"/>
      <c r="BP2711" s="35"/>
      <c r="BQ2711" s="35"/>
      <c r="BR2711" s="35"/>
      <c r="BS2711" s="34"/>
      <c r="BT2711" s="35"/>
      <c r="BU2711" s="35"/>
      <c r="BV2711" s="35"/>
      <c r="BW2711" s="34"/>
      <c r="BX2711" s="37"/>
      <c r="BY2711" s="40"/>
      <c r="CA2711" s="38"/>
      <c r="CB2711" s="38"/>
      <c r="CC2711" s="36"/>
      <c r="CD2711" s="36"/>
      <c r="CE2711" s="35"/>
      <c r="CF2711" s="36"/>
      <c r="CG2711" s="42"/>
      <c r="CH2711" s="35"/>
      <c r="CI2711" s="42"/>
      <c r="CJ2711" s="42"/>
      <c r="CK2711" s="43"/>
      <c r="CO2711" s="42"/>
    </row>
    <row r="2712" spans="1:93" ht="11.25" customHeight="1">
      <c r="A2712" s="33"/>
      <c r="B2712" s="34"/>
      <c r="F2712" s="34"/>
      <c r="H2712" s="34"/>
      <c r="I2712" s="34"/>
      <c r="J2712" s="35"/>
      <c r="K2712" s="35"/>
      <c r="L2712" s="34"/>
      <c r="M2712" s="34"/>
      <c r="N2712" s="35"/>
      <c r="O2712" s="35"/>
      <c r="P2712" s="35"/>
      <c r="Q2712" s="34"/>
      <c r="R2712" s="34"/>
      <c r="U2712" s="36"/>
      <c r="V2712" s="38"/>
      <c r="W2712" s="36"/>
      <c r="X2712" s="35"/>
      <c r="Y2712" s="34"/>
      <c r="Z2712" s="35"/>
      <c r="AA2712" s="34"/>
      <c r="AB2712" s="34"/>
      <c r="AC2712" s="34"/>
      <c r="AD2712" s="34"/>
      <c r="AE2712" s="39"/>
      <c r="AF2712" s="39"/>
      <c r="AG2712" s="39"/>
      <c r="AH2712" s="35"/>
      <c r="AI2712" s="35"/>
      <c r="AJ2712" s="35"/>
      <c r="AK2712" s="35"/>
      <c r="AL2712" s="35"/>
      <c r="AM2712" s="35"/>
      <c r="AN2712" s="38"/>
      <c r="AO2712" s="38"/>
      <c r="AP2712" s="38"/>
      <c r="AQ2712" s="36"/>
      <c r="AR2712" s="36"/>
      <c r="AS2712" s="36"/>
      <c r="AT2712" s="36"/>
      <c r="AU2712" s="36"/>
      <c r="AV2712" s="36"/>
      <c r="AW2712" s="36"/>
      <c r="AX2712" s="36"/>
      <c r="AY2712" s="36"/>
      <c r="AZ2712" s="40"/>
      <c r="BA2712" s="40"/>
      <c r="BB2712" s="40"/>
      <c r="BC2712" s="40"/>
      <c r="BD2712" s="40"/>
      <c r="BE2712" s="40"/>
      <c r="BF2712" s="36"/>
      <c r="BG2712" s="36"/>
      <c r="BH2712" s="36"/>
      <c r="BJ2712" s="35"/>
      <c r="BK2712" s="35"/>
      <c r="BL2712" s="35"/>
      <c r="BM2712" s="35"/>
      <c r="BN2712" s="35"/>
      <c r="BO2712" s="35"/>
      <c r="BP2712" s="35"/>
      <c r="BQ2712" s="35"/>
      <c r="BR2712" s="35"/>
      <c r="BS2712" s="34"/>
      <c r="BT2712" s="35"/>
      <c r="BU2712" s="35"/>
      <c r="BV2712" s="35"/>
      <c r="BW2712" s="34"/>
      <c r="BX2712" s="37"/>
      <c r="BY2712" s="40"/>
      <c r="CA2712" s="38"/>
      <c r="CB2712" s="38"/>
      <c r="CC2712" s="36"/>
      <c r="CD2712" s="36"/>
      <c r="CE2712" s="35"/>
      <c r="CF2712" s="36"/>
      <c r="CG2712" s="42"/>
      <c r="CH2712" s="35"/>
      <c r="CI2712" s="42"/>
      <c r="CJ2712" s="42"/>
      <c r="CK2712" s="43"/>
      <c r="CO2712" s="42"/>
    </row>
    <row r="2713" spans="1:93" ht="11.25" customHeight="1">
      <c r="A2713" s="33"/>
      <c r="B2713" s="34"/>
      <c r="F2713" s="34"/>
      <c r="H2713" s="34"/>
      <c r="I2713" s="34"/>
      <c r="J2713" s="35"/>
      <c r="K2713" s="35"/>
      <c r="L2713" s="34"/>
      <c r="M2713" s="34"/>
      <c r="N2713" s="35"/>
      <c r="O2713" s="35"/>
      <c r="P2713" s="35"/>
      <c r="Q2713" s="34"/>
      <c r="R2713" s="34"/>
      <c r="U2713" s="36"/>
      <c r="V2713" s="38"/>
      <c r="W2713" s="36"/>
      <c r="X2713" s="35"/>
      <c r="Y2713" s="34"/>
      <c r="Z2713" s="35"/>
      <c r="AA2713" s="34"/>
      <c r="AB2713" s="34"/>
      <c r="AC2713" s="34"/>
      <c r="AD2713" s="34"/>
      <c r="AE2713" s="39"/>
      <c r="AF2713" s="39"/>
      <c r="AG2713" s="39"/>
      <c r="AH2713" s="35"/>
      <c r="AI2713" s="35"/>
      <c r="AJ2713" s="35"/>
      <c r="AK2713" s="35"/>
      <c r="AL2713" s="35"/>
      <c r="AM2713" s="35"/>
      <c r="AN2713" s="38"/>
      <c r="AO2713" s="38"/>
      <c r="AP2713" s="38"/>
      <c r="AQ2713" s="36"/>
      <c r="AR2713" s="36"/>
      <c r="AS2713" s="36"/>
      <c r="AT2713" s="36"/>
      <c r="AU2713" s="36"/>
      <c r="AV2713" s="36"/>
      <c r="AW2713" s="36"/>
      <c r="AX2713" s="36"/>
      <c r="AY2713" s="36"/>
      <c r="AZ2713" s="40"/>
      <c r="BA2713" s="40"/>
      <c r="BB2713" s="40"/>
      <c r="BC2713" s="40"/>
      <c r="BD2713" s="40"/>
      <c r="BE2713" s="40"/>
      <c r="BF2713" s="36"/>
      <c r="BG2713" s="36"/>
      <c r="BH2713" s="36"/>
      <c r="BJ2713" s="35"/>
      <c r="BK2713" s="35"/>
      <c r="BL2713" s="35"/>
      <c r="BM2713" s="35"/>
      <c r="BN2713" s="35"/>
      <c r="BO2713" s="35"/>
      <c r="BP2713" s="35"/>
      <c r="BQ2713" s="35"/>
      <c r="BR2713" s="35"/>
      <c r="BS2713" s="34"/>
      <c r="BT2713" s="35"/>
      <c r="BU2713" s="35"/>
      <c r="BV2713" s="35"/>
      <c r="BW2713" s="34"/>
      <c r="BX2713" s="37"/>
      <c r="BY2713" s="40"/>
      <c r="CA2713" s="38"/>
      <c r="CB2713" s="38"/>
      <c r="CC2713" s="36"/>
      <c r="CD2713" s="36"/>
      <c r="CE2713" s="35"/>
      <c r="CF2713" s="36"/>
      <c r="CG2713" s="42"/>
      <c r="CH2713" s="35"/>
      <c r="CI2713" s="42"/>
      <c r="CJ2713" s="42"/>
      <c r="CK2713" s="43"/>
      <c r="CO2713" s="42"/>
    </row>
    <row r="2714" spans="1:93" ht="11.25" customHeight="1">
      <c r="A2714" s="33"/>
      <c r="B2714" s="34"/>
      <c r="F2714" s="34"/>
      <c r="H2714" s="34"/>
      <c r="I2714" s="34"/>
      <c r="J2714" s="35"/>
      <c r="K2714" s="35"/>
      <c r="L2714" s="34"/>
      <c r="M2714" s="34"/>
      <c r="N2714" s="35"/>
      <c r="O2714" s="35"/>
      <c r="P2714" s="35"/>
      <c r="Q2714" s="34"/>
      <c r="R2714" s="34"/>
      <c r="U2714" s="36"/>
      <c r="V2714" s="38"/>
      <c r="W2714" s="36"/>
      <c r="X2714" s="35"/>
      <c r="Y2714" s="34"/>
      <c r="Z2714" s="35"/>
      <c r="AA2714" s="34"/>
      <c r="AB2714" s="34"/>
      <c r="AC2714" s="34"/>
      <c r="AD2714" s="34"/>
      <c r="AE2714" s="39"/>
      <c r="AF2714" s="39"/>
      <c r="AG2714" s="39"/>
      <c r="AH2714" s="35"/>
      <c r="AI2714" s="35"/>
      <c r="AJ2714" s="35"/>
      <c r="AK2714" s="35"/>
      <c r="AL2714" s="35"/>
      <c r="AM2714" s="35"/>
      <c r="AN2714" s="38"/>
      <c r="AO2714" s="38"/>
      <c r="AP2714" s="38"/>
      <c r="AQ2714" s="36"/>
      <c r="AR2714" s="36"/>
      <c r="AS2714" s="36"/>
      <c r="AT2714" s="36"/>
      <c r="AU2714" s="36"/>
      <c r="AV2714" s="36"/>
      <c r="AW2714" s="36"/>
      <c r="AX2714" s="36"/>
      <c r="AY2714" s="36"/>
      <c r="AZ2714" s="40"/>
      <c r="BA2714" s="40"/>
      <c r="BB2714" s="40"/>
      <c r="BC2714" s="40"/>
      <c r="BD2714" s="40"/>
      <c r="BE2714" s="40"/>
      <c r="BF2714" s="36"/>
      <c r="BG2714" s="36"/>
      <c r="BH2714" s="36"/>
      <c r="BJ2714" s="35"/>
      <c r="BK2714" s="35"/>
      <c r="BL2714" s="35"/>
      <c r="BM2714" s="35"/>
      <c r="BN2714" s="35"/>
      <c r="BO2714" s="35"/>
      <c r="BP2714" s="35"/>
      <c r="BQ2714" s="35"/>
      <c r="BR2714" s="35"/>
      <c r="BS2714" s="34"/>
      <c r="BT2714" s="35"/>
      <c r="BU2714" s="35"/>
      <c r="BV2714" s="35"/>
      <c r="BW2714" s="34"/>
      <c r="BX2714" s="37"/>
      <c r="BY2714" s="40"/>
      <c r="CA2714" s="38"/>
      <c r="CB2714" s="38"/>
      <c r="CC2714" s="36"/>
      <c r="CD2714" s="36"/>
      <c r="CE2714" s="35"/>
      <c r="CF2714" s="36"/>
      <c r="CG2714" s="42"/>
      <c r="CH2714" s="35"/>
      <c r="CI2714" s="42"/>
      <c r="CJ2714" s="42"/>
      <c r="CK2714" s="43"/>
      <c r="CO2714" s="42"/>
    </row>
    <row r="2715" spans="1:93" ht="11.25" customHeight="1">
      <c r="A2715" s="33"/>
      <c r="B2715" s="34"/>
      <c r="F2715" s="34"/>
      <c r="H2715" s="34"/>
      <c r="I2715" s="34"/>
      <c r="J2715" s="35"/>
      <c r="K2715" s="35"/>
      <c r="L2715" s="34"/>
      <c r="M2715" s="34"/>
      <c r="N2715" s="35"/>
      <c r="O2715" s="35"/>
      <c r="P2715" s="35"/>
      <c r="Q2715" s="34"/>
      <c r="R2715" s="34"/>
      <c r="U2715" s="36"/>
      <c r="V2715" s="38"/>
      <c r="W2715" s="36"/>
      <c r="X2715" s="35"/>
      <c r="Y2715" s="34"/>
      <c r="Z2715" s="35"/>
      <c r="AA2715" s="34"/>
      <c r="AB2715" s="34"/>
      <c r="AC2715" s="34"/>
      <c r="AD2715" s="34"/>
      <c r="AE2715" s="39"/>
      <c r="AF2715" s="39"/>
      <c r="AG2715" s="39"/>
      <c r="AH2715" s="35"/>
      <c r="AI2715" s="35"/>
      <c r="AJ2715" s="35"/>
      <c r="AK2715" s="35"/>
      <c r="AL2715" s="35"/>
      <c r="AM2715" s="35"/>
      <c r="AN2715" s="38"/>
      <c r="AO2715" s="38"/>
      <c r="AP2715" s="38"/>
      <c r="AQ2715" s="36"/>
      <c r="AR2715" s="36"/>
      <c r="AS2715" s="36"/>
      <c r="AT2715" s="36"/>
      <c r="AU2715" s="36"/>
      <c r="AV2715" s="36"/>
      <c r="AW2715" s="36"/>
      <c r="AX2715" s="36"/>
      <c r="AY2715" s="36"/>
      <c r="AZ2715" s="40"/>
      <c r="BA2715" s="40"/>
      <c r="BB2715" s="40"/>
      <c r="BC2715" s="40"/>
      <c r="BD2715" s="40"/>
      <c r="BE2715" s="40"/>
      <c r="BF2715" s="36"/>
      <c r="BG2715" s="36"/>
      <c r="BH2715" s="36"/>
      <c r="BJ2715" s="35"/>
      <c r="BK2715" s="35"/>
      <c r="BL2715" s="35"/>
      <c r="BM2715" s="35"/>
      <c r="BN2715" s="35"/>
      <c r="BO2715" s="35"/>
      <c r="BP2715" s="35"/>
      <c r="BQ2715" s="35"/>
      <c r="BR2715" s="35"/>
      <c r="BS2715" s="34"/>
      <c r="BT2715" s="35"/>
      <c r="BU2715" s="35"/>
      <c r="BV2715" s="35"/>
      <c r="BW2715" s="34"/>
      <c r="BX2715" s="37"/>
      <c r="BY2715" s="40"/>
      <c r="CA2715" s="38"/>
      <c r="CB2715" s="38"/>
      <c r="CC2715" s="36"/>
      <c r="CD2715" s="36"/>
      <c r="CE2715" s="35"/>
      <c r="CF2715" s="36"/>
      <c r="CG2715" s="42"/>
      <c r="CH2715" s="35"/>
      <c r="CI2715" s="42"/>
      <c r="CJ2715" s="42"/>
      <c r="CK2715" s="43"/>
      <c r="CO2715" s="42"/>
    </row>
    <row r="2716" spans="1:93" ht="11.25" customHeight="1">
      <c r="A2716" s="33"/>
      <c r="B2716" s="34"/>
      <c r="F2716" s="34"/>
      <c r="H2716" s="34"/>
      <c r="I2716" s="34"/>
      <c r="J2716" s="35"/>
      <c r="K2716" s="35"/>
      <c r="L2716" s="34"/>
      <c r="M2716" s="34"/>
      <c r="N2716" s="35"/>
      <c r="O2716" s="35"/>
      <c r="P2716" s="35"/>
      <c r="Q2716" s="34"/>
      <c r="R2716" s="34"/>
      <c r="U2716" s="36"/>
      <c r="V2716" s="38"/>
      <c r="W2716" s="36"/>
      <c r="X2716" s="35"/>
      <c r="Y2716" s="34"/>
      <c r="Z2716" s="35"/>
      <c r="AA2716" s="34"/>
      <c r="AB2716" s="34"/>
      <c r="AC2716" s="34"/>
      <c r="AD2716" s="34"/>
      <c r="AE2716" s="39"/>
      <c r="AF2716" s="39"/>
      <c r="AG2716" s="39"/>
      <c r="AH2716" s="35"/>
      <c r="AI2716" s="35"/>
      <c r="AJ2716" s="35"/>
      <c r="AK2716" s="35"/>
      <c r="AL2716" s="35"/>
      <c r="AM2716" s="35"/>
      <c r="AN2716" s="38"/>
      <c r="AO2716" s="38"/>
      <c r="AP2716" s="38"/>
      <c r="AQ2716" s="36"/>
      <c r="AR2716" s="36"/>
      <c r="AS2716" s="36"/>
      <c r="AT2716" s="36"/>
      <c r="AU2716" s="36"/>
      <c r="AV2716" s="36"/>
      <c r="AW2716" s="36"/>
      <c r="AX2716" s="36"/>
      <c r="AY2716" s="36"/>
      <c r="AZ2716" s="40"/>
      <c r="BA2716" s="40"/>
      <c r="BB2716" s="40"/>
      <c r="BC2716" s="40"/>
      <c r="BD2716" s="40"/>
      <c r="BE2716" s="40"/>
      <c r="BF2716" s="36"/>
      <c r="BG2716" s="36"/>
      <c r="BH2716" s="36"/>
      <c r="BJ2716" s="35"/>
      <c r="BK2716" s="35"/>
      <c r="BL2716" s="35"/>
      <c r="BM2716" s="35"/>
      <c r="BN2716" s="35"/>
      <c r="BO2716" s="35"/>
      <c r="BP2716" s="35"/>
      <c r="BQ2716" s="35"/>
      <c r="BR2716" s="35"/>
      <c r="BS2716" s="34"/>
      <c r="BT2716" s="35"/>
      <c r="BU2716" s="35"/>
      <c r="BV2716" s="35"/>
      <c r="BW2716" s="34"/>
      <c r="BX2716" s="37"/>
      <c r="BY2716" s="40"/>
      <c r="CA2716" s="38"/>
      <c r="CB2716" s="38"/>
      <c r="CC2716" s="36"/>
      <c r="CD2716" s="36"/>
      <c r="CE2716" s="35"/>
      <c r="CF2716" s="36"/>
      <c r="CG2716" s="42"/>
      <c r="CH2716" s="35"/>
      <c r="CI2716" s="42"/>
      <c r="CJ2716" s="42"/>
      <c r="CK2716" s="43"/>
      <c r="CO2716" s="42"/>
    </row>
    <row r="2717" spans="1:93" ht="11.25" customHeight="1">
      <c r="A2717" s="33"/>
      <c r="B2717" s="34"/>
      <c r="F2717" s="34"/>
      <c r="H2717" s="34"/>
      <c r="I2717" s="34"/>
      <c r="J2717" s="35"/>
      <c r="K2717" s="35"/>
      <c r="L2717" s="34"/>
      <c r="M2717" s="34"/>
      <c r="N2717" s="35"/>
      <c r="O2717" s="35"/>
      <c r="P2717" s="35"/>
      <c r="Q2717" s="34"/>
      <c r="R2717" s="34"/>
      <c r="U2717" s="36"/>
      <c r="V2717" s="38"/>
      <c r="W2717" s="36"/>
      <c r="X2717" s="35"/>
      <c r="Y2717" s="34"/>
      <c r="Z2717" s="35"/>
      <c r="AA2717" s="34"/>
      <c r="AB2717" s="34"/>
      <c r="AC2717" s="34"/>
      <c r="AD2717" s="34"/>
      <c r="AE2717" s="39"/>
      <c r="AF2717" s="39"/>
      <c r="AG2717" s="39"/>
      <c r="AH2717" s="35"/>
      <c r="AI2717" s="35"/>
      <c r="AJ2717" s="35"/>
      <c r="AK2717" s="35"/>
      <c r="AL2717" s="35"/>
      <c r="AM2717" s="35"/>
      <c r="AN2717" s="38"/>
      <c r="AO2717" s="38"/>
      <c r="AP2717" s="38"/>
      <c r="AQ2717" s="36"/>
      <c r="AR2717" s="36"/>
      <c r="AS2717" s="36"/>
      <c r="AT2717" s="36"/>
      <c r="AU2717" s="36"/>
      <c r="AV2717" s="36"/>
      <c r="AW2717" s="36"/>
      <c r="AX2717" s="36"/>
      <c r="AY2717" s="36"/>
      <c r="AZ2717" s="40"/>
      <c r="BA2717" s="40"/>
      <c r="BB2717" s="40"/>
      <c r="BC2717" s="40"/>
      <c r="BD2717" s="40"/>
      <c r="BE2717" s="40"/>
      <c r="BF2717" s="36"/>
      <c r="BG2717" s="36"/>
      <c r="BH2717" s="36"/>
      <c r="BJ2717" s="35"/>
      <c r="BK2717" s="35"/>
      <c r="BL2717" s="35"/>
      <c r="BM2717" s="35"/>
      <c r="BN2717" s="35"/>
      <c r="BO2717" s="35"/>
      <c r="BP2717" s="35"/>
      <c r="BQ2717" s="35"/>
      <c r="BR2717" s="35"/>
      <c r="BS2717" s="34"/>
      <c r="BT2717" s="35"/>
      <c r="BU2717" s="35"/>
      <c r="BV2717" s="35"/>
      <c r="BW2717" s="34"/>
      <c r="BX2717" s="37"/>
      <c r="BY2717" s="40"/>
      <c r="CA2717" s="38"/>
      <c r="CB2717" s="38"/>
      <c r="CC2717" s="36"/>
      <c r="CD2717" s="36"/>
      <c r="CE2717" s="35"/>
      <c r="CF2717" s="36"/>
      <c r="CG2717" s="42"/>
      <c r="CH2717" s="35"/>
      <c r="CI2717" s="42"/>
      <c r="CJ2717" s="42"/>
      <c r="CK2717" s="43"/>
      <c r="CO2717" s="42"/>
    </row>
    <row r="2718" spans="1:93" ht="11.25" customHeight="1">
      <c r="A2718" s="33"/>
      <c r="B2718" s="34"/>
      <c r="F2718" s="34"/>
      <c r="H2718" s="34"/>
      <c r="I2718" s="34"/>
      <c r="J2718" s="35"/>
      <c r="K2718" s="35"/>
      <c r="L2718" s="34"/>
      <c r="M2718" s="34"/>
      <c r="N2718" s="35"/>
      <c r="O2718" s="35"/>
      <c r="P2718" s="35"/>
      <c r="Q2718" s="34"/>
      <c r="R2718" s="34"/>
      <c r="U2718" s="36"/>
      <c r="V2718" s="38"/>
      <c r="W2718" s="36"/>
      <c r="X2718" s="35"/>
      <c r="Y2718" s="34"/>
      <c r="Z2718" s="35"/>
      <c r="AA2718" s="34"/>
      <c r="AB2718" s="34"/>
      <c r="AC2718" s="34"/>
      <c r="AD2718" s="34"/>
      <c r="AE2718" s="39"/>
      <c r="AF2718" s="39"/>
      <c r="AG2718" s="39"/>
      <c r="AH2718" s="35"/>
      <c r="AI2718" s="35"/>
      <c r="AJ2718" s="35"/>
      <c r="AK2718" s="35"/>
      <c r="AL2718" s="35"/>
      <c r="AM2718" s="35"/>
      <c r="AN2718" s="38"/>
      <c r="AO2718" s="38"/>
      <c r="AP2718" s="38"/>
      <c r="AQ2718" s="36"/>
      <c r="AR2718" s="36"/>
      <c r="AS2718" s="36"/>
      <c r="AT2718" s="36"/>
      <c r="AU2718" s="36"/>
      <c r="AV2718" s="36"/>
      <c r="AW2718" s="36"/>
      <c r="AX2718" s="36"/>
      <c r="AY2718" s="36"/>
      <c r="AZ2718" s="40"/>
      <c r="BA2718" s="40"/>
      <c r="BB2718" s="40"/>
      <c r="BC2718" s="40"/>
      <c r="BD2718" s="40"/>
      <c r="BE2718" s="40"/>
      <c r="BF2718" s="36"/>
      <c r="BG2718" s="36"/>
      <c r="BH2718" s="36"/>
      <c r="BJ2718" s="35"/>
      <c r="BK2718" s="35"/>
      <c r="BL2718" s="35"/>
      <c r="BM2718" s="35"/>
      <c r="BN2718" s="35"/>
      <c r="BO2718" s="35"/>
      <c r="BP2718" s="35"/>
      <c r="BQ2718" s="35"/>
      <c r="BR2718" s="35"/>
      <c r="BS2718" s="34"/>
      <c r="BT2718" s="35"/>
      <c r="BU2718" s="35"/>
      <c r="BV2718" s="35"/>
      <c r="BW2718" s="34"/>
      <c r="BX2718" s="37"/>
      <c r="BY2718" s="40"/>
      <c r="CA2718" s="38"/>
      <c r="CB2718" s="38"/>
      <c r="CC2718" s="36"/>
      <c r="CD2718" s="36"/>
      <c r="CE2718" s="35"/>
      <c r="CF2718" s="36"/>
      <c r="CG2718" s="42"/>
      <c r="CH2718" s="35"/>
      <c r="CI2718" s="42"/>
      <c r="CJ2718" s="42"/>
      <c r="CK2718" s="43"/>
      <c r="CO2718" s="42"/>
    </row>
    <row r="2719" spans="1:93" ht="11.25" customHeight="1">
      <c r="A2719" s="33"/>
      <c r="B2719" s="34"/>
      <c r="F2719" s="34"/>
      <c r="H2719" s="34"/>
      <c r="I2719" s="34"/>
      <c r="J2719" s="35"/>
      <c r="K2719" s="35"/>
      <c r="L2719" s="34"/>
      <c r="M2719" s="34"/>
      <c r="N2719" s="35"/>
      <c r="O2719" s="35"/>
      <c r="P2719" s="35"/>
      <c r="Q2719" s="34"/>
      <c r="R2719" s="34"/>
      <c r="U2719" s="36"/>
      <c r="V2719" s="38"/>
      <c r="W2719" s="36"/>
      <c r="X2719" s="35"/>
      <c r="Y2719" s="34"/>
      <c r="Z2719" s="35"/>
      <c r="AA2719" s="34"/>
      <c r="AB2719" s="34"/>
      <c r="AC2719" s="34"/>
      <c r="AD2719" s="34"/>
      <c r="AE2719" s="39"/>
      <c r="AF2719" s="39"/>
      <c r="AG2719" s="39"/>
      <c r="AH2719" s="35"/>
      <c r="AI2719" s="35"/>
      <c r="AJ2719" s="35"/>
      <c r="AK2719" s="35"/>
      <c r="AL2719" s="35"/>
      <c r="AM2719" s="35"/>
      <c r="AN2719" s="38"/>
      <c r="AO2719" s="38"/>
      <c r="AP2719" s="38"/>
      <c r="AQ2719" s="36"/>
      <c r="AR2719" s="36"/>
      <c r="AS2719" s="36"/>
      <c r="AT2719" s="36"/>
      <c r="AU2719" s="36"/>
      <c r="AV2719" s="36"/>
      <c r="AW2719" s="36"/>
      <c r="AX2719" s="36"/>
      <c r="AY2719" s="36"/>
      <c r="AZ2719" s="40"/>
      <c r="BA2719" s="40"/>
      <c r="BB2719" s="40"/>
      <c r="BC2719" s="40"/>
      <c r="BD2719" s="40"/>
      <c r="BE2719" s="40"/>
      <c r="BF2719" s="36"/>
      <c r="BG2719" s="36"/>
      <c r="BH2719" s="36"/>
      <c r="BJ2719" s="35"/>
      <c r="BK2719" s="35"/>
      <c r="BL2719" s="35"/>
      <c r="BM2719" s="35"/>
      <c r="BN2719" s="35"/>
      <c r="BO2719" s="35"/>
      <c r="BP2719" s="35"/>
      <c r="BQ2719" s="35"/>
      <c r="BR2719" s="35"/>
      <c r="BS2719" s="34"/>
      <c r="BT2719" s="35"/>
      <c r="BU2719" s="35"/>
      <c r="BV2719" s="35"/>
      <c r="BW2719" s="34"/>
      <c r="BX2719" s="37"/>
      <c r="BY2719" s="40"/>
      <c r="CA2719" s="38"/>
      <c r="CB2719" s="38"/>
      <c r="CC2719" s="36"/>
      <c r="CD2719" s="36"/>
      <c r="CE2719" s="35"/>
      <c r="CF2719" s="36"/>
      <c r="CG2719" s="42"/>
      <c r="CH2719" s="35"/>
      <c r="CI2719" s="42"/>
      <c r="CJ2719" s="42"/>
      <c r="CK2719" s="43"/>
      <c r="CO2719" s="42"/>
    </row>
    <row r="2720" spans="1:93" ht="11.25" customHeight="1">
      <c r="A2720" s="33"/>
      <c r="B2720" s="34"/>
      <c r="F2720" s="34"/>
      <c r="H2720" s="34"/>
      <c r="I2720" s="34"/>
      <c r="J2720" s="35"/>
      <c r="K2720" s="35"/>
      <c r="L2720" s="34"/>
      <c r="M2720" s="34"/>
      <c r="N2720" s="35"/>
      <c r="O2720" s="35"/>
      <c r="P2720" s="35"/>
      <c r="Q2720" s="34"/>
      <c r="R2720" s="34"/>
      <c r="U2720" s="36"/>
      <c r="V2720" s="38"/>
      <c r="W2720" s="36"/>
      <c r="X2720" s="35"/>
      <c r="Y2720" s="34"/>
      <c r="Z2720" s="35"/>
      <c r="AA2720" s="34"/>
      <c r="AB2720" s="34"/>
      <c r="AC2720" s="34"/>
      <c r="AD2720" s="34"/>
      <c r="AE2720" s="39"/>
      <c r="AF2720" s="39"/>
      <c r="AG2720" s="39"/>
      <c r="AH2720" s="35"/>
      <c r="AI2720" s="35"/>
      <c r="AJ2720" s="35"/>
      <c r="AK2720" s="35"/>
      <c r="AL2720" s="35"/>
      <c r="AM2720" s="35"/>
      <c r="AN2720" s="38"/>
      <c r="AO2720" s="38"/>
      <c r="AP2720" s="38"/>
      <c r="AQ2720" s="36"/>
      <c r="AR2720" s="36"/>
      <c r="AS2720" s="36"/>
      <c r="AT2720" s="36"/>
      <c r="AU2720" s="36"/>
      <c r="AV2720" s="36"/>
      <c r="AW2720" s="36"/>
      <c r="AX2720" s="36"/>
      <c r="AY2720" s="36"/>
      <c r="AZ2720" s="40"/>
      <c r="BA2720" s="40"/>
      <c r="BB2720" s="40"/>
      <c r="BC2720" s="40"/>
      <c r="BD2720" s="40"/>
      <c r="BE2720" s="40"/>
      <c r="BF2720" s="36"/>
      <c r="BG2720" s="36"/>
      <c r="BH2720" s="36"/>
      <c r="BJ2720" s="35"/>
      <c r="BK2720" s="35"/>
      <c r="BL2720" s="35"/>
      <c r="BM2720" s="35"/>
      <c r="BN2720" s="35"/>
      <c r="BO2720" s="35"/>
      <c r="BP2720" s="35"/>
      <c r="BQ2720" s="35"/>
      <c r="BR2720" s="35"/>
      <c r="BS2720" s="34"/>
      <c r="BT2720" s="35"/>
      <c r="BU2720" s="35"/>
      <c r="BV2720" s="35"/>
      <c r="BW2720" s="34"/>
      <c r="BX2720" s="37"/>
      <c r="BY2720" s="40"/>
      <c r="CA2720" s="38"/>
      <c r="CB2720" s="38"/>
      <c r="CC2720" s="36"/>
      <c r="CD2720" s="36"/>
      <c r="CE2720" s="35"/>
      <c r="CF2720" s="36"/>
      <c r="CG2720" s="42"/>
      <c r="CH2720" s="35"/>
      <c r="CI2720" s="42"/>
      <c r="CJ2720" s="42"/>
      <c r="CK2720" s="43"/>
      <c r="CO2720" s="42"/>
    </row>
    <row r="2721" spans="1:93" ht="11.25" customHeight="1">
      <c r="A2721" s="33"/>
      <c r="B2721" s="34"/>
      <c r="F2721" s="34"/>
      <c r="H2721" s="34"/>
      <c r="I2721" s="34"/>
      <c r="J2721" s="35"/>
      <c r="K2721" s="35"/>
      <c r="L2721" s="34"/>
      <c r="M2721" s="34"/>
      <c r="N2721" s="35"/>
      <c r="O2721" s="35"/>
      <c r="P2721" s="35"/>
      <c r="Q2721" s="34"/>
      <c r="R2721" s="34"/>
      <c r="U2721" s="36"/>
      <c r="V2721" s="38"/>
      <c r="W2721" s="36"/>
      <c r="X2721" s="35"/>
      <c r="Y2721" s="34"/>
      <c r="Z2721" s="35"/>
      <c r="AA2721" s="34"/>
      <c r="AB2721" s="34"/>
      <c r="AC2721" s="34"/>
      <c r="AD2721" s="34"/>
      <c r="AE2721" s="39"/>
      <c r="AF2721" s="39"/>
      <c r="AG2721" s="39"/>
      <c r="AH2721" s="35"/>
      <c r="AI2721" s="35"/>
      <c r="AJ2721" s="35"/>
      <c r="AK2721" s="35"/>
      <c r="AL2721" s="35"/>
      <c r="AM2721" s="35"/>
      <c r="AN2721" s="38"/>
      <c r="AO2721" s="38"/>
      <c r="AP2721" s="38"/>
      <c r="AQ2721" s="36"/>
      <c r="AR2721" s="36"/>
      <c r="AS2721" s="36"/>
      <c r="AT2721" s="36"/>
      <c r="AU2721" s="36"/>
      <c r="AV2721" s="36"/>
      <c r="AW2721" s="36"/>
      <c r="AX2721" s="36"/>
      <c r="AY2721" s="36"/>
      <c r="AZ2721" s="40"/>
      <c r="BA2721" s="40"/>
      <c r="BB2721" s="40"/>
      <c r="BC2721" s="40"/>
      <c r="BD2721" s="40"/>
      <c r="BE2721" s="40"/>
      <c r="BF2721" s="36"/>
      <c r="BG2721" s="36"/>
      <c r="BH2721" s="36"/>
      <c r="BJ2721" s="35"/>
      <c r="BK2721" s="35"/>
      <c r="BL2721" s="35"/>
      <c r="BM2721" s="35"/>
      <c r="BN2721" s="35"/>
      <c r="BO2721" s="35"/>
      <c r="BP2721" s="35"/>
      <c r="BQ2721" s="35"/>
      <c r="BR2721" s="35"/>
      <c r="BS2721" s="34"/>
      <c r="BT2721" s="35"/>
      <c r="BU2721" s="35"/>
      <c r="BV2721" s="35"/>
      <c r="BW2721" s="34"/>
      <c r="BX2721" s="37"/>
      <c r="BY2721" s="40"/>
      <c r="CA2721" s="38"/>
      <c r="CB2721" s="38"/>
      <c r="CC2721" s="36"/>
      <c r="CD2721" s="36"/>
      <c r="CE2721" s="35"/>
      <c r="CF2721" s="36"/>
      <c r="CG2721" s="42"/>
      <c r="CH2721" s="35"/>
      <c r="CI2721" s="42"/>
      <c r="CJ2721" s="42"/>
      <c r="CK2721" s="43"/>
      <c r="CO2721" s="42"/>
    </row>
    <row r="2722" spans="1:93" ht="11.25" customHeight="1">
      <c r="A2722" s="33"/>
      <c r="B2722" s="34"/>
      <c r="F2722" s="34"/>
      <c r="H2722" s="34"/>
      <c r="I2722" s="34"/>
      <c r="J2722" s="35"/>
      <c r="K2722" s="35"/>
      <c r="L2722" s="34"/>
      <c r="M2722" s="34"/>
      <c r="N2722" s="35"/>
      <c r="O2722" s="35"/>
      <c r="P2722" s="35"/>
      <c r="Q2722" s="34"/>
      <c r="R2722" s="34"/>
      <c r="U2722" s="36"/>
      <c r="V2722" s="38"/>
      <c r="W2722" s="36"/>
      <c r="X2722" s="35"/>
      <c r="Y2722" s="34"/>
      <c r="Z2722" s="35"/>
      <c r="AA2722" s="34"/>
      <c r="AB2722" s="34"/>
      <c r="AC2722" s="34"/>
      <c r="AD2722" s="34"/>
      <c r="AE2722" s="39"/>
      <c r="AF2722" s="39"/>
      <c r="AG2722" s="39"/>
      <c r="AH2722" s="35"/>
      <c r="AI2722" s="35"/>
      <c r="AJ2722" s="35"/>
      <c r="AK2722" s="35"/>
      <c r="AL2722" s="35"/>
      <c r="AM2722" s="35"/>
      <c r="AN2722" s="38"/>
      <c r="AO2722" s="38"/>
      <c r="AP2722" s="38"/>
      <c r="AQ2722" s="36"/>
      <c r="AR2722" s="36"/>
      <c r="AS2722" s="36"/>
      <c r="AT2722" s="36"/>
      <c r="AU2722" s="36"/>
      <c r="AV2722" s="36"/>
      <c r="AW2722" s="36"/>
      <c r="AX2722" s="36"/>
      <c r="AY2722" s="36"/>
      <c r="AZ2722" s="40"/>
      <c r="BA2722" s="40"/>
      <c r="BB2722" s="40"/>
      <c r="BC2722" s="40"/>
      <c r="BD2722" s="40"/>
      <c r="BE2722" s="40"/>
      <c r="BF2722" s="36"/>
      <c r="BG2722" s="36"/>
      <c r="BH2722" s="36"/>
      <c r="BJ2722" s="35"/>
      <c r="BK2722" s="35"/>
      <c r="BL2722" s="35"/>
      <c r="BM2722" s="35"/>
      <c r="BN2722" s="35"/>
      <c r="BO2722" s="35"/>
      <c r="BP2722" s="35"/>
      <c r="BQ2722" s="35"/>
      <c r="BR2722" s="35"/>
      <c r="BS2722" s="34"/>
      <c r="BT2722" s="35"/>
      <c r="BU2722" s="35"/>
      <c r="BV2722" s="35"/>
      <c r="BW2722" s="34"/>
      <c r="BX2722" s="37"/>
      <c r="BY2722" s="40"/>
      <c r="CA2722" s="38"/>
      <c r="CB2722" s="38"/>
      <c r="CC2722" s="36"/>
      <c r="CD2722" s="36"/>
      <c r="CE2722" s="35"/>
      <c r="CF2722" s="36"/>
      <c r="CG2722" s="42"/>
      <c r="CH2722" s="35"/>
      <c r="CI2722" s="42"/>
      <c r="CJ2722" s="42"/>
      <c r="CK2722" s="43"/>
      <c r="CO2722" s="42"/>
    </row>
    <row r="2723" spans="1:93" ht="11.25" customHeight="1">
      <c r="A2723" s="33"/>
      <c r="B2723" s="34"/>
      <c r="F2723" s="34"/>
      <c r="H2723" s="34"/>
      <c r="I2723" s="34"/>
      <c r="J2723" s="35"/>
      <c r="K2723" s="35"/>
      <c r="L2723" s="34"/>
      <c r="M2723" s="34"/>
      <c r="N2723" s="35"/>
      <c r="O2723" s="35"/>
      <c r="P2723" s="35"/>
      <c r="Q2723" s="34"/>
      <c r="R2723" s="34"/>
      <c r="U2723" s="36"/>
      <c r="V2723" s="38"/>
      <c r="W2723" s="36"/>
      <c r="X2723" s="35"/>
      <c r="Y2723" s="34"/>
      <c r="Z2723" s="35"/>
      <c r="AA2723" s="34"/>
      <c r="AB2723" s="34"/>
      <c r="AC2723" s="34"/>
      <c r="AD2723" s="34"/>
      <c r="AE2723" s="39"/>
      <c r="AF2723" s="39"/>
      <c r="AG2723" s="39"/>
      <c r="AH2723" s="35"/>
      <c r="AI2723" s="35"/>
      <c r="AJ2723" s="35"/>
      <c r="AK2723" s="35"/>
      <c r="AL2723" s="35"/>
      <c r="AM2723" s="35"/>
      <c r="AN2723" s="38"/>
      <c r="AO2723" s="38"/>
      <c r="AP2723" s="38"/>
      <c r="AQ2723" s="36"/>
      <c r="AR2723" s="36"/>
      <c r="AS2723" s="36"/>
      <c r="AT2723" s="36"/>
      <c r="AU2723" s="36"/>
      <c r="AV2723" s="36"/>
      <c r="AW2723" s="36"/>
      <c r="AX2723" s="36"/>
      <c r="AY2723" s="36"/>
      <c r="AZ2723" s="40"/>
      <c r="BA2723" s="40"/>
      <c r="BB2723" s="40"/>
      <c r="BC2723" s="40"/>
      <c r="BD2723" s="40"/>
      <c r="BE2723" s="40"/>
      <c r="BF2723" s="36"/>
      <c r="BG2723" s="36"/>
      <c r="BH2723" s="36"/>
      <c r="BJ2723" s="35"/>
      <c r="BK2723" s="35"/>
      <c r="BL2723" s="35"/>
      <c r="BM2723" s="35"/>
      <c r="BN2723" s="35"/>
      <c r="BO2723" s="35"/>
      <c r="BP2723" s="35"/>
      <c r="BQ2723" s="35"/>
      <c r="BR2723" s="35"/>
      <c r="BS2723" s="34"/>
      <c r="BT2723" s="35"/>
      <c r="BU2723" s="35"/>
      <c r="BV2723" s="35"/>
      <c r="BW2723" s="34"/>
      <c r="BX2723" s="37"/>
      <c r="BY2723" s="40"/>
      <c r="CA2723" s="38"/>
      <c r="CB2723" s="38"/>
      <c r="CC2723" s="36"/>
      <c r="CD2723" s="36"/>
      <c r="CE2723" s="35"/>
      <c r="CF2723" s="36"/>
      <c r="CG2723" s="42"/>
      <c r="CH2723" s="35"/>
      <c r="CI2723" s="42"/>
      <c r="CJ2723" s="42"/>
      <c r="CK2723" s="43"/>
      <c r="CO2723" s="42"/>
    </row>
    <row r="2724" spans="1:93" ht="11.25" customHeight="1">
      <c r="A2724" s="33"/>
      <c r="B2724" s="34"/>
      <c r="F2724" s="34"/>
      <c r="H2724" s="34"/>
      <c r="I2724" s="34"/>
      <c r="J2724" s="35"/>
      <c r="K2724" s="35"/>
      <c r="L2724" s="34"/>
      <c r="M2724" s="34"/>
      <c r="N2724" s="35"/>
      <c r="O2724" s="35"/>
      <c r="P2724" s="35"/>
      <c r="Q2724" s="34"/>
      <c r="R2724" s="34"/>
      <c r="U2724" s="36"/>
      <c r="V2724" s="38"/>
      <c r="W2724" s="36"/>
      <c r="X2724" s="35"/>
      <c r="Y2724" s="34"/>
      <c r="Z2724" s="35"/>
      <c r="AA2724" s="34"/>
      <c r="AB2724" s="34"/>
      <c r="AC2724" s="34"/>
      <c r="AD2724" s="34"/>
      <c r="AE2724" s="39"/>
      <c r="AF2724" s="39"/>
      <c r="AG2724" s="39"/>
      <c r="AH2724" s="35"/>
      <c r="AI2724" s="35"/>
      <c r="AJ2724" s="35"/>
      <c r="AK2724" s="35"/>
      <c r="AL2724" s="35"/>
      <c r="AM2724" s="35"/>
      <c r="AN2724" s="38"/>
      <c r="AO2724" s="38"/>
      <c r="AP2724" s="38"/>
      <c r="AQ2724" s="36"/>
      <c r="AR2724" s="36"/>
      <c r="AS2724" s="36"/>
      <c r="AT2724" s="36"/>
      <c r="AU2724" s="36"/>
      <c r="AV2724" s="36"/>
      <c r="AW2724" s="36"/>
      <c r="AX2724" s="36"/>
      <c r="AY2724" s="36"/>
      <c r="AZ2724" s="40"/>
      <c r="BA2724" s="40"/>
      <c r="BB2724" s="40"/>
      <c r="BC2724" s="40"/>
      <c r="BD2724" s="40"/>
      <c r="BE2724" s="40"/>
      <c r="BF2724" s="36"/>
      <c r="BG2724" s="36"/>
      <c r="BH2724" s="36"/>
      <c r="BJ2724" s="35"/>
      <c r="BK2724" s="35"/>
      <c r="BL2724" s="35"/>
      <c r="BM2724" s="35"/>
      <c r="BN2724" s="35"/>
      <c r="BO2724" s="35"/>
      <c r="BP2724" s="35"/>
      <c r="BQ2724" s="35"/>
      <c r="BR2724" s="35"/>
      <c r="BS2724" s="34"/>
      <c r="BT2724" s="35"/>
      <c r="BU2724" s="35"/>
      <c r="BV2724" s="35"/>
      <c r="BW2724" s="34"/>
      <c r="BX2724" s="37"/>
      <c r="BY2724" s="40"/>
      <c r="CA2724" s="38"/>
      <c r="CB2724" s="38"/>
      <c r="CC2724" s="36"/>
      <c r="CD2724" s="36"/>
      <c r="CE2724" s="35"/>
      <c r="CF2724" s="36"/>
      <c r="CG2724" s="42"/>
      <c r="CH2724" s="35"/>
      <c r="CI2724" s="42"/>
      <c r="CJ2724" s="42"/>
      <c r="CK2724" s="43"/>
      <c r="CO2724" s="42"/>
    </row>
    <row r="2725" spans="1:93" ht="11.25" customHeight="1">
      <c r="A2725" s="33"/>
      <c r="B2725" s="34"/>
      <c r="F2725" s="34"/>
      <c r="H2725" s="34"/>
      <c r="I2725" s="34"/>
      <c r="J2725" s="35"/>
      <c r="K2725" s="35"/>
      <c r="L2725" s="34"/>
      <c r="M2725" s="34"/>
      <c r="N2725" s="35"/>
      <c r="O2725" s="35"/>
      <c r="P2725" s="35"/>
      <c r="Q2725" s="34"/>
      <c r="R2725" s="34"/>
      <c r="U2725" s="36"/>
      <c r="V2725" s="38"/>
      <c r="W2725" s="36"/>
      <c r="X2725" s="35"/>
      <c r="Y2725" s="34"/>
      <c r="Z2725" s="35"/>
      <c r="AA2725" s="34"/>
      <c r="AB2725" s="34"/>
      <c r="AC2725" s="34"/>
      <c r="AD2725" s="34"/>
      <c r="AE2725" s="39"/>
      <c r="AF2725" s="39"/>
      <c r="AG2725" s="39"/>
      <c r="AH2725" s="35"/>
      <c r="AI2725" s="35"/>
      <c r="AJ2725" s="35"/>
      <c r="AK2725" s="35"/>
      <c r="AL2725" s="35"/>
      <c r="AM2725" s="35"/>
      <c r="AN2725" s="38"/>
      <c r="AO2725" s="38"/>
      <c r="AP2725" s="38"/>
      <c r="AQ2725" s="36"/>
      <c r="AR2725" s="36"/>
      <c r="AS2725" s="36"/>
      <c r="AT2725" s="36"/>
      <c r="AU2725" s="36"/>
      <c r="AV2725" s="36"/>
      <c r="AW2725" s="36"/>
      <c r="AX2725" s="36"/>
      <c r="AY2725" s="36"/>
      <c r="AZ2725" s="40"/>
      <c r="BA2725" s="40"/>
      <c r="BB2725" s="40"/>
      <c r="BC2725" s="40"/>
      <c r="BD2725" s="40"/>
      <c r="BE2725" s="40"/>
      <c r="BF2725" s="36"/>
      <c r="BG2725" s="36"/>
      <c r="BH2725" s="36"/>
      <c r="BJ2725" s="35"/>
      <c r="BK2725" s="35"/>
      <c r="BL2725" s="35"/>
      <c r="BM2725" s="35"/>
      <c r="BN2725" s="35"/>
      <c r="BO2725" s="35"/>
      <c r="BP2725" s="35"/>
      <c r="BQ2725" s="35"/>
      <c r="BR2725" s="35"/>
      <c r="BS2725" s="34"/>
      <c r="BT2725" s="35"/>
      <c r="BU2725" s="35"/>
      <c r="BV2725" s="35"/>
      <c r="BW2725" s="34"/>
      <c r="BX2725" s="37"/>
      <c r="BY2725" s="40"/>
      <c r="CA2725" s="38"/>
      <c r="CB2725" s="38"/>
      <c r="CC2725" s="36"/>
      <c r="CD2725" s="36"/>
      <c r="CE2725" s="35"/>
      <c r="CF2725" s="36"/>
      <c r="CG2725" s="42"/>
      <c r="CH2725" s="35"/>
      <c r="CI2725" s="42"/>
      <c r="CJ2725" s="42"/>
      <c r="CK2725" s="43"/>
      <c r="CO2725" s="42"/>
    </row>
    <row r="2726" spans="1:93" ht="11.25" customHeight="1">
      <c r="A2726" s="33"/>
      <c r="B2726" s="34"/>
      <c r="F2726" s="34"/>
      <c r="H2726" s="34"/>
      <c r="I2726" s="34"/>
      <c r="J2726" s="35"/>
      <c r="K2726" s="35"/>
      <c r="L2726" s="34"/>
      <c r="M2726" s="34"/>
      <c r="N2726" s="35"/>
      <c r="O2726" s="35"/>
      <c r="P2726" s="35"/>
      <c r="Q2726" s="34"/>
      <c r="R2726" s="34"/>
      <c r="U2726" s="36"/>
      <c r="V2726" s="38"/>
      <c r="W2726" s="36"/>
      <c r="X2726" s="35"/>
      <c r="Y2726" s="34"/>
      <c r="Z2726" s="35"/>
      <c r="AA2726" s="34"/>
      <c r="AB2726" s="34"/>
      <c r="AC2726" s="34"/>
      <c r="AD2726" s="34"/>
      <c r="AE2726" s="39"/>
      <c r="AF2726" s="39"/>
      <c r="AG2726" s="39"/>
      <c r="AH2726" s="35"/>
      <c r="AI2726" s="35"/>
      <c r="AJ2726" s="35"/>
      <c r="AK2726" s="35"/>
      <c r="AL2726" s="35"/>
      <c r="AM2726" s="35"/>
      <c r="AN2726" s="38"/>
      <c r="AO2726" s="38"/>
      <c r="AP2726" s="38"/>
      <c r="AQ2726" s="36"/>
      <c r="AR2726" s="36"/>
      <c r="AS2726" s="36"/>
      <c r="AT2726" s="36"/>
      <c r="AU2726" s="36"/>
      <c r="AV2726" s="36"/>
      <c r="AW2726" s="36"/>
      <c r="AX2726" s="36"/>
      <c r="AY2726" s="36"/>
      <c r="AZ2726" s="40"/>
      <c r="BA2726" s="40"/>
      <c r="BB2726" s="40"/>
      <c r="BC2726" s="40"/>
      <c r="BD2726" s="40"/>
      <c r="BE2726" s="40"/>
      <c r="BF2726" s="36"/>
      <c r="BG2726" s="36"/>
      <c r="BH2726" s="36"/>
      <c r="BJ2726" s="35"/>
      <c r="BK2726" s="35"/>
      <c r="BL2726" s="35"/>
      <c r="BM2726" s="35"/>
      <c r="BN2726" s="35"/>
      <c r="BO2726" s="35"/>
      <c r="BP2726" s="35"/>
      <c r="BQ2726" s="35"/>
      <c r="BR2726" s="35"/>
      <c r="BS2726" s="34"/>
      <c r="BT2726" s="35"/>
      <c r="BU2726" s="35"/>
      <c r="BV2726" s="35"/>
      <c r="BW2726" s="34"/>
      <c r="BX2726" s="37"/>
      <c r="BY2726" s="40"/>
      <c r="CA2726" s="38"/>
      <c r="CB2726" s="38"/>
      <c r="CC2726" s="36"/>
      <c r="CD2726" s="36"/>
      <c r="CE2726" s="35"/>
      <c r="CF2726" s="36"/>
      <c r="CG2726" s="42"/>
      <c r="CH2726" s="35"/>
      <c r="CI2726" s="42"/>
      <c r="CJ2726" s="42"/>
      <c r="CK2726" s="43"/>
      <c r="CO2726" s="42"/>
    </row>
  </sheetData>
  <conditionalFormatting sqref="CM3:CN103">
    <cfRule type="cellIs" dxfId="0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F58E-8C33-4432-B0EE-C6D80F932766}">
  <dimension ref="A1:A17"/>
  <sheetViews>
    <sheetView workbookViewId="0">
      <selection activeCell="C17" sqref="C17"/>
    </sheetView>
  </sheetViews>
  <sheetFormatPr defaultRowHeight="12.75"/>
  <cols>
    <col min="1" max="1" width="23.5703125" customWidth="1"/>
  </cols>
  <sheetData>
    <row r="1" spans="1:1" ht="15">
      <c r="A1" s="47" t="s">
        <v>91</v>
      </c>
    </row>
    <row r="2" spans="1:1" ht="15.75">
      <c r="A2" s="48" t="s">
        <v>92</v>
      </c>
    </row>
    <row r="3" spans="1:1" ht="15.75">
      <c r="A3" s="48" t="s">
        <v>93</v>
      </c>
    </row>
    <row r="4" spans="1:1" ht="15.75">
      <c r="A4" s="48" t="s">
        <v>94</v>
      </c>
    </row>
    <row r="5" spans="1:1" ht="15.75">
      <c r="A5" s="48" t="s">
        <v>95</v>
      </c>
    </row>
    <row r="6" spans="1:1" ht="15.75">
      <c r="A6" s="48" t="s">
        <v>96</v>
      </c>
    </row>
    <row r="7" spans="1:1" ht="15.75">
      <c r="A7" s="48" t="s">
        <v>97</v>
      </c>
    </row>
    <row r="8" spans="1:1" ht="15.75">
      <c r="A8" s="48" t="s">
        <v>98</v>
      </c>
    </row>
    <row r="9" spans="1:1" ht="15.75">
      <c r="A9" s="48" t="s">
        <v>99</v>
      </c>
    </row>
    <row r="10" spans="1:1" ht="15.75">
      <c r="A10" s="48" t="s">
        <v>100</v>
      </c>
    </row>
    <row r="11" spans="1:1" ht="15.75">
      <c r="A11" s="48" t="s">
        <v>101</v>
      </c>
    </row>
    <row r="12" spans="1:1" ht="15.75">
      <c r="A12" s="48" t="s">
        <v>102</v>
      </c>
    </row>
    <row r="13" spans="1:1" ht="15.75">
      <c r="A13" s="48" t="s">
        <v>103</v>
      </c>
    </row>
    <row r="14" spans="1:1" ht="15.75">
      <c r="A14" s="48" t="s">
        <v>104</v>
      </c>
    </row>
    <row r="15" spans="1:1">
      <c r="A15" t="s">
        <v>105</v>
      </c>
    </row>
    <row r="16" spans="1:1">
      <c r="A16" t="s">
        <v>106</v>
      </c>
    </row>
    <row r="17" spans="1:1">
      <c r="A17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3640-4F2D-4CB6-BAEA-1649500B72DE}">
  <dimension ref="D2:F3"/>
  <sheetViews>
    <sheetView workbookViewId="0">
      <selection activeCell="E34" sqref="E34"/>
    </sheetView>
  </sheetViews>
  <sheetFormatPr defaultRowHeight="12.75"/>
  <cols>
    <col min="5" max="5" width="14.42578125" customWidth="1"/>
    <col min="6" max="6" width="18" customWidth="1"/>
  </cols>
  <sheetData>
    <row r="2" spans="4:6">
      <c r="D2" t="s">
        <v>108</v>
      </c>
      <c r="F2" t="s">
        <v>109</v>
      </c>
    </row>
    <row r="3" spans="4:6">
      <c r="D3" t="s">
        <v>110</v>
      </c>
      <c r="F3" s="46">
        <v>44105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Gu, Han</dc:creator>
  <cp:keywords/>
  <dc:description/>
  <cp:lastModifiedBy>Han Gu</cp:lastModifiedBy>
  <cp:revision/>
  <dcterms:created xsi:type="dcterms:W3CDTF">2022-06-23T16:59:41Z</dcterms:created>
  <dcterms:modified xsi:type="dcterms:W3CDTF">2024-05-02T20:24:30Z</dcterms:modified>
  <cp:category/>
  <cp:contentStatus/>
</cp:coreProperties>
</file>